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320" windowHeight="101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Sheet1!$A$1:$AB$297</definedName>
  </definedName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E185" i="1"/>
  <c r="E186" i="1"/>
  <c r="E187" i="1"/>
  <c r="E188" i="1"/>
  <c r="E189" i="1"/>
  <c r="E190" i="1"/>
  <c r="E191" i="1"/>
  <c r="E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E194" i="1"/>
  <c r="E195" i="1"/>
  <c r="E196" i="1"/>
  <c r="E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E199" i="1"/>
  <c r="E200" i="1"/>
  <c r="E201" i="1"/>
  <c r="E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E204" i="1"/>
  <c r="E205" i="1"/>
  <c r="E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E243" i="1"/>
  <c r="E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E289" i="1"/>
  <c r="E290" i="1"/>
  <c r="E291" i="1"/>
  <c r="E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E294" i="1"/>
  <c r="E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</calcChain>
</file>

<file path=xl/sharedStrings.xml><?xml version="1.0" encoding="utf-8"?>
<sst xmlns="http://schemas.openxmlformats.org/spreadsheetml/2006/main" count="1206" uniqueCount="321">
  <si>
    <t>East</t>
  </si>
  <si>
    <t>FGT</t>
  </si>
  <si>
    <t>FGT*</t>
  </si>
  <si>
    <t>BARTOW -  CFG</t>
  </si>
  <si>
    <t>Bartow FPC Steam</t>
  </si>
  <si>
    <t>na</t>
  </si>
  <si>
    <t>Bartow FPC Pkrs</t>
  </si>
  <si>
    <t>BRANDY BRANCH</t>
  </si>
  <si>
    <t>DEBARY</t>
  </si>
  <si>
    <t>DESTEC</t>
  </si>
  <si>
    <t>FORT MYERS</t>
  </si>
  <si>
    <t>HIGGINS FPC</t>
  </si>
  <si>
    <t>FPCHines</t>
  </si>
  <si>
    <t>JACKSONVILLE PGS</t>
  </si>
  <si>
    <t>KELLY GAINSVILLE</t>
  </si>
  <si>
    <t>LakeBluePGS(Aubrndl)</t>
  </si>
  <si>
    <t>LAKE MURPHY - PGS</t>
  </si>
  <si>
    <t>MacIntosh/Lakeland</t>
  </si>
  <si>
    <t>Indian River- Reliant</t>
  </si>
  <si>
    <t>Sebring-PGS</t>
  </si>
  <si>
    <t>TECO  Polk</t>
  </si>
  <si>
    <t>TECO Hardee</t>
  </si>
  <si>
    <t>DEERHAVEN</t>
  </si>
  <si>
    <t>OUC INDIAN RIVER</t>
  </si>
  <si>
    <t>Cape Canaveral FP&amp;L</t>
  </si>
  <si>
    <t>Everglades FPL</t>
  </si>
  <si>
    <t>Lauderdale A</t>
  </si>
  <si>
    <t>Martin North</t>
  </si>
  <si>
    <t>KssmmeeCaneIsland</t>
  </si>
  <si>
    <t>Polk Pow/ArkEnrgy</t>
  </si>
  <si>
    <t>Lauderdale B</t>
  </si>
  <si>
    <t>TURKEY POINT FPL</t>
  </si>
  <si>
    <t>HOMESTEAD #2</t>
  </si>
  <si>
    <t>CUTLER / FPL</t>
  </si>
  <si>
    <t>AVON PARK FPC</t>
  </si>
  <si>
    <t xml:space="preserve">VERO BEACH </t>
  </si>
  <si>
    <t>Reedy Creek</t>
  </si>
  <si>
    <t>HopkinsTllhssee Wst</t>
  </si>
  <si>
    <t>RIVIERA FPL</t>
  </si>
  <si>
    <t>LAKELAND GEN</t>
  </si>
  <si>
    <t>Kissimee Gen</t>
  </si>
  <si>
    <t>Putnam FPL</t>
  </si>
  <si>
    <t>Ft. Pierce Gen</t>
  </si>
  <si>
    <t>Purdom</t>
  </si>
  <si>
    <t>Martin Cty FPL</t>
  </si>
  <si>
    <t>Sanford FPL</t>
  </si>
  <si>
    <t>AL Electric CO-OP</t>
  </si>
  <si>
    <t>Mallard Escambia Fuel</t>
  </si>
  <si>
    <t>Louisiana</t>
  </si>
  <si>
    <t>UnCarb Blk Marlin</t>
  </si>
  <si>
    <t>GILA RIVER PLANT</t>
  </si>
  <si>
    <t>ONECO-PGS</t>
  </si>
  <si>
    <t>Lakeland North PGS</t>
  </si>
  <si>
    <t>GnsvlleUniv</t>
  </si>
  <si>
    <t>Air Products-Orlando</t>
  </si>
  <si>
    <t>Koch</t>
  </si>
  <si>
    <t>Koch*</t>
  </si>
  <si>
    <t>WILLOW GLEN POWER (TO GSU)</t>
  </si>
  <si>
    <t>SOLUTIA -PENSACOLA PLT</t>
  </si>
  <si>
    <t>AIR PRODUCTS: FLORIDATOWN PLANT</t>
  </si>
  <si>
    <t>MARATHON - GARYVILLE PLT</t>
  </si>
  <si>
    <t>PLANT DANIEL (TO SOUTHERN CO)</t>
  </si>
  <si>
    <t>KOCH POWER - STERLINGTON</t>
  </si>
  <si>
    <t>NINE MILE POWER PLT (TO LP&amp;L)</t>
  </si>
  <si>
    <t>MOSELLE POWER PLANT (TO SMEPA)</t>
  </si>
  <si>
    <t>REX BROWN POWER (TO MP&amp;L)</t>
  </si>
  <si>
    <t>JACK WATSON PLANT @ GULFPORT</t>
  </si>
  <si>
    <t>LITTLE GYPSY POWER (TO LP&amp;L)</t>
  </si>
  <si>
    <t>BAXTER WILSON POWER @ VICKSBURG</t>
  </si>
  <si>
    <t>WATERFORD POWER (TO LP&amp;L)</t>
  </si>
  <si>
    <t>SHELL: NORCO COMPLEX</t>
  </si>
  <si>
    <t>KNOX LEE POWER (SWEPCO)</t>
  </si>
  <si>
    <t>East Total</t>
  </si>
  <si>
    <t>Central</t>
  </si>
  <si>
    <t>PEPL</t>
  </si>
  <si>
    <t>PEPL*</t>
  </si>
  <si>
    <t>Harb-Walker-Vandalia</t>
  </si>
  <si>
    <t>Union Elec - Hercules Powder</t>
  </si>
  <si>
    <t>Osawatomie State Hospital</t>
  </si>
  <si>
    <t>Ill. Pow. - Camp Warren</t>
  </si>
  <si>
    <t>Union Elec - Wellsville</t>
  </si>
  <si>
    <t>Union Elec - Hallsville</t>
  </si>
  <si>
    <t>Union Elec - Laddonia</t>
  </si>
  <si>
    <t>Union Elec - Martinsburg</t>
  </si>
  <si>
    <t>Ppg Industries, Inc.</t>
  </si>
  <si>
    <t>Union Elec - New London</t>
  </si>
  <si>
    <t>Union Elec - Farber</t>
  </si>
  <si>
    <t>Vectren-Energy Del</t>
  </si>
  <si>
    <t>Dpl Montpelier</t>
  </si>
  <si>
    <t>KOKOMO</t>
  </si>
  <si>
    <t>Ill. Pow. - Jacksonville</t>
  </si>
  <si>
    <t>Soyland Power Plant</t>
  </si>
  <si>
    <t>Defiance Power Plant</t>
  </si>
  <si>
    <t>Dpl Energy Greenville Generator Site</t>
  </si>
  <si>
    <t>Reliant</t>
  </si>
  <si>
    <t>Reliant*</t>
  </si>
  <si>
    <t>Minden Power Plant</t>
  </si>
  <si>
    <t>Sidum Steam Unit #2</t>
  </si>
  <si>
    <t>Potlatch Cypress Plant</t>
  </si>
  <si>
    <t>Kg&amp;E Murray Gill Plant</t>
  </si>
  <si>
    <t>Archer Daniels Midland</t>
  </si>
  <si>
    <t>Lake Catherine Plant #4</t>
  </si>
  <si>
    <t>Helena Cotton-Helena</t>
  </si>
  <si>
    <t>Arkansas Elec @ Ozark</t>
  </si>
  <si>
    <t>Ip Bastrop Plant</t>
  </si>
  <si>
    <t>Quincy Soybean Helena P</t>
  </si>
  <si>
    <t>Sligo Fld - Matrix</t>
  </si>
  <si>
    <t>Swepco Arsenal Hill Pla</t>
  </si>
  <si>
    <t>Louisiana Tech</t>
  </si>
  <si>
    <t>Imc Chemical Strlngtn P</t>
  </si>
  <si>
    <t>General Electric Co</t>
  </si>
  <si>
    <t>Comanche County Memoria</t>
  </si>
  <si>
    <t>Ark Elec Augusta Pwr Pl</t>
  </si>
  <si>
    <t>Swepco Lone Star Plant</t>
  </si>
  <si>
    <t>Swepco Lone Star Sum</t>
  </si>
  <si>
    <t>Harding College Co-Gen</t>
  </si>
  <si>
    <t>Chemical Plt-Mobil Chem Hpl</t>
  </si>
  <si>
    <t>Alumax - Helena</t>
  </si>
  <si>
    <t>Ip Mansfield Plt</t>
  </si>
  <si>
    <t>Ip Texarkana Plant</t>
  </si>
  <si>
    <t>Ip Pine Bluff Plant</t>
  </si>
  <si>
    <t>Ip Camden Plant</t>
  </si>
  <si>
    <t>Aes Shady Pt Cogen Plt</t>
  </si>
  <si>
    <t>Nitrgen Prdcts Helena P</t>
  </si>
  <si>
    <t>Swepco Leiberman Plant</t>
  </si>
  <si>
    <t>Ip Mansfield Plant</t>
  </si>
  <si>
    <t>Georgia Pacif Ashdown P</t>
  </si>
  <si>
    <t>Ark Elec Camden Pwr Plt</t>
  </si>
  <si>
    <t>Swepco Wilkes Plant Sum</t>
  </si>
  <si>
    <t>Trunkline</t>
  </si>
  <si>
    <t>Trunkline*</t>
  </si>
  <si>
    <t>Flora reliant</t>
  </si>
  <si>
    <t>NG- reliant</t>
  </si>
  <si>
    <t>Haywood Cty</t>
  </si>
  <si>
    <t>Memphis</t>
  </si>
  <si>
    <t>Cleco</t>
  </si>
  <si>
    <t>Joppa Plant - E.E.I.</t>
  </si>
  <si>
    <t>Cilco</t>
  </si>
  <si>
    <t>Cleco Rodemaker Interconnect</t>
  </si>
  <si>
    <t>Colfax - L.I.G.</t>
  </si>
  <si>
    <t>Illinois Power</t>
  </si>
  <si>
    <t>Lake County Utility District</t>
  </si>
  <si>
    <t>Town Of Alice-Emer. - Houston P/L</t>
  </si>
  <si>
    <t>Midwest Electric Power #2 - Eei</t>
  </si>
  <si>
    <t>Midwest Electric Power #1 - Eei</t>
  </si>
  <si>
    <t>All American Co-Op</t>
  </si>
  <si>
    <t>Cambridge #4 (William Kast)</t>
  </si>
  <si>
    <t>NNG</t>
  </si>
  <si>
    <t>NNG*</t>
  </si>
  <si>
    <t>BOURBON - ILLINOIS POWER</t>
  </si>
  <si>
    <t>WEST KENTUCKY GAS</t>
  </si>
  <si>
    <t>Case Power &amp; Equipment</t>
  </si>
  <si>
    <t>Elcor Enterprises Tbs (Rochester)</t>
  </si>
  <si>
    <t>Ellis Station</t>
  </si>
  <si>
    <t>Hibbing #2(Jim Clark)</t>
  </si>
  <si>
    <t>Hibbing #3(Charles E. Cedar)</t>
  </si>
  <si>
    <t>Hibbing #4 (Arthur &amp; Dorthy Haverkamp)</t>
  </si>
  <si>
    <t>Homestead Gas Association</t>
  </si>
  <si>
    <t>Ignac 10 Delivery Point</t>
  </si>
  <si>
    <t>Ipc/Con-Mason City Tbs #1</t>
  </si>
  <si>
    <t>Janesville (Steve Burner)</t>
  </si>
  <si>
    <t>Kansas Neb Natural Gas Co I</t>
  </si>
  <si>
    <t>Minneapolis Energy Center</t>
  </si>
  <si>
    <t>Moose Lake #2 (John Fylnn)</t>
  </si>
  <si>
    <t>Moose Lake #3 (Art Forse)</t>
  </si>
  <si>
    <t>Nebraska Public Gas/Auburn</t>
  </si>
  <si>
    <t>Nebraska Public Gas/Emerson</t>
  </si>
  <si>
    <t>Nebraska Public Gas/Fairbury</t>
  </si>
  <si>
    <t>Nebraska Public Gas/Wahoo</t>
  </si>
  <si>
    <t>Nebraska Public Gas/West Point</t>
  </si>
  <si>
    <t>Nng/Kn Haskell Co #1 Fuel Del.</t>
  </si>
  <si>
    <t>Nng/Rama Operating Hockett Fuel Del</t>
  </si>
  <si>
    <t>North Texas Gas Company</t>
  </si>
  <si>
    <t>Pioneer Hibred Dysart</t>
  </si>
  <si>
    <t>Pleasant Valley Power Plant</t>
  </si>
  <si>
    <t>Rapidan Tbs #1</t>
  </si>
  <si>
    <t>Vinton - Dennis Johnson</t>
  </si>
  <si>
    <t>Vinton - Walter Stueck</t>
  </si>
  <si>
    <t>Vinton #2(Derold Happel)</t>
  </si>
  <si>
    <t>Wtg-Bernstein Gas Co #2</t>
  </si>
  <si>
    <t>Wtg-N. Brownfield</t>
  </si>
  <si>
    <t>Wtu-San Angelo Power Plt</t>
  </si>
  <si>
    <t>NGPL</t>
  </si>
  <si>
    <t>NGPL*</t>
  </si>
  <si>
    <t>GPC/NGPL  MUSCATINE</t>
  </si>
  <si>
    <t>NORAM/NGPL INTER #1 BECKHAM</t>
  </si>
  <si>
    <t>WFECO-OP/NGPL  WOODWARD</t>
  </si>
  <si>
    <t>MARATHON/NGPL FUEL GAS #2 EDDY</t>
  </si>
  <si>
    <t>INLAND STEEL CO</t>
  </si>
  <si>
    <t>ILLPOWER/NGPL POWER PLANT VERMILION</t>
  </si>
  <si>
    <t>BRIDGEPORT PLT MEC/NGPL WISE</t>
  </si>
  <si>
    <t>ILLPOWER/NGPL DANVL PLANT VERMILION</t>
  </si>
  <si>
    <t>Miwestern</t>
  </si>
  <si>
    <t>Midwestern*</t>
  </si>
  <si>
    <t>VERMILION COUNTY</t>
  </si>
  <si>
    <t>WHEATLAND POWER</t>
  </si>
  <si>
    <t>PEAKE NO 2</t>
  </si>
  <si>
    <t>Cinergy Wabash</t>
  </si>
  <si>
    <t>ANR</t>
  </si>
  <si>
    <t>ANR*</t>
  </si>
  <si>
    <t>Burns Harbor Plant</t>
  </si>
  <si>
    <t>Mooreland</t>
  </si>
  <si>
    <t>Teche</t>
  </si>
  <si>
    <t>BROWNSVILLE POWER</t>
  </si>
  <si>
    <t>MRT</t>
  </si>
  <si>
    <t>MRT*</t>
  </si>
  <si>
    <t>Ameren-Venice</t>
  </si>
  <si>
    <t>Ameren-Meramek</t>
  </si>
  <si>
    <t>Central Total</t>
  </si>
  <si>
    <t>West</t>
  </si>
  <si>
    <t>Kern</t>
  </si>
  <si>
    <t>Kern*</t>
  </si>
  <si>
    <t>North Midway Cogeneration Plant</t>
  </si>
  <si>
    <t>S. MIDWAY-Aera</t>
  </si>
  <si>
    <t>McKittrick Cogen</t>
  </si>
  <si>
    <t>KERN RIVER</t>
  </si>
  <si>
    <t>N. KERN RIVER</t>
  </si>
  <si>
    <t>Sycamore Cogeneration Company</t>
  </si>
  <si>
    <t>U S Borax Incorporated</t>
  </si>
  <si>
    <t>Midway Sunset Cogeneration Co</t>
  </si>
  <si>
    <t>Oxford Cogeneration Facility</t>
  </si>
  <si>
    <t>Allen</t>
  </si>
  <si>
    <t>Kern Front</t>
  </si>
  <si>
    <t>Mid Set Cogeneration Company</t>
  </si>
  <si>
    <t>Coolwater Generating Station</t>
  </si>
  <si>
    <t>Bear Mountain Cogen</t>
  </si>
  <si>
    <t>Kern River Eastridge</t>
  </si>
  <si>
    <t>S.E. KERN RIVER</t>
  </si>
  <si>
    <t>Chevron Taft 26C</t>
  </si>
  <si>
    <t>Mojave</t>
  </si>
  <si>
    <t>Mojave*</t>
  </si>
  <si>
    <t>MIDWAY, SANTA FE</t>
  </si>
  <si>
    <t>MIDWAY MIDSET, TEXACO</t>
  </si>
  <si>
    <t>NORTH KERN RIVER, SHELL</t>
  </si>
  <si>
    <t>BEAR MOUNTAIN, DESTEC</t>
  </si>
  <si>
    <t>KERN RIVER, CHEVRON</t>
  </si>
  <si>
    <t>S.E. KERN RIVER, SHELL</t>
  </si>
  <si>
    <t>BORON, U.S. BORAX</t>
  </si>
  <si>
    <t>SYCAMORE, TEXACO</t>
  </si>
  <si>
    <t>MCKITTRICK, DESTEC</t>
  </si>
  <si>
    <t>MT. POSO, SHELL</t>
  </si>
  <si>
    <t>NORTH MIDWAY, MOBIL</t>
  </si>
  <si>
    <t>KERN FRONT, DESTEC</t>
  </si>
  <si>
    <t>KERN RIVER, SANTA FE</t>
  </si>
  <si>
    <t>OXFORD, ARCO</t>
  </si>
  <si>
    <t>TEHACHAPI-CUMMINGS</t>
  </si>
  <si>
    <t>Transwestern</t>
  </si>
  <si>
    <t>TW*</t>
  </si>
  <si>
    <t>Calpine S. Pt.</t>
  </si>
  <si>
    <t>Citizens-Griffith</t>
  </si>
  <si>
    <t>El Paso</t>
  </si>
  <si>
    <t>El Paso*</t>
  </si>
  <si>
    <t>OXFORD LEASE</t>
  </si>
  <si>
    <t>MOBIL TORRANCE REFINERY</t>
  </si>
  <si>
    <t>FEE C LEASE</t>
  </si>
  <si>
    <t>FEE A/B LEASE</t>
  </si>
  <si>
    <t>Salt River</t>
  </si>
  <si>
    <t>AZ ELECTRIC CO-OP</t>
  </si>
  <si>
    <t>AJO POWER PLANT</t>
  </si>
  <si>
    <t>Agua Fria</t>
  </si>
  <si>
    <t>PHOENIX POWER PLANT</t>
  </si>
  <si>
    <t>Santan</t>
  </si>
  <si>
    <t>West Phoenix</t>
  </si>
  <si>
    <t>SAGUARO POWER PLANT</t>
  </si>
  <si>
    <t>SAN MANUEL POWER PLANT</t>
  </si>
  <si>
    <t>Yucca</t>
  </si>
  <si>
    <t>SANTAN POWER PLT</t>
  </si>
  <si>
    <t>W PHOENIX PP LOW FLOW</t>
  </si>
  <si>
    <t>WEST PHOENIX POWER PLANT</t>
  </si>
  <si>
    <t>Ocotillo</t>
  </si>
  <si>
    <t>Saguaro</t>
  </si>
  <si>
    <t>POWER PLANT 3 &amp; 4 DEDUCT</t>
  </si>
  <si>
    <t>POWER PLANT</t>
  </si>
  <si>
    <t>HAYDEN POWER PLANT</t>
  </si>
  <si>
    <t>Yuma Cogeneration Assoc.</t>
  </si>
  <si>
    <t>JUNCTION POWER PLANT</t>
  </si>
  <si>
    <t>WARREN DIESEL POWER PLANT</t>
  </si>
  <si>
    <t>ARIZ ELEC CO-OP 20-552</t>
  </si>
  <si>
    <t>HAYDEN POW. PLT. 30-048</t>
  </si>
  <si>
    <t>MORENCI SMELTER &amp; PP</t>
  </si>
  <si>
    <t>OCOTILLO POWER PLANT</t>
  </si>
  <si>
    <t>Kyrene</t>
  </si>
  <si>
    <t>CURTISS PLANT</t>
  </si>
  <si>
    <t>APS PHOENIX</t>
  </si>
  <si>
    <t>HAYDEN SMELTER</t>
  </si>
  <si>
    <t>Miami Plant</t>
  </si>
  <si>
    <t>DOUGLAS PLANT</t>
  </si>
  <si>
    <t>PIMALCO PLANT</t>
  </si>
  <si>
    <t>Desert Basin</t>
  </si>
  <si>
    <t>Chino Mines Company</t>
  </si>
  <si>
    <t>Hidalgo Smelter</t>
  </si>
  <si>
    <t>Rio Grande</t>
  </si>
  <si>
    <t>Ciniza Refinery</t>
  </si>
  <si>
    <t>Lordsburg</t>
  </si>
  <si>
    <t>NWPL</t>
  </si>
  <si>
    <t>NWPL*</t>
  </si>
  <si>
    <t>RATHDRUM GENERATING TAP</t>
  </si>
  <si>
    <t>COYOTE SP. EXT. MTR.</t>
  </si>
  <si>
    <t>KLAMATH COGENERATION</t>
  </si>
  <si>
    <t>RIVER ROAD</t>
  </si>
  <si>
    <t>KN</t>
  </si>
  <si>
    <t>KN*</t>
  </si>
  <si>
    <t>CASPER MAIN FUEL (NGC)</t>
  </si>
  <si>
    <t>SHARON SPRINGS PP</t>
  </si>
  <si>
    <t>West Total</t>
  </si>
  <si>
    <t>Gas Fired Generation1 Total</t>
  </si>
  <si>
    <t>End</t>
  </si>
  <si>
    <t>Gas Fired Generation1</t>
  </si>
  <si>
    <t>Maximum</t>
  </si>
  <si>
    <t>Capacity</t>
  </si>
  <si>
    <t>Change</t>
  </si>
  <si>
    <t>Thu</t>
  </si>
  <si>
    <t>Wed</t>
  </si>
  <si>
    <t>Tue</t>
  </si>
  <si>
    <t>Mon</t>
  </si>
  <si>
    <t>Sun</t>
  </si>
  <si>
    <t>Sat</t>
  </si>
  <si>
    <t>Fri</t>
  </si>
  <si>
    <t>MTD Avg</t>
  </si>
  <si>
    <t>Prior Mo Avg</t>
  </si>
  <si>
    <t>Month-2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</si>
</sst>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6" xfId="0" applyNumberFormat="1" applyFont="1" applyFill="1" applyBorder="1" applyAlignment="1">
      <alignment horizontal="center"/>
    </xf>
    <xf numFmtId="38" fontId="1" fillId="3" borderId="15" xfId="0" applyNumberFormat="1" applyFont="1" applyFill="1" applyBorder="1" applyAlignment="1">
      <alignment horizontal="center"/>
    </xf>
    <xf numFmtId="38" fontId="1" fillId="3" borderId="5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3" borderId="6" xfId="0" applyNumberFormat="1" applyFont="1" applyFill="1" applyBorder="1" applyAlignment="1">
      <alignment horizontal="center"/>
    </xf>
    <xf numFmtId="38" fontId="1" fillId="4" borderId="15" xfId="0" applyNumberFormat="1" applyFont="1" applyFill="1" applyBorder="1" applyAlignment="1">
      <alignment horizontal="center"/>
    </xf>
    <xf numFmtId="38" fontId="1" fillId="4" borderId="5" xfId="0" applyNumberFormat="1" applyFont="1" applyFill="1" applyBorder="1" applyAlignment="1">
      <alignment horizontal="center"/>
    </xf>
    <xf numFmtId="38" fontId="1" fillId="4" borderId="7" xfId="0" applyNumberFormat="1" applyFont="1" applyFill="1" applyBorder="1" applyAlignment="1">
      <alignment horizontal="center"/>
    </xf>
    <xf numFmtId="38" fontId="1" fillId="4" borderId="6" xfId="0" applyNumberFormat="1" applyFont="1" applyFill="1" applyBorder="1" applyAlignment="1">
      <alignment horizontal="center"/>
    </xf>
    <xf numFmtId="38" fontId="1" fillId="5" borderId="15" xfId="0" applyNumberFormat="1" applyFont="1" applyFill="1" applyBorder="1" applyAlignment="1">
      <alignment horizontal="center"/>
    </xf>
    <xf numFmtId="38" fontId="1" fillId="5" borderId="5" xfId="0" applyNumberFormat="1" applyFont="1" applyFill="1" applyBorder="1" applyAlignment="1">
      <alignment horizontal="center"/>
    </xf>
    <xf numFmtId="38" fontId="1" fillId="5" borderId="7" xfId="0" applyNumberFormat="1" applyFont="1" applyFill="1" applyBorder="1" applyAlignment="1">
      <alignment horizontal="center"/>
    </xf>
    <xf numFmtId="38" fontId="1" fillId="5" borderId="6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16" fontId="1" fillId="0" borderId="13" xfId="0" applyNumberFormat="1" applyFont="1" applyBorder="1" applyAlignment="1">
      <alignment horizontal="center"/>
    </xf>
    <xf numFmtId="16" fontId="1" fillId="0" borderId="14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C1"/>
    </sheetView>
  </sheetViews>
  <sheetFormatPr defaultColWidth="9.109375" defaultRowHeight="10.199999999999999" x14ac:dyDescent="0.2"/>
  <cols>
    <col min="1" max="2" width="12.6640625" style="6" customWidth="1"/>
    <col min="3" max="3" width="14.6640625" style="6" customWidth="1"/>
    <col min="4" max="4" width="8.6640625" style="6" customWidth="1"/>
    <col min="5" max="5" width="7.6640625" style="6" hidden="1" customWidth="1"/>
    <col min="6" max="26" width="8.44140625" style="6" customWidth="1"/>
    <col min="27" max="27" width="11.109375" style="6" bestFit="1" customWidth="1"/>
    <col min="28" max="28" width="10.88671875" style="6" bestFit="1" customWidth="1"/>
    <col min="29" max="29" width="1.6640625" style="6" customWidth="1"/>
    <col min="30" max="16384" width="9.109375" style="6"/>
  </cols>
  <sheetData>
    <row r="1" spans="1:70" ht="18" customHeight="1" x14ac:dyDescent="0.3">
      <c r="A1" s="71">
        <v>37195</v>
      </c>
      <c r="B1" s="72"/>
      <c r="C1" s="73"/>
      <c r="D1" s="74" t="s">
        <v>307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54"/>
    </row>
    <row r="2" spans="1:70" x14ac:dyDescent="0.2">
      <c r="A2" s="55"/>
      <c r="B2" s="56"/>
      <c r="C2" s="57"/>
      <c r="D2" s="58" t="s">
        <v>308</v>
      </c>
      <c r="E2" s="58"/>
      <c r="F2" s="59" t="s">
        <v>312</v>
      </c>
      <c r="G2" s="59" t="s">
        <v>313</v>
      </c>
      <c r="H2" s="59" t="s">
        <v>314</v>
      </c>
      <c r="I2" s="59" t="s">
        <v>315</v>
      </c>
      <c r="J2" s="59" t="s">
        <v>316</v>
      </c>
      <c r="K2" s="59" t="s">
        <v>317</v>
      </c>
      <c r="L2" s="59" t="s">
        <v>311</v>
      </c>
      <c r="M2" s="59" t="s">
        <v>312</v>
      </c>
      <c r="N2" s="59" t="s">
        <v>313</v>
      </c>
      <c r="O2" s="59" t="s">
        <v>314</v>
      </c>
      <c r="P2" s="59" t="s">
        <v>315</v>
      </c>
      <c r="Q2" s="59" t="s">
        <v>316</v>
      </c>
      <c r="R2" s="59" t="s">
        <v>317</v>
      </c>
      <c r="S2" s="59" t="s">
        <v>311</v>
      </c>
      <c r="T2" s="59" t="s">
        <v>312</v>
      </c>
      <c r="U2" s="59" t="s">
        <v>313</v>
      </c>
      <c r="V2" s="59" t="s">
        <v>314</v>
      </c>
      <c r="W2" s="59" t="s">
        <v>315</v>
      </c>
      <c r="X2" s="59" t="s">
        <v>316</v>
      </c>
      <c r="Y2" s="60" t="s">
        <v>317</v>
      </c>
      <c r="Z2" s="61" t="s">
        <v>318</v>
      </c>
      <c r="AA2" s="58" t="s">
        <v>319</v>
      </c>
      <c r="AB2" s="60" t="s">
        <v>320</v>
      </c>
      <c r="BR2" s="6" t="s">
        <v>306</v>
      </c>
    </row>
    <row r="3" spans="1:70" x14ac:dyDescent="0.2">
      <c r="A3" s="62"/>
      <c r="B3" s="63"/>
      <c r="C3" s="64"/>
      <c r="D3" s="65" t="s">
        <v>309</v>
      </c>
      <c r="E3" s="65" t="s">
        <v>310</v>
      </c>
      <c r="F3" s="66">
        <v>37195</v>
      </c>
      <c r="G3" s="66">
        <v>37194</v>
      </c>
      <c r="H3" s="66">
        <v>37193</v>
      </c>
      <c r="I3" s="66">
        <v>37192</v>
      </c>
      <c r="J3" s="66">
        <v>37191</v>
      </c>
      <c r="K3" s="66">
        <v>37190</v>
      </c>
      <c r="L3" s="66">
        <v>37189</v>
      </c>
      <c r="M3" s="66">
        <v>37188</v>
      </c>
      <c r="N3" s="66">
        <v>37187</v>
      </c>
      <c r="O3" s="66">
        <v>37186</v>
      </c>
      <c r="P3" s="66">
        <v>37185</v>
      </c>
      <c r="Q3" s="66">
        <v>37184</v>
      </c>
      <c r="R3" s="66">
        <v>37183</v>
      </c>
      <c r="S3" s="66">
        <v>37182</v>
      </c>
      <c r="T3" s="66">
        <v>37181</v>
      </c>
      <c r="U3" s="66">
        <v>37180</v>
      </c>
      <c r="V3" s="66">
        <v>37179</v>
      </c>
      <c r="W3" s="66">
        <v>37178</v>
      </c>
      <c r="X3" s="66">
        <v>37177</v>
      </c>
      <c r="Y3" s="67">
        <v>37176</v>
      </c>
      <c r="Z3" s="68">
        <v>37195</v>
      </c>
      <c r="AA3" s="69">
        <v>37164</v>
      </c>
      <c r="AB3" s="70">
        <v>37134</v>
      </c>
    </row>
    <row r="4" spans="1:70" x14ac:dyDescent="0.2">
      <c r="A4" s="1" t="s">
        <v>0</v>
      </c>
      <c r="B4" s="2" t="s">
        <v>1</v>
      </c>
      <c r="C4" s="2" t="s">
        <v>2</v>
      </c>
      <c r="D4" s="25"/>
      <c r="E4" s="26">
        <f>IF(ISERROR($F4-$G4), "na", ($F4-$G4))</f>
        <v>-82610</v>
      </c>
      <c r="F4" s="26">
        <f>SUM(F$5:F$55)</f>
        <v>1040395</v>
      </c>
      <c r="G4" s="27">
        <f t="shared" ref="G4:AB4" si="0">SUM(G$5:G$55)</f>
        <v>1123005</v>
      </c>
      <c r="H4" s="27">
        <f t="shared" si="0"/>
        <v>1086861</v>
      </c>
      <c r="I4" s="27">
        <f t="shared" si="0"/>
        <v>1080551</v>
      </c>
      <c r="J4" s="27">
        <f t="shared" si="0"/>
        <v>1087272</v>
      </c>
      <c r="K4" s="27">
        <f t="shared" si="0"/>
        <v>1242977</v>
      </c>
      <c r="L4" s="27">
        <f t="shared" si="0"/>
        <v>1425152</v>
      </c>
      <c r="M4" s="27">
        <f t="shared" si="0"/>
        <v>1438001</v>
      </c>
      <c r="N4" s="27">
        <f t="shared" si="0"/>
        <v>1436427</v>
      </c>
      <c r="O4" s="27">
        <f t="shared" si="0"/>
        <v>1446594</v>
      </c>
      <c r="P4" s="27">
        <f t="shared" si="0"/>
        <v>1434717</v>
      </c>
      <c r="Q4" s="27">
        <f t="shared" si="0"/>
        <v>1403748</v>
      </c>
      <c r="R4" s="27">
        <f t="shared" si="0"/>
        <v>1480693</v>
      </c>
      <c r="S4" s="27">
        <f t="shared" si="0"/>
        <v>1343532</v>
      </c>
      <c r="T4" s="27">
        <f t="shared" si="0"/>
        <v>1422521</v>
      </c>
      <c r="U4" s="27">
        <f t="shared" si="0"/>
        <v>1491888</v>
      </c>
      <c r="V4" s="27">
        <f t="shared" si="0"/>
        <v>1471793</v>
      </c>
      <c r="W4" s="27">
        <f t="shared" si="0"/>
        <v>1443922</v>
      </c>
      <c r="X4" s="27">
        <f t="shared" si="0"/>
        <v>1399875</v>
      </c>
      <c r="Y4" s="28">
        <f t="shared" si="0"/>
        <v>1474338</v>
      </c>
      <c r="Z4" s="25">
        <f t="shared" si="0"/>
        <v>1488526</v>
      </c>
      <c r="AA4" s="25">
        <f t="shared" si="0"/>
        <v>1517383</v>
      </c>
      <c r="AB4" s="25">
        <f t="shared" si="0"/>
        <v>1473790</v>
      </c>
    </row>
    <row r="5" spans="1:70" hidden="1" x14ac:dyDescent="0.2">
      <c r="A5" s="7"/>
      <c r="B5" s="8"/>
      <c r="C5" s="9" t="s">
        <v>3</v>
      </c>
      <c r="D5" s="29"/>
      <c r="E5" s="30">
        <f t="shared" ref="E5:E68" si="1">IF(ISERROR($F5-$G5), "na", ($F5-$G5))</f>
        <v>0</v>
      </c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2"/>
      <c r="Z5" s="29"/>
      <c r="AA5" s="29"/>
      <c r="AB5" s="29"/>
    </row>
    <row r="6" spans="1:70" hidden="1" x14ac:dyDescent="0.2">
      <c r="A6" s="7"/>
      <c r="B6" s="8"/>
      <c r="C6" s="9" t="s">
        <v>4</v>
      </c>
      <c r="D6" s="29" t="s">
        <v>5</v>
      </c>
      <c r="E6" s="30" t="str">
        <f t="shared" si="1"/>
        <v>na</v>
      </c>
      <c r="F6" s="30" t="s">
        <v>5</v>
      </c>
      <c r="G6" s="31" t="s">
        <v>5</v>
      </c>
      <c r="H6" s="31" t="s">
        <v>5</v>
      </c>
      <c r="I6" s="31" t="s">
        <v>5</v>
      </c>
      <c r="J6" s="31" t="s">
        <v>5</v>
      </c>
      <c r="K6" s="31" t="s">
        <v>5</v>
      </c>
      <c r="L6" s="31" t="s">
        <v>5</v>
      </c>
      <c r="M6" s="31" t="s">
        <v>5</v>
      </c>
      <c r="N6" s="31" t="s">
        <v>5</v>
      </c>
      <c r="O6" s="31" t="s">
        <v>5</v>
      </c>
      <c r="P6" s="31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1" t="s">
        <v>5</v>
      </c>
      <c r="V6" s="31" t="s">
        <v>5</v>
      </c>
      <c r="W6" s="31" t="s">
        <v>5</v>
      </c>
      <c r="X6" s="31" t="s">
        <v>5</v>
      </c>
      <c r="Y6" s="32" t="s">
        <v>5</v>
      </c>
      <c r="Z6" s="29">
        <v>20422</v>
      </c>
      <c r="AA6" s="29">
        <v>15072</v>
      </c>
      <c r="AB6" s="29"/>
    </row>
    <row r="7" spans="1:70" hidden="1" x14ac:dyDescent="0.2">
      <c r="A7" s="7"/>
      <c r="B7" s="8"/>
      <c r="C7" s="9" t="s">
        <v>6</v>
      </c>
      <c r="D7" s="29" t="s">
        <v>5</v>
      </c>
      <c r="E7" s="30" t="str">
        <f t="shared" si="1"/>
        <v>na</v>
      </c>
      <c r="F7" s="30" t="s">
        <v>5</v>
      </c>
      <c r="G7" s="31">
        <v>15000</v>
      </c>
      <c r="H7" s="31" t="s">
        <v>5</v>
      </c>
      <c r="I7" s="31" t="s">
        <v>5</v>
      </c>
      <c r="J7" s="31" t="s">
        <v>5</v>
      </c>
      <c r="K7" s="31" t="s">
        <v>5</v>
      </c>
      <c r="L7" s="31">
        <v>8000</v>
      </c>
      <c r="M7" s="31">
        <v>12000</v>
      </c>
      <c r="N7" s="31">
        <v>12000</v>
      </c>
      <c r="O7" s="31">
        <v>12000</v>
      </c>
      <c r="P7" s="31">
        <v>12000</v>
      </c>
      <c r="Q7" s="31">
        <v>12000</v>
      </c>
      <c r="R7" s="31">
        <v>14997</v>
      </c>
      <c r="S7" s="31" t="s">
        <v>5</v>
      </c>
      <c r="T7" s="31" t="s">
        <v>5</v>
      </c>
      <c r="U7" s="31">
        <v>9172</v>
      </c>
      <c r="V7" s="31" t="s">
        <v>5</v>
      </c>
      <c r="W7" s="31" t="s">
        <v>5</v>
      </c>
      <c r="X7" s="31" t="s">
        <v>5</v>
      </c>
      <c r="Y7" s="32" t="s">
        <v>5</v>
      </c>
      <c r="Z7" s="29">
        <v>11521</v>
      </c>
      <c r="AA7" s="29">
        <v>4870</v>
      </c>
      <c r="AB7" s="29">
        <v>7972</v>
      </c>
    </row>
    <row r="8" spans="1:70" hidden="1" x14ac:dyDescent="0.2">
      <c r="A8" s="7"/>
      <c r="B8" s="8"/>
      <c r="C8" s="9" t="s">
        <v>7</v>
      </c>
      <c r="D8" s="29">
        <v>-20000</v>
      </c>
      <c r="E8" s="30" t="str">
        <f t="shared" si="1"/>
        <v>na</v>
      </c>
      <c r="F8" s="30">
        <v>9753</v>
      </c>
      <c r="G8" s="31" t="s">
        <v>5</v>
      </c>
      <c r="H8" s="31">
        <v>9753</v>
      </c>
      <c r="I8" s="31">
        <v>9753</v>
      </c>
      <c r="J8" s="31">
        <v>9753</v>
      </c>
      <c r="K8" s="31">
        <v>20437</v>
      </c>
      <c r="L8" s="31">
        <v>35457</v>
      </c>
      <c r="M8" s="31">
        <v>40119</v>
      </c>
      <c r="N8" s="31" t="s">
        <v>5</v>
      </c>
      <c r="O8" s="31" t="s">
        <v>5</v>
      </c>
      <c r="P8" s="31" t="s">
        <v>5</v>
      </c>
      <c r="Q8" s="31" t="s">
        <v>5</v>
      </c>
      <c r="R8" s="31" t="s">
        <v>5</v>
      </c>
      <c r="S8" s="31" t="s">
        <v>5</v>
      </c>
      <c r="T8" s="31" t="s">
        <v>5</v>
      </c>
      <c r="U8" s="31" t="s">
        <v>5</v>
      </c>
      <c r="V8" s="31" t="s">
        <v>5</v>
      </c>
      <c r="W8" s="31" t="s">
        <v>5</v>
      </c>
      <c r="X8" s="31" t="s">
        <v>5</v>
      </c>
      <c r="Y8" s="32" t="s">
        <v>5</v>
      </c>
      <c r="Z8" s="29">
        <v>20879</v>
      </c>
      <c r="AA8" s="29">
        <v>14078</v>
      </c>
      <c r="AB8" s="29">
        <v>18323</v>
      </c>
    </row>
    <row r="9" spans="1:70" hidden="1" x14ac:dyDescent="0.2">
      <c r="A9" s="7"/>
      <c r="B9" s="8"/>
      <c r="C9" s="9" t="s">
        <v>8</v>
      </c>
      <c r="D9" s="29" t="s">
        <v>5</v>
      </c>
      <c r="E9" s="30" t="str">
        <f t="shared" si="1"/>
        <v>na</v>
      </c>
      <c r="F9" s="30" t="s">
        <v>5</v>
      </c>
      <c r="G9" s="31" t="s">
        <v>5</v>
      </c>
      <c r="H9" s="31" t="s">
        <v>5</v>
      </c>
      <c r="I9" s="31" t="s">
        <v>5</v>
      </c>
      <c r="J9" s="31" t="s">
        <v>5</v>
      </c>
      <c r="K9" s="31" t="s">
        <v>5</v>
      </c>
      <c r="L9" s="31">
        <v>9000</v>
      </c>
      <c r="M9" s="31">
        <v>12297</v>
      </c>
      <c r="N9" s="31">
        <v>12297</v>
      </c>
      <c r="O9" s="31">
        <v>12297</v>
      </c>
      <c r="P9" s="31">
        <v>12297</v>
      </c>
      <c r="Q9" s="31">
        <v>12297</v>
      </c>
      <c r="R9" s="31">
        <v>14400</v>
      </c>
      <c r="S9" s="31" t="s">
        <v>5</v>
      </c>
      <c r="T9" s="31" t="s">
        <v>5</v>
      </c>
      <c r="U9" s="31">
        <v>15570</v>
      </c>
      <c r="V9" s="31">
        <v>15570</v>
      </c>
      <c r="W9" s="31">
        <v>15570</v>
      </c>
      <c r="X9" s="31">
        <v>15570</v>
      </c>
      <c r="Y9" s="32">
        <v>15570</v>
      </c>
      <c r="Z9" s="29">
        <v>14937</v>
      </c>
      <c r="AA9" s="29">
        <v>19933</v>
      </c>
      <c r="AB9" s="29">
        <v>23408</v>
      </c>
    </row>
    <row r="10" spans="1:70" hidden="1" x14ac:dyDescent="0.2">
      <c r="A10" s="7"/>
      <c r="B10" s="8"/>
      <c r="C10" s="9" t="s">
        <v>9</v>
      </c>
      <c r="D10" s="29">
        <v>-38000</v>
      </c>
      <c r="E10" s="30">
        <f t="shared" si="1"/>
        <v>-4949</v>
      </c>
      <c r="F10" s="30">
        <v>23452</v>
      </c>
      <c r="G10" s="31">
        <v>28401</v>
      </c>
      <c r="H10" s="31">
        <v>30000</v>
      </c>
      <c r="I10" s="31">
        <v>30000</v>
      </c>
      <c r="J10" s="31">
        <v>30000</v>
      </c>
      <c r="K10" s="31">
        <v>37175</v>
      </c>
      <c r="L10" s="31">
        <v>37175</v>
      </c>
      <c r="M10" s="31">
        <v>35840</v>
      </c>
      <c r="N10" s="31">
        <v>27175</v>
      </c>
      <c r="O10" s="31">
        <v>27175</v>
      </c>
      <c r="P10" s="31">
        <v>27175</v>
      </c>
      <c r="Q10" s="31">
        <v>27175</v>
      </c>
      <c r="R10" s="31">
        <v>28270</v>
      </c>
      <c r="S10" s="31" t="s">
        <v>5</v>
      </c>
      <c r="T10" s="31" t="s">
        <v>5</v>
      </c>
      <c r="U10" s="31">
        <v>19000</v>
      </c>
      <c r="V10" s="31">
        <v>19000</v>
      </c>
      <c r="W10" s="31">
        <v>19000</v>
      </c>
      <c r="X10" s="31">
        <v>19000</v>
      </c>
      <c r="Y10" s="32">
        <v>19000</v>
      </c>
      <c r="Z10" s="29">
        <v>30988</v>
      </c>
      <c r="AA10" s="29">
        <v>28984</v>
      </c>
      <c r="AB10" s="29">
        <v>29847</v>
      </c>
    </row>
    <row r="11" spans="1:70" hidden="1" x14ac:dyDescent="0.2">
      <c r="A11" s="7"/>
      <c r="B11" s="8"/>
      <c r="C11" s="9" t="s">
        <v>10</v>
      </c>
      <c r="D11" s="29">
        <v>-353000</v>
      </c>
      <c r="E11" s="30">
        <f t="shared" si="1"/>
        <v>0</v>
      </c>
      <c r="F11" s="30">
        <v>1002</v>
      </c>
      <c r="G11" s="31">
        <v>1002</v>
      </c>
      <c r="H11" s="31">
        <v>1002</v>
      </c>
      <c r="I11" s="31">
        <v>1002</v>
      </c>
      <c r="J11" s="31">
        <v>1002</v>
      </c>
      <c r="K11" s="31">
        <v>1002</v>
      </c>
      <c r="L11" s="31">
        <v>8485</v>
      </c>
      <c r="M11" s="31">
        <v>7554</v>
      </c>
      <c r="N11" s="31">
        <v>15323</v>
      </c>
      <c r="O11" s="31">
        <v>32973</v>
      </c>
      <c r="P11" s="31">
        <v>47211</v>
      </c>
      <c r="Q11" s="31">
        <v>48323</v>
      </c>
      <c r="R11" s="31">
        <v>125789</v>
      </c>
      <c r="S11" s="31">
        <v>164213</v>
      </c>
      <c r="T11" s="31">
        <v>140873</v>
      </c>
      <c r="U11" s="31">
        <v>109702</v>
      </c>
      <c r="V11" s="31">
        <v>84425</v>
      </c>
      <c r="W11" s="31">
        <v>60002</v>
      </c>
      <c r="X11" s="31">
        <v>60002</v>
      </c>
      <c r="Y11" s="32">
        <v>129824</v>
      </c>
      <c r="Z11" s="29">
        <v>71510</v>
      </c>
      <c r="AA11" s="29">
        <v>109004</v>
      </c>
      <c r="AB11" s="29">
        <v>100178</v>
      </c>
    </row>
    <row r="12" spans="1:70" hidden="1" x14ac:dyDescent="0.2">
      <c r="A12" s="7"/>
      <c r="B12" s="8"/>
      <c r="C12" s="9" t="s">
        <v>11</v>
      </c>
      <c r="D12" s="29" t="s">
        <v>5</v>
      </c>
      <c r="E12" s="30" t="str">
        <f t="shared" si="1"/>
        <v>na</v>
      </c>
      <c r="F12" s="30" t="s">
        <v>5</v>
      </c>
      <c r="G12" s="31" t="s">
        <v>5</v>
      </c>
      <c r="H12" s="31" t="s">
        <v>5</v>
      </c>
      <c r="I12" s="31" t="s">
        <v>5</v>
      </c>
      <c r="J12" s="31" t="s">
        <v>5</v>
      </c>
      <c r="K12" s="31" t="s">
        <v>5</v>
      </c>
      <c r="L12" s="31">
        <v>5500</v>
      </c>
      <c r="M12" s="31">
        <v>11000</v>
      </c>
      <c r="N12" s="31">
        <v>11000</v>
      </c>
      <c r="O12" s="31">
        <v>11000</v>
      </c>
      <c r="P12" s="31">
        <v>11000</v>
      </c>
      <c r="Q12" s="31">
        <v>11000</v>
      </c>
      <c r="R12" s="31">
        <v>9997</v>
      </c>
      <c r="S12" s="31" t="s">
        <v>5</v>
      </c>
      <c r="T12" s="31" t="s">
        <v>5</v>
      </c>
      <c r="U12" s="31" t="s">
        <v>5</v>
      </c>
      <c r="V12" s="31" t="s">
        <v>5</v>
      </c>
      <c r="W12" s="31" t="s">
        <v>5</v>
      </c>
      <c r="X12" s="31" t="s">
        <v>5</v>
      </c>
      <c r="Y12" s="32" t="s">
        <v>5</v>
      </c>
      <c r="Z12" s="29">
        <v>10071</v>
      </c>
      <c r="AA12" s="29">
        <v>7938</v>
      </c>
      <c r="AB12" s="29">
        <v>5546</v>
      </c>
    </row>
    <row r="13" spans="1:70" hidden="1" x14ac:dyDescent="0.2">
      <c r="A13" s="7"/>
      <c r="B13" s="8"/>
      <c r="C13" s="9" t="s">
        <v>12</v>
      </c>
      <c r="D13" s="29">
        <v>-90000</v>
      </c>
      <c r="E13" s="30">
        <f t="shared" si="1"/>
        <v>-6707</v>
      </c>
      <c r="F13" s="30">
        <v>64020</v>
      </c>
      <c r="G13" s="31">
        <v>70727</v>
      </c>
      <c r="H13" s="31">
        <v>65991</v>
      </c>
      <c r="I13" s="31">
        <v>65991</v>
      </c>
      <c r="J13" s="31">
        <v>65991</v>
      </c>
      <c r="K13" s="31">
        <v>109000</v>
      </c>
      <c r="L13" s="31">
        <v>77521</v>
      </c>
      <c r="M13" s="31">
        <v>93240</v>
      </c>
      <c r="N13" s="31">
        <v>69477</v>
      </c>
      <c r="O13" s="31">
        <v>54097</v>
      </c>
      <c r="P13" s="31">
        <v>54097</v>
      </c>
      <c r="Q13" s="31">
        <v>44097</v>
      </c>
      <c r="R13" s="31">
        <v>90077</v>
      </c>
      <c r="S13" s="31">
        <v>36370</v>
      </c>
      <c r="T13" s="31">
        <v>86134</v>
      </c>
      <c r="U13" s="31">
        <v>110128</v>
      </c>
      <c r="V13" s="31">
        <v>73526</v>
      </c>
      <c r="W13" s="31">
        <v>84526</v>
      </c>
      <c r="X13" s="31">
        <v>78241</v>
      </c>
      <c r="Y13" s="32">
        <v>79433</v>
      </c>
      <c r="Z13" s="29">
        <v>88523</v>
      </c>
      <c r="AA13" s="29">
        <v>75962</v>
      </c>
      <c r="AB13" s="29">
        <v>79841</v>
      </c>
    </row>
    <row r="14" spans="1:70" hidden="1" x14ac:dyDescent="0.2">
      <c r="A14" s="7"/>
      <c r="B14" s="8"/>
      <c r="C14" s="9" t="s">
        <v>13</v>
      </c>
      <c r="D14" s="29">
        <v>-102000</v>
      </c>
      <c r="E14" s="30">
        <f t="shared" si="1"/>
        <v>7736</v>
      </c>
      <c r="F14" s="30">
        <v>53873</v>
      </c>
      <c r="G14" s="31">
        <v>46137</v>
      </c>
      <c r="H14" s="31">
        <v>54384</v>
      </c>
      <c r="I14" s="31">
        <v>45913</v>
      </c>
      <c r="J14" s="31">
        <v>45261</v>
      </c>
      <c r="K14" s="31">
        <v>50970</v>
      </c>
      <c r="L14" s="31">
        <v>67263</v>
      </c>
      <c r="M14" s="31">
        <v>50208</v>
      </c>
      <c r="N14" s="31">
        <v>96097</v>
      </c>
      <c r="O14" s="31">
        <v>72391</v>
      </c>
      <c r="P14" s="31">
        <v>49957</v>
      </c>
      <c r="Q14" s="31">
        <v>49957</v>
      </c>
      <c r="R14" s="31">
        <v>42708</v>
      </c>
      <c r="S14" s="31">
        <v>54162</v>
      </c>
      <c r="T14" s="31">
        <v>59711</v>
      </c>
      <c r="U14" s="31">
        <v>68565</v>
      </c>
      <c r="V14" s="31">
        <v>59269</v>
      </c>
      <c r="W14" s="31">
        <v>78840</v>
      </c>
      <c r="X14" s="31">
        <v>78539</v>
      </c>
      <c r="Y14" s="32">
        <v>81702</v>
      </c>
      <c r="Z14" s="29">
        <v>58762</v>
      </c>
      <c r="AA14" s="29">
        <v>63807</v>
      </c>
      <c r="AB14" s="29">
        <v>75445</v>
      </c>
    </row>
    <row r="15" spans="1:70" hidden="1" x14ac:dyDescent="0.2">
      <c r="A15" s="7"/>
      <c r="B15" s="8"/>
      <c r="C15" s="9" t="s">
        <v>14</v>
      </c>
      <c r="D15" s="29" t="s">
        <v>5</v>
      </c>
      <c r="E15" s="30" t="str">
        <f t="shared" si="1"/>
        <v>na</v>
      </c>
      <c r="F15" s="30" t="s">
        <v>5</v>
      </c>
      <c r="G15" s="31" t="s">
        <v>5</v>
      </c>
      <c r="H15" s="31" t="s">
        <v>5</v>
      </c>
      <c r="I15" s="31">
        <v>500</v>
      </c>
      <c r="J15" s="31">
        <v>500</v>
      </c>
      <c r="K15" s="31" t="s">
        <v>5</v>
      </c>
      <c r="L15" s="31" t="s">
        <v>5</v>
      </c>
      <c r="M15" s="31">
        <v>2550</v>
      </c>
      <c r="N15" s="31">
        <v>539</v>
      </c>
      <c r="O15" s="31">
        <v>1455</v>
      </c>
      <c r="P15" s="31">
        <v>1455</v>
      </c>
      <c r="Q15" s="31">
        <v>1455</v>
      </c>
      <c r="R15" s="31">
        <v>2000</v>
      </c>
      <c r="S15" s="31">
        <v>455</v>
      </c>
      <c r="T15" s="31">
        <v>500</v>
      </c>
      <c r="U15" s="31">
        <v>500</v>
      </c>
      <c r="V15" s="31">
        <v>500</v>
      </c>
      <c r="W15" s="31">
        <v>500</v>
      </c>
      <c r="X15" s="31">
        <v>500</v>
      </c>
      <c r="Y15" s="32">
        <v>497</v>
      </c>
      <c r="Z15" s="29">
        <v>1585</v>
      </c>
      <c r="AA15" s="29">
        <v>11851</v>
      </c>
      <c r="AB15" s="29">
        <v>7935</v>
      </c>
    </row>
    <row r="16" spans="1:70" hidden="1" x14ac:dyDescent="0.2">
      <c r="A16" s="7"/>
      <c r="B16" s="8"/>
      <c r="C16" s="9" t="s">
        <v>15</v>
      </c>
      <c r="D16" s="29">
        <v>-40000</v>
      </c>
      <c r="E16" s="30">
        <f t="shared" si="1"/>
        <v>0</v>
      </c>
      <c r="F16" s="30">
        <v>24479</v>
      </c>
      <c r="G16" s="31">
        <v>24479</v>
      </c>
      <c r="H16" s="31">
        <v>24479</v>
      </c>
      <c r="I16" s="31">
        <v>24479</v>
      </c>
      <c r="J16" s="31">
        <v>24479</v>
      </c>
      <c r="K16" s="31">
        <v>24479</v>
      </c>
      <c r="L16" s="31">
        <v>24479</v>
      </c>
      <c r="M16" s="31">
        <v>24479</v>
      </c>
      <c r="N16" s="31">
        <v>24479</v>
      </c>
      <c r="O16" s="31">
        <v>24479</v>
      </c>
      <c r="P16" s="31">
        <v>24479</v>
      </c>
      <c r="Q16" s="31">
        <v>24479</v>
      </c>
      <c r="R16" s="31">
        <v>479</v>
      </c>
      <c r="S16" s="31">
        <v>479</v>
      </c>
      <c r="T16" s="31">
        <v>479</v>
      </c>
      <c r="U16" s="31">
        <v>477</v>
      </c>
      <c r="V16" s="31">
        <v>479</v>
      </c>
      <c r="W16" s="31">
        <v>479</v>
      </c>
      <c r="X16" s="31">
        <v>479</v>
      </c>
      <c r="Y16" s="32">
        <v>479</v>
      </c>
      <c r="Z16" s="29">
        <v>13272</v>
      </c>
      <c r="AA16" s="29">
        <v>26613</v>
      </c>
      <c r="AB16" s="29">
        <v>26799</v>
      </c>
    </row>
    <row r="17" spans="1:28" hidden="1" x14ac:dyDescent="0.2">
      <c r="A17" s="7"/>
      <c r="B17" s="8"/>
      <c r="C17" s="9" t="s">
        <v>16</v>
      </c>
      <c r="D17" s="29" t="s">
        <v>5</v>
      </c>
      <c r="E17" s="30" t="str">
        <f t="shared" si="1"/>
        <v>na</v>
      </c>
      <c r="F17" s="30" t="s">
        <v>5</v>
      </c>
      <c r="G17" s="31">
        <v>15118</v>
      </c>
      <c r="H17" s="31">
        <v>15118</v>
      </c>
      <c r="I17" s="31">
        <v>15118</v>
      </c>
      <c r="J17" s="31">
        <v>15118</v>
      </c>
      <c r="K17" s="31">
        <v>15118</v>
      </c>
      <c r="L17" s="31">
        <v>15118</v>
      </c>
      <c r="M17" s="31">
        <v>15118</v>
      </c>
      <c r="N17" s="31">
        <v>15118</v>
      </c>
      <c r="O17" s="31">
        <v>15118</v>
      </c>
      <c r="P17" s="31">
        <v>15118</v>
      </c>
      <c r="Q17" s="31">
        <v>15118</v>
      </c>
      <c r="R17" s="31">
        <v>15116</v>
      </c>
      <c r="S17" s="31">
        <v>15118</v>
      </c>
      <c r="T17" s="31">
        <v>15117</v>
      </c>
      <c r="U17" s="31">
        <v>13491</v>
      </c>
      <c r="V17" s="31">
        <v>15118</v>
      </c>
      <c r="W17" s="31">
        <v>15118</v>
      </c>
      <c r="X17" s="31">
        <v>15118</v>
      </c>
      <c r="Y17" s="32">
        <v>15081</v>
      </c>
      <c r="Z17" s="29">
        <v>15055</v>
      </c>
      <c r="AA17" s="29">
        <v>15525</v>
      </c>
      <c r="AB17" s="29">
        <v>15472</v>
      </c>
    </row>
    <row r="18" spans="1:28" hidden="1" x14ac:dyDescent="0.2">
      <c r="A18" s="7"/>
      <c r="B18" s="8"/>
      <c r="C18" s="9" t="s">
        <v>17</v>
      </c>
      <c r="D18" s="29">
        <v>-170000</v>
      </c>
      <c r="E18" s="30">
        <f t="shared" si="1"/>
        <v>0</v>
      </c>
      <c r="F18" s="30">
        <v>31376</v>
      </c>
      <c r="G18" s="31">
        <v>31376</v>
      </c>
      <c r="H18" s="31">
        <v>41631</v>
      </c>
      <c r="I18" s="31">
        <v>41631</v>
      </c>
      <c r="J18" s="31">
        <v>41631</v>
      </c>
      <c r="K18" s="31">
        <v>48212</v>
      </c>
      <c r="L18" s="31">
        <v>53212</v>
      </c>
      <c r="M18" s="31">
        <v>53252</v>
      </c>
      <c r="N18" s="31">
        <v>48252</v>
      </c>
      <c r="O18" s="31">
        <v>48252</v>
      </c>
      <c r="P18" s="31">
        <v>48252</v>
      </c>
      <c r="Q18" s="31">
        <v>48252</v>
      </c>
      <c r="R18" s="31">
        <v>18251</v>
      </c>
      <c r="S18" s="31">
        <v>14251</v>
      </c>
      <c r="T18" s="31">
        <v>25251</v>
      </c>
      <c r="U18" s="31">
        <v>28251</v>
      </c>
      <c r="V18" s="31">
        <v>31670</v>
      </c>
      <c r="W18" s="31">
        <v>31670</v>
      </c>
      <c r="X18" s="31">
        <v>31670</v>
      </c>
      <c r="Y18" s="32">
        <v>31251</v>
      </c>
      <c r="Z18" s="29">
        <v>33360</v>
      </c>
      <c r="AA18" s="29">
        <v>36314</v>
      </c>
      <c r="AB18" s="29">
        <v>49248</v>
      </c>
    </row>
    <row r="19" spans="1:28" hidden="1" x14ac:dyDescent="0.2">
      <c r="A19" s="7"/>
      <c r="B19" s="8"/>
      <c r="C19" s="9" t="s">
        <v>18</v>
      </c>
      <c r="D19" s="29">
        <v>-105000</v>
      </c>
      <c r="E19" s="30">
        <f t="shared" si="1"/>
        <v>10000</v>
      </c>
      <c r="F19" s="30">
        <v>20000</v>
      </c>
      <c r="G19" s="31">
        <v>10000</v>
      </c>
      <c r="H19" s="31">
        <v>10000</v>
      </c>
      <c r="I19" s="31">
        <v>20000</v>
      </c>
      <c r="J19" s="31">
        <v>20000</v>
      </c>
      <c r="K19" s="31">
        <v>20000</v>
      </c>
      <c r="L19" s="31">
        <v>7000</v>
      </c>
      <c r="M19" s="31">
        <v>5458</v>
      </c>
      <c r="N19" s="31">
        <v>14999</v>
      </c>
      <c r="O19" s="31">
        <v>13776</v>
      </c>
      <c r="P19" s="31">
        <v>14976</v>
      </c>
      <c r="Q19" s="31">
        <v>14976</v>
      </c>
      <c r="R19" s="31">
        <v>3000</v>
      </c>
      <c r="S19" s="31" t="s">
        <v>5</v>
      </c>
      <c r="T19" s="31" t="s">
        <v>5</v>
      </c>
      <c r="U19" s="31">
        <v>10137</v>
      </c>
      <c r="V19" s="31">
        <v>10000</v>
      </c>
      <c r="W19" s="31">
        <v>15000</v>
      </c>
      <c r="X19" s="31">
        <v>15000</v>
      </c>
      <c r="Y19" s="32">
        <v>16001</v>
      </c>
      <c r="Z19" s="29">
        <v>15200</v>
      </c>
      <c r="AA19" s="29">
        <v>28032</v>
      </c>
      <c r="AB19" s="29">
        <v>8723</v>
      </c>
    </row>
    <row r="20" spans="1:28" hidden="1" x14ac:dyDescent="0.2">
      <c r="A20" s="7"/>
      <c r="B20" s="8"/>
      <c r="C20" s="9" t="s">
        <v>19</v>
      </c>
      <c r="D20" s="29">
        <v>-3500</v>
      </c>
      <c r="E20" s="30">
        <f t="shared" si="1"/>
        <v>0</v>
      </c>
      <c r="F20" s="30">
        <v>200</v>
      </c>
      <c r="G20" s="31">
        <v>200</v>
      </c>
      <c r="H20" s="31">
        <v>200</v>
      </c>
      <c r="I20" s="31">
        <v>200</v>
      </c>
      <c r="J20" s="31">
        <v>200</v>
      </c>
      <c r="K20" s="31">
        <v>200</v>
      </c>
      <c r="L20" s="31">
        <v>200</v>
      </c>
      <c r="M20" s="31">
        <v>200</v>
      </c>
      <c r="N20" s="31">
        <v>200</v>
      </c>
      <c r="O20" s="31">
        <v>200</v>
      </c>
      <c r="P20" s="31">
        <v>200</v>
      </c>
      <c r="Q20" s="31">
        <v>200</v>
      </c>
      <c r="R20" s="31">
        <v>200</v>
      </c>
      <c r="S20" s="31">
        <v>200</v>
      </c>
      <c r="T20" s="31">
        <v>200</v>
      </c>
      <c r="U20" s="31">
        <v>200</v>
      </c>
      <c r="V20" s="31">
        <v>200</v>
      </c>
      <c r="W20" s="31">
        <v>200</v>
      </c>
      <c r="X20" s="31">
        <v>200</v>
      </c>
      <c r="Y20" s="32">
        <v>200</v>
      </c>
      <c r="Z20" s="29">
        <v>200</v>
      </c>
      <c r="AA20" s="29">
        <v>170</v>
      </c>
      <c r="AB20" s="29">
        <v>166</v>
      </c>
    </row>
    <row r="21" spans="1:28" hidden="1" x14ac:dyDescent="0.2">
      <c r="A21" s="7"/>
      <c r="B21" s="8"/>
      <c r="C21" s="9" t="s">
        <v>20</v>
      </c>
      <c r="D21" s="29" t="s">
        <v>5</v>
      </c>
      <c r="E21" s="30" t="str">
        <f t="shared" si="1"/>
        <v>na</v>
      </c>
      <c r="F21" s="30" t="s">
        <v>5</v>
      </c>
      <c r="G21" s="31" t="s">
        <v>5</v>
      </c>
      <c r="H21" s="31" t="s">
        <v>5</v>
      </c>
      <c r="I21" s="31" t="s">
        <v>5</v>
      </c>
      <c r="J21" s="31" t="s">
        <v>5</v>
      </c>
      <c r="K21" s="31" t="s">
        <v>5</v>
      </c>
      <c r="L21" s="31">
        <v>16000</v>
      </c>
      <c r="M21" s="31">
        <v>13654</v>
      </c>
      <c r="N21" s="31">
        <v>10000</v>
      </c>
      <c r="O21" s="31" t="s">
        <v>5</v>
      </c>
      <c r="P21" s="31" t="s">
        <v>5</v>
      </c>
      <c r="Q21" s="31" t="s">
        <v>5</v>
      </c>
      <c r="R21" s="31" t="s">
        <v>5</v>
      </c>
      <c r="S21" s="31" t="s">
        <v>5</v>
      </c>
      <c r="T21" s="31" t="s">
        <v>5</v>
      </c>
      <c r="U21" s="31" t="s">
        <v>5</v>
      </c>
      <c r="V21" s="31" t="s">
        <v>5</v>
      </c>
      <c r="W21" s="31" t="s">
        <v>5</v>
      </c>
      <c r="X21" s="31" t="s">
        <v>5</v>
      </c>
      <c r="Y21" s="32" t="s">
        <v>5</v>
      </c>
      <c r="Z21" s="29">
        <v>12850</v>
      </c>
      <c r="AA21" s="29">
        <v>17430</v>
      </c>
      <c r="AB21" s="29">
        <v>14511</v>
      </c>
    </row>
    <row r="22" spans="1:28" hidden="1" x14ac:dyDescent="0.2">
      <c r="A22" s="7"/>
      <c r="B22" s="8"/>
      <c r="C22" s="9" t="s">
        <v>21</v>
      </c>
      <c r="D22" s="29">
        <v>-70000</v>
      </c>
      <c r="E22" s="30">
        <f t="shared" si="1"/>
        <v>-103</v>
      </c>
      <c r="F22" s="30">
        <v>11991</v>
      </c>
      <c r="G22" s="31">
        <v>12094</v>
      </c>
      <c r="H22" s="31" t="s">
        <v>5</v>
      </c>
      <c r="I22" s="31" t="s">
        <v>5</v>
      </c>
      <c r="J22" s="31" t="s">
        <v>5</v>
      </c>
      <c r="K22" s="31" t="s">
        <v>5</v>
      </c>
      <c r="L22" s="31">
        <v>35111</v>
      </c>
      <c r="M22" s="31">
        <v>30235</v>
      </c>
      <c r="N22" s="31">
        <v>30652</v>
      </c>
      <c r="O22" s="31">
        <v>23176</v>
      </c>
      <c r="P22" s="31">
        <v>23176</v>
      </c>
      <c r="Q22" s="31">
        <v>23176</v>
      </c>
      <c r="R22" s="31">
        <v>34979</v>
      </c>
      <c r="S22" s="31">
        <v>38134</v>
      </c>
      <c r="T22" s="31">
        <v>30000</v>
      </c>
      <c r="U22" s="31">
        <v>34999</v>
      </c>
      <c r="V22" s="31">
        <v>34624</v>
      </c>
      <c r="W22" s="31">
        <v>14630</v>
      </c>
      <c r="X22" s="31">
        <v>14630</v>
      </c>
      <c r="Y22" s="32">
        <v>27797</v>
      </c>
      <c r="Z22" s="29">
        <v>35256</v>
      </c>
      <c r="AA22" s="29">
        <v>39909</v>
      </c>
      <c r="AB22" s="29">
        <v>36989</v>
      </c>
    </row>
    <row r="23" spans="1:28" hidden="1" x14ac:dyDescent="0.2">
      <c r="A23" s="7"/>
      <c r="B23" s="8"/>
      <c r="C23" s="9" t="s">
        <v>22</v>
      </c>
      <c r="D23" s="29">
        <v>-35000</v>
      </c>
      <c r="E23" s="30">
        <f t="shared" si="1"/>
        <v>257</v>
      </c>
      <c r="F23" s="30">
        <v>3888</v>
      </c>
      <c r="G23" s="31">
        <v>3631</v>
      </c>
      <c r="H23" s="31">
        <v>3631</v>
      </c>
      <c r="I23" s="31">
        <v>3631</v>
      </c>
      <c r="J23" s="31">
        <v>3888</v>
      </c>
      <c r="K23" s="31">
        <v>8888</v>
      </c>
      <c r="L23" s="31">
        <v>16905</v>
      </c>
      <c r="M23" s="31">
        <v>7663</v>
      </c>
      <c r="N23" s="31">
        <v>7901</v>
      </c>
      <c r="O23" s="31">
        <v>6545</v>
      </c>
      <c r="P23" s="31">
        <v>3545</v>
      </c>
      <c r="Q23" s="31">
        <v>3545</v>
      </c>
      <c r="R23" s="31">
        <v>4300</v>
      </c>
      <c r="S23" s="31">
        <v>3545</v>
      </c>
      <c r="T23" s="31">
        <v>4500</v>
      </c>
      <c r="U23" s="31">
        <v>11734</v>
      </c>
      <c r="V23" s="31">
        <v>7500</v>
      </c>
      <c r="W23" s="31">
        <v>7500</v>
      </c>
      <c r="X23" s="31">
        <v>7500</v>
      </c>
      <c r="Y23" s="32">
        <v>10959</v>
      </c>
      <c r="Z23" s="29">
        <v>6727</v>
      </c>
      <c r="AA23" s="29">
        <v>11817</v>
      </c>
      <c r="AB23" s="29">
        <v>23079</v>
      </c>
    </row>
    <row r="24" spans="1:28" hidden="1" x14ac:dyDescent="0.2">
      <c r="A24" s="7"/>
      <c r="B24" s="8"/>
      <c r="C24" s="9" t="s">
        <v>23</v>
      </c>
      <c r="D24" s="29" t="s">
        <v>5</v>
      </c>
      <c r="E24" s="30" t="str">
        <f t="shared" si="1"/>
        <v>na</v>
      </c>
      <c r="F24" s="30" t="s">
        <v>5</v>
      </c>
      <c r="G24" s="31" t="s">
        <v>5</v>
      </c>
      <c r="H24" s="31" t="s">
        <v>5</v>
      </c>
      <c r="I24" s="31" t="s">
        <v>5</v>
      </c>
      <c r="J24" s="31" t="s">
        <v>5</v>
      </c>
      <c r="K24" s="31" t="s">
        <v>5</v>
      </c>
      <c r="L24" s="31">
        <v>19823</v>
      </c>
      <c r="M24" s="31">
        <v>4766</v>
      </c>
      <c r="N24" s="31" t="s">
        <v>5</v>
      </c>
      <c r="O24" s="31">
        <v>1200</v>
      </c>
      <c r="P24" s="31" t="s">
        <v>5</v>
      </c>
      <c r="Q24" s="31" t="s">
        <v>5</v>
      </c>
      <c r="R24" s="31" t="s">
        <v>5</v>
      </c>
      <c r="S24" s="31" t="s">
        <v>5</v>
      </c>
      <c r="T24" s="31" t="s">
        <v>5</v>
      </c>
      <c r="U24" s="31" t="s">
        <v>5</v>
      </c>
      <c r="V24" s="31">
        <v>1500</v>
      </c>
      <c r="W24" s="31" t="s">
        <v>5</v>
      </c>
      <c r="X24" s="31" t="s">
        <v>5</v>
      </c>
      <c r="Y24" s="32" t="s">
        <v>5</v>
      </c>
      <c r="Z24" s="29">
        <v>5786</v>
      </c>
      <c r="AA24" s="29">
        <v>6342</v>
      </c>
      <c r="AB24" s="29">
        <v>10153</v>
      </c>
    </row>
    <row r="25" spans="1:28" hidden="1" x14ac:dyDescent="0.2">
      <c r="A25" s="7"/>
      <c r="B25" s="8"/>
      <c r="C25" s="9" t="s">
        <v>24</v>
      </c>
      <c r="D25" s="29">
        <v>-192000</v>
      </c>
      <c r="E25" s="30">
        <f t="shared" si="1"/>
        <v>0</v>
      </c>
      <c r="F25" s="30">
        <v>39874</v>
      </c>
      <c r="G25" s="31">
        <v>39874</v>
      </c>
      <c r="H25" s="31">
        <v>24000</v>
      </c>
      <c r="I25" s="31">
        <v>24000</v>
      </c>
      <c r="J25" s="31">
        <v>24000</v>
      </c>
      <c r="K25" s="31">
        <v>23000</v>
      </c>
      <c r="L25" s="31">
        <v>74682</v>
      </c>
      <c r="M25" s="31">
        <v>74683</v>
      </c>
      <c r="N25" s="31">
        <v>74683</v>
      </c>
      <c r="O25" s="31">
        <v>74683</v>
      </c>
      <c r="P25" s="31">
        <v>74683</v>
      </c>
      <c r="Q25" s="31">
        <v>74683</v>
      </c>
      <c r="R25" s="31">
        <v>74683</v>
      </c>
      <c r="S25" s="31">
        <v>74683</v>
      </c>
      <c r="T25" s="31">
        <v>126052</v>
      </c>
      <c r="U25" s="31">
        <v>74683</v>
      </c>
      <c r="V25" s="31">
        <v>74683</v>
      </c>
      <c r="W25" s="31">
        <v>74683</v>
      </c>
      <c r="X25" s="31">
        <v>74683</v>
      </c>
      <c r="Y25" s="32">
        <v>74683</v>
      </c>
      <c r="Z25" s="29">
        <v>73116</v>
      </c>
      <c r="AA25" s="29">
        <v>77622</v>
      </c>
      <c r="AB25" s="29">
        <v>21529</v>
      </c>
    </row>
    <row r="26" spans="1:28" hidden="1" x14ac:dyDescent="0.2">
      <c r="A26" s="7"/>
      <c r="B26" s="8"/>
      <c r="C26" s="9" t="s">
        <v>25</v>
      </c>
      <c r="D26" s="29">
        <v>-192000</v>
      </c>
      <c r="E26" s="30">
        <f t="shared" si="1"/>
        <v>-20212</v>
      </c>
      <c r="F26" s="30">
        <v>47731</v>
      </c>
      <c r="G26" s="31">
        <v>67943</v>
      </c>
      <c r="H26" s="31">
        <v>72334</v>
      </c>
      <c r="I26" s="31">
        <v>72334</v>
      </c>
      <c r="J26" s="31">
        <v>72334</v>
      </c>
      <c r="K26" s="31">
        <v>72334</v>
      </c>
      <c r="L26" s="31">
        <v>72334</v>
      </c>
      <c r="M26" s="31">
        <v>72334</v>
      </c>
      <c r="N26" s="31">
        <v>72334</v>
      </c>
      <c r="O26" s="31">
        <v>72334</v>
      </c>
      <c r="P26" s="31">
        <v>72334</v>
      </c>
      <c r="Q26" s="31">
        <v>72334</v>
      </c>
      <c r="R26" s="31">
        <v>72334</v>
      </c>
      <c r="S26" s="31">
        <v>72334</v>
      </c>
      <c r="T26" s="31">
        <v>72334</v>
      </c>
      <c r="U26" s="31">
        <v>72334</v>
      </c>
      <c r="V26" s="31">
        <v>72334</v>
      </c>
      <c r="W26" s="31">
        <v>72334</v>
      </c>
      <c r="X26" s="31">
        <v>72334</v>
      </c>
      <c r="Y26" s="32">
        <v>72334</v>
      </c>
      <c r="Z26" s="29">
        <v>70886</v>
      </c>
      <c r="AA26" s="29">
        <v>24000</v>
      </c>
      <c r="AB26" s="29">
        <v>14415</v>
      </c>
    </row>
    <row r="27" spans="1:28" hidden="1" x14ac:dyDescent="0.2">
      <c r="A27" s="7"/>
      <c r="B27" s="8"/>
      <c r="C27" s="9" t="s">
        <v>26</v>
      </c>
      <c r="D27" s="29">
        <v>-200000</v>
      </c>
      <c r="E27" s="30">
        <f t="shared" si="1"/>
        <v>0</v>
      </c>
      <c r="F27" s="30">
        <v>125197</v>
      </c>
      <c r="G27" s="31">
        <v>125197</v>
      </c>
      <c r="H27" s="31">
        <v>125197</v>
      </c>
      <c r="I27" s="31">
        <v>125197</v>
      </c>
      <c r="J27" s="31">
        <v>125197</v>
      </c>
      <c r="K27" s="31">
        <v>125197</v>
      </c>
      <c r="L27" s="31">
        <v>125197</v>
      </c>
      <c r="M27" s="31">
        <v>125197</v>
      </c>
      <c r="N27" s="31">
        <v>125197</v>
      </c>
      <c r="O27" s="31">
        <v>125197</v>
      </c>
      <c r="P27" s="31">
        <v>125197</v>
      </c>
      <c r="Q27" s="31">
        <v>125197</v>
      </c>
      <c r="R27" s="31">
        <v>125197</v>
      </c>
      <c r="S27" s="31">
        <v>125197</v>
      </c>
      <c r="T27" s="31">
        <v>125197</v>
      </c>
      <c r="U27" s="31">
        <v>125074</v>
      </c>
      <c r="V27" s="31">
        <v>125197</v>
      </c>
      <c r="W27" s="31">
        <v>125197</v>
      </c>
      <c r="X27" s="31">
        <v>125197</v>
      </c>
      <c r="Y27" s="32">
        <v>125197</v>
      </c>
      <c r="Z27" s="29">
        <v>125193</v>
      </c>
      <c r="AA27" s="29">
        <v>229891</v>
      </c>
      <c r="AB27" s="29">
        <v>231488</v>
      </c>
    </row>
    <row r="28" spans="1:28" hidden="1" x14ac:dyDescent="0.2">
      <c r="A28" s="7"/>
      <c r="B28" s="8"/>
      <c r="C28" s="9" t="s">
        <v>27</v>
      </c>
      <c r="D28" s="29">
        <v>-300000</v>
      </c>
      <c r="E28" s="30">
        <f t="shared" si="1"/>
        <v>0</v>
      </c>
      <c r="F28" s="30">
        <v>83052</v>
      </c>
      <c r="G28" s="31">
        <v>83052</v>
      </c>
      <c r="H28" s="31">
        <v>83052</v>
      </c>
      <c r="I28" s="31">
        <v>83052</v>
      </c>
      <c r="J28" s="31">
        <v>83052</v>
      </c>
      <c r="K28" s="31">
        <v>83052</v>
      </c>
      <c r="L28" s="31">
        <v>83052</v>
      </c>
      <c r="M28" s="31">
        <v>83052</v>
      </c>
      <c r="N28" s="31">
        <v>83052</v>
      </c>
      <c r="O28" s="31">
        <v>83052</v>
      </c>
      <c r="P28" s="31">
        <v>83052</v>
      </c>
      <c r="Q28" s="31">
        <v>83052</v>
      </c>
      <c r="R28" s="31">
        <v>83052</v>
      </c>
      <c r="S28" s="31">
        <v>83052</v>
      </c>
      <c r="T28" s="31">
        <v>83052</v>
      </c>
      <c r="U28" s="31">
        <v>83052</v>
      </c>
      <c r="V28" s="31">
        <v>83052</v>
      </c>
      <c r="W28" s="31">
        <v>83052</v>
      </c>
      <c r="X28" s="31">
        <v>83052</v>
      </c>
      <c r="Y28" s="32">
        <v>83052</v>
      </c>
      <c r="Z28" s="29">
        <v>83564</v>
      </c>
      <c r="AA28" s="29">
        <v>112246</v>
      </c>
      <c r="AB28" s="29">
        <v>117235</v>
      </c>
    </row>
    <row r="29" spans="1:28" hidden="1" x14ac:dyDescent="0.2">
      <c r="A29" s="7"/>
      <c r="B29" s="8"/>
      <c r="C29" s="9" t="s">
        <v>28</v>
      </c>
      <c r="D29" s="29">
        <v>-140000</v>
      </c>
      <c r="E29" s="30">
        <f t="shared" si="1"/>
        <v>5137</v>
      </c>
      <c r="F29" s="30">
        <v>45000</v>
      </c>
      <c r="G29" s="31">
        <v>39863</v>
      </c>
      <c r="H29" s="31">
        <v>39835</v>
      </c>
      <c r="I29" s="31">
        <v>40000</v>
      </c>
      <c r="J29" s="31">
        <v>40000</v>
      </c>
      <c r="K29" s="31">
        <v>53000</v>
      </c>
      <c r="L29" s="31">
        <v>88000</v>
      </c>
      <c r="M29" s="31">
        <v>120000</v>
      </c>
      <c r="N29" s="31">
        <v>119000</v>
      </c>
      <c r="O29" s="31">
        <v>114627</v>
      </c>
      <c r="P29" s="31">
        <v>107627</v>
      </c>
      <c r="Q29" s="31">
        <v>102627</v>
      </c>
      <c r="R29" s="31">
        <v>107127</v>
      </c>
      <c r="S29" s="31">
        <v>79000</v>
      </c>
      <c r="T29" s="31">
        <v>41000</v>
      </c>
      <c r="U29" s="31">
        <v>89000</v>
      </c>
      <c r="V29" s="31">
        <v>84000</v>
      </c>
      <c r="W29" s="31">
        <v>69000</v>
      </c>
      <c r="X29" s="31">
        <v>69000</v>
      </c>
      <c r="Y29" s="32">
        <v>80476</v>
      </c>
      <c r="Z29" s="29">
        <v>72042</v>
      </c>
      <c r="AA29" s="29">
        <v>67745</v>
      </c>
      <c r="AB29" s="29">
        <v>86192</v>
      </c>
    </row>
    <row r="30" spans="1:28" hidden="1" x14ac:dyDescent="0.2">
      <c r="A30" s="7"/>
      <c r="B30" s="8"/>
      <c r="C30" s="9" t="s">
        <v>29</v>
      </c>
      <c r="D30" s="29">
        <v>-22000</v>
      </c>
      <c r="E30" s="30">
        <f t="shared" si="1"/>
        <v>-425</v>
      </c>
      <c r="F30" s="30">
        <v>5723</v>
      </c>
      <c r="G30" s="31">
        <v>6148</v>
      </c>
      <c r="H30" s="31">
        <v>6148</v>
      </c>
      <c r="I30" s="31">
        <v>6148</v>
      </c>
      <c r="J30" s="31">
        <v>6148</v>
      </c>
      <c r="K30" s="31">
        <v>5252</v>
      </c>
      <c r="L30" s="31">
        <v>6148</v>
      </c>
      <c r="M30" s="31">
        <v>6148</v>
      </c>
      <c r="N30" s="31">
        <v>6148</v>
      </c>
      <c r="O30" s="31">
        <v>6148</v>
      </c>
      <c r="P30" s="31">
        <v>6148</v>
      </c>
      <c r="Q30" s="31">
        <v>6148</v>
      </c>
      <c r="R30" s="31">
        <v>6148</v>
      </c>
      <c r="S30" s="31">
        <v>6148</v>
      </c>
      <c r="T30" s="31">
        <v>6148</v>
      </c>
      <c r="U30" s="31">
        <v>6148</v>
      </c>
      <c r="V30" s="31">
        <v>6148</v>
      </c>
      <c r="W30" s="31">
        <v>6148</v>
      </c>
      <c r="X30" s="31">
        <v>6148</v>
      </c>
      <c r="Y30" s="32">
        <v>6148</v>
      </c>
      <c r="Z30" s="29">
        <v>5918</v>
      </c>
      <c r="AA30" s="29">
        <v>5387</v>
      </c>
      <c r="AB30" s="29">
        <v>6487</v>
      </c>
    </row>
    <row r="31" spans="1:28" hidden="1" x14ac:dyDescent="0.2">
      <c r="A31" s="7"/>
      <c r="B31" s="8"/>
      <c r="C31" s="9" t="s">
        <v>30</v>
      </c>
      <c r="D31" s="29" t="s">
        <v>5</v>
      </c>
      <c r="E31" s="30" t="str">
        <f t="shared" si="1"/>
        <v>na</v>
      </c>
      <c r="F31" s="30" t="s">
        <v>5</v>
      </c>
      <c r="G31" s="31" t="s">
        <v>5</v>
      </c>
      <c r="H31" s="31" t="s">
        <v>5</v>
      </c>
      <c r="I31" s="31" t="s">
        <v>5</v>
      </c>
      <c r="J31" s="31" t="s">
        <v>5</v>
      </c>
      <c r="K31" s="31" t="s">
        <v>5</v>
      </c>
      <c r="L31" s="31" t="s">
        <v>5</v>
      </c>
      <c r="M31" s="31" t="s">
        <v>5</v>
      </c>
      <c r="N31" s="31" t="s">
        <v>5</v>
      </c>
      <c r="O31" s="31" t="s">
        <v>5</v>
      </c>
      <c r="P31" s="31" t="s">
        <v>5</v>
      </c>
      <c r="Q31" s="31" t="s">
        <v>5</v>
      </c>
      <c r="R31" s="31" t="s">
        <v>5</v>
      </c>
      <c r="S31" s="31" t="s">
        <v>5</v>
      </c>
      <c r="T31" s="31" t="s">
        <v>5</v>
      </c>
      <c r="U31" s="31" t="s">
        <v>5</v>
      </c>
      <c r="V31" s="31" t="s">
        <v>5</v>
      </c>
      <c r="W31" s="31" t="s">
        <v>5</v>
      </c>
      <c r="X31" s="31" t="s">
        <v>5</v>
      </c>
      <c r="Y31" s="32" t="s">
        <v>5</v>
      </c>
      <c r="Z31" s="29" t="s">
        <v>5</v>
      </c>
      <c r="AA31" s="29"/>
      <c r="AB31" s="29">
        <v>5000</v>
      </c>
    </row>
    <row r="32" spans="1:28" hidden="1" x14ac:dyDescent="0.2">
      <c r="A32" s="7"/>
      <c r="B32" s="8"/>
      <c r="C32" s="9" t="s">
        <v>31</v>
      </c>
      <c r="D32" s="29">
        <v>-156000</v>
      </c>
      <c r="E32" s="30">
        <f t="shared" si="1"/>
        <v>-28000</v>
      </c>
      <c r="F32" s="30">
        <v>32573</v>
      </c>
      <c r="G32" s="31">
        <v>60573</v>
      </c>
      <c r="H32" s="31">
        <v>60573</v>
      </c>
      <c r="I32" s="31">
        <v>63000</v>
      </c>
      <c r="J32" s="31">
        <v>63000</v>
      </c>
      <c r="K32" s="31">
        <v>63000</v>
      </c>
      <c r="L32" s="31">
        <v>63000</v>
      </c>
      <c r="M32" s="31">
        <v>63000</v>
      </c>
      <c r="N32" s="31">
        <v>63000</v>
      </c>
      <c r="O32" s="31">
        <v>63000</v>
      </c>
      <c r="P32" s="31">
        <v>63000</v>
      </c>
      <c r="Q32" s="31">
        <v>63000</v>
      </c>
      <c r="R32" s="31">
        <v>63000</v>
      </c>
      <c r="S32" s="31">
        <v>63000</v>
      </c>
      <c r="T32" s="31">
        <v>63000</v>
      </c>
      <c r="U32" s="31">
        <v>63000</v>
      </c>
      <c r="V32" s="31">
        <v>63000</v>
      </c>
      <c r="W32" s="31">
        <v>63000</v>
      </c>
      <c r="X32" s="31">
        <v>63000</v>
      </c>
      <c r="Y32" s="32">
        <v>63000</v>
      </c>
      <c r="Z32" s="29">
        <v>60640</v>
      </c>
      <c r="AA32" s="29">
        <v>31820</v>
      </c>
      <c r="AB32" s="29">
        <v>25139</v>
      </c>
    </row>
    <row r="33" spans="1:28" hidden="1" x14ac:dyDescent="0.2">
      <c r="A33" s="7"/>
      <c r="B33" s="8"/>
      <c r="C33" s="9" t="s">
        <v>32</v>
      </c>
      <c r="D33" s="29">
        <v>-4000</v>
      </c>
      <c r="E33" s="30">
        <f t="shared" si="1"/>
        <v>0</v>
      </c>
      <c r="F33" s="30">
        <v>488</v>
      </c>
      <c r="G33" s="31">
        <v>488</v>
      </c>
      <c r="H33" s="31">
        <v>488</v>
      </c>
      <c r="I33" s="31">
        <v>488</v>
      </c>
      <c r="J33" s="31">
        <v>488</v>
      </c>
      <c r="K33" s="31">
        <v>488</v>
      </c>
      <c r="L33" s="31">
        <v>2200</v>
      </c>
      <c r="M33" s="31">
        <v>2100</v>
      </c>
      <c r="N33" s="31">
        <v>2400</v>
      </c>
      <c r="O33" s="31">
        <v>2100</v>
      </c>
      <c r="P33" s="31">
        <v>1600</v>
      </c>
      <c r="Q33" s="31">
        <v>488</v>
      </c>
      <c r="R33" s="31">
        <v>1500</v>
      </c>
      <c r="S33" s="31">
        <v>1500</v>
      </c>
      <c r="T33" s="31">
        <v>1800</v>
      </c>
      <c r="U33" s="31">
        <v>2000</v>
      </c>
      <c r="V33" s="31">
        <v>1500</v>
      </c>
      <c r="W33" s="31">
        <v>1500</v>
      </c>
      <c r="X33" s="31">
        <v>1500</v>
      </c>
      <c r="Y33" s="32">
        <v>1800</v>
      </c>
      <c r="Z33" s="29">
        <v>1403</v>
      </c>
      <c r="AA33" s="29">
        <v>1490</v>
      </c>
      <c r="AB33" s="29">
        <v>1815</v>
      </c>
    </row>
    <row r="34" spans="1:28" hidden="1" x14ac:dyDescent="0.2">
      <c r="A34" s="7"/>
      <c r="B34" s="8"/>
      <c r="C34" s="9" t="s">
        <v>33</v>
      </c>
      <c r="D34" s="29" t="s">
        <v>5</v>
      </c>
      <c r="E34" s="30" t="str">
        <f t="shared" si="1"/>
        <v>na</v>
      </c>
      <c r="F34" s="30" t="s">
        <v>5</v>
      </c>
      <c r="G34" s="31" t="s">
        <v>5</v>
      </c>
      <c r="H34" s="31" t="s">
        <v>5</v>
      </c>
      <c r="I34" s="31" t="s">
        <v>5</v>
      </c>
      <c r="J34" s="31" t="s">
        <v>5</v>
      </c>
      <c r="K34" s="31" t="s">
        <v>5</v>
      </c>
      <c r="L34" s="31" t="s">
        <v>5</v>
      </c>
      <c r="M34" s="31" t="s">
        <v>5</v>
      </c>
      <c r="N34" s="31" t="s">
        <v>5</v>
      </c>
      <c r="O34" s="31" t="s">
        <v>5</v>
      </c>
      <c r="P34" s="31" t="s">
        <v>5</v>
      </c>
      <c r="Q34" s="31" t="s">
        <v>5</v>
      </c>
      <c r="R34" s="31" t="s">
        <v>5</v>
      </c>
      <c r="S34" s="31" t="s">
        <v>5</v>
      </c>
      <c r="T34" s="31" t="s">
        <v>5</v>
      </c>
      <c r="U34" s="31" t="s">
        <v>5</v>
      </c>
      <c r="V34" s="31" t="s">
        <v>5</v>
      </c>
      <c r="W34" s="31" t="s">
        <v>5</v>
      </c>
      <c r="X34" s="31" t="s">
        <v>5</v>
      </c>
      <c r="Y34" s="32" t="s">
        <v>5</v>
      </c>
      <c r="Z34" s="29" t="s">
        <v>5</v>
      </c>
      <c r="AA34" s="29">
        <v>18269</v>
      </c>
      <c r="AB34" s="29">
        <v>17217</v>
      </c>
    </row>
    <row r="35" spans="1:28" hidden="1" x14ac:dyDescent="0.2">
      <c r="A35" s="7"/>
      <c r="B35" s="8"/>
      <c r="C35" s="9" t="s">
        <v>34</v>
      </c>
      <c r="D35" s="29" t="s">
        <v>5</v>
      </c>
      <c r="E35" s="30" t="str">
        <f t="shared" si="1"/>
        <v>na</v>
      </c>
      <c r="F35" s="30" t="s">
        <v>5</v>
      </c>
      <c r="G35" s="31" t="s">
        <v>5</v>
      </c>
      <c r="H35" s="31" t="s">
        <v>5</v>
      </c>
      <c r="I35" s="31" t="s">
        <v>5</v>
      </c>
      <c r="J35" s="31" t="s">
        <v>5</v>
      </c>
      <c r="K35" s="31" t="s">
        <v>5</v>
      </c>
      <c r="L35" s="31" t="s">
        <v>5</v>
      </c>
      <c r="M35" s="31" t="s">
        <v>5</v>
      </c>
      <c r="N35" s="31" t="s">
        <v>5</v>
      </c>
      <c r="O35" s="31" t="s">
        <v>5</v>
      </c>
      <c r="P35" s="31" t="s">
        <v>5</v>
      </c>
      <c r="Q35" s="31" t="s">
        <v>5</v>
      </c>
      <c r="R35" s="31" t="s">
        <v>5</v>
      </c>
      <c r="S35" s="31" t="s">
        <v>5</v>
      </c>
      <c r="T35" s="31" t="s">
        <v>5</v>
      </c>
      <c r="U35" s="31" t="s">
        <v>5</v>
      </c>
      <c r="V35" s="31" t="s">
        <v>5</v>
      </c>
      <c r="W35" s="31" t="s">
        <v>5</v>
      </c>
      <c r="X35" s="31" t="s">
        <v>5</v>
      </c>
      <c r="Y35" s="32" t="s">
        <v>5</v>
      </c>
      <c r="Z35" s="29" t="s">
        <v>5</v>
      </c>
      <c r="AA35" s="29"/>
      <c r="AB35" s="29">
        <v>1793</v>
      </c>
    </row>
    <row r="36" spans="1:28" hidden="1" x14ac:dyDescent="0.2">
      <c r="A36" s="7"/>
      <c r="B36" s="8"/>
      <c r="C36" s="9" t="s">
        <v>35</v>
      </c>
      <c r="D36" s="29">
        <v>-27500</v>
      </c>
      <c r="E36" s="30">
        <f t="shared" si="1"/>
        <v>-378</v>
      </c>
      <c r="F36" s="30">
        <v>9500</v>
      </c>
      <c r="G36" s="31">
        <v>9878</v>
      </c>
      <c r="H36" s="31" t="s">
        <v>5</v>
      </c>
      <c r="I36" s="31" t="s">
        <v>5</v>
      </c>
      <c r="J36" s="31">
        <v>7000</v>
      </c>
      <c r="K36" s="31">
        <v>10000</v>
      </c>
      <c r="L36" s="31">
        <v>10000</v>
      </c>
      <c r="M36" s="31">
        <v>11000</v>
      </c>
      <c r="N36" s="31">
        <v>11000</v>
      </c>
      <c r="O36" s="31">
        <v>10000</v>
      </c>
      <c r="P36" s="31">
        <v>10000</v>
      </c>
      <c r="Q36" s="31">
        <v>15000</v>
      </c>
      <c r="R36" s="31">
        <v>16000</v>
      </c>
      <c r="S36" s="31">
        <v>9000</v>
      </c>
      <c r="T36" s="31">
        <v>9000</v>
      </c>
      <c r="U36" s="31">
        <v>14500</v>
      </c>
      <c r="V36" s="31">
        <v>14000</v>
      </c>
      <c r="W36" s="31">
        <v>14000</v>
      </c>
      <c r="X36" s="31">
        <v>14000</v>
      </c>
      <c r="Y36" s="32">
        <v>15473</v>
      </c>
      <c r="Z36" s="29">
        <v>13261</v>
      </c>
      <c r="AA36" s="29">
        <v>11342</v>
      </c>
      <c r="AB36" s="29">
        <v>17851</v>
      </c>
    </row>
    <row r="37" spans="1:28" hidden="1" x14ac:dyDescent="0.2">
      <c r="A37" s="7"/>
      <c r="B37" s="8"/>
      <c r="C37" s="9" t="s">
        <v>36</v>
      </c>
      <c r="D37" s="29">
        <v>-10000</v>
      </c>
      <c r="E37" s="30">
        <f t="shared" si="1"/>
        <v>0</v>
      </c>
      <c r="F37" s="30">
        <v>7738</v>
      </c>
      <c r="G37" s="31">
        <v>7738</v>
      </c>
      <c r="H37" s="31">
        <v>7738</v>
      </c>
      <c r="I37" s="31">
        <v>7738</v>
      </c>
      <c r="J37" s="31">
        <v>7738</v>
      </c>
      <c r="K37" s="31">
        <v>7738</v>
      </c>
      <c r="L37" s="31">
        <v>7738</v>
      </c>
      <c r="M37" s="31">
        <v>7738</v>
      </c>
      <c r="N37" s="31">
        <v>7738</v>
      </c>
      <c r="O37" s="31">
        <v>7738</v>
      </c>
      <c r="P37" s="31">
        <v>7738</v>
      </c>
      <c r="Q37" s="31">
        <v>7738</v>
      </c>
      <c r="R37" s="31">
        <v>7738</v>
      </c>
      <c r="S37" s="31">
        <v>7738</v>
      </c>
      <c r="T37" s="31">
        <v>7738</v>
      </c>
      <c r="U37" s="31">
        <v>7738</v>
      </c>
      <c r="V37" s="31">
        <v>7738</v>
      </c>
      <c r="W37" s="31">
        <v>7738</v>
      </c>
      <c r="X37" s="31">
        <v>7738</v>
      </c>
      <c r="Y37" s="32">
        <v>7738</v>
      </c>
      <c r="Z37" s="29">
        <v>7641</v>
      </c>
      <c r="AA37" s="29">
        <v>7083</v>
      </c>
      <c r="AB37" s="29">
        <v>4397</v>
      </c>
    </row>
    <row r="38" spans="1:28" hidden="1" x14ac:dyDescent="0.2">
      <c r="A38" s="7"/>
      <c r="B38" s="8"/>
      <c r="C38" s="9" t="s">
        <v>37</v>
      </c>
      <c r="D38" s="29">
        <v>-66100</v>
      </c>
      <c r="E38" s="30">
        <f t="shared" si="1"/>
        <v>-2229</v>
      </c>
      <c r="F38" s="30">
        <v>36386</v>
      </c>
      <c r="G38" s="31">
        <v>38615</v>
      </c>
      <c r="H38" s="31">
        <v>42127</v>
      </c>
      <c r="I38" s="31">
        <v>33739</v>
      </c>
      <c r="J38" s="31">
        <v>33739</v>
      </c>
      <c r="K38" s="31">
        <v>32126</v>
      </c>
      <c r="L38" s="31">
        <v>37126</v>
      </c>
      <c r="M38" s="31">
        <v>31626</v>
      </c>
      <c r="N38" s="31">
        <v>36879</v>
      </c>
      <c r="O38" s="31">
        <v>31126</v>
      </c>
      <c r="P38" s="31">
        <v>32126</v>
      </c>
      <c r="Q38" s="31">
        <v>32126</v>
      </c>
      <c r="R38" s="31">
        <v>32001</v>
      </c>
      <c r="S38" s="31">
        <v>32126</v>
      </c>
      <c r="T38" s="31">
        <v>29126</v>
      </c>
      <c r="U38" s="31">
        <v>29125</v>
      </c>
      <c r="V38" s="31">
        <v>29126</v>
      </c>
      <c r="W38" s="31">
        <v>29126</v>
      </c>
      <c r="X38" s="31">
        <v>29126</v>
      </c>
      <c r="Y38" s="32">
        <v>29125</v>
      </c>
      <c r="Z38" s="29">
        <v>31647</v>
      </c>
      <c r="AA38" s="29">
        <v>34471</v>
      </c>
      <c r="AB38" s="29">
        <v>43419</v>
      </c>
    </row>
    <row r="39" spans="1:28" hidden="1" x14ac:dyDescent="0.2">
      <c r="A39" s="7"/>
      <c r="B39" s="8"/>
      <c r="C39" s="9" t="s">
        <v>38</v>
      </c>
      <c r="D39" s="29">
        <v>-180000</v>
      </c>
      <c r="E39" s="30">
        <f t="shared" si="1"/>
        <v>400</v>
      </c>
      <c r="F39" s="30">
        <v>15898</v>
      </c>
      <c r="G39" s="31">
        <v>15498</v>
      </c>
      <c r="H39" s="31">
        <v>15498</v>
      </c>
      <c r="I39" s="31">
        <v>15498</v>
      </c>
      <c r="J39" s="31">
        <v>15498</v>
      </c>
      <c r="K39" s="31">
        <v>15633</v>
      </c>
      <c r="L39" s="31">
        <v>15633</v>
      </c>
      <c r="M39" s="31">
        <v>15633</v>
      </c>
      <c r="N39" s="31">
        <v>44207</v>
      </c>
      <c r="O39" s="31">
        <v>106982</v>
      </c>
      <c r="P39" s="31">
        <v>113207</v>
      </c>
      <c r="Q39" s="31">
        <v>108882</v>
      </c>
      <c r="R39" s="31">
        <v>108054</v>
      </c>
      <c r="S39" s="31">
        <v>90974</v>
      </c>
      <c r="T39" s="31">
        <v>116548</v>
      </c>
      <c r="U39" s="31">
        <v>124035</v>
      </c>
      <c r="V39" s="31">
        <v>176360</v>
      </c>
      <c r="W39" s="31">
        <v>175757</v>
      </c>
      <c r="X39" s="31">
        <v>168112</v>
      </c>
      <c r="Y39" s="32">
        <v>112830</v>
      </c>
      <c r="Z39" s="29">
        <v>88048</v>
      </c>
      <c r="AA39" s="29">
        <v>29373</v>
      </c>
      <c r="AB39" s="29">
        <v>20673</v>
      </c>
    </row>
    <row r="40" spans="1:28" hidden="1" x14ac:dyDescent="0.2">
      <c r="A40" s="7"/>
      <c r="B40" s="8"/>
      <c r="C40" s="9" t="s">
        <v>39</v>
      </c>
      <c r="D40" s="29">
        <v>-7500</v>
      </c>
      <c r="E40" s="30">
        <f t="shared" si="1"/>
        <v>0</v>
      </c>
      <c r="F40" s="30">
        <v>3384</v>
      </c>
      <c r="G40" s="31">
        <v>3384</v>
      </c>
      <c r="H40" s="31">
        <v>3129</v>
      </c>
      <c r="I40" s="31">
        <v>3129</v>
      </c>
      <c r="J40" s="31">
        <v>3129</v>
      </c>
      <c r="K40" s="31">
        <v>3129</v>
      </c>
      <c r="L40" s="31">
        <v>2988</v>
      </c>
      <c r="M40" s="31">
        <v>3111</v>
      </c>
      <c r="N40" s="31">
        <v>3198</v>
      </c>
      <c r="O40" s="31">
        <v>3111</v>
      </c>
      <c r="P40" s="31">
        <v>3111</v>
      </c>
      <c r="Q40" s="31">
        <v>3111</v>
      </c>
      <c r="R40" s="31">
        <v>3063</v>
      </c>
      <c r="S40" s="31">
        <v>3072</v>
      </c>
      <c r="T40" s="31">
        <v>3111</v>
      </c>
      <c r="U40" s="31">
        <v>3111</v>
      </c>
      <c r="V40" s="31">
        <v>3111</v>
      </c>
      <c r="W40" s="31">
        <v>3111</v>
      </c>
      <c r="X40" s="31">
        <v>3111</v>
      </c>
      <c r="Y40" s="32">
        <v>3047</v>
      </c>
      <c r="Z40" s="29">
        <v>3106</v>
      </c>
      <c r="AA40" s="29">
        <v>2885</v>
      </c>
      <c r="AB40" s="29">
        <v>3033</v>
      </c>
    </row>
    <row r="41" spans="1:28" hidden="1" x14ac:dyDescent="0.2">
      <c r="A41" s="7"/>
      <c r="B41" s="8"/>
      <c r="C41" s="9" t="s">
        <v>40</v>
      </c>
      <c r="D41" s="29">
        <v>-10000</v>
      </c>
      <c r="E41" s="30">
        <f t="shared" si="1"/>
        <v>-500</v>
      </c>
      <c r="F41" s="30">
        <v>7500</v>
      </c>
      <c r="G41" s="31">
        <v>8000</v>
      </c>
      <c r="H41" s="31">
        <v>8000</v>
      </c>
      <c r="I41" s="31">
        <v>8000</v>
      </c>
      <c r="J41" s="31">
        <v>8000</v>
      </c>
      <c r="K41" s="31">
        <v>10000</v>
      </c>
      <c r="L41" s="31">
        <v>10000</v>
      </c>
      <c r="M41" s="31">
        <v>10500</v>
      </c>
      <c r="N41" s="31">
        <v>10500</v>
      </c>
      <c r="O41" s="31">
        <v>10500</v>
      </c>
      <c r="P41" s="31">
        <v>10500</v>
      </c>
      <c r="Q41" s="31">
        <v>10500</v>
      </c>
      <c r="R41" s="31">
        <v>9849</v>
      </c>
      <c r="S41" s="31">
        <v>4368</v>
      </c>
      <c r="T41" s="31">
        <v>7500</v>
      </c>
      <c r="U41" s="31">
        <v>7500</v>
      </c>
      <c r="V41" s="31">
        <v>7500</v>
      </c>
      <c r="W41" s="31">
        <v>7500</v>
      </c>
      <c r="X41" s="31">
        <v>7500</v>
      </c>
      <c r="Y41" s="32">
        <v>7500</v>
      </c>
      <c r="Z41" s="29">
        <v>8610</v>
      </c>
      <c r="AA41" s="29">
        <v>7475</v>
      </c>
      <c r="AB41" s="29">
        <v>8011</v>
      </c>
    </row>
    <row r="42" spans="1:28" hidden="1" x14ac:dyDescent="0.2">
      <c r="A42" s="7"/>
      <c r="B42" s="8"/>
      <c r="C42" s="9" t="s">
        <v>41</v>
      </c>
      <c r="D42" s="29">
        <v>-120000</v>
      </c>
      <c r="E42" s="30">
        <f t="shared" si="1"/>
        <v>0</v>
      </c>
      <c r="F42" s="30">
        <v>78050</v>
      </c>
      <c r="G42" s="31">
        <v>78050</v>
      </c>
      <c r="H42" s="31">
        <v>80001</v>
      </c>
      <c r="I42" s="31">
        <v>80001</v>
      </c>
      <c r="J42" s="31">
        <v>80001</v>
      </c>
      <c r="K42" s="31">
        <v>80001</v>
      </c>
      <c r="L42" s="31">
        <v>80001</v>
      </c>
      <c r="M42" s="31">
        <v>80001</v>
      </c>
      <c r="N42" s="31">
        <v>80001</v>
      </c>
      <c r="O42" s="31">
        <v>80001</v>
      </c>
      <c r="P42" s="31">
        <v>80001</v>
      </c>
      <c r="Q42" s="31">
        <v>80001</v>
      </c>
      <c r="R42" s="31">
        <v>80001</v>
      </c>
      <c r="S42" s="31">
        <v>80001</v>
      </c>
      <c r="T42" s="31">
        <v>80001</v>
      </c>
      <c r="U42" s="31">
        <v>80001</v>
      </c>
      <c r="V42" s="31">
        <v>80001</v>
      </c>
      <c r="W42" s="31">
        <v>80001</v>
      </c>
      <c r="X42" s="31">
        <v>80001</v>
      </c>
      <c r="Y42" s="32">
        <v>80001</v>
      </c>
      <c r="Z42" s="29">
        <v>78449</v>
      </c>
      <c r="AA42" s="29">
        <v>47354</v>
      </c>
      <c r="AB42" s="29">
        <v>64804</v>
      </c>
    </row>
    <row r="43" spans="1:28" hidden="1" x14ac:dyDescent="0.2">
      <c r="A43" s="7"/>
      <c r="B43" s="8"/>
      <c r="C43" s="9" t="s">
        <v>42</v>
      </c>
      <c r="D43" s="29">
        <v>-16000</v>
      </c>
      <c r="E43" s="30" t="str">
        <f t="shared" si="1"/>
        <v>na</v>
      </c>
      <c r="F43" s="30">
        <v>3000</v>
      </c>
      <c r="G43" s="31" t="s">
        <v>5</v>
      </c>
      <c r="H43" s="31" t="s">
        <v>5</v>
      </c>
      <c r="I43" s="31" t="s">
        <v>5</v>
      </c>
      <c r="J43" s="31" t="s">
        <v>5</v>
      </c>
      <c r="K43" s="31">
        <v>10000</v>
      </c>
      <c r="L43" s="31">
        <v>10000</v>
      </c>
      <c r="M43" s="31">
        <v>10000</v>
      </c>
      <c r="N43" s="31">
        <v>14000</v>
      </c>
      <c r="O43" s="31">
        <v>10000</v>
      </c>
      <c r="P43" s="31">
        <v>10000</v>
      </c>
      <c r="Q43" s="31">
        <v>10000</v>
      </c>
      <c r="R43" s="31" t="s">
        <v>5</v>
      </c>
      <c r="S43" s="31" t="s">
        <v>5</v>
      </c>
      <c r="T43" s="31">
        <v>2000</v>
      </c>
      <c r="U43" s="31">
        <v>3500</v>
      </c>
      <c r="V43" s="31">
        <v>2500</v>
      </c>
      <c r="W43" s="31">
        <v>2500</v>
      </c>
      <c r="X43" s="31">
        <v>2500</v>
      </c>
      <c r="Y43" s="32" t="s">
        <v>5</v>
      </c>
      <c r="Z43" s="29">
        <v>6694</v>
      </c>
      <c r="AA43" s="29">
        <v>5821</v>
      </c>
      <c r="AB43" s="29">
        <v>6836</v>
      </c>
    </row>
    <row r="44" spans="1:28" hidden="1" x14ac:dyDescent="0.2">
      <c r="A44" s="7"/>
      <c r="B44" s="8"/>
      <c r="C44" s="9" t="s">
        <v>43</v>
      </c>
      <c r="D44" s="29">
        <v>-36000</v>
      </c>
      <c r="E44" s="30">
        <f t="shared" si="1"/>
        <v>0</v>
      </c>
      <c r="F44" s="30">
        <v>15000</v>
      </c>
      <c r="G44" s="31">
        <v>15000</v>
      </c>
      <c r="H44" s="31">
        <v>15000</v>
      </c>
      <c r="I44" s="31">
        <v>15000</v>
      </c>
      <c r="J44" s="31">
        <v>15000</v>
      </c>
      <c r="K44" s="31">
        <v>15000</v>
      </c>
      <c r="L44" s="31">
        <v>15000</v>
      </c>
      <c r="M44" s="31">
        <v>15000</v>
      </c>
      <c r="N44" s="31">
        <v>15000</v>
      </c>
      <c r="O44" s="31">
        <v>15000</v>
      </c>
      <c r="P44" s="31">
        <v>15000</v>
      </c>
      <c r="Q44" s="31">
        <v>15000</v>
      </c>
      <c r="R44" s="31">
        <v>15000</v>
      </c>
      <c r="S44" s="31">
        <v>15000</v>
      </c>
      <c r="T44" s="31">
        <v>15000</v>
      </c>
      <c r="U44" s="31">
        <v>15000</v>
      </c>
      <c r="V44" s="31">
        <v>15000</v>
      </c>
      <c r="W44" s="31">
        <v>15000</v>
      </c>
      <c r="X44" s="31">
        <v>15000</v>
      </c>
      <c r="Y44" s="32">
        <v>15000</v>
      </c>
      <c r="Z44" s="29">
        <v>15000</v>
      </c>
      <c r="AA44" s="29">
        <v>25000</v>
      </c>
      <c r="AB44" s="29">
        <v>31688</v>
      </c>
    </row>
    <row r="45" spans="1:28" hidden="1" x14ac:dyDescent="0.2">
      <c r="A45" s="7"/>
      <c r="B45" s="8"/>
      <c r="C45" s="9" t="s">
        <v>44</v>
      </c>
      <c r="D45" s="29">
        <v>-250000</v>
      </c>
      <c r="E45" s="30">
        <f t="shared" si="1"/>
        <v>-13818</v>
      </c>
      <c r="F45" s="30">
        <v>126182</v>
      </c>
      <c r="G45" s="31">
        <v>140000</v>
      </c>
      <c r="H45" s="31">
        <v>123638</v>
      </c>
      <c r="I45" s="31">
        <v>121095</v>
      </c>
      <c r="J45" s="31">
        <v>121211</v>
      </c>
      <c r="K45" s="31">
        <v>172414</v>
      </c>
      <c r="L45" s="31">
        <v>174841</v>
      </c>
      <c r="M45" s="31">
        <v>174841</v>
      </c>
      <c r="N45" s="31">
        <v>174841</v>
      </c>
      <c r="O45" s="31">
        <v>174841</v>
      </c>
      <c r="P45" s="31">
        <v>174841</v>
      </c>
      <c r="Q45" s="31">
        <v>158197</v>
      </c>
      <c r="R45" s="31">
        <v>174841</v>
      </c>
      <c r="S45" s="31">
        <v>174841</v>
      </c>
      <c r="T45" s="31">
        <v>174841</v>
      </c>
      <c r="U45" s="31">
        <v>174054</v>
      </c>
      <c r="V45" s="31">
        <v>174841</v>
      </c>
      <c r="W45" s="31">
        <v>172518</v>
      </c>
      <c r="X45" s="31">
        <v>143102</v>
      </c>
      <c r="Y45" s="32">
        <v>174841</v>
      </c>
      <c r="Z45" s="29">
        <v>166288</v>
      </c>
      <c r="AA45" s="29">
        <v>141773</v>
      </c>
      <c r="AB45" s="29">
        <v>97196</v>
      </c>
    </row>
    <row r="46" spans="1:28" hidden="1" x14ac:dyDescent="0.2">
      <c r="A46" s="7"/>
      <c r="B46" s="8"/>
      <c r="C46" s="9" t="s">
        <v>45</v>
      </c>
      <c r="D46" s="29">
        <v>-96000</v>
      </c>
      <c r="E46" s="30">
        <f t="shared" si="1"/>
        <v>0</v>
      </c>
      <c r="F46" s="30">
        <v>23889</v>
      </c>
      <c r="G46" s="31">
        <v>23889</v>
      </c>
      <c r="H46" s="31">
        <v>24254</v>
      </c>
      <c r="I46" s="31">
        <v>24254</v>
      </c>
      <c r="J46" s="31">
        <v>24254</v>
      </c>
      <c r="K46" s="31">
        <v>24254</v>
      </c>
      <c r="L46" s="31">
        <v>24254</v>
      </c>
      <c r="M46" s="31">
        <v>24254</v>
      </c>
      <c r="N46" s="31">
        <v>24254</v>
      </c>
      <c r="O46" s="31">
        <v>24254</v>
      </c>
      <c r="P46" s="31">
        <v>24254</v>
      </c>
      <c r="Q46" s="31">
        <v>24254</v>
      </c>
      <c r="R46" s="31">
        <v>24254</v>
      </c>
      <c r="S46" s="31">
        <v>24254</v>
      </c>
      <c r="T46" s="31">
        <v>24254</v>
      </c>
      <c r="U46" s="31">
        <v>24254</v>
      </c>
      <c r="V46" s="31">
        <v>24253</v>
      </c>
      <c r="W46" s="31">
        <v>24253</v>
      </c>
      <c r="X46" s="31">
        <v>24253</v>
      </c>
      <c r="Y46" s="32">
        <v>24253</v>
      </c>
      <c r="Z46" s="29">
        <v>27357</v>
      </c>
      <c r="AA46" s="29">
        <v>27862</v>
      </c>
      <c r="AB46" s="29">
        <v>25918</v>
      </c>
    </row>
    <row r="47" spans="1:28" hidden="1" x14ac:dyDescent="0.2">
      <c r="A47" s="7"/>
      <c r="B47" s="8"/>
      <c r="C47" s="9" t="s">
        <v>46</v>
      </c>
      <c r="D47" s="29">
        <v>-100000</v>
      </c>
      <c r="E47" s="30">
        <f t="shared" si="1"/>
        <v>-10099</v>
      </c>
      <c r="F47" s="30">
        <v>26285</v>
      </c>
      <c r="G47" s="31">
        <v>36384</v>
      </c>
      <c r="H47" s="31">
        <v>34444</v>
      </c>
      <c r="I47" s="31">
        <v>34444</v>
      </c>
      <c r="J47" s="31">
        <v>34444</v>
      </c>
      <c r="K47" s="31">
        <v>36434</v>
      </c>
      <c r="L47" s="31">
        <v>21459</v>
      </c>
      <c r="M47" s="31">
        <v>19900</v>
      </c>
      <c r="N47" s="31">
        <v>6584</v>
      </c>
      <c r="O47" s="31">
        <v>9072</v>
      </c>
      <c r="P47" s="31">
        <v>11559</v>
      </c>
      <c r="Q47" s="31">
        <v>11559</v>
      </c>
      <c r="R47" s="31">
        <v>8574</v>
      </c>
      <c r="S47" s="31">
        <v>6584</v>
      </c>
      <c r="T47" s="31">
        <v>11559</v>
      </c>
      <c r="U47" s="31">
        <v>11559</v>
      </c>
      <c r="V47" s="31">
        <v>8559</v>
      </c>
      <c r="W47" s="31">
        <v>8559</v>
      </c>
      <c r="X47" s="31">
        <v>8559</v>
      </c>
      <c r="Y47" s="32">
        <v>4718</v>
      </c>
      <c r="Z47" s="29">
        <v>18729</v>
      </c>
      <c r="AA47" s="29">
        <v>11467</v>
      </c>
      <c r="AB47" s="29">
        <v>17747</v>
      </c>
    </row>
    <row r="48" spans="1:28" hidden="1" x14ac:dyDescent="0.2">
      <c r="A48" s="7"/>
      <c r="B48" s="8"/>
      <c r="C48" s="9" t="s">
        <v>47</v>
      </c>
      <c r="D48" s="29"/>
      <c r="E48" s="30">
        <f t="shared" si="1"/>
        <v>0</v>
      </c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2"/>
      <c r="Z48" s="29"/>
      <c r="AA48" s="29"/>
      <c r="AB48" s="29"/>
    </row>
    <row r="49" spans="1:28" hidden="1" x14ac:dyDescent="0.2">
      <c r="A49" s="7"/>
      <c r="B49" s="8"/>
      <c r="C49" s="9" t="s">
        <v>48</v>
      </c>
      <c r="D49" s="29"/>
      <c r="E49" s="30">
        <f t="shared" si="1"/>
        <v>0</v>
      </c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2"/>
      <c r="Z49" s="29"/>
      <c r="AA49" s="29"/>
      <c r="AB49" s="29"/>
    </row>
    <row r="50" spans="1:28" hidden="1" x14ac:dyDescent="0.2">
      <c r="A50" s="7"/>
      <c r="B50" s="8"/>
      <c r="C50" s="9" t="s">
        <v>49</v>
      </c>
      <c r="D50" s="29"/>
      <c r="E50" s="30">
        <f t="shared" si="1"/>
        <v>0</v>
      </c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2"/>
      <c r="Z50" s="29"/>
      <c r="AA50" s="29"/>
      <c r="AB50" s="29"/>
    </row>
    <row r="51" spans="1:28" hidden="1" x14ac:dyDescent="0.2">
      <c r="A51" s="7"/>
      <c r="B51" s="8"/>
      <c r="C51" s="9" t="s">
        <v>50</v>
      </c>
      <c r="D51" s="29"/>
      <c r="E51" s="30">
        <f t="shared" si="1"/>
        <v>0</v>
      </c>
      <c r="F51" s="3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2"/>
      <c r="Z51" s="29"/>
      <c r="AA51" s="29"/>
      <c r="AB51" s="29"/>
    </row>
    <row r="52" spans="1:28" hidden="1" x14ac:dyDescent="0.2">
      <c r="A52" s="7"/>
      <c r="B52" s="8"/>
      <c r="C52" s="9" t="s">
        <v>51</v>
      </c>
      <c r="D52" s="29">
        <v>-27500</v>
      </c>
      <c r="E52" s="30">
        <f t="shared" si="1"/>
        <v>0</v>
      </c>
      <c r="F52" s="30">
        <v>19956</v>
      </c>
      <c r="G52" s="31">
        <v>19956</v>
      </c>
      <c r="H52" s="31">
        <v>19881</v>
      </c>
      <c r="I52" s="31">
        <v>19881</v>
      </c>
      <c r="J52" s="31">
        <v>19881</v>
      </c>
      <c r="K52" s="31">
        <v>19881</v>
      </c>
      <c r="L52" s="31">
        <v>19881</v>
      </c>
      <c r="M52" s="31">
        <v>19881</v>
      </c>
      <c r="N52" s="31">
        <v>19894</v>
      </c>
      <c r="O52" s="31">
        <v>19931</v>
      </c>
      <c r="P52" s="31">
        <v>19931</v>
      </c>
      <c r="Q52" s="31">
        <v>19931</v>
      </c>
      <c r="R52" s="31">
        <v>19924</v>
      </c>
      <c r="S52" s="31">
        <v>19925</v>
      </c>
      <c r="T52" s="31">
        <v>19931</v>
      </c>
      <c r="U52" s="31">
        <v>19961</v>
      </c>
      <c r="V52" s="31">
        <v>19941</v>
      </c>
      <c r="W52" s="31">
        <v>20341</v>
      </c>
      <c r="X52" s="31">
        <v>19941</v>
      </c>
      <c r="Y52" s="32">
        <v>19931</v>
      </c>
      <c r="Z52" s="29">
        <v>19902</v>
      </c>
      <c r="AA52" s="29">
        <v>17605</v>
      </c>
      <c r="AB52" s="29">
        <v>23348</v>
      </c>
    </row>
    <row r="53" spans="1:28" hidden="1" x14ac:dyDescent="0.2">
      <c r="A53" s="7"/>
      <c r="B53" s="8"/>
      <c r="C53" s="9" t="s">
        <v>52</v>
      </c>
      <c r="D53" s="29">
        <v>-50000</v>
      </c>
      <c r="E53" s="30">
        <f t="shared" si="1"/>
        <v>-1355</v>
      </c>
      <c r="F53" s="30">
        <v>13682</v>
      </c>
      <c r="G53" s="31">
        <v>15037</v>
      </c>
      <c r="H53" s="31">
        <v>15062</v>
      </c>
      <c r="I53" s="31">
        <v>15062</v>
      </c>
      <c r="J53" s="31">
        <v>15062</v>
      </c>
      <c r="K53" s="31">
        <v>15062</v>
      </c>
      <c r="L53" s="31">
        <v>15069</v>
      </c>
      <c r="M53" s="31">
        <v>15069</v>
      </c>
      <c r="N53" s="31">
        <v>15207</v>
      </c>
      <c r="O53" s="31">
        <v>14962</v>
      </c>
      <c r="P53" s="31">
        <v>15069</v>
      </c>
      <c r="Q53" s="31">
        <v>15069</v>
      </c>
      <c r="R53" s="31">
        <v>14991</v>
      </c>
      <c r="S53" s="31">
        <v>15007</v>
      </c>
      <c r="T53" s="31">
        <v>15068</v>
      </c>
      <c r="U53" s="31">
        <v>13757</v>
      </c>
      <c r="V53" s="31">
        <v>15069</v>
      </c>
      <c r="W53" s="31">
        <v>15069</v>
      </c>
      <c r="X53" s="31">
        <v>15069</v>
      </c>
      <c r="Y53" s="32">
        <v>14930</v>
      </c>
      <c r="Z53" s="29">
        <v>15008</v>
      </c>
      <c r="AA53" s="29">
        <v>14960</v>
      </c>
      <c r="AB53" s="29">
        <v>15220</v>
      </c>
    </row>
    <row r="54" spans="1:28" hidden="1" x14ac:dyDescent="0.2">
      <c r="A54" s="7"/>
      <c r="B54" s="8"/>
      <c r="C54" s="9" t="s">
        <v>53</v>
      </c>
      <c r="D54" s="29">
        <v>-10800</v>
      </c>
      <c r="E54" s="30">
        <f t="shared" si="1"/>
        <v>0</v>
      </c>
      <c r="F54" s="30">
        <v>10772</v>
      </c>
      <c r="G54" s="31">
        <v>10772</v>
      </c>
      <c r="H54" s="31">
        <v>10772</v>
      </c>
      <c r="I54" s="31">
        <v>10772</v>
      </c>
      <c r="J54" s="31">
        <v>10772</v>
      </c>
      <c r="K54" s="31">
        <v>11000</v>
      </c>
      <c r="L54" s="31">
        <v>9300</v>
      </c>
      <c r="M54" s="31">
        <v>12300</v>
      </c>
      <c r="N54" s="31">
        <v>12300</v>
      </c>
      <c r="O54" s="31">
        <v>12300</v>
      </c>
      <c r="P54" s="31">
        <v>9300</v>
      </c>
      <c r="Q54" s="31">
        <v>9300</v>
      </c>
      <c r="R54" s="31">
        <v>9300</v>
      </c>
      <c r="S54" s="31">
        <v>9300</v>
      </c>
      <c r="T54" s="31">
        <v>11000</v>
      </c>
      <c r="U54" s="31">
        <v>10500</v>
      </c>
      <c r="V54" s="31">
        <v>10499</v>
      </c>
      <c r="W54" s="31">
        <v>10500</v>
      </c>
      <c r="X54" s="31">
        <v>10500</v>
      </c>
      <c r="Y54" s="32">
        <v>10500</v>
      </c>
      <c r="Z54" s="29">
        <v>9567</v>
      </c>
      <c r="AA54" s="29">
        <v>10051</v>
      </c>
      <c r="AB54" s="29">
        <v>9841</v>
      </c>
    </row>
    <row r="55" spans="1:28" hidden="1" x14ac:dyDescent="0.2">
      <c r="A55" s="7"/>
      <c r="B55" s="10"/>
      <c r="C55" s="11" t="s">
        <v>54</v>
      </c>
      <c r="D55" s="33">
        <v>-30000</v>
      </c>
      <c r="E55" s="34">
        <f t="shared" si="1"/>
        <v>0</v>
      </c>
      <c r="F55" s="34">
        <v>19501</v>
      </c>
      <c r="G55" s="35">
        <v>19501</v>
      </c>
      <c r="H55" s="35">
        <v>19501</v>
      </c>
      <c r="I55" s="35">
        <v>19501</v>
      </c>
      <c r="J55" s="35">
        <v>19501</v>
      </c>
      <c r="K55" s="35">
        <v>19501</v>
      </c>
      <c r="L55" s="35">
        <v>21000</v>
      </c>
      <c r="M55" s="35">
        <v>21000</v>
      </c>
      <c r="N55" s="35">
        <v>19501</v>
      </c>
      <c r="O55" s="35">
        <v>19501</v>
      </c>
      <c r="P55" s="35">
        <v>19501</v>
      </c>
      <c r="Q55" s="35">
        <v>19501</v>
      </c>
      <c r="R55" s="35">
        <v>19499</v>
      </c>
      <c r="S55" s="35">
        <v>19501</v>
      </c>
      <c r="T55" s="35">
        <v>14496</v>
      </c>
      <c r="U55" s="35">
        <v>6076</v>
      </c>
      <c r="V55" s="35">
        <v>20000</v>
      </c>
      <c r="W55" s="35">
        <v>20000</v>
      </c>
      <c r="X55" s="35">
        <v>20000</v>
      </c>
      <c r="Y55" s="36">
        <v>19967</v>
      </c>
      <c r="Z55" s="33">
        <v>19553</v>
      </c>
      <c r="AA55" s="33">
        <v>20740</v>
      </c>
      <c r="AB55" s="33">
        <v>21863</v>
      </c>
    </row>
    <row r="56" spans="1:28" x14ac:dyDescent="0.2">
      <c r="A56" s="7"/>
      <c r="B56" s="2" t="s">
        <v>55</v>
      </c>
      <c r="C56" s="2" t="s">
        <v>56</v>
      </c>
      <c r="D56" s="25"/>
      <c r="E56" s="26">
        <f t="shared" si="1"/>
        <v>188517</v>
      </c>
      <c r="F56" s="26">
        <f>SUM(F$57:F$71)</f>
        <v>463534</v>
      </c>
      <c r="G56" s="27">
        <f t="shared" ref="G56:AB56" si="2">SUM(G$57:G$71)</f>
        <v>275017</v>
      </c>
      <c r="H56" s="27">
        <f t="shared" si="2"/>
        <v>281275</v>
      </c>
      <c r="I56" s="27">
        <f t="shared" si="2"/>
        <v>251213</v>
      </c>
      <c r="J56" s="27">
        <f t="shared" si="2"/>
        <v>251213</v>
      </c>
      <c r="K56" s="27">
        <f t="shared" si="2"/>
        <v>292880</v>
      </c>
      <c r="L56" s="27">
        <f t="shared" si="2"/>
        <v>261110</v>
      </c>
      <c r="M56" s="27">
        <f t="shared" si="2"/>
        <v>336981</v>
      </c>
      <c r="N56" s="27">
        <f t="shared" si="2"/>
        <v>285528</v>
      </c>
      <c r="O56" s="27">
        <f t="shared" si="2"/>
        <v>240256</v>
      </c>
      <c r="P56" s="27">
        <f t="shared" si="2"/>
        <v>238610</v>
      </c>
      <c r="Q56" s="27">
        <f t="shared" si="2"/>
        <v>238610</v>
      </c>
      <c r="R56" s="27">
        <f t="shared" si="2"/>
        <v>251893</v>
      </c>
      <c r="S56" s="27">
        <f t="shared" si="2"/>
        <v>254134</v>
      </c>
      <c r="T56" s="27">
        <f t="shared" si="2"/>
        <v>234031</v>
      </c>
      <c r="U56" s="27">
        <f t="shared" si="2"/>
        <v>226893</v>
      </c>
      <c r="V56" s="27">
        <f t="shared" si="2"/>
        <v>238732</v>
      </c>
      <c r="W56" s="27">
        <f t="shared" si="2"/>
        <v>218848</v>
      </c>
      <c r="X56" s="27">
        <f t="shared" si="2"/>
        <v>218848</v>
      </c>
      <c r="Y56" s="28">
        <f t="shared" si="2"/>
        <v>244645</v>
      </c>
      <c r="Z56" s="25">
        <f t="shared" si="2"/>
        <v>244946</v>
      </c>
      <c r="AA56" s="25">
        <f t="shared" si="2"/>
        <v>371393</v>
      </c>
      <c r="AB56" s="25">
        <f t="shared" si="2"/>
        <v>473162</v>
      </c>
    </row>
    <row r="57" spans="1:28" hidden="1" x14ac:dyDescent="0.2">
      <c r="A57" s="7"/>
      <c r="B57" s="8"/>
      <c r="C57" s="9" t="s">
        <v>57</v>
      </c>
      <c r="D57" s="29">
        <v>218151</v>
      </c>
      <c r="E57" s="30">
        <f t="shared" si="1"/>
        <v>83473</v>
      </c>
      <c r="F57" s="30">
        <v>104137</v>
      </c>
      <c r="G57" s="31">
        <v>20664</v>
      </c>
      <c r="H57" s="31">
        <v>20664</v>
      </c>
      <c r="I57" s="31">
        <v>20664</v>
      </c>
      <c r="J57" s="31">
        <v>20664</v>
      </c>
      <c r="K57" s="31">
        <v>20664</v>
      </c>
      <c r="L57" s="31">
        <v>20664</v>
      </c>
      <c r="M57" s="31">
        <v>20664</v>
      </c>
      <c r="N57" s="31">
        <v>9840</v>
      </c>
      <c r="O57" s="31">
        <v>9840</v>
      </c>
      <c r="P57" s="31">
        <v>9840</v>
      </c>
      <c r="Q57" s="31">
        <v>9840</v>
      </c>
      <c r="R57" s="31">
        <v>9840</v>
      </c>
      <c r="S57" s="31">
        <v>9840</v>
      </c>
      <c r="T57" s="31">
        <v>9840</v>
      </c>
      <c r="U57" s="31">
        <v>9840</v>
      </c>
      <c r="V57" s="31">
        <v>9840</v>
      </c>
      <c r="W57" s="31">
        <v>9840</v>
      </c>
      <c r="X57" s="31">
        <v>9840</v>
      </c>
      <c r="Y57" s="32">
        <v>9840</v>
      </c>
      <c r="Z57" s="29">
        <v>13809</v>
      </c>
      <c r="AA57" s="29">
        <v>74020</v>
      </c>
      <c r="AB57" s="29">
        <v>90142</v>
      </c>
    </row>
    <row r="58" spans="1:28" hidden="1" x14ac:dyDescent="0.2">
      <c r="A58" s="7"/>
      <c r="B58" s="8"/>
      <c r="C58" s="9" t="s">
        <v>58</v>
      </c>
      <c r="D58" s="29">
        <v>158443</v>
      </c>
      <c r="E58" s="30">
        <f t="shared" si="1"/>
        <v>-4919</v>
      </c>
      <c r="F58" s="30">
        <v>31680</v>
      </c>
      <c r="G58" s="31">
        <v>36599</v>
      </c>
      <c r="H58" s="31">
        <v>36599</v>
      </c>
      <c r="I58" s="31">
        <v>36599</v>
      </c>
      <c r="J58" s="31">
        <v>36599</v>
      </c>
      <c r="K58" s="31">
        <v>36599</v>
      </c>
      <c r="L58" s="31">
        <v>36599</v>
      </c>
      <c r="M58" s="31">
        <v>36599</v>
      </c>
      <c r="N58" s="31">
        <v>36599</v>
      </c>
      <c r="O58" s="31">
        <v>39059</v>
      </c>
      <c r="P58" s="31">
        <v>39059</v>
      </c>
      <c r="Q58" s="31">
        <v>39059</v>
      </c>
      <c r="R58" s="31">
        <v>39059</v>
      </c>
      <c r="S58" s="31">
        <v>39060</v>
      </c>
      <c r="T58" s="31">
        <v>39060</v>
      </c>
      <c r="U58" s="31">
        <v>39060</v>
      </c>
      <c r="V58" s="31">
        <v>39060</v>
      </c>
      <c r="W58" s="31">
        <v>39060</v>
      </c>
      <c r="X58" s="31">
        <v>39060</v>
      </c>
      <c r="Y58" s="32">
        <v>36600</v>
      </c>
      <c r="Z58" s="29">
        <v>38076</v>
      </c>
      <c r="AA58" s="29">
        <v>41825</v>
      </c>
      <c r="AB58" s="29">
        <v>41710</v>
      </c>
    </row>
    <row r="59" spans="1:28" hidden="1" x14ac:dyDescent="0.2">
      <c r="A59" s="7"/>
      <c r="B59" s="8"/>
      <c r="C59" s="9" t="s">
        <v>59</v>
      </c>
      <c r="D59" s="29">
        <v>84083</v>
      </c>
      <c r="E59" s="30">
        <f t="shared" si="1"/>
        <v>-1000</v>
      </c>
      <c r="F59" s="30">
        <v>35000</v>
      </c>
      <c r="G59" s="31">
        <v>36000</v>
      </c>
      <c r="H59" s="31">
        <v>36000</v>
      </c>
      <c r="I59" s="31">
        <v>36000</v>
      </c>
      <c r="J59" s="31">
        <v>36000</v>
      </c>
      <c r="K59" s="31">
        <v>36000</v>
      </c>
      <c r="L59" s="31">
        <v>36000</v>
      </c>
      <c r="M59" s="31">
        <v>36000</v>
      </c>
      <c r="N59" s="31">
        <v>36000</v>
      </c>
      <c r="O59" s="31">
        <v>36000</v>
      </c>
      <c r="P59" s="31">
        <v>36000</v>
      </c>
      <c r="Q59" s="31">
        <v>36000</v>
      </c>
      <c r="R59" s="31">
        <v>36000</v>
      </c>
      <c r="S59" s="31">
        <v>36000</v>
      </c>
      <c r="T59" s="31">
        <v>36000</v>
      </c>
      <c r="U59" s="31">
        <v>36000</v>
      </c>
      <c r="V59" s="31">
        <v>36000</v>
      </c>
      <c r="W59" s="31">
        <v>36000</v>
      </c>
      <c r="X59" s="31">
        <v>36000</v>
      </c>
      <c r="Y59" s="32">
        <v>36000</v>
      </c>
      <c r="Z59" s="29">
        <v>36000</v>
      </c>
      <c r="AA59" s="29">
        <v>35241</v>
      </c>
      <c r="AB59" s="29">
        <v>33465</v>
      </c>
    </row>
    <row r="60" spans="1:28" hidden="1" x14ac:dyDescent="0.2">
      <c r="A60" s="7"/>
      <c r="B60" s="8"/>
      <c r="C60" s="9" t="s">
        <v>60</v>
      </c>
      <c r="D60" s="29">
        <v>16182</v>
      </c>
      <c r="E60" s="30">
        <f t="shared" si="1"/>
        <v>0</v>
      </c>
      <c r="F60" s="30">
        <v>5000</v>
      </c>
      <c r="G60" s="31">
        <v>5000</v>
      </c>
      <c r="H60" s="31">
        <v>5000</v>
      </c>
      <c r="I60" s="31">
        <v>5000</v>
      </c>
      <c r="J60" s="31">
        <v>5000</v>
      </c>
      <c r="K60" s="31">
        <v>5000</v>
      </c>
      <c r="L60" s="31">
        <v>5000</v>
      </c>
      <c r="M60" s="31">
        <v>5000</v>
      </c>
      <c r="N60" s="31">
        <v>5000</v>
      </c>
      <c r="O60" s="31">
        <v>5000</v>
      </c>
      <c r="P60" s="31">
        <v>5000</v>
      </c>
      <c r="Q60" s="31">
        <v>5000</v>
      </c>
      <c r="R60" s="31">
        <v>5000</v>
      </c>
      <c r="S60" s="31">
        <v>5000</v>
      </c>
      <c r="T60" s="31">
        <v>5000</v>
      </c>
      <c r="U60" s="31">
        <v>5000</v>
      </c>
      <c r="V60" s="31">
        <v>5000</v>
      </c>
      <c r="W60" s="31">
        <v>5000</v>
      </c>
      <c r="X60" s="31">
        <v>5000</v>
      </c>
      <c r="Y60" s="32">
        <v>5000</v>
      </c>
      <c r="Z60" s="29">
        <v>5000</v>
      </c>
      <c r="AA60" s="29">
        <v>5000</v>
      </c>
      <c r="AB60" s="29">
        <v>4758</v>
      </c>
    </row>
    <row r="61" spans="1:28" hidden="1" x14ac:dyDescent="0.2">
      <c r="A61" s="7"/>
      <c r="B61" s="8"/>
      <c r="C61" s="9" t="s">
        <v>61</v>
      </c>
      <c r="D61" s="29" t="s">
        <v>5</v>
      </c>
      <c r="E61" s="30" t="str">
        <f t="shared" si="1"/>
        <v>na</v>
      </c>
      <c r="F61" s="30" t="s">
        <v>5</v>
      </c>
      <c r="G61" s="31" t="s">
        <v>5</v>
      </c>
      <c r="H61" s="31" t="s">
        <v>5</v>
      </c>
      <c r="I61" s="31" t="s">
        <v>5</v>
      </c>
      <c r="J61" s="31" t="s">
        <v>5</v>
      </c>
      <c r="K61" s="31" t="s">
        <v>5</v>
      </c>
      <c r="L61" s="31" t="s">
        <v>5</v>
      </c>
      <c r="M61" s="31" t="s">
        <v>5</v>
      </c>
      <c r="N61" s="31" t="s">
        <v>5</v>
      </c>
      <c r="O61" s="31" t="s">
        <v>5</v>
      </c>
      <c r="P61" s="31" t="s">
        <v>5</v>
      </c>
      <c r="Q61" s="31" t="s">
        <v>5</v>
      </c>
      <c r="R61" s="31" t="s">
        <v>5</v>
      </c>
      <c r="S61" s="31" t="s">
        <v>5</v>
      </c>
      <c r="T61" s="31" t="s">
        <v>5</v>
      </c>
      <c r="U61" s="31" t="s">
        <v>5</v>
      </c>
      <c r="V61" s="31" t="s">
        <v>5</v>
      </c>
      <c r="W61" s="31" t="s">
        <v>5</v>
      </c>
      <c r="X61" s="31" t="s">
        <v>5</v>
      </c>
      <c r="Y61" s="32" t="s">
        <v>5</v>
      </c>
      <c r="Z61" s="29" t="s">
        <v>5</v>
      </c>
      <c r="AA61" s="29"/>
      <c r="AB61" s="29"/>
    </row>
    <row r="62" spans="1:28" hidden="1" x14ac:dyDescent="0.2">
      <c r="A62" s="7"/>
      <c r="B62" s="8"/>
      <c r="C62" s="9" t="s">
        <v>62</v>
      </c>
      <c r="D62" s="29">
        <v>149056</v>
      </c>
      <c r="E62" s="30">
        <f t="shared" si="1"/>
        <v>0</v>
      </c>
      <c r="F62" s="30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2">
        <v>0</v>
      </c>
      <c r="Z62" s="29">
        <v>0</v>
      </c>
      <c r="AA62" s="29">
        <v>0</v>
      </c>
      <c r="AB62" s="29">
        <v>0</v>
      </c>
    </row>
    <row r="63" spans="1:28" hidden="1" x14ac:dyDescent="0.2">
      <c r="A63" s="7"/>
      <c r="B63" s="8"/>
      <c r="C63" s="9" t="s">
        <v>63</v>
      </c>
      <c r="D63" s="29">
        <v>310541</v>
      </c>
      <c r="E63" s="30">
        <f t="shared" si="1"/>
        <v>-4367</v>
      </c>
      <c r="F63" s="30">
        <v>20633</v>
      </c>
      <c r="G63" s="31">
        <v>25000</v>
      </c>
      <c r="H63" s="31">
        <v>44520</v>
      </c>
      <c r="I63" s="31">
        <v>15000</v>
      </c>
      <c r="J63" s="31">
        <v>15000</v>
      </c>
      <c r="K63" s="31">
        <v>15000</v>
      </c>
      <c r="L63" s="31">
        <v>15000</v>
      </c>
      <c r="M63" s="31">
        <v>15000</v>
      </c>
      <c r="N63" s="31">
        <v>35000</v>
      </c>
      <c r="O63" s="31">
        <v>21888</v>
      </c>
      <c r="P63" s="31">
        <v>21888</v>
      </c>
      <c r="Q63" s="31">
        <v>21888</v>
      </c>
      <c r="R63" s="31">
        <v>15000</v>
      </c>
      <c r="S63" s="31">
        <v>10000</v>
      </c>
      <c r="T63" s="31">
        <v>10000</v>
      </c>
      <c r="U63" s="31">
        <v>10000</v>
      </c>
      <c r="V63" s="31">
        <v>10000</v>
      </c>
      <c r="W63" s="31">
        <v>10000</v>
      </c>
      <c r="X63" s="31">
        <v>10000</v>
      </c>
      <c r="Y63" s="32">
        <v>10000</v>
      </c>
      <c r="Z63" s="29">
        <v>16839</v>
      </c>
      <c r="AA63" s="29">
        <v>37858</v>
      </c>
      <c r="AB63" s="29">
        <v>44282</v>
      </c>
    </row>
    <row r="64" spans="1:28" hidden="1" x14ac:dyDescent="0.2">
      <c r="A64" s="7"/>
      <c r="B64" s="8"/>
      <c r="C64" s="9" t="s">
        <v>64</v>
      </c>
      <c r="D64" s="29">
        <v>48551</v>
      </c>
      <c r="E64" s="30">
        <f t="shared" si="1"/>
        <v>10000</v>
      </c>
      <c r="F64" s="30">
        <v>10000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2">
        <v>0</v>
      </c>
      <c r="Z64" s="29">
        <v>0</v>
      </c>
      <c r="AA64" s="29">
        <v>0</v>
      </c>
      <c r="AB64" s="29">
        <v>8355</v>
      </c>
    </row>
    <row r="65" spans="1:28" hidden="1" x14ac:dyDescent="0.2">
      <c r="A65" s="7"/>
      <c r="B65" s="8"/>
      <c r="C65" s="9" t="s">
        <v>65</v>
      </c>
      <c r="D65" s="29">
        <v>142103</v>
      </c>
      <c r="E65" s="30">
        <f t="shared" si="1"/>
        <v>29760</v>
      </c>
      <c r="F65" s="30">
        <v>29760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20000</v>
      </c>
      <c r="M65" s="31">
        <v>20000</v>
      </c>
      <c r="N65" s="31">
        <v>14760</v>
      </c>
      <c r="O65" s="31">
        <v>5000</v>
      </c>
      <c r="P65" s="31">
        <v>5000</v>
      </c>
      <c r="Q65" s="31">
        <v>5000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2">
        <v>11000</v>
      </c>
      <c r="Z65" s="29">
        <v>10792</v>
      </c>
      <c r="AA65" s="29">
        <v>21758</v>
      </c>
      <c r="AB65" s="29">
        <v>37026</v>
      </c>
    </row>
    <row r="66" spans="1:28" hidden="1" x14ac:dyDescent="0.2">
      <c r="A66" s="7"/>
      <c r="B66" s="8"/>
      <c r="C66" s="9" t="s">
        <v>66</v>
      </c>
      <c r="D66" s="29">
        <v>78344</v>
      </c>
      <c r="E66" s="30">
        <f t="shared" si="1"/>
        <v>18696</v>
      </c>
      <c r="F66" s="30">
        <v>19680</v>
      </c>
      <c r="G66" s="31">
        <v>984</v>
      </c>
      <c r="H66" s="31">
        <v>2952</v>
      </c>
      <c r="I66" s="31">
        <v>2952</v>
      </c>
      <c r="J66" s="31">
        <v>2952</v>
      </c>
      <c r="K66" s="31">
        <v>2952</v>
      </c>
      <c r="L66" s="31">
        <v>2952</v>
      </c>
      <c r="M66" s="31">
        <v>2952</v>
      </c>
      <c r="N66" s="31">
        <v>4920</v>
      </c>
      <c r="O66" s="31">
        <v>1968</v>
      </c>
      <c r="P66" s="31">
        <v>1968</v>
      </c>
      <c r="Q66" s="31">
        <v>1968</v>
      </c>
      <c r="R66" s="31">
        <v>1968</v>
      </c>
      <c r="S66" s="31">
        <v>1968</v>
      </c>
      <c r="T66" s="31">
        <v>1968</v>
      </c>
      <c r="U66" s="31">
        <v>1968</v>
      </c>
      <c r="V66" s="31">
        <v>1968</v>
      </c>
      <c r="W66" s="31">
        <v>1968</v>
      </c>
      <c r="X66" s="31">
        <v>1968</v>
      </c>
      <c r="Y66" s="32">
        <v>0</v>
      </c>
      <c r="Z66" s="29">
        <v>2460</v>
      </c>
      <c r="AA66" s="29">
        <v>16592</v>
      </c>
      <c r="AB66" s="29">
        <v>23188</v>
      </c>
    </row>
    <row r="67" spans="1:28" hidden="1" x14ac:dyDescent="0.2">
      <c r="A67" s="7"/>
      <c r="B67" s="8"/>
      <c r="C67" s="9" t="s">
        <v>67</v>
      </c>
      <c r="D67" s="29">
        <v>138997</v>
      </c>
      <c r="E67" s="30">
        <f t="shared" si="1"/>
        <v>-10000</v>
      </c>
      <c r="F67" s="30">
        <v>25000</v>
      </c>
      <c r="G67" s="31">
        <v>35000</v>
      </c>
      <c r="H67" s="31">
        <v>15000</v>
      </c>
      <c r="I67" s="31">
        <v>15000</v>
      </c>
      <c r="J67" s="31">
        <v>15000</v>
      </c>
      <c r="K67" s="31">
        <v>15000</v>
      </c>
      <c r="L67" s="31">
        <v>15000</v>
      </c>
      <c r="M67" s="31">
        <v>35000</v>
      </c>
      <c r="N67" s="31">
        <v>30000</v>
      </c>
      <c r="O67" s="31">
        <v>15000</v>
      </c>
      <c r="P67" s="31">
        <v>15000</v>
      </c>
      <c r="Q67" s="31">
        <v>15000</v>
      </c>
      <c r="R67" s="31">
        <v>15000</v>
      </c>
      <c r="S67" s="31">
        <v>15000</v>
      </c>
      <c r="T67" s="31">
        <v>15000</v>
      </c>
      <c r="U67" s="31">
        <v>15000</v>
      </c>
      <c r="V67" s="31">
        <v>15000</v>
      </c>
      <c r="W67" s="31">
        <v>15000</v>
      </c>
      <c r="X67" s="31">
        <v>15000</v>
      </c>
      <c r="Y67" s="32">
        <v>15000</v>
      </c>
      <c r="Z67" s="29">
        <v>15633</v>
      </c>
      <c r="AA67" s="29">
        <v>15075</v>
      </c>
      <c r="AB67" s="29">
        <v>14140</v>
      </c>
    </row>
    <row r="68" spans="1:28" hidden="1" x14ac:dyDescent="0.2">
      <c r="A68" s="7"/>
      <c r="B68" s="8"/>
      <c r="C68" s="9" t="s">
        <v>68</v>
      </c>
      <c r="D68" s="29">
        <v>316022</v>
      </c>
      <c r="E68" s="30">
        <f t="shared" si="1"/>
        <v>42800</v>
      </c>
      <c r="F68" s="30">
        <v>93753</v>
      </c>
      <c r="G68" s="31">
        <v>50953</v>
      </c>
      <c r="H68" s="31">
        <v>42953</v>
      </c>
      <c r="I68" s="31">
        <v>42953</v>
      </c>
      <c r="J68" s="31">
        <v>42953</v>
      </c>
      <c r="K68" s="31">
        <v>51745</v>
      </c>
      <c r="L68" s="31">
        <v>43730</v>
      </c>
      <c r="M68" s="31">
        <v>48730</v>
      </c>
      <c r="N68" s="31">
        <v>42490</v>
      </c>
      <c r="O68" s="31">
        <v>58730</v>
      </c>
      <c r="P68" s="31">
        <v>58730</v>
      </c>
      <c r="Q68" s="31">
        <v>58730</v>
      </c>
      <c r="R68" s="31">
        <v>73730</v>
      </c>
      <c r="S68" s="31">
        <v>71730</v>
      </c>
      <c r="T68" s="31">
        <v>48730</v>
      </c>
      <c r="U68" s="31">
        <v>48730</v>
      </c>
      <c r="V68" s="31">
        <v>53284</v>
      </c>
      <c r="W68" s="31">
        <v>53284</v>
      </c>
      <c r="X68" s="31">
        <v>53284</v>
      </c>
      <c r="Y68" s="32">
        <v>72731</v>
      </c>
      <c r="Z68" s="29">
        <v>53916</v>
      </c>
      <c r="AA68" s="29">
        <v>70073</v>
      </c>
      <c r="AB68" s="29">
        <v>94070</v>
      </c>
    </row>
    <row r="69" spans="1:28" hidden="1" x14ac:dyDescent="0.2">
      <c r="A69" s="7"/>
      <c r="B69" s="8"/>
      <c r="C69" s="9" t="s">
        <v>69</v>
      </c>
      <c r="D69" s="29">
        <v>151013</v>
      </c>
      <c r="E69" s="30">
        <f t="shared" ref="E69:E132" si="3">IF(ISERROR($F69-$G69), "na", ($F69-$G69))</f>
        <v>20633</v>
      </c>
      <c r="F69" s="30">
        <v>20633</v>
      </c>
      <c r="G69" s="31">
        <v>0</v>
      </c>
      <c r="H69" s="31">
        <v>10000</v>
      </c>
      <c r="I69" s="31">
        <v>10000</v>
      </c>
      <c r="J69" s="31">
        <v>10000</v>
      </c>
      <c r="K69" s="31">
        <v>0</v>
      </c>
      <c r="L69" s="31">
        <v>0</v>
      </c>
      <c r="M69" s="31">
        <v>20000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5000</v>
      </c>
      <c r="T69" s="31">
        <v>5000</v>
      </c>
      <c r="U69" s="31">
        <v>5000</v>
      </c>
      <c r="V69" s="31">
        <v>5000</v>
      </c>
      <c r="W69" s="31">
        <v>5000</v>
      </c>
      <c r="X69" s="31">
        <v>5000</v>
      </c>
      <c r="Y69" s="32">
        <v>5000</v>
      </c>
      <c r="Z69" s="29">
        <v>4667</v>
      </c>
      <c r="AA69" s="29">
        <v>12495</v>
      </c>
      <c r="AB69" s="29">
        <v>29158</v>
      </c>
    </row>
    <row r="70" spans="1:28" hidden="1" x14ac:dyDescent="0.2">
      <c r="A70" s="7"/>
      <c r="B70" s="8"/>
      <c r="C70" s="9" t="s">
        <v>70</v>
      </c>
      <c r="D70" s="29">
        <v>105894</v>
      </c>
      <c r="E70" s="30">
        <f t="shared" si="3"/>
        <v>-29725</v>
      </c>
      <c r="F70" s="30">
        <v>10000</v>
      </c>
      <c r="G70" s="31">
        <v>39725</v>
      </c>
      <c r="H70" s="31">
        <v>37575</v>
      </c>
      <c r="I70" s="31">
        <v>37033</v>
      </c>
      <c r="J70" s="31">
        <v>37033</v>
      </c>
      <c r="K70" s="31">
        <v>70068</v>
      </c>
      <c r="L70" s="31">
        <v>26313</v>
      </c>
      <c r="M70" s="31">
        <v>67516</v>
      </c>
      <c r="N70" s="31">
        <v>51239</v>
      </c>
      <c r="O70" s="31">
        <v>27727</v>
      </c>
      <c r="P70" s="31">
        <v>26081</v>
      </c>
      <c r="Q70" s="31">
        <v>26081</v>
      </c>
      <c r="R70" s="31">
        <v>13000</v>
      </c>
      <c r="S70" s="31">
        <v>32000</v>
      </c>
      <c r="T70" s="31">
        <v>44737</v>
      </c>
      <c r="U70" s="31">
        <v>27759</v>
      </c>
      <c r="V70" s="31">
        <v>25204</v>
      </c>
      <c r="W70" s="31">
        <v>25000</v>
      </c>
      <c r="X70" s="31">
        <v>25000</v>
      </c>
      <c r="Y70" s="32">
        <v>33634</v>
      </c>
      <c r="Z70" s="29">
        <v>30793</v>
      </c>
      <c r="AA70" s="29">
        <v>25244</v>
      </c>
      <c r="AB70" s="29">
        <v>20064</v>
      </c>
    </row>
    <row r="71" spans="1:28" hidden="1" x14ac:dyDescent="0.2">
      <c r="A71" s="7"/>
      <c r="B71" s="10"/>
      <c r="C71" s="11" t="s">
        <v>71</v>
      </c>
      <c r="D71" s="33">
        <v>2348</v>
      </c>
      <c r="E71" s="34">
        <f t="shared" si="3"/>
        <v>33166</v>
      </c>
      <c r="F71" s="34">
        <v>58258</v>
      </c>
      <c r="G71" s="35">
        <v>25092</v>
      </c>
      <c r="H71" s="35">
        <v>30012</v>
      </c>
      <c r="I71" s="35">
        <v>30012</v>
      </c>
      <c r="J71" s="35">
        <v>30012</v>
      </c>
      <c r="K71" s="35">
        <v>39852</v>
      </c>
      <c r="L71" s="35">
        <v>39852</v>
      </c>
      <c r="M71" s="35">
        <v>29520</v>
      </c>
      <c r="N71" s="35">
        <v>19680</v>
      </c>
      <c r="O71" s="35">
        <v>20044</v>
      </c>
      <c r="P71" s="35">
        <v>20044</v>
      </c>
      <c r="Q71" s="35">
        <v>20044</v>
      </c>
      <c r="R71" s="35">
        <v>43296</v>
      </c>
      <c r="S71" s="35">
        <v>28536</v>
      </c>
      <c r="T71" s="35">
        <v>18696</v>
      </c>
      <c r="U71" s="35">
        <v>28536</v>
      </c>
      <c r="V71" s="35">
        <v>38376</v>
      </c>
      <c r="W71" s="35">
        <v>18696</v>
      </c>
      <c r="X71" s="35">
        <v>18696</v>
      </c>
      <c r="Y71" s="36">
        <v>9840</v>
      </c>
      <c r="Z71" s="33">
        <v>16961</v>
      </c>
      <c r="AA71" s="33">
        <v>16212</v>
      </c>
      <c r="AB71" s="33">
        <v>32804</v>
      </c>
    </row>
    <row r="72" spans="1:28" x14ac:dyDescent="0.2">
      <c r="A72" s="12"/>
      <c r="B72" s="13" t="s">
        <v>72</v>
      </c>
      <c r="C72" s="14"/>
      <c r="D72" s="37">
        <f>SUM(D$4,D$56)</f>
        <v>0</v>
      </c>
      <c r="E72" s="38">
        <f t="shared" si="3"/>
        <v>105907</v>
      </c>
      <c r="F72" s="38">
        <f t="shared" ref="F72:AB72" si="4">SUM(F$4,F$56)</f>
        <v>1503929</v>
      </c>
      <c r="G72" s="39">
        <f t="shared" si="4"/>
        <v>1398022</v>
      </c>
      <c r="H72" s="39">
        <f t="shared" si="4"/>
        <v>1368136</v>
      </c>
      <c r="I72" s="39">
        <f t="shared" si="4"/>
        <v>1331764</v>
      </c>
      <c r="J72" s="39">
        <f t="shared" si="4"/>
        <v>1338485</v>
      </c>
      <c r="K72" s="39">
        <f t="shared" si="4"/>
        <v>1535857</v>
      </c>
      <c r="L72" s="39">
        <f t="shared" si="4"/>
        <v>1686262</v>
      </c>
      <c r="M72" s="39">
        <f t="shared" si="4"/>
        <v>1774982</v>
      </c>
      <c r="N72" s="39">
        <f t="shared" si="4"/>
        <v>1721955</v>
      </c>
      <c r="O72" s="39">
        <f t="shared" si="4"/>
        <v>1686850</v>
      </c>
      <c r="P72" s="39">
        <f t="shared" si="4"/>
        <v>1673327</v>
      </c>
      <c r="Q72" s="39">
        <f t="shared" si="4"/>
        <v>1642358</v>
      </c>
      <c r="R72" s="39">
        <f t="shared" si="4"/>
        <v>1732586</v>
      </c>
      <c r="S72" s="39">
        <f t="shared" si="4"/>
        <v>1597666</v>
      </c>
      <c r="T72" s="39">
        <f t="shared" si="4"/>
        <v>1656552</v>
      </c>
      <c r="U72" s="39">
        <f t="shared" si="4"/>
        <v>1718781</v>
      </c>
      <c r="V72" s="39">
        <f t="shared" si="4"/>
        <v>1710525</v>
      </c>
      <c r="W72" s="39">
        <f t="shared" si="4"/>
        <v>1662770</v>
      </c>
      <c r="X72" s="39">
        <f t="shared" si="4"/>
        <v>1618723</v>
      </c>
      <c r="Y72" s="40">
        <f t="shared" si="4"/>
        <v>1718983</v>
      </c>
      <c r="Z72" s="37">
        <f t="shared" si="4"/>
        <v>1733472</v>
      </c>
      <c r="AA72" s="37">
        <f t="shared" si="4"/>
        <v>1888776</v>
      </c>
      <c r="AB72" s="37">
        <f t="shared" si="4"/>
        <v>1946952</v>
      </c>
    </row>
    <row r="73" spans="1:28" x14ac:dyDescent="0.2">
      <c r="A73" s="3" t="s">
        <v>73</v>
      </c>
      <c r="B73" s="2" t="s">
        <v>74</v>
      </c>
      <c r="C73" s="2" t="s">
        <v>75</v>
      </c>
      <c r="D73" s="25"/>
      <c r="E73" s="26">
        <f t="shared" si="3"/>
        <v>-3999</v>
      </c>
      <c r="F73" s="26">
        <f>SUM(F$74:F$91)</f>
        <v>34837</v>
      </c>
      <c r="G73" s="27">
        <f t="shared" ref="G73:AB73" si="5">SUM(G$74:G$91)</f>
        <v>38836</v>
      </c>
      <c r="H73" s="27">
        <f t="shared" si="5"/>
        <v>46762</v>
      </c>
      <c r="I73" s="27">
        <f t="shared" si="5"/>
        <v>38636</v>
      </c>
      <c r="J73" s="27">
        <f t="shared" si="5"/>
        <v>43636</v>
      </c>
      <c r="K73" s="27">
        <f t="shared" si="5"/>
        <v>41637</v>
      </c>
      <c r="L73" s="27">
        <f t="shared" si="5"/>
        <v>40637</v>
      </c>
      <c r="M73" s="27">
        <f t="shared" si="5"/>
        <v>40266</v>
      </c>
      <c r="N73" s="27">
        <f t="shared" si="5"/>
        <v>40318</v>
      </c>
      <c r="O73" s="27">
        <f t="shared" si="5"/>
        <v>28747</v>
      </c>
      <c r="P73" s="27">
        <f t="shared" si="5"/>
        <v>28747</v>
      </c>
      <c r="Q73" s="27">
        <f t="shared" si="5"/>
        <v>28747</v>
      </c>
      <c r="R73" s="27">
        <f t="shared" si="5"/>
        <v>32745</v>
      </c>
      <c r="S73" s="27">
        <f t="shared" si="5"/>
        <v>41745</v>
      </c>
      <c r="T73" s="27">
        <f t="shared" si="5"/>
        <v>37747</v>
      </c>
      <c r="U73" s="27">
        <f t="shared" si="5"/>
        <v>50210</v>
      </c>
      <c r="V73" s="27">
        <f t="shared" si="5"/>
        <v>32570</v>
      </c>
      <c r="W73" s="27">
        <f t="shared" si="5"/>
        <v>27247</v>
      </c>
      <c r="X73" s="27">
        <f t="shared" si="5"/>
        <v>27247</v>
      </c>
      <c r="Y73" s="28">
        <f t="shared" si="5"/>
        <v>28247</v>
      </c>
      <c r="Z73" s="25">
        <f t="shared" si="5"/>
        <v>35533</v>
      </c>
      <c r="AA73" s="25">
        <f t="shared" si="5"/>
        <v>33465</v>
      </c>
      <c r="AB73" s="25">
        <f t="shared" si="5"/>
        <v>49968</v>
      </c>
    </row>
    <row r="74" spans="1:28" hidden="1" x14ac:dyDescent="0.2">
      <c r="A74" s="15"/>
      <c r="B74" s="8"/>
      <c r="C74" s="9" t="s">
        <v>76</v>
      </c>
      <c r="D74" s="29">
        <v>-800</v>
      </c>
      <c r="E74" s="30">
        <f t="shared" si="3"/>
        <v>0</v>
      </c>
      <c r="F74" s="30">
        <v>633</v>
      </c>
      <c r="G74" s="31">
        <v>633</v>
      </c>
      <c r="H74" s="31">
        <v>633</v>
      </c>
      <c r="I74" s="31">
        <v>633</v>
      </c>
      <c r="J74" s="31">
        <v>633</v>
      </c>
      <c r="K74" s="31">
        <v>633</v>
      </c>
      <c r="L74" s="31">
        <v>633</v>
      </c>
      <c r="M74" s="31">
        <v>633</v>
      </c>
      <c r="N74" s="31">
        <v>633</v>
      </c>
      <c r="O74" s="31">
        <v>633</v>
      </c>
      <c r="P74" s="31">
        <v>633</v>
      </c>
      <c r="Q74" s="31">
        <v>633</v>
      </c>
      <c r="R74" s="31">
        <v>633</v>
      </c>
      <c r="S74" s="31">
        <v>633</v>
      </c>
      <c r="T74" s="31">
        <v>633</v>
      </c>
      <c r="U74" s="31">
        <v>633</v>
      </c>
      <c r="V74" s="31">
        <v>633</v>
      </c>
      <c r="W74" s="31">
        <v>633</v>
      </c>
      <c r="X74" s="31">
        <v>633</v>
      </c>
      <c r="Y74" s="32">
        <v>633</v>
      </c>
      <c r="Z74" s="29">
        <v>612</v>
      </c>
      <c r="AA74" s="29">
        <v>525</v>
      </c>
      <c r="AB74" s="29">
        <v>459</v>
      </c>
    </row>
    <row r="75" spans="1:28" hidden="1" x14ac:dyDescent="0.2">
      <c r="A75" s="15"/>
      <c r="B75" s="8"/>
      <c r="C75" s="9" t="s">
        <v>77</v>
      </c>
      <c r="D75" s="29"/>
      <c r="E75" s="30">
        <f t="shared" si="3"/>
        <v>0</v>
      </c>
      <c r="F75" s="3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2"/>
      <c r="Z75" s="29"/>
      <c r="AA75" s="29"/>
      <c r="AB75" s="29"/>
    </row>
    <row r="76" spans="1:28" hidden="1" x14ac:dyDescent="0.2">
      <c r="A76" s="15"/>
      <c r="B76" s="8"/>
      <c r="C76" s="9" t="s">
        <v>78</v>
      </c>
      <c r="D76" s="29">
        <v>-1000</v>
      </c>
      <c r="E76" s="30">
        <f t="shared" si="3"/>
        <v>0</v>
      </c>
      <c r="F76" s="30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2">
        <v>0</v>
      </c>
      <c r="Z76" s="29">
        <v>0</v>
      </c>
      <c r="AA76" s="29">
        <v>0</v>
      </c>
      <c r="AB76" s="29">
        <v>0</v>
      </c>
    </row>
    <row r="77" spans="1:28" hidden="1" x14ac:dyDescent="0.2">
      <c r="A77" s="15"/>
      <c r="B77" s="8"/>
      <c r="C77" s="9" t="s">
        <v>79</v>
      </c>
      <c r="D77" s="29"/>
      <c r="E77" s="30">
        <f t="shared" si="3"/>
        <v>0</v>
      </c>
      <c r="F77" s="3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2"/>
      <c r="Z77" s="29"/>
      <c r="AA77" s="29"/>
      <c r="AB77" s="29"/>
    </row>
    <row r="78" spans="1:28" hidden="1" x14ac:dyDescent="0.2">
      <c r="A78" s="15"/>
      <c r="B78" s="8"/>
      <c r="C78" s="9" t="s">
        <v>80</v>
      </c>
      <c r="D78" s="29"/>
      <c r="E78" s="30">
        <f t="shared" si="3"/>
        <v>0</v>
      </c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2"/>
      <c r="Z78" s="29"/>
      <c r="AA78" s="29"/>
      <c r="AB78" s="29"/>
    </row>
    <row r="79" spans="1:28" hidden="1" x14ac:dyDescent="0.2">
      <c r="A79" s="15"/>
      <c r="B79" s="8"/>
      <c r="C79" s="9" t="s">
        <v>81</v>
      </c>
      <c r="D79" s="29"/>
      <c r="E79" s="30">
        <f t="shared" si="3"/>
        <v>0</v>
      </c>
      <c r="F79" s="3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2"/>
      <c r="Z79" s="29"/>
      <c r="AA79" s="29"/>
      <c r="AB79" s="29"/>
    </row>
    <row r="80" spans="1:28" hidden="1" x14ac:dyDescent="0.2">
      <c r="A80" s="15"/>
      <c r="B80" s="8"/>
      <c r="C80" s="9" t="s">
        <v>82</v>
      </c>
      <c r="D80" s="29"/>
      <c r="E80" s="30">
        <f t="shared" si="3"/>
        <v>0</v>
      </c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2"/>
      <c r="Z80" s="29"/>
      <c r="AA80" s="29"/>
      <c r="AB80" s="29"/>
    </row>
    <row r="81" spans="1:28" hidden="1" x14ac:dyDescent="0.2">
      <c r="A81" s="15"/>
      <c r="B81" s="8"/>
      <c r="C81" s="9" t="s">
        <v>83</v>
      </c>
      <c r="D81" s="29"/>
      <c r="E81" s="30">
        <f t="shared" si="3"/>
        <v>0</v>
      </c>
      <c r="F81" s="3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2"/>
      <c r="Z81" s="29"/>
      <c r="AA81" s="29"/>
      <c r="AB81" s="29"/>
    </row>
    <row r="82" spans="1:28" hidden="1" x14ac:dyDescent="0.2">
      <c r="A82" s="15"/>
      <c r="B82" s="8"/>
      <c r="C82" s="9" t="s">
        <v>84</v>
      </c>
      <c r="D82" s="29">
        <v>-8400</v>
      </c>
      <c r="E82" s="30">
        <f t="shared" si="3"/>
        <v>0</v>
      </c>
      <c r="F82" s="30">
        <v>9200</v>
      </c>
      <c r="G82" s="31">
        <v>9200</v>
      </c>
      <c r="H82" s="31">
        <v>9000</v>
      </c>
      <c r="I82" s="31">
        <v>9000</v>
      </c>
      <c r="J82" s="31">
        <v>9000</v>
      </c>
      <c r="K82" s="31">
        <v>9000</v>
      </c>
      <c r="L82" s="31">
        <v>9000</v>
      </c>
      <c r="M82" s="31">
        <v>9000</v>
      </c>
      <c r="N82" s="31">
        <v>9110</v>
      </c>
      <c r="O82" s="31">
        <v>9110</v>
      </c>
      <c r="P82" s="31">
        <v>9110</v>
      </c>
      <c r="Q82" s="31">
        <v>9110</v>
      </c>
      <c r="R82" s="31">
        <v>9110</v>
      </c>
      <c r="S82" s="31">
        <v>9110</v>
      </c>
      <c r="T82" s="31">
        <v>9110</v>
      </c>
      <c r="U82" s="31">
        <v>9110</v>
      </c>
      <c r="V82" s="31">
        <v>9110</v>
      </c>
      <c r="W82" s="31">
        <v>9110</v>
      </c>
      <c r="X82" s="31">
        <v>9110</v>
      </c>
      <c r="Y82" s="32">
        <v>9110</v>
      </c>
      <c r="Z82" s="29">
        <v>9110</v>
      </c>
      <c r="AA82" s="29">
        <v>8953</v>
      </c>
      <c r="AB82" s="29">
        <v>8907</v>
      </c>
    </row>
    <row r="83" spans="1:28" hidden="1" x14ac:dyDescent="0.2">
      <c r="A83" s="15"/>
      <c r="B83" s="8"/>
      <c r="C83" s="9" t="s">
        <v>85</v>
      </c>
      <c r="D83" s="29"/>
      <c r="E83" s="30">
        <f t="shared" si="3"/>
        <v>0</v>
      </c>
      <c r="F83" s="3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2"/>
      <c r="Z83" s="29"/>
      <c r="AA83" s="29"/>
      <c r="AB83" s="29"/>
    </row>
    <row r="84" spans="1:28" hidden="1" x14ac:dyDescent="0.2">
      <c r="A84" s="15"/>
      <c r="B84" s="8"/>
      <c r="C84" s="9" t="s">
        <v>86</v>
      </c>
      <c r="D84" s="29"/>
      <c r="E84" s="30">
        <f t="shared" si="3"/>
        <v>0</v>
      </c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2"/>
      <c r="Z84" s="29"/>
      <c r="AA84" s="29"/>
      <c r="AB84" s="29"/>
    </row>
    <row r="85" spans="1:28" hidden="1" x14ac:dyDescent="0.2">
      <c r="A85" s="15"/>
      <c r="B85" s="8"/>
      <c r="C85" s="9" t="s">
        <v>87</v>
      </c>
      <c r="D85" s="29">
        <v>-42000</v>
      </c>
      <c r="E85" s="30">
        <f t="shared" si="3"/>
        <v>0</v>
      </c>
      <c r="F85" s="30">
        <v>5001</v>
      </c>
      <c r="G85" s="31">
        <v>5001</v>
      </c>
      <c r="H85" s="31">
        <v>5001</v>
      </c>
      <c r="I85" s="31">
        <v>5001</v>
      </c>
      <c r="J85" s="31">
        <v>5001</v>
      </c>
      <c r="K85" s="31">
        <v>5001</v>
      </c>
      <c r="L85" s="31">
        <v>5001</v>
      </c>
      <c r="M85" s="31">
        <v>5001</v>
      </c>
      <c r="N85" s="31">
        <v>5001</v>
      </c>
      <c r="O85" s="31">
        <v>5001</v>
      </c>
      <c r="P85" s="31">
        <v>5001</v>
      </c>
      <c r="Q85" s="31">
        <v>5001</v>
      </c>
      <c r="R85" s="31">
        <v>5001</v>
      </c>
      <c r="S85" s="31">
        <v>5001</v>
      </c>
      <c r="T85" s="31">
        <v>5001</v>
      </c>
      <c r="U85" s="31">
        <v>5001</v>
      </c>
      <c r="V85" s="31">
        <v>5001</v>
      </c>
      <c r="W85" s="31">
        <v>5001</v>
      </c>
      <c r="X85" s="31">
        <v>5001</v>
      </c>
      <c r="Y85" s="32">
        <v>5001</v>
      </c>
      <c r="Z85" s="29">
        <v>5001</v>
      </c>
      <c r="AA85" s="29">
        <v>5001</v>
      </c>
      <c r="AB85" s="29">
        <v>3501</v>
      </c>
    </row>
    <row r="86" spans="1:28" hidden="1" x14ac:dyDescent="0.2">
      <c r="A86" s="15"/>
      <c r="B86" s="8"/>
      <c r="C86" s="9" t="s">
        <v>88</v>
      </c>
      <c r="D86" s="29">
        <v>-104000</v>
      </c>
      <c r="E86" s="30">
        <f t="shared" si="3"/>
        <v>0</v>
      </c>
      <c r="F86" s="30">
        <v>1</v>
      </c>
      <c r="G86" s="31">
        <v>1</v>
      </c>
      <c r="H86" s="31">
        <v>1</v>
      </c>
      <c r="I86" s="31">
        <v>1</v>
      </c>
      <c r="J86" s="31">
        <v>1</v>
      </c>
      <c r="K86" s="31">
        <v>1</v>
      </c>
      <c r="L86" s="31">
        <v>1</v>
      </c>
      <c r="M86" s="31">
        <v>1</v>
      </c>
      <c r="N86" s="31">
        <v>1</v>
      </c>
      <c r="O86" s="31">
        <v>1</v>
      </c>
      <c r="P86" s="31">
        <v>1</v>
      </c>
      <c r="Q86" s="31">
        <v>1</v>
      </c>
      <c r="R86" s="31">
        <v>0</v>
      </c>
      <c r="S86" s="31">
        <v>0</v>
      </c>
      <c r="T86" s="31">
        <v>1</v>
      </c>
      <c r="U86" s="31">
        <v>1</v>
      </c>
      <c r="V86" s="31">
        <v>0</v>
      </c>
      <c r="W86" s="31">
        <v>1</v>
      </c>
      <c r="X86" s="31">
        <v>1</v>
      </c>
      <c r="Y86" s="32">
        <v>1</v>
      </c>
      <c r="Z86" s="29">
        <v>503</v>
      </c>
      <c r="AA86" s="29">
        <v>3250</v>
      </c>
      <c r="AB86" s="29">
        <v>12146</v>
      </c>
    </row>
    <row r="87" spans="1:28" hidden="1" x14ac:dyDescent="0.2">
      <c r="A87" s="15"/>
      <c r="B87" s="8"/>
      <c r="C87" s="9" t="s">
        <v>89</v>
      </c>
      <c r="D87" s="29">
        <v>-75000</v>
      </c>
      <c r="E87" s="30">
        <f t="shared" si="3"/>
        <v>-4000</v>
      </c>
      <c r="F87" s="30">
        <v>20000</v>
      </c>
      <c r="G87" s="31">
        <v>24000</v>
      </c>
      <c r="H87" s="31">
        <v>24000</v>
      </c>
      <c r="I87" s="31">
        <v>24000</v>
      </c>
      <c r="J87" s="31">
        <v>29000</v>
      </c>
      <c r="K87" s="31">
        <v>27000</v>
      </c>
      <c r="L87" s="31">
        <v>26000</v>
      </c>
      <c r="M87" s="31">
        <v>19000</v>
      </c>
      <c r="N87" s="31">
        <v>14000</v>
      </c>
      <c r="O87" s="31">
        <v>14000</v>
      </c>
      <c r="P87" s="31">
        <v>14000</v>
      </c>
      <c r="Q87" s="31">
        <v>14000</v>
      </c>
      <c r="R87" s="31">
        <v>18000</v>
      </c>
      <c r="S87" s="31">
        <v>20000</v>
      </c>
      <c r="T87" s="31">
        <v>23000</v>
      </c>
      <c r="U87" s="31">
        <v>24776</v>
      </c>
      <c r="V87" s="31">
        <v>17825</v>
      </c>
      <c r="W87" s="31">
        <v>12500</v>
      </c>
      <c r="X87" s="31">
        <v>12500</v>
      </c>
      <c r="Y87" s="32">
        <v>13500</v>
      </c>
      <c r="Z87" s="29">
        <v>17937</v>
      </c>
      <c r="AA87" s="29">
        <v>11800</v>
      </c>
      <c r="AB87" s="29">
        <v>10355</v>
      </c>
    </row>
    <row r="88" spans="1:28" hidden="1" x14ac:dyDescent="0.2">
      <c r="A88" s="15"/>
      <c r="B88" s="8"/>
      <c r="C88" s="9" t="s">
        <v>90</v>
      </c>
      <c r="D88" s="29"/>
      <c r="E88" s="30">
        <f t="shared" si="3"/>
        <v>0</v>
      </c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2"/>
      <c r="Z88" s="29"/>
      <c r="AA88" s="29"/>
      <c r="AB88" s="29"/>
    </row>
    <row r="89" spans="1:28" hidden="1" x14ac:dyDescent="0.2">
      <c r="A89" s="15"/>
      <c r="B89" s="8"/>
      <c r="C89" s="9" t="s">
        <v>91</v>
      </c>
      <c r="D89" s="29">
        <v>-96000</v>
      </c>
      <c r="E89" s="30">
        <f t="shared" si="3"/>
        <v>0</v>
      </c>
      <c r="F89" s="30">
        <v>1</v>
      </c>
      <c r="G89" s="31">
        <v>1</v>
      </c>
      <c r="H89" s="31">
        <v>1</v>
      </c>
      <c r="I89" s="31">
        <v>1</v>
      </c>
      <c r="J89" s="31">
        <v>1</v>
      </c>
      <c r="K89" s="31">
        <v>1</v>
      </c>
      <c r="L89" s="31">
        <v>1</v>
      </c>
      <c r="M89" s="31">
        <v>1</v>
      </c>
      <c r="N89" s="31">
        <v>1</v>
      </c>
      <c r="O89" s="31">
        <v>1</v>
      </c>
      <c r="P89" s="31">
        <v>1</v>
      </c>
      <c r="Q89" s="31">
        <v>1</v>
      </c>
      <c r="R89" s="31">
        <v>1</v>
      </c>
      <c r="S89" s="31">
        <v>1</v>
      </c>
      <c r="T89" s="31">
        <v>1</v>
      </c>
      <c r="U89" s="31">
        <v>1</v>
      </c>
      <c r="V89" s="31">
        <v>1</v>
      </c>
      <c r="W89" s="31">
        <v>1</v>
      </c>
      <c r="X89" s="31">
        <v>1</v>
      </c>
      <c r="Y89" s="32">
        <v>1</v>
      </c>
      <c r="Z89" s="29">
        <v>1</v>
      </c>
      <c r="AA89" s="29">
        <v>1</v>
      </c>
      <c r="AB89" s="29">
        <v>2235</v>
      </c>
    </row>
    <row r="90" spans="1:28" hidden="1" x14ac:dyDescent="0.2">
      <c r="A90" s="15"/>
      <c r="B90" s="8"/>
      <c r="C90" s="9" t="s">
        <v>92</v>
      </c>
      <c r="D90" s="29" t="s">
        <v>5</v>
      </c>
      <c r="E90" s="30" t="str">
        <f t="shared" si="3"/>
        <v>na</v>
      </c>
      <c r="F90" s="30" t="s">
        <v>5</v>
      </c>
      <c r="G90" s="31" t="s">
        <v>5</v>
      </c>
      <c r="H90" s="31" t="s">
        <v>5</v>
      </c>
      <c r="I90" s="31" t="s">
        <v>5</v>
      </c>
      <c r="J90" s="31" t="s">
        <v>5</v>
      </c>
      <c r="K90" s="31" t="s">
        <v>5</v>
      </c>
      <c r="L90" s="31" t="s">
        <v>5</v>
      </c>
      <c r="M90" s="31" t="s">
        <v>5</v>
      </c>
      <c r="N90" s="31" t="s">
        <v>5</v>
      </c>
      <c r="O90" s="31" t="s">
        <v>5</v>
      </c>
      <c r="P90" s="31" t="s">
        <v>5</v>
      </c>
      <c r="Q90" s="31" t="s">
        <v>5</v>
      </c>
      <c r="R90" s="31" t="s">
        <v>5</v>
      </c>
      <c r="S90" s="31" t="s">
        <v>5</v>
      </c>
      <c r="T90" s="31" t="s">
        <v>5</v>
      </c>
      <c r="U90" s="31" t="s">
        <v>5</v>
      </c>
      <c r="V90" s="31" t="s">
        <v>5</v>
      </c>
      <c r="W90" s="31" t="s">
        <v>5</v>
      </c>
      <c r="X90" s="31" t="s">
        <v>5</v>
      </c>
      <c r="Y90" s="32" t="s">
        <v>5</v>
      </c>
      <c r="Z90" s="29">
        <v>0</v>
      </c>
      <c r="AA90" s="29">
        <v>0</v>
      </c>
      <c r="AB90" s="29">
        <v>0</v>
      </c>
    </row>
    <row r="91" spans="1:28" hidden="1" x14ac:dyDescent="0.2">
      <c r="A91" s="15"/>
      <c r="B91" s="10"/>
      <c r="C91" s="11" t="s">
        <v>93</v>
      </c>
      <c r="D91" s="33">
        <v>-84000</v>
      </c>
      <c r="E91" s="34">
        <f t="shared" si="3"/>
        <v>1</v>
      </c>
      <c r="F91" s="34">
        <v>1</v>
      </c>
      <c r="G91" s="35">
        <v>0</v>
      </c>
      <c r="H91" s="35">
        <v>8126</v>
      </c>
      <c r="I91" s="35">
        <v>0</v>
      </c>
      <c r="J91" s="35">
        <v>0</v>
      </c>
      <c r="K91" s="35">
        <v>1</v>
      </c>
      <c r="L91" s="35">
        <v>1</v>
      </c>
      <c r="M91" s="35">
        <v>6630</v>
      </c>
      <c r="N91" s="35">
        <v>11572</v>
      </c>
      <c r="O91" s="35">
        <v>1</v>
      </c>
      <c r="P91" s="35">
        <v>1</v>
      </c>
      <c r="Q91" s="35">
        <v>1</v>
      </c>
      <c r="R91" s="35">
        <v>0</v>
      </c>
      <c r="S91" s="35">
        <v>7000</v>
      </c>
      <c r="T91" s="35">
        <v>1</v>
      </c>
      <c r="U91" s="35">
        <v>10688</v>
      </c>
      <c r="V91" s="35">
        <v>0</v>
      </c>
      <c r="W91" s="35">
        <v>1</v>
      </c>
      <c r="X91" s="35">
        <v>1</v>
      </c>
      <c r="Y91" s="36">
        <v>1</v>
      </c>
      <c r="Z91" s="33">
        <v>2369</v>
      </c>
      <c r="AA91" s="33">
        <v>3935</v>
      </c>
      <c r="AB91" s="33">
        <v>12365</v>
      </c>
    </row>
    <row r="92" spans="1:28" x14ac:dyDescent="0.2">
      <c r="A92" s="15"/>
      <c r="B92" s="2" t="s">
        <v>94</v>
      </c>
      <c r="C92" s="2" t="s">
        <v>95</v>
      </c>
      <c r="D92" s="25"/>
      <c r="E92" s="26">
        <f t="shared" si="3"/>
        <v>0</v>
      </c>
      <c r="F92" s="26">
        <f>SUM(F$93:F$131)</f>
        <v>0</v>
      </c>
      <c r="G92" s="27">
        <f t="shared" ref="G92:AB92" si="6">SUM(G$93:G$131)</f>
        <v>0</v>
      </c>
      <c r="H92" s="27">
        <f t="shared" si="6"/>
        <v>67137</v>
      </c>
      <c r="I92" s="27">
        <f t="shared" si="6"/>
        <v>72006</v>
      </c>
      <c r="J92" s="27">
        <f t="shared" si="6"/>
        <v>72006</v>
      </c>
      <c r="K92" s="27">
        <f t="shared" si="6"/>
        <v>72006</v>
      </c>
      <c r="L92" s="27">
        <f t="shared" si="6"/>
        <v>90173</v>
      </c>
      <c r="M92" s="27">
        <f t="shared" si="6"/>
        <v>101815</v>
      </c>
      <c r="N92" s="27">
        <f t="shared" si="6"/>
        <v>111884</v>
      </c>
      <c r="O92" s="27">
        <f t="shared" si="6"/>
        <v>89254</v>
      </c>
      <c r="P92" s="27">
        <f t="shared" si="6"/>
        <v>77008</v>
      </c>
      <c r="Q92" s="27">
        <f t="shared" si="6"/>
        <v>77008</v>
      </c>
      <c r="R92" s="27">
        <f t="shared" si="6"/>
        <v>77008</v>
      </c>
      <c r="S92" s="27">
        <f t="shared" si="6"/>
        <v>79958</v>
      </c>
      <c r="T92" s="27">
        <f t="shared" si="6"/>
        <v>86897</v>
      </c>
      <c r="U92" s="27">
        <f t="shared" si="6"/>
        <v>77057</v>
      </c>
      <c r="V92" s="27">
        <f t="shared" si="6"/>
        <v>65138</v>
      </c>
      <c r="W92" s="27">
        <f t="shared" si="6"/>
        <v>79163</v>
      </c>
      <c r="X92" s="27">
        <f t="shared" si="6"/>
        <v>79163</v>
      </c>
      <c r="Y92" s="28">
        <f t="shared" si="6"/>
        <v>79163</v>
      </c>
      <c r="Z92" s="25">
        <f t="shared" si="6"/>
        <v>69843</v>
      </c>
      <c r="AA92" s="25">
        <f t="shared" si="6"/>
        <v>83039</v>
      </c>
      <c r="AB92" s="25">
        <f t="shared" si="6"/>
        <v>103032</v>
      </c>
    </row>
    <row r="93" spans="1:28" hidden="1" x14ac:dyDescent="0.2">
      <c r="A93" s="15"/>
      <c r="B93" s="8"/>
      <c r="C93" s="9" t="s">
        <v>96</v>
      </c>
      <c r="D93" s="29" t="s">
        <v>5</v>
      </c>
      <c r="E93" s="30" t="str">
        <f t="shared" si="3"/>
        <v>na</v>
      </c>
      <c r="F93" s="30" t="s">
        <v>5</v>
      </c>
      <c r="G93" s="31" t="s">
        <v>5</v>
      </c>
      <c r="H93" s="31" t="s">
        <v>5</v>
      </c>
      <c r="I93" s="31" t="s">
        <v>5</v>
      </c>
      <c r="J93" s="31" t="s">
        <v>5</v>
      </c>
      <c r="K93" s="31" t="s">
        <v>5</v>
      </c>
      <c r="L93" s="31" t="s">
        <v>5</v>
      </c>
      <c r="M93" s="31" t="s">
        <v>5</v>
      </c>
      <c r="N93" s="31" t="s">
        <v>5</v>
      </c>
      <c r="O93" s="31" t="s">
        <v>5</v>
      </c>
      <c r="P93" s="31" t="s">
        <v>5</v>
      </c>
      <c r="Q93" s="31" t="s">
        <v>5</v>
      </c>
      <c r="R93" s="31" t="s">
        <v>5</v>
      </c>
      <c r="S93" s="31" t="s">
        <v>5</v>
      </c>
      <c r="T93" s="31" t="s">
        <v>5</v>
      </c>
      <c r="U93" s="31" t="s">
        <v>5</v>
      </c>
      <c r="V93" s="31" t="s">
        <v>5</v>
      </c>
      <c r="W93" s="31" t="s">
        <v>5</v>
      </c>
      <c r="X93" s="31" t="s">
        <v>5</v>
      </c>
      <c r="Y93" s="32" t="s">
        <v>5</v>
      </c>
      <c r="Z93" s="29" t="s">
        <v>5</v>
      </c>
      <c r="AA93" s="29"/>
      <c r="AB93" s="29"/>
    </row>
    <row r="94" spans="1:28" hidden="1" x14ac:dyDescent="0.2">
      <c r="A94" s="15"/>
      <c r="B94" s="8"/>
      <c r="C94" s="9" t="s">
        <v>97</v>
      </c>
      <c r="D94" s="29"/>
      <c r="E94" s="30">
        <f t="shared" si="3"/>
        <v>0</v>
      </c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2"/>
      <c r="Z94" s="29"/>
      <c r="AA94" s="29"/>
      <c r="AB94" s="29"/>
    </row>
    <row r="95" spans="1:28" hidden="1" x14ac:dyDescent="0.2">
      <c r="A95" s="15"/>
      <c r="B95" s="8"/>
      <c r="C95" s="9" t="s">
        <v>98</v>
      </c>
      <c r="D95" s="29" t="s">
        <v>5</v>
      </c>
      <c r="E95" s="30" t="str">
        <f t="shared" si="3"/>
        <v>na</v>
      </c>
      <c r="F95" s="30" t="s">
        <v>5</v>
      </c>
      <c r="G95" s="31" t="s">
        <v>5</v>
      </c>
      <c r="H95" s="31">
        <v>9000</v>
      </c>
      <c r="I95" s="31">
        <v>9000</v>
      </c>
      <c r="J95" s="31">
        <v>9000</v>
      </c>
      <c r="K95" s="31">
        <v>9000</v>
      </c>
      <c r="L95" s="31">
        <v>14000</v>
      </c>
      <c r="M95" s="31">
        <v>14000</v>
      </c>
      <c r="N95" s="31">
        <v>9000</v>
      </c>
      <c r="O95" s="31">
        <v>9000</v>
      </c>
      <c r="P95" s="31">
        <v>9000</v>
      </c>
      <c r="Q95" s="31">
        <v>9000</v>
      </c>
      <c r="R95" s="31">
        <v>9000</v>
      </c>
      <c r="S95" s="31">
        <v>9000</v>
      </c>
      <c r="T95" s="31">
        <v>9000</v>
      </c>
      <c r="U95" s="31">
        <v>9000</v>
      </c>
      <c r="V95" s="31">
        <v>9000</v>
      </c>
      <c r="W95" s="31">
        <v>9000</v>
      </c>
      <c r="X95" s="31">
        <v>9000</v>
      </c>
      <c r="Y95" s="32">
        <v>9000</v>
      </c>
      <c r="Z95" s="29">
        <v>8809</v>
      </c>
      <c r="AA95" s="29">
        <v>8547</v>
      </c>
      <c r="AB95" s="29">
        <v>8752</v>
      </c>
    </row>
    <row r="96" spans="1:28" hidden="1" x14ac:dyDescent="0.2">
      <c r="A96" s="15"/>
      <c r="B96" s="8"/>
      <c r="C96" s="9" t="s">
        <v>99</v>
      </c>
      <c r="D96" s="29"/>
      <c r="E96" s="30">
        <f t="shared" si="3"/>
        <v>0</v>
      </c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2"/>
      <c r="Z96" s="29"/>
      <c r="AA96" s="29"/>
      <c r="AB96" s="29"/>
    </row>
    <row r="97" spans="1:28" hidden="1" x14ac:dyDescent="0.2">
      <c r="A97" s="15"/>
      <c r="B97" s="8"/>
      <c r="C97" s="9" t="s">
        <v>100</v>
      </c>
      <c r="D97" s="29"/>
      <c r="E97" s="30">
        <f t="shared" si="3"/>
        <v>0</v>
      </c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2"/>
      <c r="Z97" s="29"/>
      <c r="AA97" s="29"/>
      <c r="AB97" s="29"/>
    </row>
    <row r="98" spans="1:28" hidden="1" x14ac:dyDescent="0.2">
      <c r="A98" s="15"/>
      <c r="B98" s="8"/>
      <c r="C98" s="9" t="s">
        <v>101</v>
      </c>
      <c r="D98" s="29"/>
      <c r="E98" s="30">
        <f t="shared" si="3"/>
        <v>0</v>
      </c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2"/>
      <c r="Z98" s="29"/>
      <c r="AA98" s="29"/>
      <c r="AB98" s="29"/>
    </row>
    <row r="99" spans="1:28" hidden="1" x14ac:dyDescent="0.2">
      <c r="A99" s="15"/>
      <c r="B99" s="8"/>
      <c r="C99" s="9" t="s">
        <v>102</v>
      </c>
      <c r="D99" s="29"/>
      <c r="E99" s="30">
        <f t="shared" si="3"/>
        <v>0</v>
      </c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2"/>
      <c r="Z99" s="29"/>
      <c r="AA99" s="29"/>
      <c r="AB99" s="29"/>
    </row>
    <row r="100" spans="1:28" hidden="1" x14ac:dyDescent="0.2">
      <c r="A100" s="15"/>
      <c r="B100" s="8"/>
      <c r="C100" s="9" t="s">
        <v>103</v>
      </c>
      <c r="D100" s="29" t="s">
        <v>5</v>
      </c>
      <c r="E100" s="30" t="str">
        <f t="shared" si="3"/>
        <v>na</v>
      </c>
      <c r="F100" s="30" t="s">
        <v>5</v>
      </c>
      <c r="G100" s="31" t="s">
        <v>5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2">
        <v>0</v>
      </c>
      <c r="Z100" s="29">
        <v>0</v>
      </c>
      <c r="AA100" s="29">
        <v>0</v>
      </c>
      <c r="AB100" s="29">
        <v>760</v>
      </c>
    </row>
    <row r="101" spans="1:28" hidden="1" x14ac:dyDescent="0.2">
      <c r="A101" s="15"/>
      <c r="B101" s="8"/>
      <c r="C101" s="9" t="s">
        <v>104</v>
      </c>
      <c r="D101" s="29" t="s">
        <v>5</v>
      </c>
      <c r="E101" s="30" t="str">
        <f t="shared" si="3"/>
        <v>na</v>
      </c>
      <c r="F101" s="30" t="s">
        <v>5</v>
      </c>
      <c r="G101" s="31" t="s">
        <v>5</v>
      </c>
      <c r="H101" s="31">
        <v>6500</v>
      </c>
      <c r="I101" s="31">
        <v>6500</v>
      </c>
      <c r="J101" s="31">
        <v>6500</v>
      </c>
      <c r="K101" s="31">
        <v>6500</v>
      </c>
      <c r="L101" s="31">
        <v>6500</v>
      </c>
      <c r="M101" s="31">
        <v>6500</v>
      </c>
      <c r="N101" s="31">
        <v>6500</v>
      </c>
      <c r="O101" s="31">
        <v>6500</v>
      </c>
      <c r="P101" s="31">
        <v>6500</v>
      </c>
      <c r="Q101" s="31">
        <v>6500</v>
      </c>
      <c r="R101" s="31">
        <v>6500</v>
      </c>
      <c r="S101" s="31">
        <v>6500</v>
      </c>
      <c r="T101" s="31">
        <v>6500</v>
      </c>
      <c r="U101" s="31">
        <v>6500</v>
      </c>
      <c r="V101" s="31">
        <v>4500</v>
      </c>
      <c r="W101" s="31">
        <v>4500</v>
      </c>
      <c r="X101" s="31">
        <v>4500</v>
      </c>
      <c r="Y101" s="32">
        <v>4500</v>
      </c>
      <c r="Z101" s="29">
        <v>5310</v>
      </c>
      <c r="AA101" s="29">
        <v>5533</v>
      </c>
      <c r="AB101" s="29">
        <v>3929</v>
      </c>
    </row>
    <row r="102" spans="1:28" hidden="1" x14ac:dyDescent="0.2">
      <c r="A102" s="15"/>
      <c r="B102" s="8"/>
      <c r="C102" s="9" t="s">
        <v>105</v>
      </c>
      <c r="D102" s="29" t="s">
        <v>5</v>
      </c>
      <c r="E102" s="30" t="str">
        <f t="shared" si="3"/>
        <v>na</v>
      </c>
      <c r="F102" s="30" t="s">
        <v>5</v>
      </c>
      <c r="G102" s="31" t="s">
        <v>5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2">
        <v>0</v>
      </c>
      <c r="Z102" s="29">
        <v>0</v>
      </c>
      <c r="AA102" s="29">
        <v>0</v>
      </c>
      <c r="AB102" s="29">
        <v>0</v>
      </c>
    </row>
    <row r="103" spans="1:28" hidden="1" x14ac:dyDescent="0.2">
      <c r="A103" s="15"/>
      <c r="B103" s="8"/>
      <c r="C103" s="9" t="s">
        <v>106</v>
      </c>
      <c r="D103" s="29"/>
      <c r="E103" s="30">
        <f t="shared" si="3"/>
        <v>0</v>
      </c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2"/>
      <c r="Z103" s="29"/>
      <c r="AA103" s="29"/>
      <c r="AB103" s="29"/>
    </row>
    <row r="104" spans="1:28" hidden="1" x14ac:dyDescent="0.2">
      <c r="A104" s="15"/>
      <c r="B104" s="8"/>
      <c r="C104" s="9" t="s">
        <v>107</v>
      </c>
      <c r="D104" s="29"/>
      <c r="E104" s="30">
        <f t="shared" si="3"/>
        <v>0</v>
      </c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2"/>
      <c r="Z104" s="29"/>
      <c r="AA104" s="29"/>
      <c r="AB104" s="29"/>
    </row>
    <row r="105" spans="1:28" hidden="1" x14ac:dyDescent="0.2">
      <c r="A105" s="15"/>
      <c r="B105" s="8"/>
      <c r="C105" s="9" t="s">
        <v>108</v>
      </c>
      <c r="D105" s="29"/>
      <c r="E105" s="30">
        <f t="shared" si="3"/>
        <v>0</v>
      </c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2"/>
      <c r="Z105" s="29"/>
      <c r="AA105" s="29"/>
      <c r="AB105" s="29"/>
    </row>
    <row r="106" spans="1:28" hidden="1" x14ac:dyDescent="0.2">
      <c r="A106" s="15"/>
      <c r="B106" s="8"/>
      <c r="C106" s="9" t="s">
        <v>109</v>
      </c>
      <c r="D106" s="29"/>
      <c r="E106" s="30">
        <f t="shared" si="3"/>
        <v>0</v>
      </c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2"/>
      <c r="Z106" s="29"/>
      <c r="AA106" s="29"/>
      <c r="AB106" s="29"/>
    </row>
    <row r="107" spans="1:28" hidden="1" x14ac:dyDescent="0.2">
      <c r="A107" s="15"/>
      <c r="B107" s="8"/>
      <c r="C107" s="9" t="s">
        <v>106</v>
      </c>
      <c r="D107" s="29"/>
      <c r="E107" s="30">
        <f t="shared" si="3"/>
        <v>0</v>
      </c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2"/>
      <c r="Z107" s="29"/>
      <c r="AA107" s="29"/>
      <c r="AB107" s="29"/>
    </row>
    <row r="108" spans="1:28" hidden="1" x14ac:dyDescent="0.2">
      <c r="A108" s="15"/>
      <c r="B108" s="8"/>
      <c r="C108" s="9" t="s">
        <v>106</v>
      </c>
      <c r="D108" s="29"/>
      <c r="E108" s="30">
        <f t="shared" si="3"/>
        <v>0</v>
      </c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2"/>
      <c r="Z108" s="29"/>
      <c r="AA108" s="29"/>
      <c r="AB108" s="29"/>
    </row>
    <row r="109" spans="1:28" hidden="1" x14ac:dyDescent="0.2">
      <c r="A109" s="15"/>
      <c r="B109" s="8"/>
      <c r="C109" s="9" t="s">
        <v>110</v>
      </c>
      <c r="D109" s="29"/>
      <c r="E109" s="30">
        <f t="shared" si="3"/>
        <v>0</v>
      </c>
      <c r="F109" s="3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2"/>
      <c r="Z109" s="29"/>
      <c r="AA109" s="29"/>
      <c r="AB109" s="29"/>
    </row>
    <row r="110" spans="1:28" hidden="1" x14ac:dyDescent="0.2">
      <c r="A110" s="15"/>
      <c r="B110" s="8"/>
      <c r="C110" s="9" t="s">
        <v>111</v>
      </c>
      <c r="D110" s="29" t="s">
        <v>5</v>
      </c>
      <c r="E110" s="30" t="str">
        <f t="shared" si="3"/>
        <v>na</v>
      </c>
      <c r="F110" s="30" t="s">
        <v>5</v>
      </c>
      <c r="G110" s="31" t="s">
        <v>5</v>
      </c>
      <c r="H110" s="31" t="s">
        <v>5</v>
      </c>
      <c r="I110" s="31" t="s">
        <v>5</v>
      </c>
      <c r="J110" s="31" t="s">
        <v>5</v>
      </c>
      <c r="K110" s="31" t="s">
        <v>5</v>
      </c>
      <c r="L110" s="31" t="s">
        <v>5</v>
      </c>
      <c r="M110" s="31" t="s">
        <v>5</v>
      </c>
      <c r="N110" s="31" t="s">
        <v>5</v>
      </c>
      <c r="O110" s="31" t="s">
        <v>5</v>
      </c>
      <c r="P110" s="31" t="s">
        <v>5</v>
      </c>
      <c r="Q110" s="31" t="s">
        <v>5</v>
      </c>
      <c r="R110" s="31" t="s">
        <v>5</v>
      </c>
      <c r="S110" s="31" t="s">
        <v>5</v>
      </c>
      <c r="T110" s="31" t="s">
        <v>5</v>
      </c>
      <c r="U110" s="31" t="s">
        <v>5</v>
      </c>
      <c r="V110" s="31" t="s">
        <v>5</v>
      </c>
      <c r="W110" s="31" t="s">
        <v>5</v>
      </c>
      <c r="X110" s="31" t="s">
        <v>5</v>
      </c>
      <c r="Y110" s="32" t="s">
        <v>5</v>
      </c>
      <c r="Z110" s="29" t="s">
        <v>5</v>
      </c>
      <c r="AA110" s="29"/>
      <c r="AB110" s="29"/>
    </row>
    <row r="111" spans="1:28" hidden="1" x14ac:dyDescent="0.2">
      <c r="A111" s="15"/>
      <c r="B111" s="8"/>
      <c r="C111" s="9" t="s">
        <v>100</v>
      </c>
      <c r="D111" s="29"/>
      <c r="E111" s="30">
        <f t="shared" si="3"/>
        <v>0</v>
      </c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2"/>
      <c r="Z111" s="29"/>
      <c r="AA111" s="29"/>
      <c r="AB111" s="29"/>
    </row>
    <row r="112" spans="1:28" hidden="1" x14ac:dyDescent="0.2">
      <c r="A112" s="15"/>
      <c r="B112" s="8"/>
      <c r="C112" s="9" t="s">
        <v>112</v>
      </c>
      <c r="D112" s="29" t="s">
        <v>5</v>
      </c>
      <c r="E112" s="30" t="str">
        <f t="shared" si="3"/>
        <v>na</v>
      </c>
      <c r="F112" s="30" t="s">
        <v>5</v>
      </c>
      <c r="G112" s="31" t="s">
        <v>5</v>
      </c>
      <c r="H112" s="31">
        <v>0</v>
      </c>
      <c r="I112" s="31">
        <v>0</v>
      </c>
      <c r="J112" s="31">
        <v>0</v>
      </c>
      <c r="K112" s="31">
        <v>0</v>
      </c>
      <c r="L112" s="31">
        <v>8166</v>
      </c>
      <c r="M112" s="31">
        <v>9839</v>
      </c>
      <c r="N112" s="31">
        <v>2952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2">
        <v>0</v>
      </c>
      <c r="Z112" s="29">
        <v>723</v>
      </c>
      <c r="AA112" s="29">
        <v>760</v>
      </c>
      <c r="AB112" s="29">
        <v>1119</v>
      </c>
    </row>
    <row r="113" spans="1:28" hidden="1" x14ac:dyDescent="0.2">
      <c r="A113" s="15"/>
      <c r="B113" s="8"/>
      <c r="C113" s="9" t="s">
        <v>113</v>
      </c>
      <c r="D113" s="29"/>
      <c r="E113" s="30">
        <f t="shared" si="3"/>
        <v>0</v>
      </c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2"/>
      <c r="Z113" s="29"/>
      <c r="AA113" s="29"/>
      <c r="AB113" s="29"/>
    </row>
    <row r="114" spans="1:28" hidden="1" x14ac:dyDescent="0.2">
      <c r="A114" s="15"/>
      <c r="B114" s="8"/>
      <c r="C114" s="9" t="s">
        <v>113</v>
      </c>
      <c r="D114" s="29"/>
      <c r="E114" s="30">
        <f t="shared" si="3"/>
        <v>0</v>
      </c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2"/>
      <c r="Z114" s="29"/>
      <c r="AA114" s="29"/>
      <c r="AB114" s="29"/>
    </row>
    <row r="115" spans="1:28" hidden="1" x14ac:dyDescent="0.2">
      <c r="A115" s="15"/>
      <c r="B115" s="8"/>
      <c r="C115" s="9" t="s">
        <v>114</v>
      </c>
      <c r="D115" s="29" t="s">
        <v>5</v>
      </c>
      <c r="E115" s="30" t="str">
        <f t="shared" si="3"/>
        <v>na</v>
      </c>
      <c r="F115" s="30" t="s">
        <v>5</v>
      </c>
      <c r="G115" s="31" t="s">
        <v>5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2">
        <v>0</v>
      </c>
      <c r="Z115" s="29">
        <v>0</v>
      </c>
      <c r="AA115" s="29">
        <v>0</v>
      </c>
      <c r="AB115" s="29">
        <v>405</v>
      </c>
    </row>
    <row r="116" spans="1:28" hidden="1" x14ac:dyDescent="0.2">
      <c r="A116" s="15"/>
      <c r="B116" s="8"/>
      <c r="C116" s="9" t="s">
        <v>100</v>
      </c>
      <c r="D116" s="29"/>
      <c r="E116" s="30">
        <f t="shared" si="3"/>
        <v>0</v>
      </c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2"/>
      <c r="Z116" s="29"/>
      <c r="AA116" s="29"/>
      <c r="AB116" s="29"/>
    </row>
    <row r="117" spans="1:28" hidden="1" x14ac:dyDescent="0.2">
      <c r="A117" s="15"/>
      <c r="B117" s="8"/>
      <c r="C117" s="9" t="s">
        <v>115</v>
      </c>
      <c r="D117" s="29"/>
      <c r="E117" s="30">
        <f t="shared" si="3"/>
        <v>0</v>
      </c>
      <c r="F117" s="3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2"/>
      <c r="Z117" s="29"/>
      <c r="AA117" s="29"/>
      <c r="AB117" s="29"/>
    </row>
    <row r="118" spans="1:28" hidden="1" x14ac:dyDescent="0.2">
      <c r="A118" s="15"/>
      <c r="B118" s="8"/>
      <c r="C118" s="9" t="s">
        <v>116</v>
      </c>
      <c r="D118" s="29"/>
      <c r="E118" s="30">
        <f t="shared" si="3"/>
        <v>0</v>
      </c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2"/>
      <c r="Z118" s="29"/>
      <c r="AA118" s="29"/>
      <c r="AB118" s="29"/>
    </row>
    <row r="119" spans="1:28" hidden="1" x14ac:dyDescent="0.2">
      <c r="A119" s="15"/>
      <c r="B119" s="8"/>
      <c r="C119" s="9" t="s">
        <v>117</v>
      </c>
      <c r="D119" s="29" t="s">
        <v>5</v>
      </c>
      <c r="E119" s="30" t="str">
        <f t="shared" si="3"/>
        <v>na</v>
      </c>
      <c r="F119" s="30" t="s">
        <v>5</v>
      </c>
      <c r="G119" s="31" t="s">
        <v>5</v>
      </c>
      <c r="H119" s="31" t="s">
        <v>5</v>
      </c>
      <c r="I119" s="31" t="s">
        <v>5</v>
      </c>
      <c r="J119" s="31" t="s">
        <v>5</v>
      </c>
      <c r="K119" s="31" t="s">
        <v>5</v>
      </c>
      <c r="L119" s="31" t="s">
        <v>5</v>
      </c>
      <c r="M119" s="31" t="s">
        <v>5</v>
      </c>
      <c r="N119" s="31" t="s">
        <v>5</v>
      </c>
      <c r="O119" s="31" t="s">
        <v>5</v>
      </c>
      <c r="P119" s="31" t="s">
        <v>5</v>
      </c>
      <c r="Q119" s="31" t="s">
        <v>5</v>
      </c>
      <c r="R119" s="31" t="s">
        <v>5</v>
      </c>
      <c r="S119" s="31" t="s">
        <v>5</v>
      </c>
      <c r="T119" s="31" t="s">
        <v>5</v>
      </c>
      <c r="U119" s="31" t="s">
        <v>5</v>
      </c>
      <c r="V119" s="31" t="s">
        <v>5</v>
      </c>
      <c r="W119" s="31" t="s">
        <v>5</v>
      </c>
      <c r="X119" s="31" t="s">
        <v>5</v>
      </c>
      <c r="Y119" s="32" t="s">
        <v>5</v>
      </c>
      <c r="Z119" s="29" t="s">
        <v>5</v>
      </c>
      <c r="AA119" s="29"/>
      <c r="AB119" s="29"/>
    </row>
    <row r="120" spans="1:28" hidden="1" x14ac:dyDescent="0.2">
      <c r="A120" s="15"/>
      <c r="B120" s="8"/>
      <c r="C120" s="9" t="s">
        <v>118</v>
      </c>
      <c r="D120" s="29" t="s">
        <v>5</v>
      </c>
      <c r="E120" s="30" t="str">
        <f t="shared" si="3"/>
        <v>na</v>
      </c>
      <c r="F120" s="30" t="s">
        <v>5</v>
      </c>
      <c r="G120" s="31" t="s">
        <v>5</v>
      </c>
      <c r="H120" s="31">
        <v>9000</v>
      </c>
      <c r="I120" s="31">
        <v>9000</v>
      </c>
      <c r="J120" s="31">
        <v>9000</v>
      </c>
      <c r="K120" s="31">
        <v>9000</v>
      </c>
      <c r="L120" s="31">
        <v>14000</v>
      </c>
      <c r="M120" s="31">
        <v>14000</v>
      </c>
      <c r="N120" s="31">
        <v>9000</v>
      </c>
      <c r="O120" s="31">
        <v>9000</v>
      </c>
      <c r="P120" s="31">
        <v>9000</v>
      </c>
      <c r="Q120" s="31">
        <v>9000</v>
      </c>
      <c r="R120" s="31">
        <v>9000</v>
      </c>
      <c r="S120" s="31">
        <v>9000</v>
      </c>
      <c r="T120" s="31">
        <v>9000</v>
      </c>
      <c r="U120" s="31">
        <v>9000</v>
      </c>
      <c r="V120" s="31">
        <v>9000</v>
      </c>
      <c r="W120" s="31">
        <v>9000</v>
      </c>
      <c r="X120" s="31">
        <v>9000</v>
      </c>
      <c r="Y120" s="32">
        <v>9000</v>
      </c>
      <c r="Z120" s="29">
        <v>8809</v>
      </c>
      <c r="AA120" s="29">
        <v>8547</v>
      </c>
      <c r="AB120" s="29">
        <v>8752</v>
      </c>
    </row>
    <row r="121" spans="1:28" hidden="1" x14ac:dyDescent="0.2">
      <c r="A121" s="15"/>
      <c r="B121" s="8"/>
      <c r="C121" s="9" t="s">
        <v>119</v>
      </c>
      <c r="D121" s="29" t="s">
        <v>5</v>
      </c>
      <c r="E121" s="30" t="str">
        <f t="shared" si="3"/>
        <v>na</v>
      </c>
      <c r="F121" s="30" t="s">
        <v>5</v>
      </c>
      <c r="G121" s="31" t="s">
        <v>5</v>
      </c>
      <c r="H121" s="31">
        <v>7000</v>
      </c>
      <c r="I121" s="31">
        <v>7000</v>
      </c>
      <c r="J121" s="31">
        <v>7000</v>
      </c>
      <c r="K121" s="31">
        <v>7000</v>
      </c>
      <c r="L121" s="31">
        <v>7000</v>
      </c>
      <c r="M121" s="31">
        <v>12000</v>
      </c>
      <c r="N121" s="31">
        <v>12000</v>
      </c>
      <c r="O121" s="31">
        <v>12000</v>
      </c>
      <c r="P121" s="31">
        <v>12000</v>
      </c>
      <c r="Q121" s="31">
        <v>12000</v>
      </c>
      <c r="R121" s="31">
        <v>12000</v>
      </c>
      <c r="S121" s="31">
        <v>12000</v>
      </c>
      <c r="T121" s="31">
        <v>12000</v>
      </c>
      <c r="U121" s="31">
        <v>12000</v>
      </c>
      <c r="V121" s="31">
        <v>7000</v>
      </c>
      <c r="W121" s="31">
        <v>7000</v>
      </c>
      <c r="X121" s="31">
        <v>7000</v>
      </c>
      <c r="Y121" s="32">
        <v>7000</v>
      </c>
      <c r="Z121" s="29">
        <v>8310</v>
      </c>
      <c r="AA121" s="29">
        <v>5547</v>
      </c>
      <c r="AB121" s="29">
        <v>4415</v>
      </c>
    </row>
    <row r="122" spans="1:28" hidden="1" x14ac:dyDescent="0.2">
      <c r="A122" s="15"/>
      <c r="B122" s="8"/>
      <c r="C122" s="9" t="s">
        <v>120</v>
      </c>
      <c r="D122" s="29" t="s">
        <v>5</v>
      </c>
      <c r="E122" s="30" t="str">
        <f t="shared" si="3"/>
        <v>na</v>
      </c>
      <c r="F122" s="30" t="s">
        <v>5</v>
      </c>
      <c r="G122" s="31" t="s">
        <v>5</v>
      </c>
      <c r="H122" s="31">
        <v>6000</v>
      </c>
      <c r="I122" s="31">
        <v>6000</v>
      </c>
      <c r="J122" s="31">
        <v>6000</v>
      </c>
      <c r="K122" s="31">
        <v>6000</v>
      </c>
      <c r="L122" s="31">
        <v>6000</v>
      </c>
      <c r="M122" s="31">
        <v>6000</v>
      </c>
      <c r="N122" s="31">
        <v>6000</v>
      </c>
      <c r="O122" s="31">
        <v>6000</v>
      </c>
      <c r="P122" s="31">
        <v>6000</v>
      </c>
      <c r="Q122" s="31">
        <v>6000</v>
      </c>
      <c r="R122" s="31">
        <v>6000</v>
      </c>
      <c r="S122" s="31">
        <v>6000</v>
      </c>
      <c r="T122" s="31">
        <v>6000</v>
      </c>
      <c r="U122" s="31">
        <v>6000</v>
      </c>
      <c r="V122" s="31">
        <v>6000</v>
      </c>
      <c r="W122" s="31">
        <v>6000</v>
      </c>
      <c r="X122" s="31">
        <v>6000</v>
      </c>
      <c r="Y122" s="32">
        <v>6000</v>
      </c>
      <c r="Z122" s="29">
        <v>5793</v>
      </c>
      <c r="AA122" s="29">
        <v>8867</v>
      </c>
      <c r="AB122" s="29">
        <v>13384</v>
      </c>
    </row>
    <row r="123" spans="1:28" hidden="1" x14ac:dyDescent="0.2">
      <c r="A123" s="15"/>
      <c r="B123" s="8"/>
      <c r="C123" s="9" t="s">
        <v>121</v>
      </c>
      <c r="D123" s="29" t="s">
        <v>5</v>
      </c>
      <c r="E123" s="30" t="str">
        <f t="shared" si="3"/>
        <v>na</v>
      </c>
      <c r="F123" s="30" t="s">
        <v>5</v>
      </c>
      <c r="G123" s="31" t="s">
        <v>5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2">
        <v>0</v>
      </c>
      <c r="Z123" s="29">
        <v>0</v>
      </c>
      <c r="AA123" s="29">
        <v>0</v>
      </c>
      <c r="AB123" s="29">
        <v>0</v>
      </c>
    </row>
    <row r="124" spans="1:28" hidden="1" x14ac:dyDescent="0.2">
      <c r="A124" s="15"/>
      <c r="B124" s="8"/>
      <c r="C124" s="9" t="s">
        <v>122</v>
      </c>
      <c r="D124" s="29" t="s">
        <v>5</v>
      </c>
      <c r="E124" s="30" t="str">
        <f t="shared" si="3"/>
        <v>na</v>
      </c>
      <c r="F124" s="30" t="s">
        <v>5</v>
      </c>
      <c r="G124" s="31" t="s">
        <v>5</v>
      </c>
      <c r="H124" s="31">
        <v>50</v>
      </c>
      <c r="I124" s="31">
        <v>0</v>
      </c>
      <c r="J124" s="31">
        <v>0</v>
      </c>
      <c r="K124" s="31">
        <v>0</v>
      </c>
      <c r="L124" s="31">
        <v>0</v>
      </c>
      <c r="M124" s="31">
        <v>50</v>
      </c>
      <c r="N124" s="31">
        <v>50</v>
      </c>
      <c r="O124" s="31">
        <v>50</v>
      </c>
      <c r="P124" s="31">
        <v>0</v>
      </c>
      <c r="Q124" s="31">
        <v>0</v>
      </c>
      <c r="R124" s="31">
        <v>0</v>
      </c>
      <c r="S124" s="31">
        <v>0</v>
      </c>
      <c r="T124" s="31">
        <v>50</v>
      </c>
      <c r="U124" s="31">
        <v>50</v>
      </c>
      <c r="V124" s="31">
        <v>50</v>
      </c>
      <c r="W124" s="31">
        <v>0</v>
      </c>
      <c r="X124" s="31">
        <v>0</v>
      </c>
      <c r="Y124" s="32">
        <v>0</v>
      </c>
      <c r="Z124" s="29">
        <v>21</v>
      </c>
      <c r="AA124" s="29">
        <v>0</v>
      </c>
      <c r="AB124" s="29">
        <v>21</v>
      </c>
    </row>
    <row r="125" spans="1:28" hidden="1" x14ac:dyDescent="0.2">
      <c r="A125" s="15"/>
      <c r="B125" s="8"/>
      <c r="C125" s="9" t="s">
        <v>123</v>
      </c>
      <c r="D125" s="29"/>
      <c r="E125" s="30">
        <f t="shared" si="3"/>
        <v>0</v>
      </c>
      <c r="F125" s="3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2"/>
      <c r="Z125" s="29"/>
      <c r="AA125" s="29"/>
      <c r="AB125" s="29"/>
    </row>
    <row r="126" spans="1:28" hidden="1" x14ac:dyDescent="0.2">
      <c r="A126" s="15"/>
      <c r="B126" s="8"/>
      <c r="C126" s="9" t="s">
        <v>124</v>
      </c>
      <c r="D126" s="29" t="s">
        <v>5</v>
      </c>
      <c r="E126" s="30" t="str">
        <f t="shared" si="3"/>
        <v>na</v>
      </c>
      <c r="F126" s="30" t="s">
        <v>5</v>
      </c>
      <c r="G126" s="31" t="s">
        <v>5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2">
        <v>0</v>
      </c>
      <c r="Z126" s="29">
        <v>0</v>
      </c>
      <c r="AA126" s="29">
        <v>8216</v>
      </c>
      <c r="AB126" s="29">
        <v>15297</v>
      </c>
    </row>
    <row r="127" spans="1:28" hidden="1" x14ac:dyDescent="0.2">
      <c r="A127" s="15"/>
      <c r="B127" s="8"/>
      <c r="C127" s="9" t="s">
        <v>107</v>
      </c>
      <c r="D127" s="29" t="s">
        <v>5</v>
      </c>
      <c r="E127" s="30" t="str">
        <f t="shared" si="3"/>
        <v>na</v>
      </c>
      <c r="F127" s="30" t="s">
        <v>5</v>
      </c>
      <c r="G127" s="31" t="s">
        <v>5</v>
      </c>
      <c r="H127" s="31" t="s">
        <v>5</v>
      </c>
      <c r="I127" s="31" t="s">
        <v>5</v>
      </c>
      <c r="J127" s="31" t="s">
        <v>5</v>
      </c>
      <c r="K127" s="31" t="s">
        <v>5</v>
      </c>
      <c r="L127" s="31" t="s">
        <v>5</v>
      </c>
      <c r="M127" s="31" t="s">
        <v>5</v>
      </c>
      <c r="N127" s="31" t="s">
        <v>5</v>
      </c>
      <c r="O127" s="31" t="s">
        <v>5</v>
      </c>
      <c r="P127" s="31" t="s">
        <v>5</v>
      </c>
      <c r="Q127" s="31" t="s">
        <v>5</v>
      </c>
      <c r="R127" s="31" t="s">
        <v>5</v>
      </c>
      <c r="S127" s="31" t="s">
        <v>5</v>
      </c>
      <c r="T127" s="31" t="s">
        <v>5</v>
      </c>
      <c r="U127" s="31" t="s">
        <v>5</v>
      </c>
      <c r="V127" s="31" t="s">
        <v>5</v>
      </c>
      <c r="W127" s="31" t="s">
        <v>5</v>
      </c>
      <c r="X127" s="31" t="s">
        <v>5</v>
      </c>
      <c r="Y127" s="32" t="s">
        <v>5</v>
      </c>
      <c r="Z127" s="29" t="s">
        <v>5</v>
      </c>
      <c r="AA127" s="29"/>
      <c r="AB127" s="29"/>
    </row>
    <row r="128" spans="1:28" hidden="1" x14ac:dyDescent="0.2">
      <c r="A128" s="15"/>
      <c r="B128" s="8"/>
      <c r="C128" s="9" t="s">
        <v>125</v>
      </c>
      <c r="D128" s="29" t="s">
        <v>5</v>
      </c>
      <c r="E128" s="30" t="str">
        <f t="shared" si="3"/>
        <v>na</v>
      </c>
      <c r="F128" s="30" t="s">
        <v>5</v>
      </c>
      <c r="G128" s="31" t="s">
        <v>5</v>
      </c>
      <c r="H128" s="31">
        <v>400</v>
      </c>
      <c r="I128" s="31">
        <v>400</v>
      </c>
      <c r="J128" s="31">
        <v>400</v>
      </c>
      <c r="K128" s="31">
        <v>400</v>
      </c>
      <c r="L128" s="31">
        <v>400</v>
      </c>
      <c r="M128" s="31">
        <v>400</v>
      </c>
      <c r="N128" s="31">
        <v>400</v>
      </c>
      <c r="O128" s="31">
        <v>400</v>
      </c>
      <c r="P128" s="31">
        <v>400</v>
      </c>
      <c r="Q128" s="31">
        <v>400</v>
      </c>
      <c r="R128" s="31">
        <v>400</v>
      </c>
      <c r="S128" s="31">
        <v>400</v>
      </c>
      <c r="T128" s="31">
        <v>400</v>
      </c>
      <c r="U128" s="31">
        <v>400</v>
      </c>
      <c r="V128" s="31">
        <v>400</v>
      </c>
      <c r="W128" s="31">
        <v>400</v>
      </c>
      <c r="X128" s="31">
        <v>400</v>
      </c>
      <c r="Y128" s="32">
        <v>400</v>
      </c>
      <c r="Z128" s="29">
        <v>386</v>
      </c>
      <c r="AA128" s="29">
        <v>400</v>
      </c>
      <c r="AB128" s="29">
        <v>400</v>
      </c>
    </row>
    <row r="129" spans="1:28" hidden="1" x14ac:dyDescent="0.2">
      <c r="A129" s="15"/>
      <c r="B129" s="8"/>
      <c r="C129" s="9" t="s">
        <v>126</v>
      </c>
      <c r="D129" s="29" t="s">
        <v>5</v>
      </c>
      <c r="E129" s="30" t="str">
        <f t="shared" si="3"/>
        <v>na</v>
      </c>
      <c r="F129" s="30" t="s">
        <v>5</v>
      </c>
      <c r="G129" s="31" t="s">
        <v>5</v>
      </c>
      <c r="H129" s="31">
        <v>10000</v>
      </c>
      <c r="I129" s="31">
        <v>10000</v>
      </c>
      <c r="J129" s="31">
        <v>10000</v>
      </c>
      <c r="K129" s="31">
        <v>10000</v>
      </c>
      <c r="L129" s="31">
        <v>10000</v>
      </c>
      <c r="M129" s="31">
        <v>10000</v>
      </c>
      <c r="N129" s="31">
        <v>10000</v>
      </c>
      <c r="O129" s="31">
        <v>10000</v>
      </c>
      <c r="P129" s="31">
        <v>10000</v>
      </c>
      <c r="Q129" s="31">
        <v>10000</v>
      </c>
      <c r="R129" s="31">
        <v>10000</v>
      </c>
      <c r="S129" s="31">
        <v>10000</v>
      </c>
      <c r="T129" s="31">
        <v>10000</v>
      </c>
      <c r="U129" s="31">
        <v>10000</v>
      </c>
      <c r="V129" s="31">
        <v>10000</v>
      </c>
      <c r="W129" s="31">
        <v>10000</v>
      </c>
      <c r="X129" s="31">
        <v>10000</v>
      </c>
      <c r="Y129" s="32">
        <v>10000</v>
      </c>
      <c r="Z129" s="29">
        <v>9655</v>
      </c>
      <c r="AA129" s="29">
        <v>7685</v>
      </c>
      <c r="AB129" s="29">
        <v>9743</v>
      </c>
    </row>
    <row r="130" spans="1:28" hidden="1" x14ac:dyDescent="0.2">
      <c r="A130" s="15"/>
      <c r="B130" s="8"/>
      <c r="C130" s="9" t="s">
        <v>127</v>
      </c>
      <c r="D130" s="29" t="s">
        <v>5</v>
      </c>
      <c r="E130" s="30" t="str">
        <f t="shared" si="3"/>
        <v>na</v>
      </c>
      <c r="F130" s="30" t="s">
        <v>5</v>
      </c>
      <c r="G130" s="31" t="s">
        <v>5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2">
        <v>0</v>
      </c>
      <c r="Z130" s="29">
        <v>0</v>
      </c>
      <c r="AA130" s="29">
        <v>0</v>
      </c>
      <c r="AB130" s="29">
        <v>760</v>
      </c>
    </row>
    <row r="131" spans="1:28" hidden="1" x14ac:dyDescent="0.2">
      <c r="A131" s="15"/>
      <c r="B131" s="10"/>
      <c r="C131" s="11" t="s">
        <v>128</v>
      </c>
      <c r="D131" s="33" t="s">
        <v>5</v>
      </c>
      <c r="E131" s="34" t="str">
        <f t="shared" si="3"/>
        <v>na</v>
      </c>
      <c r="F131" s="34" t="s">
        <v>5</v>
      </c>
      <c r="G131" s="35" t="s">
        <v>5</v>
      </c>
      <c r="H131" s="35">
        <v>19187</v>
      </c>
      <c r="I131" s="35">
        <v>24106</v>
      </c>
      <c r="J131" s="35">
        <v>24106</v>
      </c>
      <c r="K131" s="35">
        <v>24106</v>
      </c>
      <c r="L131" s="35">
        <v>24107</v>
      </c>
      <c r="M131" s="35">
        <v>29026</v>
      </c>
      <c r="N131" s="35">
        <v>55982</v>
      </c>
      <c r="O131" s="35">
        <v>36304</v>
      </c>
      <c r="P131" s="35">
        <v>24108</v>
      </c>
      <c r="Q131" s="35">
        <v>24108</v>
      </c>
      <c r="R131" s="35">
        <v>24108</v>
      </c>
      <c r="S131" s="35">
        <v>27058</v>
      </c>
      <c r="T131" s="35">
        <v>33947</v>
      </c>
      <c r="U131" s="35">
        <v>24107</v>
      </c>
      <c r="V131" s="35">
        <v>19188</v>
      </c>
      <c r="W131" s="35">
        <v>33263</v>
      </c>
      <c r="X131" s="35">
        <v>33263</v>
      </c>
      <c r="Y131" s="36">
        <v>33263</v>
      </c>
      <c r="Z131" s="33">
        <v>22027</v>
      </c>
      <c r="AA131" s="33">
        <v>28937</v>
      </c>
      <c r="AB131" s="33">
        <v>35295</v>
      </c>
    </row>
    <row r="132" spans="1:28" x14ac:dyDescent="0.2">
      <c r="A132" s="15"/>
      <c r="B132" s="2" t="s">
        <v>129</v>
      </c>
      <c r="C132" s="2" t="s">
        <v>130</v>
      </c>
      <c r="D132" s="25"/>
      <c r="E132" s="26">
        <f t="shared" si="3"/>
        <v>-57469</v>
      </c>
      <c r="F132" s="26">
        <f>SUM(F$133:F$149)</f>
        <v>116409</v>
      </c>
      <c r="G132" s="27">
        <f t="shared" ref="G132:AB132" si="7">SUM(G$133:G$149)</f>
        <v>173878</v>
      </c>
      <c r="H132" s="27">
        <f t="shared" si="7"/>
        <v>214098</v>
      </c>
      <c r="I132" s="27">
        <f t="shared" si="7"/>
        <v>212178</v>
      </c>
      <c r="J132" s="27">
        <f t="shared" si="7"/>
        <v>212178</v>
      </c>
      <c r="K132" s="27">
        <f t="shared" si="7"/>
        <v>180466</v>
      </c>
      <c r="L132" s="27">
        <f t="shared" si="7"/>
        <v>189257</v>
      </c>
      <c r="M132" s="27">
        <f t="shared" si="7"/>
        <v>202817</v>
      </c>
      <c r="N132" s="27">
        <f t="shared" si="7"/>
        <v>178477</v>
      </c>
      <c r="O132" s="27">
        <f t="shared" si="7"/>
        <v>153715</v>
      </c>
      <c r="P132" s="27">
        <f t="shared" si="7"/>
        <v>153715</v>
      </c>
      <c r="Q132" s="27">
        <f t="shared" si="7"/>
        <v>153715</v>
      </c>
      <c r="R132" s="27">
        <f t="shared" si="7"/>
        <v>160407</v>
      </c>
      <c r="S132" s="27">
        <f t="shared" si="7"/>
        <v>167239</v>
      </c>
      <c r="T132" s="27">
        <f t="shared" si="7"/>
        <v>146245</v>
      </c>
      <c r="U132" s="27">
        <f t="shared" si="7"/>
        <v>182495</v>
      </c>
      <c r="V132" s="27">
        <f t="shared" si="7"/>
        <v>158947</v>
      </c>
      <c r="W132" s="27">
        <f t="shared" si="7"/>
        <v>158947</v>
      </c>
      <c r="X132" s="27">
        <f t="shared" si="7"/>
        <v>158947</v>
      </c>
      <c r="Y132" s="28">
        <f t="shared" si="7"/>
        <v>186070</v>
      </c>
      <c r="Z132" s="25">
        <f t="shared" si="7"/>
        <v>180494</v>
      </c>
      <c r="AA132" s="25">
        <f t="shared" si="7"/>
        <v>158319</v>
      </c>
      <c r="AB132" s="25">
        <f t="shared" si="7"/>
        <v>202950</v>
      </c>
    </row>
    <row r="133" spans="1:28" hidden="1" x14ac:dyDescent="0.2">
      <c r="A133" s="15"/>
      <c r="B133" s="8"/>
      <c r="C133" s="9" t="s">
        <v>131</v>
      </c>
      <c r="D133" s="29">
        <v>-200000</v>
      </c>
      <c r="E133" s="30">
        <f t="shared" ref="E133:E196" si="8">IF(ISERROR($F133-$G133), "na", ($F133-$G133))</f>
        <v>-15069</v>
      </c>
      <c r="F133" s="30">
        <v>4918</v>
      </c>
      <c r="G133" s="31">
        <v>19987</v>
      </c>
      <c r="H133" s="31">
        <v>19987</v>
      </c>
      <c r="I133" s="31">
        <v>19987</v>
      </c>
      <c r="J133" s="31">
        <v>19987</v>
      </c>
      <c r="K133" s="31">
        <v>4917</v>
      </c>
      <c r="L133" s="31">
        <v>19987</v>
      </c>
      <c r="M133" s="31">
        <v>19987</v>
      </c>
      <c r="N133" s="31">
        <v>19987</v>
      </c>
      <c r="O133" s="31">
        <v>3225</v>
      </c>
      <c r="P133" s="31">
        <v>3225</v>
      </c>
      <c r="Q133" s="31">
        <v>3225</v>
      </c>
      <c r="R133" s="31">
        <v>19987</v>
      </c>
      <c r="S133" s="31">
        <v>7220</v>
      </c>
      <c r="T133" s="31">
        <v>7220</v>
      </c>
      <c r="U133" s="31">
        <v>9690</v>
      </c>
      <c r="V133" s="31">
        <v>2284</v>
      </c>
      <c r="W133" s="31">
        <v>2284</v>
      </c>
      <c r="X133" s="31">
        <v>2284</v>
      </c>
      <c r="Y133" s="32">
        <v>2284</v>
      </c>
      <c r="Z133" s="29">
        <v>10822</v>
      </c>
      <c r="AA133" s="29">
        <v>15856</v>
      </c>
      <c r="AB133" s="29">
        <v>2296</v>
      </c>
    </row>
    <row r="134" spans="1:28" hidden="1" x14ac:dyDescent="0.2">
      <c r="A134" s="15"/>
      <c r="B134" s="8"/>
      <c r="C134" s="9" t="s">
        <v>132</v>
      </c>
      <c r="D134" s="29">
        <v>-87000</v>
      </c>
      <c r="E134" s="30">
        <f t="shared" si="8"/>
        <v>0</v>
      </c>
      <c r="F134" s="30">
        <v>2</v>
      </c>
      <c r="G134" s="31">
        <v>2</v>
      </c>
      <c r="H134" s="31">
        <v>1</v>
      </c>
      <c r="I134" s="31">
        <v>1</v>
      </c>
      <c r="J134" s="31">
        <v>1</v>
      </c>
      <c r="K134" s="31">
        <v>1</v>
      </c>
      <c r="L134" s="31">
        <v>1</v>
      </c>
      <c r="M134" s="31">
        <v>1</v>
      </c>
      <c r="N134" s="31">
        <v>1</v>
      </c>
      <c r="O134" s="31">
        <v>1</v>
      </c>
      <c r="P134" s="31">
        <v>1</v>
      </c>
      <c r="Q134" s="31">
        <v>1</v>
      </c>
      <c r="R134" s="31">
        <v>2</v>
      </c>
      <c r="S134" s="31">
        <v>2</v>
      </c>
      <c r="T134" s="31">
        <v>2</v>
      </c>
      <c r="U134" s="31">
        <v>2</v>
      </c>
      <c r="V134" s="31">
        <v>2</v>
      </c>
      <c r="W134" s="31">
        <v>2</v>
      </c>
      <c r="X134" s="31">
        <v>2</v>
      </c>
      <c r="Y134" s="32">
        <v>2</v>
      </c>
      <c r="Z134" s="29">
        <v>2</v>
      </c>
      <c r="AA134" s="29">
        <v>2</v>
      </c>
      <c r="AB134" s="29">
        <v>8745</v>
      </c>
    </row>
    <row r="135" spans="1:28" hidden="1" x14ac:dyDescent="0.2">
      <c r="A135" s="15"/>
      <c r="B135" s="8"/>
      <c r="C135" s="9" t="s">
        <v>133</v>
      </c>
      <c r="D135" s="29">
        <v>-360000</v>
      </c>
      <c r="E135" s="30">
        <f t="shared" si="8"/>
        <v>0</v>
      </c>
      <c r="F135" s="30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2">
        <v>0</v>
      </c>
      <c r="Z135" s="29">
        <v>0</v>
      </c>
      <c r="AA135" s="29">
        <v>4635</v>
      </c>
      <c r="AB135" s="29">
        <v>16106</v>
      </c>
    </row>
    <row r="136" spans="1:28" hidden="1" x14ac:dyDescent="0.2">
      <c r="A136" s="15"/>
      <c r="B136" s="8"/>
      <c r="C136" s="9" t="s">
        <v>134</v>
      </c>
      <c r="D136" s="29">
        <v>-400000</v>
      </c>
      <c r="E136" s="30">
        <f t="shared" si="8"/>
        <v>-2400</v>
      </c>
      <c r="F136" s="30">
        <v>40967</v>
      </c>
      <c r="G136" s="31">
        <v>43367</v>
      </c>
      <c r="H136" s="31">
        <v>46567</v>
      </c>
      <c r="I136" s="31">
        <v>46567</v>
      </c>
      <c r="J136" s="31">
        <v>46567</v>
      </c>
      <c r="K136" s="31">
        <v>43967</v>
      </c>
      <c r="L136" s="31">
        <v>48967</v>
      </c>
      <c r="M136" s="31">
        <v>52967</v>
      </c>
      <c r="N136" s="31">
        <v>57967</v>
      </c>
      <c r="O136" s="31">
        <v>39967</v>
      </c>
      <c r="P136" s="31">
        <v>39967</v>
      </c>
      <c r="Q136" s="31">
        <v>39967</v>
      </c>
      <c r="R136" s="31">
        <v>39967</v>
      </c>
      <c r="S136" s="31">
        <v>58967</v>
      </c>
      <c r="T136" s="31">
        <v>37967</v>
      </c>
      <c r="U136" s="31">
        <v>61967</v>
      </c>
      <c r="V136" s="31">
        <v>55426</v>
      </c>
      <c r="W136" s="31">
        <v>55426</v>
      </c>
      <c r="X136" s="31">
        <v>55426</v>
      </c>
      <c r="Y136" s="32">
        <v>63967</v>
      </c>
      <c r="Z136" s="29">
        <v>51013</v>
      </c>
      <c r="AA136" s="29">
        <v>52700</v>
      </c>
      <c r="AB136" s="29">
        <v>47801</v>
      </c>
    </row>
    <row r="137" spans="1:28" hidden="1" x14ac:dyDescent="0.2">
      <c r="A137" s="15"/>
      <c r="B137" s="8"/>
      <c r="C137" s="9" t="s">
        <v>135</v>
      </c>
      <c r="D137" s="29">
        <v>-120000</v>
      </c>
      <c r="E137" s="30">
        <f t="shared" si="8"/>
        <v>0</v>
      </c>
      <c r="F137" s="30">
        <v>34230</v>
      </c>
      <c r="G137" s="31">
        <v>34230</v>
      </c>
      <c r="H137" s="31">
        <v>51541</v>
      </c>
      <c r="I137" s="31">
        <v>51541</v>
      </c>
      <c r="J137" s="31">
        <v>51541</v>
      </c>
      <c r="K137" s="31">
        <v>44010</v>
      </c>
      <c r="L137" s="31">
        <v>39120</v>
      </c>
      <c r="M137" s="31">
        <v>48900</v>
      </c>
      <c r="N137" s="31">
        <v>34230</v>
      </c>
      <c r="O137" s="31">
        <v>34230</v>
      </c>
      <c r="P137" s="31">
        <v>34230</v>
      </c>
      <c r="Q137" s="31">
        <v>34230</v>
      </c>
      <c r="R137" s="31">
        <v>29340</v>
      </c>
      <c r="S137" s="31">
        <v>29340</v>
      </c>
      <c r="T137" s="31">
        <v>29340</v>
      </c>
      <c r="U137" s="31">
        <v>34230</v>
      </c>
      <c r="V137" s="31">
        <v>29829</v>
      </c>
      <c r="W137" s="31">
        <v>29829</v>
      </c>
      <c r="X137" s="31">
        <v>29829</v>
      </c>
      <c r="Y137" s="32">
        <v>39120</v>
      </c>
      <c r="Z137" s="29">
        <v>38569</v>
      </c>
      <c r="AA137" s="29">
        <v>20866</v>
      </c>
      <c r="AB137" s="29">
        <v>44556</v>
      </c>
    </row>
    <row r="138" spans="1:28" hidden="1" x14ac:dyDescent="0.2">
      <c r="A138" s="15"/>
      <c r="B138" s="8"/>
      <c r="C138" s="9" t="s">
        <v>136</v>
      </c>
      <c r="D138" s="29">
        <v>-150000</v>
      </c>
      <c r="E138" s="30">
        <f t="shared" si="8"/>
        <v>0</v>
      </c>
      <c r="F138" s="30">
        <v>1</v>
      </c>
      <c r="G138" s="31">
        <v>1</v>
      </c>
      <c r="H138" s="31">
        <v>2400</v>
      </c>
      <c r="I138" s="31">
        <v>480</v>
      </c>
      <c r="J138" s="31">
        <v>480</v>
      </c>
      <c r="K138" s="31">
        <v>1500</v>
      </c>
      <c r="L138" s="31">
        <v>1</v>
      </c>
      <c r="M138" s="31">
        <v>1</v>
      </c>
      <c r="N138" s="31">
        <v>1</v>
      </c>
      <c r="O138" s="31">
        <v>1</v>
      </c>
      <c r="P138" s="31">
        <v>1</v>
      </c>
      <c r="Q138" s="31">
        <v>1</v>
      </c>
      <c r="R138" s="31">
        <v>1</v>
      </c>
      <c r="S138" s="31">
        <v>600</v>
      </c>
      <c r="T138" s="31">
        <v>800</v>
      </c>
      <c r="U138" s="31">
        <v>800</v>
      </c>
      <c r="V138" s="31">
        <v>1</v>
      </c>
      <c r="W138" s="31">
        <v>1</v>
      </c>
      <c r="X138" s="31">
        <v>1</v>
      </c>
      <c r="Y138" s="32">
        <v>1</v>
      </c>
      <c r="Z138" s="29">
        <v>299</v>
      </c>
      <c r="AA138" s="29">
        <v>14</v>
      </c>
      <c r="AB138" s="29">
        <v>52</v>
      </c>
    </row>
    <row r="139" spans="1:28" hidden="1" x14ac:dyDescent="0.2">
      <c r="A139" s="15"/>
      <c r="B139" s="8"/>
      <c r="C139" s="9" t="s">
        <v>137</v>
      </c>
      <c r="D139" s="29">
        <v>-20000</v>
      </c>
      <c r="E139" s="30">
        <f t="shared" si="8"/>
        <v>0</v>
      </c>
      <c r="F139" s="30">
        <v>1262</v>
      </c>
      <c r="G139" s="31">
        <v>1262</v>
      </c>
      <c r="H139" s="31">
        <v>1262</v>
      </c>
      <c r="I139" s="31">
        <v>1262</v>
      </c>
      <c r="J139" s="31">
        <v>1262</v>
      </c>
      <c r="K139" s="31">
        <v>1262</v>
      </c>
      <c r="L139" s="31">
        <v>1262</v>
      </c>
      <c r="M139" s="31">
        <v>1262</v>
      </c>
      <c r="N139" s="31">
        <v>1262</v>
      </c>
      <c r="O139" s="31">
        <v>1262</v>
      </c>
      <c r="P139" s="31">
        <v>1262</v>
      </c>
      <c r="Q139" s="31">
        <v>1262</v>
      </c>
      <c r="R139" s="31">
        <v>971</v>
      </c>
      <c r="S139" s="31">
        <v>971</v>
      </c>
      <c r="T139" s="31">
        <v>777</v>
      </c>
      <c r="U139" s="31">
        <v>777</v>
      </c>
      <c r="V139" s="31">
        <v>777</v>
      </c>
      <c r="W139" s="31">
        <v>777</v>
      </c>
      <c r="X139" s="31">
        <v>777</v>
      </c>
      <c r="Y139" s="32">
        <v>777</v>
      </c>
      <c r="Z139" s="29">
        <v>1055</v>
      </c>
      <c r="AA139" s="29">
        <v>615</v>
      </c>
      <c r="AB139" s="29">
        <v>244</v>
      </c>
    </row>
    <row r="140" spans="1:28" hidden="1" x14ac:dyDescent="0.2">
      <c r="A140" s="15"/>
      <c r="B140" s="8"/>
      <c r="C140" s="9" t="s">
        <v>138</v>
      </c>
      <c r="D140" s="29">
        <v>-120000</v>
      </c>
      <c r="E140" s="30">
        <f t="shared" si="8"/>
        <v>0</v>
      </c>
      <c r="F140" s="30">
        <v>34230</v>
      </c>
      <c r="G140" s="31">
        <v>34230</v>
      </c>
      <c r="H140" s="31">
        <v>51541</v>
      </c>
      <c r="I140" s="31">
        <v>51541</v>
      </c>
      <c r="J140" s="31">
        <v>51541</v>
      </c>
      <c r="K140" s="31">
        <v>44010</v>
      </c>
      <c r="L140" s="31">
        <v>39120</v>
      </c>
      <c r="M140" s="31">
        <v>48900</v>
      </c>
      <c r="N140" s="31">
        <v>34230</v>
      </c>
      <c r="O140" s="31">
        <v>34230</v>
      </c>
      <c r="P140" s="31">
        <v>34230</v>
      </c>
      <c r="Q140" s="31">
        <v>34230</v>
      </c>
      <c r="R140" s="31">
        <v>29340</v>
      </c>
      <c r="S140" s="31">
        <v>29340</v>
      </c>
      <c r="T140" s="31">
        <v>29340</v>
      </c>
      <c r="U140" s="31">
        <v>34230</v>
      </c>
      <c r="V140" s="31">
        <v>29829</v>
      </c>
      <c r="W140" s="31">
        <v>29829</v>
      </c>
      <c r="X140" s="31">
        <v>29829</v>
      </c>
      <c r="Y140" s="32">
        <v>39120</v>
      </c>
      <c r="Z140" s="29">
        <v>38569</v>
      </c>
      <c r="AA140" s="29">
        <v>20866</v>
      </c>
      <c r="AB140" s="29">
        <v>44556</v>
      </c>
    </row>
    <row r="141" spans="1:28" hidden="1" x14ac:dyDescent="0.2">
      <c r="A141" s="15"/>
      <c r="B141" s="8"/>
      <c r="C141" s="9" t="s">
        <v>139</v>
      </c>
      <c r="D141" s="29">
        <v>-1000</v>
      </c>
      <c r="E141" s="30">
        <f t="shared" si="8"/>
        <v>0</v>
      </c>
      <c r="F141" s="30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2">
        <v>0</v>
      </c>
      <c r="Z141" s="29">
        <v>0</v>
      </c>
      <c r="AA141" s="29">
        <v>0</v>
      </c>
      <c r="AB141" s="29">
        <v>0</v>
      </c>
    </row>
    <row r="142" spans="1:28" hidden="1" x14ac:dyDescent="0.2">
      <c r="A142" s="15"/>
      <c r="B142" s="8"/>
      <c r="C142" s="9" t="s">
        <v>140</v>
      </c>
      <c r="D142" s="29">
        <v>-124500</v>
      </c>
      <c r="E142" s="30">
        <f t="shared" si="8"/>
        <v>-20000</v>
      </c>
      <c r="F142" s="30">
        <v>1</v>
      </c>
      <c r="G142" s="31">
        <v>20001</v>
      </c>
      <c r="H142" s="31">
        <v>20001</v>
      </c>
      <c r="I142" s="31">
        <v>20001</v>
      </c>
      <c r="J142" s="31">
        <v>20001</v>
      </c>
      <c r="K142" s="31">
        <v>20001</v>
      </c>
      <c r="L142" s="31">
        <v>20001</v>
      </c>
      <c r="M142" s="31">
        <v>15001</v>
      </c>
      <c r="N142" s="31">
        <v>15001</v>
      </c>
      <c r="O142" s="31">
        <v>20001</v>
      </c>
      <c r="P142" s="31">
        <v>20001</v>
      </c>
      <c r="Q142" s="31">
        <v>20001</v>
      </c>
      <c r="R142" s="31">
        <v>20001</v>
      </c>
      <c r="S142" s="31">
        <v>20001</v>
      </c>
      <c r="T142" s="31">
        <v>20001</v>
      </c>
      <c r="U142" s="31">
        <v>20001</v>
      </c>
      <c r="V142" s="31">
        <v>20001</v>
      </c>
      <c r="W142" s="31">
        <v>20001</v>
      </c>
      <c r="X142" s="31">
        <v>20001</v>
      </c>
      <c r="Y142" s="32">
        <v>20001</v>
      </c>
      <c r="Z142" s="29">
        <v>19668</v>
      </c>
      <c r="AA142" s="29">
        <v>20000</v>
      </c>
      <c r="AB142" s="29">
        <v>13763</v>
      </c>
    </row>
    <row r="143" spans="1:28" hidden="1" x14ac:dyDescent="0.2">
      <c r="A143" s="15"/>
      <c r="B143" s="8"/>
      <c r="C143" s="9" t="s">
        <v>141</v>
      </c>
      <c r="D143" s="29">
        <v>-10000</v>
      </c>
      <c r="E143" s="30">
        <f t="shared" si="8"/>
        <v>0</v>
      </c>
      <c r="F143" s="30">
        <v>795</v>
      </c>
      <c r="G143" s="31">
        <v>795</v>
      </c>
      <c r="H143" s="31">
        <v>795</v>
      </c>
      <c r="I143" s="31">
        <v>795</v>
      </c>
      <c r="J143" s="31">
        <v>795</v>
      </c>
      <c r="K143" s="31">
        <v>795</v>
      </c>
      <c r="L143" s="31">
        <v>795</v>
      </c>
      <c r="M143" s="31">
        <v>795</v>
      </c>
      <c r="N143" s="31">
        <v>795</v>
      </c>
      <c r="O143" s="31">
        <v>795</v>
      </c>
      <c r="P143" s="31">
        <v>795</v>
      </c>
      <c r="Q143" s="31">
        <v>795</v>
      </c>
      <c r="R143" s="31">
        <v>795</v>
      </c>
      <c r="S143" s="31">
        <v>795</v>
      </c>
      <c r="T143" s="31">
        <v>795</v>
      </c>
      <c r="U143" s="31">
        <v>795</v>
      </c>
      <c r="V143" s="31">
        <v>795</v>
      </c>
      <c r="W143" s="31">
        <v>795</v>
      </c>
      <c r="X143" s="31">
        <v>795</v>
      </c>
      <c r="Y143" s="32">
        <v>795</v>
      </c>
      <c r="Z143" s="29">
        <v>827</v>
      </c>
      <c r="AA143" s="29">
        <v>438</v>
      </c>
      <c r="AB143" s="29">
        <v>780</v>
      </c>
    </row>
    <row r="144" spans="1:28" hidden="1" x14ac:dyDescent="0.2">
      <c r="A144" s="15"/>
      <c r="B144" s="8"/>
      <c r="C144" s="9" t="s">
        <v>142</v>
      </c>
      <c r="D144" s="29">
        <v>-75000</v>
      </c>
      <c r="E144" s="30">
        <f t="shared" si="8"/>
        <v>0</v>
      </c>
      <c r="F144" s="30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2">
        <v>0</v>
      </c>
      <c r="Z144" s="29">
        <v>0</v>
      </c>
      <c r="AA144" s="29">
        <v>0</v>
      </c>
      <c r="AB144" s="29">
        <v>0</v>
      </c>
    </row>
    <row r="145" spans="1:28" hidden="1" x14ac:dyDescent="0.2">
      <c r="A145" s="15"/>
      <c r="B145" s="8"/>
      <c r="C145" s="9" t="s">
        <v>143</v>
      </c>
      <c r="D145" s="29">
        <v>-165000</v>
      </c>
      <c r="E145" s="30">
        <f t="shared" si="8"/>
        <v>0</v>
      </c>
      <c r="F145" s="30">
        <v>1</v>
      </c>
      <c r="G145" s="31">
        <v>1</v>
      </c>
      <c r="H145" s="31">
        <v>1</v>
      </c>
      <c r="I145" s="31">
        <v>1</v>
      </c>
      <c r="J145" s="31">
        <v>1</v>
      </c>
      <c r="K145" s="31">
        <v>1</v>
      </c>
      <c r="L145" s="31">
        <v>1</v>
      </c>
      <c r="M145" s="31">
        <v>1</v>
      </c>
      <c r="N145" s="31">
        <v>1</v>
      </c>
      <c r="O145" s="31">
        <v>1</v>
      </c>
      <c r="P145" s="31">
        <v>1</v>
      </c>
      <c r="Q145" s="31">
        <v>1</v>
      </c>
      <c r="R145" s="31">
        <v>1</v>
      </c>
      <c r="S145" s="31">
        <v>1</v>
      </c>
      <c r="T145" s="31">
        <v>1</v>
      </c>
      <c r="U145" s="31">
        <v>1</v>
      </c>
      <c r="V145" s="31">
        <v>1</v>
      </c>
      <c r="W145" s="31">
        <v>1</v>
      </c>
      <c r="X145" s="31">
        <v>1</v>
      </c>
      <c r="Y145" s="32">
        <v>1</v>
      </c>
      <c r="Z145" s="29">
        <v>1</v>
      </c>
      <c r="AA145" s="29">
        <v>2251</v>
      </c>
      <c r="AB145" s="29">
        <v>7625</v>
      </c>
    </row>
    <row r="146" spans="1:28" hidden="1" x14ac:dyDescent="0.2">
      <c r="A146" s="15"/>
      <c r="B146" s="8"/>
      <c r="C146" s="9" t="s">
        <v>140</v>
      </c>
      <c r="D146" s="29">
        <v>-124500</v>
      </c>
      <c r="E146" s="30">
        <f t="shared" si="8"/>
        <v>-20000</v>
      </c>
      <c r="F146" s="30">
        <v>1</v>
      </c>
      <c r="G146" s="31">
        <v>20001</v>
      </c>
      <c r="H146" s="31">
        <v>20001</v>
      </c>
      <c r="I146" s="31">
        <v>20001</v>
      </c>
      <c r="J146" s="31">
        <v>20001</v>
      </c>
      <c r="K146" s="31">
        <v>20001</v>
      </c>
      <c r="L146" s="31">
        <v>20001</v>
      </c>
      <c r="M146" s="31">
        <v>15001</v>
      </c>
      <c r="N146" s="31">
        <v>15001</v>
      </c>
      <c r="O146" s="31">
        <v>20001</v>
      </c>
      <c r="P146" s="31">
        <v>20001</v>
      </c>
      <c r="Q146" s="31">
        <v>20001</v>
      </c>
      <c r="R146" s="31">
        <v>20001</v>
      </c>
      <c r="S146" s="31">
        <v>20001</v>
      </c>
      <c r="T146" s="31">
        <v>20001</v>
      </c>
      <c r="U146" s="31">
        <v>20001</v>
      </c>
      <c r="V146" s="31">
        <v>20001</v>
      </c>
      <c r="W146" s="31">
        <v>20001</v>
      </c>
      <c r="X146" s="31">
        <v>20001</v>
      </c>
      <c r="Y146" s="32">
        <v>20001</v>
      </c>
      <c r="Z146" s="29">
        <v>19668</v>
      </c>
      <c r="AA146" s="29">
        <v>20000</v>
      </c>
      <c r="AB146" s="29">
        <v>13763</v>
      </c>
    </row>
    <row r="147" spans="1:28" hidden="1" x14ac:dyDescent="0.2">
      <c r="A147" s="15"/>
      <c r="B147" s="8"/>
      <c r="C147" s="9" t="s">
        <v>144</v>
      </c>
      <c r="D147" s="29">
        <v>-165000</v>
      </c>
      <c r="E147" s="30">
        <f t="shared" si="8"/>
        <v>0</v>
      </c>
      <c r="F147" s="30">
        <v>1</v>
      </c>
      <c r="G147" s="31">
        <v>1</v>
      </c>
      <c r="H147" s="31">
        <v>1</v>
      </c>
      <c r="I147" s="31">
        <v>1</v>
      </c>
      <c r="J147" s="31">
        <v>1</v>
      </c>
      <c r="K147" s="31">
        <v>1</v>
      </c>
      <c r="L147" s="31">
        <v>1</v>
      </c>
      <c r="M147" s="31">
        <v>1</v>
      </c>
      <c r="N147" s="31">
        <v>1</v>
      </c>
      <c r="O147" s="31">
        <v>1</v>
      </c>
      <c r="P147" s="31">
        <v>1</v>
      </c>
      <c r="Q147" s="31">
        <v>1</v>
      </c>
      <c r="R147" s="31">
        <v>1</v>
      </c>
      <c r="S147" s="31">
        <v>1</v>
      </c>
      <c r="T147" s="31">
        <v>1</v>
      </c>
      <c r="U147" s="31">
        <v>1</v>
      </c>
      <c r="V147" s="31">
        <v>1</v>
      </c>
      <c r="W147" s="31">
        <v>1</v>
      </c>
      <c r="X147" s="31">
        <v>1</v>
      </c>
      <c r="Y147" s="32">
        <v>1</v>
      </c>
      <c r="Z147" s="29">
        <v>1</v>
      </c>
      <c r="AA147" s="29">
        <v>76</v>
      </c>
      <c r="AB147" s="29">
        <v>2663</v>
      </c>
    </row>
    <row r="148" spans="1:28" hidden="1" x14ac:dyDescent="0.2">
      <c r="A148" s="15"/>
      <c r="B148" s="8"/>
      <c r="C148" s="9" t="s">
        <v>145</v>
      </c>
      <c r="D148" s="29">
        <v>0</v>
      </c>
      <c r="E148" s="30">
        <f t="shared" si="8"/>
        <v>0</v>
      </c>
      <c r="F148" s="30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2">
        <v>0</v>
      </c>
      <c r="Z148" s="29">
        <v>0</v>
      </c>
      <c r="AA148" s="29">
        <v>0</v>
      </c>
      <c r="AB148" s="29">
        <v>0</v>
      </c>
    </row>
    <row r="149" spans="1:28" hidden="1" x14ac:dyDescent="0.2">
      <c r="A149" s="15"/>
      <c r="B149" s="10"/>
      <c r="C149" s="11" t="s">
        <v>146</v>
      </c>
      <c r="D149" s="33">
        <v>6</v>
      </c>
      <c r="E149" s="34">
        <f t="shared" si="8"/>
        <v>0</v>
      </c>
      <c r="F149" s="34">
        <v>0</v>
      </c>
      <c r="G149" s="35">
        <v>0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6">
        <v>0</v>
      </c>
      <c r="Z149" s="33">
        <v>0</v>
      </c>
      <c r="AA149" s="33">
        <v>0</v>
      </c>
      <c r="AB149" s="33">
        <v>0</v>
      </c>
    </row>
    <row r="150" spans="1:28" x14ac:dyDescent="0.2">
      <c r="A150" s="15"/>
      <c r="B150" s="2" t="s">
        <v>147</v>
      </c>
      <c r="C150" s="2" t="s">
        <v>148</v>
      </c>
      <c r="D150" s="25"/>
      <c r="E150" s="26">
        <f t="shared" si="8"/>
        <v>-49</v>
      </c>
      <c r="F150" s="26">
        <f>SUM(F$151:F$183)</f>
        <v>656</v>
      </c>
      <c r="G150" s="27">
        <f t="shared" ref="G150:AB150" si="9">SUM(G$151:G$183)</f>
        <v>705</v>
      </c>
      <c r="H150" s="27">
        <f t="shared" si="9"/>
        <v>626</v>
      </c>
      <c r="I150" s="27">
        <f t="shared" si="9"/>
        <v>626</v>
      </c>
      <c r="J150" s="27">
        <f t="shared" si="9"/>
        <v>626</v>
      </c>
      <c r="K150" s="27">
        <f t="shared" si="9"/>
        <v>21611</v>
      </c>
      <c r="L150" s="27">
        <f t="shared" si="9"/>
        <v>22351</v>
      </c>
      <c r="M150" s="27">
        <f t="shared" si="9"/>
        <v>20626</v>
      </c>
      <c r="N150" s="27">
        <f t="shared" si="9"/>
        <v>22519</v>
      </c>
      <c r="O150" s="27">
        <f t="shared" si="9"/>
        <v>22428</v>
      </c>
      <c r="P150" s="27">
        <f t="shared" si="9"/>
        <v>22421</v>
      </c>
      <c r="Q150" s="27">
        <f t="shared" si="9"/>
        <v>22395</v>
      </c>
      <c r="R150" s="27">
        <f t="shared" si="9"/>
        <v>27747</v>
      </c>
      <c r="S150" s="27">
        <f t="shared" si="9"/>
        <v>27796</v>
      </c>
      <c r="T150" s="27">
        <f t="shared" si="9"/>
        <v>32740</v>
      </c>
      <c r="U150" s="27">
        <f t="shared" si="9"/>
        <v>25841</v>
      </c>
      <c r="V150" s="27">
        <f t="shared" si="9"/>
        <v>30821</v>
      </c>
      <c r="W150" s="27">
        <f t="shared" si="9"/>
        <v>30745</v>
      </c>
      <c r="X150" s="27">
        <f t="shared" si="9"/>
        <v>30764</v>
      </c>
      <c r="Y150" s="28">
        <f t="shared" si="9"/>
        <v>30595</v>
      </c>
      <c r="Z150" s="25">
        <f t="shared" si="9"/>
        <v>22221</v>
      </c>
      <c r="AA150" s="25">
        <f t="shared" si="9"/>
        <v>22510</v>
      </c>
      <c r="AB150" s="25">
        <f t="shared" si="9"/>
        <v>23743</v>
      </c>
    </row>
    <row r="151" spans="1:28" hidden="1" x14ac:dyDescent="0.2">
      <c r="A151" s="15"/>
      <c r="B151" s="8"/>
      <c r="C151" s="9" t="s">
        <v>149</v>
      </c>
      <c r="D151" s="29"/>
      <c r="E151" s="30">
        <f t="shared" si="8"/>
        <v>0</v>
      </c>
      <c r="F151" s="3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2"/>
      <c r="Z151" s="29"/>
      <c r="AA151" s="29"/>
      <c r="AB151" s="29"/>
    </row>
    <row r="152" spans="1:28" hidden="1" x14ac:dyDescent="0.2">
      <c r="A152" s="15"/>
      <c r="B152" s="8"/>
      <c r="C152" s="9" t="s">
        <v>150</v>
      </c>
      <c r="D152" s="29"/>
      <c r="E152" s="30">
        <f t="shared" si="8"/>
        <v>0</v>
      </c>
      <c r="F152" s="3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2"/>
      <c r="Z152" s="29"/>
      <c r="AA152" s="29"/>
      <c r="AB152" s="29"/>
    </row>
    <row r="153" spans="1:28" hidden="1" x14ac:dyDescent="0.2">
      <c r="A153" s="15"/>
      <c r="B153" s="8"/>
      <c r="C153" s="9" t="s">
        <v>151</v>
      </c>
      <c r="D153" s="29" t="s">
        <v>5</v>
      </c>
      <c r="E153" s="30" t="str">
        <f t="shared" si="8"/>
        <v>na</v>
      </c>
      <c r="F153" s="30" t="s">
        <v>5</v>
      </c>
      <c r="G153" s="31" t="s">
        <v>5</v>
      </c>
      <c r="H153" s="31" t="s">
        <v>5</v>
      </c>
      <c r="I153" s="31" t="s">
        <v>5</v>
      </c>
      <c r="J153" s="31" t="s">
        <v>5</v>
      </c>
      <c r="K153" s="31" t="s">
        <v>5</v>
      </c>
      <c r="L153" s="31" t="s">
        <v>5</v>
      </c>
      <c r="M153" s="31" t="s">
        <v>5</v>
      </c>
      <c r="N153" s="31" t="s">
        <v>5</v>
      </c>
      <c r="O153" s="31" t="s">
        <v>5</v>
      </c>
      <c r="P153" s="31" t="s">
        <v>5</v>
      </c>
      <c r="Q153" s="31" t="s">
        <v>5</v>
      </c>
      <c r="R153" s="31" t="s">
        <v>5</v>
      </c>
      <c r="S153" s="31" t="s">
        <v>5</v>
      </c>
      <c r="T153" s="31" t="s">
        <v>5</v>
      </c>
      <c r="U153" s="31" t="s">
        <v>5</v>
      </c>
      <c r="V153" s="31" t="s">
        <v>5</v>
      </c>
      <c r="W153" s="31" t="s">
        <v>5</v>
      </c>
      <c r="X153" s="31" t="s">
        <v>5</v>
      </c>
      <c r="Y153" s="32" t="s">
        <v>5</v>
      </c>
      <c r="Z153" s="29" t="s">
        <v>5</v>
      </c>
      <c r="AA153" s="29"/>
      <c r="AB153" s="29"/>
    </row>
    <row r="154" spans="1:28" hidden="1" x14ac:dyDescent="0.2">
      <c r="A154" s="15"/>
      <c r="B154" s="8"/>
      <c r="C154" s="9" t="s">
        <v>152</v>
      </c>
      <c r="D154" s="29">
        <v>0</v>
      </c>
      <c r="E154" s="30">
        <f t="shared" si="8"/>
        <v>0</v>
      </c>
      <c r="F154" s="30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2">
        <v>0</v>
      </c>
      <c r="Z154" s="29">
        <v>0</v>
      </c>
      <c r="AA154" s="29">
        <v>0</v>
      </c>
      <c r="AB154" s="29">
        <v>0</v>
      </c>
    </row>
    <row r="155" spans="1:28" hidden="1" x14ac:dyDescent="0.2">
      <c r="A155" s="15"/>
      <c r="B155" s="8"/>
      <c r="C155" s="9" t="s">
        <v>153</v>
      </c>
      <c r="D155" s="29" t="s">
        <v>5</v>
      </c>
      <c r="E155" s="30" t="str">
        <f t="shared" si="8"/>
        <v>na</v>
      </c>
      <c r="F155" s="30" t="s">
        <v>5</v>
      </c>
      <c r="G155" s="31" t="s">
        <v>5</v>
      </c>
      <c r="H155" s="31" t="s">
        <v>5</v>
      </c>
      <c r="I155" s="31" t="s">
        <v>5</v>
      </c>
      <c r="J155" s="31" t="s">
        <v>5</v>
      </c>
      <c r="K155" s="31" t="s">
        <v>5</v>
      </c>
      <c r="L155" s="31" t="s">
        <v>5</v>
      </c>
      <c r="M155" s="31" t="s">
        <v>5</v>
      </c>
      <c r="N155" s="31" t="s">
        <v>5</v>
      </c>
      <c r="O155" s="31" t="s">
        <v>5</v>
      </c>
      <c r="P155" s="31" t="s">
        <v>5</v>
      </c>
      <c r="Q155" s="31" t="s">
        <v>5</v>
      </c>
      <c r="R155" s="31" t="s">
        <v>5</v>
      </c>
      <c r="S155" s="31" t="s">
        <v>5</v>
      </c>
      <c r="T155" s="31" t="s">
        <v>5</v>
      </c>
      <c r="U155" s="31" t="s">
        <v>5</v>
      </c>
      <c r="V155" s="31" t="s">
        <v>5</v>
      </c>
      <c r="W155" s="31" t="s">
        <v>5</v>
      </c>
      <c r="X155" s="31" t="s">
        <v>5</v>
      </c>
      <c r="Y155" s="32" t="s">
        <v>5</v>
      </c>
      <c r="Z155" s="29" t="s">
        <v>5</v>
      </c>
      <c r="AA155" s="29"/>
      <c r="AB155" s="29"/>
    </row>
    <row r="156" spans="1:28" hidden="1" x14ac:dyDescent="0.2">
      <c r="A156" s="15"/>
      <c r="B156" s="8"/>
      <c r="C156" s="9" t="s">
        <v>154</v>
      </c>
      <c r="D156" s="29" t="s">
        <v>5</v>
      </c>
      <c r="E156" s="30" t="str">
        <f t="shared" si="8"/>
        <v>na</v>
      </c>
      <c r="F156" s="30" t="s">
        <v>5</v>
      </c>
      <c r="G156" s="31" t="s">
        <v>5</v>
      </c>
      <c r="H156" s="31" t="s">
        <v>5</v>
      </c>
      <c r="I156" s="31" t="s">
        <v>5</v>
      </c>
      <c r="J156" s="31" t="s">
        <v>5</v>
      </c>
      <c r="K156" s="31" t="s">
        <v>5</v>
      </c>
      <c r="L156" s="31" t="s">
        <v>5</v>
      </c>
      <c r="M156" s="31" t="s">
        <v>5</v>
      </c>
      <c r="N156" s="31" t="s">
        <v>5</v>
      </c>
      <c r="O156" s="31" t="s">
        <v>5</v>
      </c>
      <c r="P156" s="31" t="s">
        <v>5</v>
      </c>
      <c r="Q156" s="31" t="s">
        <v>5</v>
      </c>
      <c r="R156" s="31" t="s">
        <v>5</v>
      </c>
      <c r="S156" s="31" t="s">
        <v>5</v>
      </c>
      <c r="T156" s="31" t="s">
        <v>5</v>
      </c>
      <c r="U156" s="31" t="s">
        <v>5</v>
      </c>
      <c r="V156" s="31" t="s">
        <v>5</v>
      </c>
      <c r="W156" s="31" t="s">
        <v>5</v>
      </c>
      <c r="X156" s="31" t="s">
        <v>5</v>
      </c>
      <c r="Y156" s="32" t="s">
        <v>5</v>
      </c>
      <c r="Z156" s="29" t="s">
        <v>5</v>
      </c>
      <c r="AA156" s="29"/>
      <c r="AB156" s="29"/>
    </row>
    <row r="157" spans="1:28" hidden="1" x14ac:dyDescent="0.2">
      <c r="A157" s="15"/>
      <c r="B157" s="8"/>
      <c r="C157" s="9" t="s">
        <v>155</v>
      </c>
      <c r="D157" s="29" t="s">
        <v>5</v>
      </c>
      <c r="E157" s="30" t="str">
        <f t="shared" si="8"/>
        <v>na</v>
      </c>
      <c r="F157" s="30" t="s">
        <v>5</v>
      </c>
      <c r="G157" s="31" t="s">
        <v>5</v>
      </c>
      <c r="H157" s="31" t="s">
        <v>5</v>
      </c>
      <c r="I157" s="31" t="s">
        <v>5</v>
      </c>
      <c r="J157" s="31" t="s">
        <v>5</v>
      </c>
      <c r="K157" s="31" t="s">
        <v>5</v>
      </c>
      <c r="L157" s="31" t="s">
        <v>5</v>
      </c>
      <c r="M157" s="31" t="s">
        <v>5</v>
      </c>
      <c r="N157" s="31" t="s">
        <v>5</v>
      </c>
      <c r="O157" s="31" t="s">
        <v>5</v>
      </c>
      <c r="P157" s="31" t="s">
        <v>5</v>
      </c>
      <c r="Q157" s="31" t="s">
        <v>5</v>
      </c>
      <c r="R157" s="31" t="s">
        <v>5</v>
      </c>
      <c r="S157" s="31" t="s">
        <v>5</v>
      </c>
      <c r="T157" s="31" t="s">
        <v>5</v>
      </c>
      <c r="U157" s="31" t="s">
        <v>5</v>
      </c>
      <c r="V157" s="31" t="s">
        <v>5</v>
      </c>
      <c r="W157" s="31" t="s">
        <v>5</v>
      </c>
      <c r="X157" s="31" t="s">
        <v>5</v>
      </c>
      <c r="Y157" s="32" t="s">
        <v>5</v>
      </c>
      <c r="Z157" s="29" t="s">
        <v>5</v>
      </c>
      <c r="AA157" s="29"/>
      <c r="AB157" s="29"/>
    </row>
    <row r="158" spans="1:28" hidden="1" x14ac:dyDescent="0.2">
      <c r="A158" s="15"/>
      <c r="B158" s="8"/>
      <c r="C158" s="9" t="s">
        <v>156</v>
      </c>
      <c r="D158" s="29" t="s">
        <v>5</v>
      </c>
      <c r="E158" s="30" t="str">
        <f t="shared" si="8"/>
        <v>na</v>
      </c>
      <c r="F158" s="30" t="s">
        <v>5</v>
      </c>
      <c r="G158" s="31" t="s">
        <v>5</v>
      </c>
      <c r="H158" s="31" t="s">
        <v>5</v>
      </c>
      <c r="I158" s="31" t="s">
        <v>5</v>
      </c>
      <c r="J158" s="31" t="s">
        <v>5</v>
      </c>
      <c r="K158" s="31" t="s">
        <v>5</v>
      </c>
      <c r="L158" s="31" t="s">
        <v>5</v>
      </c>
      <c r="M158" s="31" t="s">
        <v>5</v>
      </c>
      <c r="N158" s="31" t="s">
        <v>5</v>
      </c>
      <c r="O158" s="31" t="s">
        <v>5</v>
      </c>
      <c r="P158" s="31" t="s">
        <v>5</v>
      </c>
      <c r="Q158" s="31" t="s">
        <v>5</v>
      </c>
      <c r="R158" s="31" t="s">
        <v>5</v>
      </c>
      <c r="S158" s="31" t="s">
        <v>5</v>
      </c>
      <c r="T158" s="31" t="s">
        <v>5</v>
      </c>
      <c r="U158" s="31" t="s">
        <v>5</v>
      </c>
      <c r="V158" s="31" t="s">
        <v>5</v>
      </c>
      <c r="W158" s="31" t="s">
        <v>5</v>
      </c>
      <c r="X158" s="31" t="s">
        <v>5</v>
      </c>
      <c r="Y158" s="32" t="s">
        <v>5</v>
      </c>
      <c r="Z158" s="29" t="s">
        <v>5</v>
      </c>
      <c r="AA158" s="29"/>
      <c r="AB158" s="29"/>
    </row>
    <row r="159" spans="1:28" hidden="1" x14ac:dyDescent="0.2">
      <c r="A159" s="15"/>
      <c r="B159" s="8"/>
      <c r="C159" s="9" t="s">
        <v>157</v>
      </c>
      <c r="D159" s="29">
        <v>0</v>
      </c>
      <c r="E159" s="30">
        <f t="shared" si="8"/>
        <v>0</v>
      </c>
      <c r="F159" s="30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  <c r="Q159" s="31">
        <v>0</v>
      </c>
      <c r="R159" s="31">
        <v>0</v>
      </c>
      <c r="S159" s="31">
        <v>0</v>
      </c>
      <c r="T159" s="31">
        <v>0</v>
      </c>
      <c r="U159" s="31">
        <v>0</v>
      </c>
      <c r="V159" s="31">
        <v>0</v>
      </c>
      <c r="W159" s="31">
        <v>0</v>
      </c>
      <c r="X159" s="31">
        <v>0</v>
      </c>
      <c r="Y159" s="32">
        <v>0</v>
      </c>
      <c r="Z159" s="29">
        <v>0</v>
      </c>
      <c r="AA159" s="29">
        <v>0</v>
      </c>
      <c r="AB159" s="29">
        <v>0</v>
      </c>
    </row>
    <row r="160" spans="1:28" hidden="1" x14ac:dyDescent="0.2">
      <c r="A160" s="15"/>
      <c r="B160" s="8"/>
      <c r="C160" s="9" t="s">
        <v>158</v>
      </c>
      <c r="D160" s="29" t="s">
        <v>5</v>
      </c>
      <c r="E160" s="30" t="str">
        <f t="shared" si="8"/>
        <v>na</v>
      </c>
      <c r="F160" s="30" t="s">
        <v>5</v>
      </c>
      <c r="G160" s="31" t="s">
        <v>5</v>
      </c>
      <c r="H160" s="31" t="s">
        <v>5</v>
      </c>
      <c r="I160" s="31" t="s">
        <v>5</v>
      </c>
      <c r="J160" s="31" t="s">
        <v>5</v>
      </c>
      <c r="K160" s="31" t="s">
        <v>5</v>
      </c>
      <c r="L160" s="31" t="s">
        <v>5</v>
      </c>
      <c r="M160" s="31" t="s">
        <v>5</v>
      </c>
      <c r="N160" s="31" t="s">
        <v>5</v>
      </c>
      <c r="O160" s="31" t="s">
        <v>5</v>
      </c>
      <c r="P160" s="31" t="s">
        <v>5</v>
      </c>
      <c r="Q160" s="31" t="s">
        <v>5</v>
      </c>
      <c r="R160" s="31" t="s">
        <v>5</v>
      </c>
      <c r="S160" s="31" t="s">
        <v>5</v>
      </c>
      <c r="T160" s="31" t="s">
        <v>5</v>
      </c>
      <c r="U160" s="31" t="s">
        <v>5</v>
      </c>
      <c r="V160" s="31" t="s">
        <v>5</v>
      </c>
      <c r="W160" s="31" t="s">
        <v>5</v>
      </c>
      <c r="X160" s="31" t="s">
        <v>5</v>
      </c>
      <c r="Y160" s="32" t="s">
        <v>5</v>
      </c>
      <c r="Z160" s="29" t="s">
        <v>5</v>
      </c>
      <c r="AA160" s="29"/>
      <c r="AB160" s="29"/>
    </row>
    <row r="161" spans="1:28" hidden="1" x14ac:dyDescent="0.2">
      <c r="A161" s="15"/>
      <c r="B161" s="8"/>
      <c r="C161" s="9" t="s">
        <v>159</v>
      </c>
      <c r="D161" s="29" t="s">
        <v>5</v>
      </c>
      <c r="E161" s="30" t="str">
        <f t="shared" si="8"/>
        <v>na</v>
      </c>
      <c r="F161" s="30" t="s">
        <v>5</v>
      </c>
      <c r="G161" s="31" t="s">
        <v>5</v>
      </c>
      <c r="H161" s="31" t="s">
        <v>5</v>
      </c>
      <c r="I161" s="31" t="s">
        <v>5</v>
      </c>
      <c r="J161" s="31" t="s">
        <v>5</v>
      </c>
      <c r="K161" s="31" t="s">
        <v>5</v>
      </c>
      <c r="L161" s="31" t="s">
        <v>5</v>
      </c>
      <c r="M161" s="31" t="s">
        <v>5</v>
      </c>
      <c r="N161" s="31" t="s">
        <v>5</v>
      </c>
      <c r="O161" s="31" t="s">
        <v>5</v>
      </c>
      <c r="P161" s="31" t="s">
        <v>5</v>
      </c>
      <c r="Q161" s="31" t="s">
        <v>5</v>
      </c>
      <c r="R161" s="31" t="s">
        <v>5</v>
      </c>
      <c r="S161" s="31" t="s">
        <v>5</v>
      </c>
      <c r="T161" s="31" t="s">
        <v>5</v>
      </c>
      <c r="U161" s="31" t="s">
        <v>5</v>
      </c>
      <c r="V161" s="31" t="s">
        <v>5</v>
      </c>
      <c r="W161" s="31" t="s">
        <v>5</v>
      </c>
      <c r="X161" s="31" t="s">
        <v>5</v>
      </c>
      <c r="Y161" s="32" t="s">
        <v>5</v>
      </c>
      <c r="Z161" s="29" t="s">
        <v>5</v>
      </c>
      <c r="AA161" s="29"/>
      <c r="AB161" s="29"/>
    </row>
    <row r="162" spans="1:28" hidden="1" x14ac:dyDescent="0.2">
      <c r="A162" s="15"/>
      <c r="B162" s="8"/>
      <c r="C162" s="9" t="s">
        <v>160</v>
      </c>
      <c r="D162" s="29" t="s">
        <v>5</v>
      </c>
      <c r="E162" s="30" t="str">
        <f t="shared" si="8"/>
        <v>na</v>
      </c>
      <c r="F162" s="30" t="s">
        <v>5</v>
      </c>
      <c r="G162" s="31" t="s">
        <v>5</v>
      </c>
      <c r="H162" s="31" t="s">
        <v>5</v>
      </c>
      <c r="I162" s="31" t="s">
        <v>5</v>
      </c>
      <c r="J162" s="31" t="s">
        <v>5</v>
      </c>
      <c r="K162" s="31" t="s">
        <v>5</v>
      </c>
      <c r="L162" s="31" t="s">
        <v>5</v>
      </c>
      <c r="M162" s="31" t="s">
        <v>5</v>
      </c>
      <c r="N162" s="31" t="s">
        <v>5</v>
      </c>
      <c r="O162" s="31" t="s">
        <v>5</v>
      </c>
      <c r="P162" s="31" t="s">
        <v>5</v>
      </c>
      <c r="Q162" s="31" t="s">
        <v>5</v>
      </c>
      <c r="R162" s="31" t="s">
        <v>5</v>
      </c>
      <c r="S162" s="31" t="s">
        <v>5</v>
      </c>
      <c r="T162" s="31" t="s">
        <v>5</v>
      </c>
      <c r="U162" s="31" t="s">
        <v>5</v>
      </c>
      <c r="V162" s="31" t="s">
        <v>5</v>
      </c>
      <c r="W162" s="31" t="s">
        <v>5</v>
      </c>
      <c r="X162" s="31" t="s">
        <v>5</v>
      </c>
      <c r="Y162" s="32" t="s">
        <v>5</v>
      </c>
      <c r="Z162" s="29" t="s">
        <v>5</v>
      </c>
      <c r="AA162" s="29"/>
      <c r="AB162" s="29"/>
    </row>
    <row r="163" spans="1:28" hidden="1" x14ac:dyDescent="0.2">
      <c r="A163" s="15"/>
      <c r="B163" s="8"/>
      <c r="C163" s="9" t="s">
        <v>161</v>
      </c>
      <c r="D163" s="29" t="s">
        <v>5</v>
      </c>
      <c r="E163" s="30" t="str">
        <f t="shared" si="8"/>
        <v>na</v>
      </c>
      <c r="F163" s="30" t="s">
        <v>5</v>
      </c>
      <c r="G163" s="31" t="s">
        <v>5</v>
      </c>
      <c r="H163" s="31" t="s">
        <v>5</v>
      </c>
      <c r="I163" s="31" t="s">
        <v>5</v>
      </c>
      <c r="J163" s="31" t="s">
        <v>5</v>
      </c>
      <c r="K163" s="31" t="s">
        <v>5</v>
      </c>
      <c r="L163" s="31" t="s">
        <v>5</v>
      </c>
      <c r="M163" s="31" t="s">
        <v>5</v>
      </c>
      <c r="N163" s="31" t="s">
        <v>5</v>
      </c>
      <c r="O163" s="31" t="s">
        <v>5</v>
      </c>
      <c r="P163" s="31" t="s">
        <v>5</v>
      </c>
      <c r="Q163" s="31" t="s">
        <v>5</v>
      </c>
      <c r="R163" s="31" t="s">
        <v>5</v>
      </c>
      <c r="S163" s="31" t="s">
        <v>5</v>
      </c>
      <c r="T163" s="31" t="s">
        <v>5</v>
      </c>
      <c r="U163" s="31" t="s">
        <v>5</v>
      </c>
      <c r="V163" s="31" t="s">
        <v>5</v>
      </c>
      <c r="W163" s="31" t="s">
        <v>5</v>
      </c>
      <c r="X163" s="31" t="s">
        <v>5</v>
      </c>
      <c r="Y163" s="32" t="s">
        <v>5</v>
      </c>
      <c r="Z163" s="29" t="s">
        <v>5</v>
      </c>
      <c r="AA163" s="29"/>
      <c r="AB163" s="29"/>
    </row>
    <row r="164" spans="1:28" hidden="1" x14ac:dyDescent="0.2">
      <c r="A164" s="15"/>
      <c r="B164" s="8"/>
      <c r="C164" s="9" t="s">
        <v>162</v>
      </c>
      <c r="D164" s="29" t="s">
        <v>5</v>
      </c>
      <c r="E164" s="30" t="str">
        <f t="shared" si="8"/>
        <v>na</v>
      </c>
      <c r="F164" s="30" t="s">
        <v>5</v>
      </c>
      <c r="G164" s="31" t="s">
        <v>5</v>
      </c>
      <c r="H164" s="31" t="s">
        <v>5</v>
      </c>
      <c r="I164" s="31" t="s">
        <v>5</v>
      </c>
      <c r="J164" s="31" t="s">
        <v>5</v>
      </c>
      <c r="K164" s="31" t="s">
        <v>5</v>
      </c>
      <c r="L164" s="31" t="s">
        <v>5</v>
      </c>
      <c r="M164" s="31" t="s">
        <v>5</v>
      </c>
      <c r="N164" s="31" t="s">
        <v>5</v>
      </c>
      <c r="O164" s="31" t="s">
        <v>5</v>
      </c>
      <c r="P164" s="31" t="s">
        <v>5</v>
      </c>
      <c r="Q164" s="31" t="s">
        <v>5</v>
      </c>
      <c r="R164" s="31" t="s">
        <v>5</v>
      </c>
      <c r="S164" s="31" t="s">
        <v>5</v>
      </c>
      <c r="T164" s="31" t="s">
        <v>5</v>
      </c>
      <c r="U164" s="31" t="s">
        <v>5</v>
      </c>
      <c r="V164" s="31" t="s">
        <v>5</v>
      </c>
      <c r="W164" s="31" t="s">
        <v>5</v>
      </c>
      <c r="X164" s="31" t="s">
        <v>5</v>
      </c>
      <c r="Y164" s="32" t="s">
        <v>5</v>
      </c>
      <c r="Z164" s="29" t="s">
        <v>5</v>
      </c>
      <c r="AA164" s="29"/>
      <c r="AB164" s="29"/>
    </row>
    <row r="165" spans="1:28" hidden="1" x14ac:dyDescent="0.2">
      <c r="A165" s="15"/>
      <c r="B165" s="8"/>
      <c r="C165" s="9" t="s">
        <v>163</v>
      </c>
      <c r="D165" s="29" t="s">
        <v>5</v>
      </c>
      <c r="E165" s="30" t="str">
        <f t="shared" si="8"/>
        <v>na</v>
      </c>
      <c r="F165" s="30" t="s">
        <v>5</v>
      </c>
      <c r="G165" s="31" t="s">
        <v>5</v>
      </c>
      <c r="H165" s="31" t="s">
        <v>5</v>
      </c>
      <c r="I165" s="31" t="s">
        <v>5</v>
      </c>
      <c r="J165" s="31" t="s">
        <v>5</v>
      </c>
      <c r="K165" s="31" t="s">
        <v>5</v>
      </c>
      <c r="L165" s="31" t="s">
        <v>5</v>
      </c>
      <c r="M165" s="31" t="s">
        <v>5</v>
      </c>
      <c r="N165" s="31" t="s">
        <v>5</v>
      </c>
      <c r="O165" s="31" t="s">
        <v>5</v>
      </c>
      <c r="P165" s="31" t="s">
        <v>5</v>
      </c>
      <c r="Q165" s="31" t="s">
        <v>5</v>
      </c>
      <c r="R165" s="31" t="s">
        <v>5</v>
      </c>
      <c r="S165" s="31" t="s">
        <v>5</v>
      </c>
      <c r="T165" s="31" t="s">
        <v>5</v>
      </c>
      <c r="U165" s="31" t="s">
        <v>5</v>
      </c>
      <c r="V165" s="31" t="s">
        <v>5</v>
      </c>
      <c r="W165" s="31" t="s">
        <v>5</v>
      </c>
      <c r="X165" s="31" t="s">
        <v>5</v>
      </c>
      <c r="Y165" s="32" t="s">
        <v>5</v>
      </c>
      <c r="Z165" s="29" t="s">
        <v>5</v>
      </c>
      <c r="AA165" s="29"/>
      <c r="AB165" s="29"/>
    </row>
    <row r="166" spans="1:28" hidden="1" x14ac:dyDescent="0.2">
      <c r="A166" s="15"/>
      <c r="B166" s="8"/>
      <c r="C166" s="9" t="s">
        <v>164</v>
      </c>
      <c r="D166" s="29" t="s">
        <v>5</v>
      </c>
      <c r="E166" s="30" t="str">
        <f t="shared" si="8"/>
        <v>na</v>
      </c>
      <c r="F166" s="30" t="s">
        <v>5</v>
      </c>
      <c r="G166" s="31" t="s">
        <v>5</v>
      </c>
      <c r="H166" s="31" t="s">
        <v>5</v>
      </c>
      <c r="I166" s="31" t="s">
        <v>5</v>
      </c>
      <c r="J166" s="31" t="s">
        <v>5</v>
      </c>
      <c r="K166" s="31" t="s">
        <v>5</v>
      </c>
      <c r="L166" s="31" t="s">
        <v>5</v>
      </c>
      <c r="M166" s="31" t="s">
        <v>5</v>
      </c>
      <c r="N166" s="31" t="s">
        <v>5</v>
      </c>
      <c r="O166" s="31" t="s">
        <v>5</v>
      </c>
      <c r="P166" s="31" t="s">
        <v>5</v>
      </c>
      <c r="Q166" s="31" t="s">
        <v>5</v>
      </c>
      <c r="R166" s="31" t="s">
        <v>5</v>
      </c>
      <c r="S166" s="31" t="s">
        <v>5</v>
      </c>
      <c r="T166" s="31" t="s">
        <v>5</v>
      </c>
      <c r="U166" s="31" t="s">
        <v>5</v>
      </c>
      <c r="V166" s="31" t="s">
        <v>5</v>
      </c>
      <c r="W166" s="31" t="s">
        <v>5</v>
      </c>
      <c r="X166" s="31" t="s">
        <v>5</v>
      </c>
      <c r="Y166" s="32" t="s">
        <v>5</v>
      </c>
      <c r="Z166" s="29" t="s">
        <v>5</v>
      </c>
      <c r="AA166" s="29"/>
      <c r="AB166" s="29"/>
    </row>
    <row r="167" spans="1:28" hidden="1" x14ac:dyDescent="0.2">
      <c r="A167" s="15"/>
      <c r="B167" s="8"/>
      <c r="C167" s="9" t="s">
        <v>165</v>
      </c>
      <c r="D167" s="29">
        <v>4333</v>
      </c>
      <c r="E167" s="30">
        <f t="shared" si="8"/>
        <v>0</v>
      </c>
      <c r="F167" s="30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2">
        <v>0</v>
      </c>
      <c r="Z167" s="29">
        <v>0</v>
      </c>
      <c r="AA167" s="29">
        <v>0</v>
      </c>
      <c r="AB167" s="29">
        <v>0</v>
      </c>
    </row>
    <row r="168" spans="1:28" hidden="1" x14ac:dyDescent="0.2">
      <c r="A168" s="15"/>
      <c r="B168" s="8"/>
      <c r="C168" s="9" t="s">
        <v>166</v>
      </c>
      <c r="D168" s="29" t="s">
        <v>5</v>
      </c>
      <c r="E168" s="30" t="str">
        <f t="shared" si="8"/>
        <v>na</v>
      </c>
      <c r="F168" s="30" t="s">
        <v>5</v>
      </c>
      <c r="G168" s="31" t="s">
        <v>5</v>
      </c>
      <c r="H168" s="31" t="s">
        <v>5</v>
      </c>
      <c r="I168" s="31" t="s">
        <v>5</v>
      </c>
      <c r="J168" s="31" t="s">
        <v>5</v>
      </c>
      <c r="K168" s="31" t="s">
        <v>5</v>
      </c>
      <c r="L168" s="31" t="s">
        <v>5</v>
      </c>
      <c r="M168" s="31" t="s">
        <v>5</v>
      </c>
      <c r="N168" s="31" t="s">
        <v>5</v>
      </c>
      <c r="O168" s="31" t="s">
        <v>5</v>
      </c>
      <c r="P168" s="31" t="s">
        <v>5</v>
      </c>
      <c r="Q168" s="31" t="s">
        <v>5</v>
      </c>
      <c r="R168" s="31" t="s">
        <v>5</v>
      </c>
      <c r="S168" s="31" t="s">
        <v>5</v>
      </c>
      <c r="T168" s="31" t="s">
        <v>5</v>
      </c>
      <c r="U168" s="31" t="s">
        <v>5</v>
      </c>
      <c r="V168" s="31" t="s">
        <v>5</v>
      </c>
      <c r="W168" s="31" t="s">
        <v>5</v>
      </c>
      <c r="X168" s="31" t="s">
        <v>5</v>
      </c>
      <c r="Y168" s="32" t="s">
        <v>5</v>
      </c>
      <c r="Z168" s="29" t="s">
        <v>5</v>
      </c>
      <c r="AA168" s="29"/>
      <c r="AB168" s="29"/>
    </row>
    <row r="169" spans="1:28" hidden="1" x14ac:dyDescent="0.2">
      <c r="A169" s="15"/>
      <c r="B169" s="8"/>
      <c r="C169" s="9" t="s">
        <v>167</v>
      </c>
      <c r="D169" s="29">
        <v>1491</v>
      </c>
      <c r="E169" s="30">
        <f t="shared" si="8"/>
        <v>0</v>
      </c>
      <c r="F169" s="30">
        <v>320</v>
      </c>
      <c r="G169" s="31">
        <v>320</v>
      </c>
      <c r="H169" s="31">
        <v>320</v>
      </c>
      <c r="I169" s="31">
        <v>320</v>
      </c>
      <c r="J169" s="31">
        <v>320</v>
      </c>
      <c r="K169" s="31">
        <v>320</v>
      </c>
      <c r="L169" s="31">
        <v>320</v>
      </c>
      <c r="M169" s="31">
        <v>320</v>
      </c>
      <c r="N169" s="31">
        <v>320</v>
      </c>
      <c r="O169" s="31">
        <v>320</v>
      </c>
      <c r="P169" s="31">
        <v>320</v>
      </c>
      <c r="Q169" s="31">
        <v>320</v>
      </c>
      <c r="R169" s="31">
        <v>320</v>
      </c>
      <c r="S169" s="31">
        <v>320</v>
      </c>
      <c r="T169" s="31">
        <v>320</v>
      </c>
      <c r="U169" s="31">
        <v>320</v>
      </c>
      <c r="V169" s="31">
        <v>320</v>
      </c>
      <c r="W169" s="31">
        <v>320</v>
      </c>
      <c r="X169" s="31">
        <v>320</v>
      </c>
      <c r="Y169" s="32">
        <v>320</v>
      </c>
      <c r="Z169" s="29">
        <v>320</v>
      </c>
      <c r="AA169" s="29">
        <v>250</v>
      </c>
      <c r="AB169" s="29">
        <v>176</v>
      </c>
    </row>
    <row r="170" spans="1:28" hidden="1" x14ac:dyDescent="0.2">
      <c r="A170" s="15"/>
      <c r="B170" s="8"/>
      <c r="C170" s="9" t="s">
        <v>168</v>
      </c>
      <c r="D170" s="29">
        <v>2457</v>
      </c>
      <c r="E170" s="30">
        <f t="shared" si="8"/>
        <v>-49</v>
      </c>
      <c r="F170" s="30">
        <v>336</v>
      </c>
      <c r="G170" s="31">
        <v>385</v>
      </c>
      <c r="H170" s="31">
        <v>306</v>
      </c>
      <c r="I170" s="31">
        <v>306</v>
      </c>
      <c r="J170" s="31">
        <v>306</v>
      </c>
      <c r="K170" s="31">
        <v>429</v>
      </c>
      <c r="L170" s="31">
        <v>404</v>
      </c>
      <c r="M170" s="31">
        <v>306</v>
      </c>
      <c r="N170" s="31">
        <v>199</v>
      </c>
      <c r="O170" s="31">
        <v>256</v>
      </c>
      <c r="P170" s="31">
        <v>256</v>
      </c>
      <c r="Q170" s="31">
        <v>231</v>
      </c>
      <c r="R170" s="31">
        <v>207</v>
      </c>
      <c r="S170" s="31">
        <v>256</v>
      </c>
      <c r="T170" s="31">
        <v>204</v>
      </c>
      <c r="U170" s="31">
        <v>301</v>
      </c>
      <c r="V170" s="31">
        <v>281</v>
      </c>
      <c r="W170" s="31">
        <v>205</v>
      </c>
      <c r="X170" s="31">
        <v>224</v>
      </c>
      <c r="Y170" s="32">
        <v>175</v>
      </c>
      <c r="Z170" s="29">
        <v>247</v>
      </c>
      <c r="AA170" s="29">
        <v>144</v>
      </c>
      <c r="AB170" s="29">
        <v>406</v>
      </c>
    </row>
    <row r="171" spans="1:28" hidden="1" x14ac:dyDescent="0.2">
      <c r="A171" s="15"/>
      <c r="B171" s="8"/>
      <c r="C171" s="9" t="s">
        <v>169</v>
      </c>
      <c r="D171" s="29" t="s">
        <v>5</v>
      </c>
      <c r="E171" s="30" t="str">
        <f t="shared" si="8"/>
        <v>na</v>
      </c>
      <c r="F171" s="30" t="s">
        <v>5</v>
      </c>
      <c r="G171" s="31" t="s">
        <v>5</v>
      </c>
      <c r="H171" s="31" t="s">
        <v>5</v>
      </c>
      <c r="I171" s="31" t="s">
        <v>5</v>
      </c>
      <c r="J171" s="31" t="s">
        <v>5</v>
      </c>
      <c r="K171" s="31" t="s">
        <v>5</v>
      </c>
      <c r="L171" s="31" t="s">
        <v>5</v>
      </c>
      <c r="M171" s="31" t="s">
        <v>5</v>
      </c>
      <c r="N171" s="31" t="s">
        <v>5</v>
      </c>
      <c r="O171" s="31" t="s">
        <v>5</v>
      </c>
      <c r="P171" s="31" t="s">
        <v>5</v>
      </c>
      <c r="Q171" s="31" t="s">
        <v>5</v>
      </c>
      <c r="R171" s="31" t="s">
        <v>5</v>
      </c>
      <c r="S171" s="31" t="s">
        <v>5</v>
      </c>
      <c r="T171" s="31" t="s">
        <v>5</v>
      </c>
      <c r="U171" s="31" t="s">
        <v>5</v>
      </c>
      <c r="V171" s="31" t="s">
        <v>5</v>
      </c>
      <c r="W171" s="31" t="s">
        <v>5</v>
      </c>
      <c r="X171" s="31" t="s">
        <v>5</v>
      </c>
      <c r="Y171" s="32" t="s">
        <v>5</v>
      </c>
      <c r="Z171" s="29" t="s">
        <v>5</v>
      </c>
      <c r="AA171" s="29"/>
      <c r="AB171" s="29"/>
    </row>
    <row r="172" spans="1:28" hidden="1" x14ac:dyDescent="0.2">
      <c r="A172" s="15"/>
      <c r="B172" s="8"/>
      <c r="C172" s="9" t="s">
        <v>170</v>
      </c>
      <c r="D172" s="29" t="s">
        <v>5</v>
      </c>
      <c r="E172" s="30" t="str">
        <f t="shared" si="8"/>
        <v>na</v>
      </c>
      <c r="F172" s="30" t="s">
        <v>5</v>
      </c>
      <c r="G172" s="31" t="s">
        <v>5</v>
      </c>
      <c r="H172" s="31" t="s">
        <v>5</v>
      </c>
      <c r="I172" s="31" t="s">
        <v>5</v>
      </c>
      <c r="J172" s="31" t="s">
        <v>5</v>
      </c>
      <c r="K172" s="31" t="s">
        <v>5</v>
      </c>
      <c r="L172" s="31" t="s">
        <v>5</v>
      </c>
      <c r="M172" s="31" t="s">
        <v>5</v>
      </c>
      <c r="N172" s="31" t="s">
        <v>5</v>
      </c>
      <c r="O172" s="31" t="s">
        <v>5</v>
      </c>
      <c r="P172" s="31" t="s">
        <v>5</v>
      </c>
      <c r="Q172" s="31" t="s">
        <v>5</v>
      </c>
      <c r="R172" s="31" t="s">
        <v>5</v>
      </c>
      <c r="S172" s="31" t="s">
        <v>5</v>
      </c>
      <c r="T172" s="31" t="s">
        <v>5</v>
      </c>
      <c r="U172" s="31" t="s">
        <v>5</v>
      </c>
      <c r="V172" s="31" t="s">
        <v>5</v>
      </c>
      <c r="W172" s="31" t="s">
        <v>5</v>
      </c>
      <c r="X172" s="31" t="s">
        <v>5</v>
      </c>
      <c r="Y172" s="32" t="s">
        <v>5</v>
      </c>
      <c r="Z172" s="29" t="s">
        <v>5</v>
      </c>
      <c r="AA172" s="29"/>
      <c r="AB172" s="29"/>
    </row>
    <row r="173" spans="1:28" hidden="1" x14ac:dyDescent="0.2">
      <c r="A173" s="15"/>
      <c r="B173" s="8"/>
      <c r="C173" s="9" t="s">
        <v>171</v>
      </c>
      <c r="D173" s="29" t="s">
        <v>5</v>
      </c>
      <c r="E173" s="30" t="str">
        <f t="shared" si="8"/>
        <v>na</v>
      </c>
      <c r="F173" s="30" t="s">
        <v>5</v>
      </c>
      <c r="G173" s="31" t="s">
        <v>5</v>
      </c>
      <c r="H173" s="31" t="s">
        <v>5</v>
      </c>
      <c r="I173" s="31" t="s">
        <v>5</v>
      </c>
      <c r="J173" s="31" t="s">
        <v>5</v>
      </c>
      <c r="K173" s="31" t="s">
        <v>5</v>
      </c>
      <c r="L173" s="31" t="s">
        <v>5</v>
      </c>
      <c r="M173" s="31" t="s">
        <v>5</v>
      </c>
      <c r="N173" s="31" t="s">
        <v>5</v>
      </c>
      <c r="O173" s="31" t="s">
        <v>5</v>
      </c>
      <c r="P173" s="31" t="s">
        <v>5</v>
      </c>
      <c r="Q173" s="31" t="s">
        <v>5</v>
      </c>
      <c r="R173" s="31" t="s">
        <v>5</v>
      </c>
      <c r="S173" s="31" t="s">
        <v>5</v>
      </c>
      <c r="T173" s="31" t="s">
        <v>5</v>
      </c>
      <c r="U173" s="31" t="s">
        <v>5</v>
      </c>
      <c r="V173" s="31" t="s">
        <v>5</v>
      </c>
      <c r="W173" s="31" t="s">
        <v>5</v>
      </c>
      <c r="X173" s="31" t="s">
        <v>5</v>
      </c>
      <c r="Y173" s="32" t="s">
        <v>5</v>
      </c>
      <c r="Z173" s="29" t="s">
        <v>5</v>
      </c>
      <c r="AA173" s="29"/>
      <c r="AB173" s="29"/>
    </row>
    <row r="174" spans="1:28" hidden="1" x14ac:dyDescent="0.2">
      <c r="A174" s="15"/>
      <c r="B174" s="8"/>
      <c r="C174" s="9" t="s">
        <v>172</v>
      </c>
      <c r="D174" s="29">
        <v>240</v>
      </c>
      <c r="E174" s="30">
        <f t="shared" si="8"/>
        <v>0</v>
      </c>
      <c r="F174" s="30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2">
        <v>0</v>
      </c>
      <c r="Z174" s="29">
        <v>0</v>
      </c>
      <c r="AA174" s="29">
        <v>0</v>
      </c>
      <c r="AB174" s="29">
        <v>0</v>
      </c>
    </row>
    <row r="175" spans="1:28" hidden="1" x14ac:dyDescent="0.2">
      <c r="A175" s="15"/>
      <c r="B175" s="8"/>
      <c r="C175" s="9" t="s">
        <v>173</v>
      </c>
      <c r="D175" s="29" t="s">
        <v>5</v>
      </c>
      <c r="E175" s="30" t="str">
        <f t="shared" si="8"/>
        <v>na</v>
      </c>
      <c r="F175" s="30" t="s">
        <v>5</v>
      </c>
      <c r="G175" s="31" t="s">
        <v>5</v>
      </c>
      <c r="H175" s="31" t="s">
        <v>5</v>
      </c>
      <c r="I175" s="31" t="s">
        <v>5</v>
      </c>
      <c r="J175" s="31" t="s">
        <v>5</v>
      </c>
      <c r="K175" s="31" t="s">
        <v>5</v>
      </c>
      <c r="L175" s="31" t="s">
        <v>5</v>
      </c>
      <c r="M175" s="31" t="s">
        <v>5</v>
      </c>
      <c r="N175" s="31" t="s">
        <v>5</v>
      </c>
      <c r="O175" s="31" t="s">
        <v>5</v>
      </c>
      <c r="P175" s="31" t="s">
        <v>5</v>
      </c>
      <c r="Q175" s="31" t="s">
        <v>5</v>
      </c>
      <c r="R175" s="31" t="s">
        <v>5</v>
      </c>
      <c r="S175" s="31" t="s">
        <v>5</v>
      </c>
      <c r="T175" s="31" t="s">
        <v>5</v>
      </c>
      <c r="U175" s="31" t="s">
        <v>5</v>
      </c>
      <c r="V175" s="31" t="s">
        <v>5</v>
      </c>
      <c r="W175" s="31" t="s">
        <v>5</v>
      </c>
      <c r="X175" s="31" t="s">
        <v>5</v>
      </c>
      <c r="Y175" s="32" t="s">
        <v>5</v>
      </c>
      <c r="Z175" s="29" t="s">
        <v>5</v>
      </c>
      <c r="AA175" s="29"/>
      <c r="AB175" s="29"/>
    </row>
    <row r="176" spans="1:28" hidden="1" x14ac:dyDescent="0.2">
      <c r="A176" s="15"/>
      <c r="B176" s="8"/>
      <c r="C176" s="9" t="s">
        <v>174</v>
      </c>
      <c r="D176" s="29">
        <v>25000</v>
      </c>
      <c r="E176" s="30">
        <f t="shared" si="8"/>
        <v>0</v>
      </c>
      <c r="F176" s="30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2">
        <v>0</v>
      </c>
      <c r="Z176" s="29">
        <v>0</v>
      </c>
      <c r="AA176" s="29">
        <v>0</v>
      </c>
      <c r="AB176" s="29">
        <v>0</v>
      </c>
    </row>
    <row r="177" spans="1:28" hidden="1" x14ac:dyDescent="0.2">
      <c r="A177" s="15"/>
      <c r="B177" s="8"/>
      <c r="C177" s="9" t="s">
        <v>175</v>
      </c>
      <c r="D177" s="29">
        <v>270</v>
      </c>
      <c r="E177" s="30">
        <f t="shared" si="8"/>
        <v>0</v>
      </c>
      <c r="F177" s="30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2">
        <v>0</v>
      </c>
      <c r="Z177" s="29">
        <v>0</v>
      </c>
      <c r="AA177" s="29">
        <v>0</v>
      </c>
      <c r="AB177" s="29">
        <v>0</v>
      </c>
    </row>
    <row r="178" spans="1:28" hidden="1" x14ac:dyDescent="0.2">
      <c r="A178" s="15"/>
      <c r="B178" s="8"/>
      <c r="C178" s="9" t="s">
        <v>176</v>
      </c>
      <c r="D178" s="29" t="s">
        <v>5</v>
      </c>
      <c r="E178" s="30" t="str">
        <f t="shared" si="8"/>
        <v>na</v>
      </c>
      <c r="F178" s="30" t="s">
        <v>5</v>
      </c>
      <c r="G178" s="31" t="s">
        <v>5</v>
      </c>
      <c r="H178" s="31" t="s">
        <v>5</v>
      </c>
      <c r="I178" s="31" t="s">
        <v>5</v>
      </c>
      <c r="J178" s="31" t="s">
        <v>5</v>
      </c>
      <c r="K178" s="31" t="s">
        <v>5</v>
      </c>
      <c r="L178" s="31" t="s">
        <v>5</v>
      </c>
      <c r="M178" s="31" t="s">
        <v>5</v>
      </c>
      <c r="N178" s="31" t="s">
        <v>5</v>
      </c>
      <c r="O178" s="31" t="s">
        <v>5</v>
      </c>
      <c r="P178" s="31" t="s">
        <v>5</v>
      </c>
      <c r="Q178" s="31" t="s">
        <v>5</v>
      </c>
      <c r="R178" s="31" t="s">
        <v>5</v>
      </c>
      <c r="S178" s="31" t="s">
        <v>5</v>
      </c>
      <c r="T178" s="31" t="s">
        <v>5</v>
      </c>
      <c r="U178" s="31" t="s">
        <v>5</v>
      </c>
      <c r="V178" s="31" t="s">
        <v>5</v>
      </c>
      <c r="W178" s="31" t="s">
        <v>5</v>
      </c>
      <c r="X178" s="31" t="s">
        <v>5</v>
      </c>
      <c r="Y178" s="32" t="s">
        <v>5</v>
      </c>
      <c r="Z178" s="29" t="s">
        <v>5</v>
      </c>
      <c r="AA178" s="29"/>
      <c r="AB178" s="29"/>
    </row>
    <row r="179" spans="1:28" hidden="1" x14ac:dyDescent="0.2">
      <c r="A179" s="15"/>
      <c r="B179" s="8"/>
      <c r="C179" s="9" t="s">
        <v>177</v>
      </c>
      <c r="D179" s="29" t="s">
        <v>5</v>
      </c>
      <c r="E179" s="30" t="str">
        <f t="shared" si="8"/>
        <v>na</v>
      </c>
      <c r="F179" s="30" t="s">
        <v>5</v>
      </c>
      <c r="G179" s="31" t="s">
        <v>5</v>
      </c>
      <c r="H179" s="31" t="s">
        <v>5</v>
      </c>
      <c r="I179" s="31" t="s">
        <v>5</v>
      </c>
      <c r="J179" s="31" t="s">
        <v>5</v>
      </c>
      <c r="K179" s="31" t="s">
        <v>5</v>
      </c>
      <c r="L179" s="31" t="s">
        <v>5</v>
      </c>
      <c r="M179" s="31" t="s">
        <v>5</v>
      </c>
      <c r="N179" s="31" t="s">
        <v>5</v>
      </c>
      <c r="O179" s="31" t="s">
        <v>5</v>
      </c>
      <c r="P179" s="31" t="s">
        <v>5</v>
      </c>
      <c r="Q179" s="31" t="s">
        <v>5</v>
      </c>
      <c r="R179" s="31" t="s">
        <v>5</v>
      </c>
      <c r="S179" s="31" t="s">
        <v>5</v>
      </c>
      <c r="T179" s="31" t="s">
        <v>5</v>
      </c>
      <c r="U179" s="31" t="s">
        <v>5</v>
      </c>
      <c r="V179" s="31" t="s">
        <v>5</v>
      </c>
      <c r="W179" s="31" t="s">
        <v>5</v>
      </c>
      <c r="X179" s="31" t="s">
        <v>5</v>
      </c>
      <c r="Y179" s="32" t="s">
        <v>5</v>
      </c>
      <c r="Z179" s="29" t="s">
        <v>5</v>
      </c>
      <c r="AA179" s="29"/>
      <c r="AB179" s="29"/>
    </row>
    <row r="180" spans="1:28" hidden="1" x14ac:dyDescent="0.2">
      <c r="A180" s="15"/>
      <c r="B180" s="8"/>
      <c r="C180" s="9" t="s">
        <v>178</v>
      </c>
      <c r="D180" s="29" t="s">
        <v>5</v>
      </c>
      <c r="E180" s="30" t="str">
        <f t="shared" si="8"/>
        <v>na</v>
      </c>
      <c r="F180" s="30" t="s">
        <v>5</v>
      </c>
      <c r="G180" s="31" t="s">
        <v>5</v>
      </c>
      <c r="H180" s="31" t="s">
        <v>5</v>
      </c>
      <c r="I180" s="31" t="s">
        <v>5</v>
      </c>
      <c r="J180" s="31" t="s">
        <v>5</v>
      </c>
      <c r="K180" s="31" t="s">
        <v>5</v>
      </c>
      <c r="L180" s="31" t="s">
        <v>5</v>
      </c>
      <c r="M180" s="31" t="s">
        <v>5</v>
      </c>
      <c r="N180" s="31" t="s">
        <v>5</v>
      </c>
      <c r="O180" s="31" t="s">
        <v>5</v>
      </c>
      <c r="P180" s="31" t="s">
        <v>5</v>
      </c>
      <c r="Q180" s="31" t="s">
        <v>5</v>
      </c>
      <c r="R180" s="31" t="s">
        <v>5</v>
      </c>
      <c r="S180" s="31" t="s">
        <v>5</v>
      </c>
      <c r="T180" s="31" t="s">
        <v>5</v>
      </c>
      <c r="U180" s="31" t="s">
        <v>5</v>
      </c>
      <c r="V180" s="31" t="s">
        <v>5</v>
      </c>
      <c r="W180" s="31" t="s">
        <v>5</v>
      </c>
      <c r="X180" s="31" t="s">
        <v>5</v>
      </c>
      <c r="Y180" s="32" t="s">
        <v>5</v>
      </c>
      <c r="Z180" s="29" t="s">
        <v>5</v>
      </c>
      <c r="AA180" s="29"/>
      <c r="AB180" s="29"/>
    </row>
    <row r="181" spans="1:28" hidden="1" x14ac:dyDescent="0.2">
      <c r="A181" s="15"/>
      <c r="B181" s="8"/>
      <c r="C181" s="9" t="s">
        <v>179</v>
      </c>
      <c r="D181" s="29" t="s">
        <v>5</v>
      </c>
      <c r="E181" s="30" t="str">
        <f t="shared" si="8"/>
        <v>na</v>
      </c>
      <c r="F181" s="30" t="s">
        <v>5</v>
      </c>
      <c r="G181" s="31" t="s">
        <v>5</v>
      </c>
      <c r="H181" s="31" t="s">
        <v>5</v>
      </c>
      <c r="I181" s="31" t="s">
        <v>5</v>
      </c>
      <c r="J181" s="31" t="s">
        <v>5</v>
      </c>
      <c r="K181" s="31" t="s">
        <v>5</v>
      </c>
      <c r="L181" s="31" t="s">
        <v>5</v>
      </c>
      <c r="M181" s="31" t="s">
        <v>5</v>
      </c>
      <c r="N181" s="31" t="s">
        <v>5</v>
      </c>
      <c r="O181" s="31" t="s">
        <v>5</v>
      </c>
      <c r="P181" s="31" t="s">
        <v>5</v>
      </c>
      <c r="Q181" s="31" t="s">
        <v>5</v>
      </c>
      <c r="R181" s="31" t="s">
        <v>5</v>
      </c>
      <c r="S181" s="31" t="s">
        <v>5</v>
      </c>
      <c r="T181" s="31" t="s">
        <v>5</v>
      </c>
      <c r="U181" s="31" t="s">
        <v>5</v>
      </c>
      <c r="V181" s="31" t="s">
        <v>5</v>
      </c>
      <c r="W181" s="31" t="s">
        <v>5</v>
      </c>
      <c r="X181" s="31" t="s">
        <v>5</v>
      </c>
      <c r="Y181" s="32" t="s">
        <v>5</v>
      </c>
      <c r="Z181" s="29" t="s">
        <v>5</v>
      </c>
      <c r="AA181" s="29"/>
      <c r="AB181" s="29"/>
    </row>
    <row r="182" spans="1:28" hidden="1" x14ac:dyDescent="0.2">
      <c r="A182" s="15"/>
      <c r="B182" s="8"/>
      <c r="C182" s="9" t="s">
        <v>180</v>
      </c>
      <c r="D182" s="29" t="s">
        <v>5</v>
      </c>
      <c r="E182" s="30" t="str">
        <f t="shared" si="8"/>
        <v>na</v>
      </c>
      <c r="F182" s="30" t="s">
        <v>5</v>
      </c>
      <c r="G182" s="31" t="s">
        <v>5</v>
      </c>
      <c r="H182" s="31" t="s">
        <v>5</v>
      </c>
      <c r="I182" s="31" t="s">
        <v>5</v>
      </c>
      <c r="J182" s="31" t="s">
        <v>5</v>
      </c>
      <c r="K182" s="31" t="s">
        <v>5</v>
      </c>
      <c r="L182" s="31" t="s">
        <v>5</v>
      </c>
      <c r="M182" s="31" t="s">
        <v>5</v>
      </c>
      <c r="N182" s="31" t="s">
        <v>5</v>
      </c>
      <c r="O182" s="31" t="s">
        <v>5</v>
      </c>
      <c r="P182" s="31" t="s">
        <v>5</v>
      </c>
      <c r="Q182" s="31" t="s">
        <v>5</v>
      </c>
      <c r="R182" s="31" t="s">
        <v>5</v>
      </c>
      <c r="S182" s="31" t="s">
        <v>5</v>
      </c>
      <c r="T182" s="31" t="s">
        <v>5</v>
      </c>
      <c r="U182" s="31" t="s">
        <v>5</v>
      </c>
      <c r="V182" s="31" t="s">
        <v>5</v>
      </c>
      <c r="W182" s="31" t="s">
        <v>5</v>
      </c>
      <c r="X182" s="31" t="s">
        <v>5</v>
      </c>
      <c r="Y182" s="32" t="s">
        <v>5</v>
      </c>
      <c r="Z182" s="29" t="s">
        <v>5</v>
      </c>
      <c r="AA182" s="29"/>
      <c r="AB182" s="29"/>
    </row>
    <row r="183" spans="1:28" hidden="1" x14ac:dyDescent="0.2">
      <c r="A183" s="15"/>
      <c r="B183" s="10"/>
      <c r="C183" s="11" t="s">
        <v>181</v>
      </c>
      <c r="D183" s="33">
        <v>30000</v>
      </c>
      <c r="E183" s="34">
        <f t="shared" si="8"/>
        <v>0</v>
      </c>
      <c r="F183" s="34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20862</v>
      </c>
      <c r="L183" s="35">
        <v>21627</v>
      </c>
      <c r="M183" s="35">
        <v>20000</v>
      </c>
      <c r="N183" s="35">
        <v>22000</v>
      </c>
      <c r="O183" s="35">
        <v>21852</v>
      </c>
      <c r="P183" s="35">
        <v>21845</v>
      </c>
      <c r="Q183" s="35">
        <v>21844</v>
      </c>
      <c r="R183" s="35">
        <v>27220</v>
      </c>
      <c r="S183" s="35">
        <v>27220</v>
      </c>
      <c r="T183" s="35">
        <v>32216</v>
      </c>
      <c r="U183" s="35">
        <v>25220</v>
      </c>
      <c r="V183" s="35">
        <v>30220</v>
      </c>
      <c r="W183" s="35">
        <v>30220</v>
      </c>
      <c r="X183" s="35">
        <v>30220</v>
      </c>
      <c r="Y183" s="36">
        <v>30100</v>
      </c>
      <c r="Z183" s="33">
        <v>21654</v>
      </c>
      <c r="AA183" s="33">
        <v>22116</v>
      </c>
      <c r="AB183" s="33">
        <v>23161</v>
      </c>
    </row>
    <row r="184" spans="1:28" x14ac:dyDescent="0.2">
      <c r="A184" s="15"/>
      <c r="B184" s="2" t="s">
        <v>182</v>
      </c>
      <c r="C184" s="2" t="s">
        <v>183</v>
      </c>
      <c r="D184" s="25"/>
      <c r="E184" s="26">
        <f t="shared" si="8"/>
        <v>-53398</v>
      </c>
      <c r="F184" s="26">
        <f>SUM(F$185:F$192)</f>
        <v>199290</v>
      </c>
      <c r="G184" s="27">
        <f t="shared" ref="G184:AB184" si="10">SUM(G$185:G$192)</f>
        <v>252688</v>
      </c>
      <c r="H184" s="27">
        <f t="shared" si="10"/>
        <v>478230</v>
      </c>
      <c r="I184" s="27">
        <f t="shared" si="10"/>
        <v>478230</v>
      </c>
      <c r="J184" s="27">
        <f t="shared" si="10"/>
        <v>478230</v>
      </c>
      <c r="K184" s="27">
        <f t="shared" si="10"/>
        <v>354552</v>
      </c>
      <c r="L184" s="27">
        <f t="shared" si="10"/>
        <v>97570</v>
      </c>
      <c r="M184" s="27">
        <f t="shared" si="10"/>
        <v>7426</v>
      </c>
      <c r="N184" s="27">
        <f t="shared" si="10"/>
        <v>72470</v>
      </c>
      <c r="O184" s="27">
        <f t="shared" si="10"/>
        <v>136546</v>
      </c>
      <c r="P184" s="27">
        <f t="shared" si="10"/>
        <v>136546</v>
      </c>
      <c r="Q184" s="27">
        <f t="shared" si="10"/>
        <v>136546</v>
      </c>
      <c r="R184" s="27">
        <f t="shared" si="10"/>
        <v>80494</v>
      </c>
      <c r="S184" s="27">
        <f t="shared" si="10"/>
        <v>54100</v>
      </c>
      <c r="T184" s="27">
        <f t="shared" si="10"/>
        <v>260576</v>
      </c>
      <c r="U184" s="27">
        <f t="shared" si="10"/>
        <v>170526</v>
      </c>
      <c r="V184" s="27">
        <f t="shared" si="10"/>
        <v>115076</v>
      </c>
      <c r="W184" s="27">
        <f t="shared" si="10"/>
        <v>118676</v>
      </c>
      <c r="X184" s="27">
        <f t="shared" si="10"/>
        <v>118676</v>
      </c>
      <c r="Y184" s="28">
        <f t="shared" si="10"/>
        <v>55062</v>
      </c>
      <c r="Z184" s="25">
        <f t="shared" si="10"/>
        <v>202844</v>
      </c>
      <c r="AA184" s="25">
        <f t="shared" si="10"/>
        <v>112414</v>
      </c>
      <c r="AB184" s="25">
        <f t="shared" si="10"/>
        <v>69076</v>
      </c>
    </row>
    <row r="185" spans="1:28" hidden="1" x14ac:dyDescent="0.2">
      <c r="A185" s="15"/>
      <c r="B185" s="8"/>
      <c r="C185" s="9" t="s">
        <v>184</v>
      </c>
      <c r="D185" s="29">
        <v>19109</v>
      </c>
      <c r="E185" s="30">
        <f t="shared" si="8"/>
        <v>0</v>
      </c>
      <c r="F185" s="30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2">
        <v>0</v>
      </c>
      <c r="Z185" s="29">
        <v>0</v>
      </c>
      <c r="AA185" s="29">
        <v>0</v>
      </c>
      <c r="AB185" s="29">
        <v>0</v>
      </c>
    </row>
    <row r="186" spans="1:28" hidden="1" x14ac:dyDescent="0.2">
      <c r="A186" s="15"/>
      <c r="B186" s="8"/>
      <c r="C186" s="9" t="s">
        <v>185</v>
      </c>
      <c r="D186" s="29"/>
      <c r="E186" s="30">
        <f t="shared" si="8"/>
        <v>0</v>
      </c>
      <c r="F186" s="30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2"/>
      <c r="Z186" s="29"/>
      <c r="AA186" s="29"/>
      <c r="AB186" s="29"/>
    </row>
    <row r="187" spans="1:28" hidden="1" x14ac:dyDescent="0.2">
      <c r="A187" s="15"/>
      <c r="B187" s="8"/>
      <c r="C187" s="9" t="s">
        <v>186</v>
      </c>
      <c r="D187" s="29"/>
      <c r="E187" s="30">
        <f t="shared" si="8"/>
        <v>0</v>
      </c>
      <c r="F187" s="30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2"/>
      <c r="Z187" s="29"/>
      <c r="AA187" s="29"/>
      <c r="AB187" s="29"/>
    </row>
    <row r="188" spans="1:28" hidden="1" x14ac:dyDescent="0.2">
      <c r="A188" s="15"/>
      <c r="B188" s="8"/>
      <c r="C188" s="9" t="s">
        <v>187</v>
      </c>
      <c r="D188" s="29"/>
      <c r="E188" s="30">
        <f t="shared" si="8"/>
        <v>0</v>
      </c>
      <c r="F188" s="30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2"/>
      <c r="Z188" s="29"/>
      <c r="AA188" s="29"/>
      <c r="AB188" s="29"/>
    </row>
    <row r="189" spans="1:28" hidden="1" x14ac:dyDescent="0.2">
      <c r="A189" s="15"/>
      <c r="B189" s="8"/>
      <c r="C189" s="9" t="s">
        <v>188</v>
      </c>
      <c r="D189" s="29"/>
      <c r="E189" s="30">
        <f t="shared" si="8"/>
        <v>0</v>
      </c>
      <c r="F189" s="30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2"/>
      <c r="Z189" s="29"/>
      <c r="AA189" s="29"/>
      <c r="AB189" s="29"/>
    </row>
    <row r="190" spans="1:28" hidden="1" x14ac:dyDescent="0.2">
      <c r="A190" s="15"/>
      <c r="B190" s="8"/>
      <c r="C190" s="9" t="s">
        <v>189</v>
      </c>
      <c r="D190" s="29">
        <v>635170</v>
      </c>
      <c r="E190" s="30">
        <f t="shared" si="8"/>
        <v>-26699</v>
      </c>
      <c r="F190" s="30">
        <v>99645</v>
      </c>
      <c r="G190" s="31">
        <v>126344</v>
      </c>
      <c r="H190" s="31">
        <v>239115</v>
      </c>
      <c r="I190" s="31">
        <v>239115</v>
      </c>
      <c r="J190" s="31">
        <v>239115</v>
      </c>
      <c r="K190" s="31">
        <v>177276</v>
      </c>
      <c r="L190" s="31">
        <v>48785</v>
      </c>
      <c r="M190" s="31">
        <v>3713</v>
      </c>
      <c r="N190" s="31">
        <v>36235</v>
      </c>
      <c r="O190" s="31">
        <v>68273</v>
      </c>
      <c r="P190" s="31">
        <v>68273</v>
      </c>
      <c r="Q190" s="31">
        <v>68273</v>
      </c>
      <c r="R190" s="31">
        <v>40247</v>
      </c>
      <c r="S190" s="31">
        <v>27050</v>
      </c>
      <c r="T190" s="31">
        <v>130288</v>
      </c>
      <c r="U190" s="31">
        <v>85263</v>
      </c>
      <c r="V190" s="31">
        <v>57538</v>
      </c>
      <c r="W190" s="31">
        <v>59338</v>
      </c>
      <c r="X190" s="31">
        <v>59338</v>
      </c>
      <c r="Y190" s="32">
        <v>27531</v>
      </c>
      <c r="Z190" s="29">
        <v>101422</v>
      </c>
      <c r="AA190" s="29">
        <v>56207</v>
      </c>
      <c r="AB190" s="29">
        <v>34538</v>
      </c>
    </row>
    <row r="191" spans="1:28" hidden="1" x14ac:dyDescent="0.2">
      <c r="A191" s="15"/>
      <c r="B191" s="8"/>
      <c r="C191" s="9" t="s">
        <v>190</v>
      </c>
      <c r="D191" s="29"/>
      <c r="E191" s="30">
        <f t="shared" si="8"/>
        <v>0</v>
      </c>
      <c r="F191" s="3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2"/>
      <c r="Z191" s="29"/>
      <c r="AA191" s="29"/>
      <c r="AB191" s="29"/>
    </row>
    <row r="192" spans="1:28" hidden="1" x14ac:dyDescent="0.2">
      <c r="A192" s="15"/>
      <c r="B192" s="10"/>
      <c r="C192" s="11" t="s">
        <v>191</v>
      </c>
      <c r="D192" s="33">
        <v>635170</v>
      </c>
      <c r="E192" s="34">
        <f t="shared" si="8"/>
        <v>-26699</v>
      </c>
      <c r="F192" s="34">
        <v>99645</v>
      </c>
      <c r="G192" s="35">
        <v>126344</v>
      </c>
      <c r="H192" s="35">
        <v>239115</v>
      </c>
      <c r="I192" s="35">
        <v>239115</v>
      </c>
      <c r="J192" s="35">
        <v>239115</v>
      </c>
      <c r="K192" s="35">
        <v>177276</v>
      </c>
      <c r="L192" s="35">
        <v>48785</v>
      </c>
      <c r="M192" s="35">
        <v>3713</v>
      </c>
      <c r="N192" s="35">
        <v>36235</v>
      </c>
      <c r="O192" s="35">
        <v>68273</v>
      </c>
      <c r="P192" s="35">
        <v>68273</v>
      </c>
      <c r="Q192" s="35">
        <v>68273</v>
      </c>
      <c r="R192" s="35">
        <v>40247</v>
      </c>
      <c r="S192" s="35">
        <v>27050</v>
      </c>
      <c r="T192" s="35">
        <v>130288</v>
      </c>
      <c r="U192" s="35">
        <v>85263</v>
      </c>
      <c r="V192" s="35">
        <v>57538</v>
      </c>
      <c r="W192" s="35">
        <v>59338</v>
      </c>
      <c r="X192" s="35">
        <v>59338</v>
      </c>
      <c r="Y192" s="36">
        <v>27531</v>
      </c>
      <c r="Z192" s="33">
        <v>101422</v>
      </c>
      <c r="AA192" s="33">
        <v>56207</v>
      </c>
      <c r="AB192" s="33">
        <v>34538</v>
      </c>
    </row>
    <row r="193" spans="1:28" x14ac:dyDescent="0.2">
      <c r="A193" s="15"/>
      <c r="B193" s="2" t="s">
        <v>192</v>
      </c>
      <c r="C193" s="2" t="s">
        <v>193</v>
      </c>
      <c r="D193" s="25"/>
      <c r="E193" s="26">
        <f t="shared" si="8"/>
        <v>0</v>
      </c>
      <c r="F193" s="26">
        <f>SUM(F$194:F$197)</f>
        <v>0</v>
      </c>
      <c r="G193" s="27">
        <f t="shared" ref="G193:AB193" si="11">SUM(G$194:G$197)</f>
        <v>0</v>
      </c>
      <c r="H193" s="27">
        <f t="shared" si="11"/>
        <v>0</v>
      </c>
      <c r="I193" s="27">
        <f t="shared" si="11"/>
        <v>0</v>
      </c>
      <c r="J193" s="27">
        <f t="shared" si="11"/>
        <v>0</v>
      </c>
      <c r="K193" s="27">
        <f t="shared" si="11"/>
        <v>0</v>
      </c>
      <c r="L193" s="27">
        <f t="shared" si="11"/>
        <v>0</v>
      </c>
      <c r="M193" s="27">
        <f t="shared" si="11"/>
        <v>0</v>
      </c>
      <c r="N193" s="27">
        <f t="shared" si="11"/>
        <v>0</v>
      </c>
      <c r="O193" s="27">
        <f t="shared" si="11"/>
        <v>0</v>
      </c>
      <c r="P193" s="27">
        <f t="shared" si="11"/>
        <v>0</v>
      </c>
      <c r="Q193" s="27">
        <f t="shared" si="11"/>
        <v>0</v>
      </c>
      <c r="R193" s="27">
        <f t="shared" si="11"/>
        <v>0</v>
      </c>
      <c r="S193" s="27">
        <f t="shared" si="11"/>
        <v>0</v>
      </c>
      <c r="T193" s="27">
        <f t="shared" si="11"/>
        <v>0</v>
      </c>
      <c r="U193" s="27">
        <f t="shared" si="11"/>
        <v>0</v>
      </c>
      <c r="V193" s="27">
        <f t="shared" si="11"/>
        <v>0</v>
      </c>
      <c r="W193" s="27">
        <f t="shared" si="11"/>
        <v>0</v>
      </c>
      <c r="X193" s="27">
        <f t="shared" si="11"/>
        <v>0</v>
      </c>
      <c r="Y193" s="28">
        <f t="shared" si="11"/>
        <v>0</v>
      </c>
      <c r="Z193" s="25">
        <f t="shared" si="11"/>
        <v>100</v>
      </c>
      <c r="AA193" s="25">
        <f t="shared" si="11"/>
        <v>3833</v>
      </c>
      <c r="AB193" s="25">
        <f t="shared" si="11"/>
        <v>15298</v>
      </c>
    </row>
    <row r="194" spans="1:28" hidden="1" x14ac:dyDescent="0.2">
      <c r="A194" s="15"/>
      <c r="B194" s="8"/>
      <c r="C194" s="9" t="s">
        <v>194</v>
      </c>
      <c r="D194" s="29"/>
      <c r="E194" s="30">
        <f t="shared" si="8"/>
        <v>0</v>
      </c>
      <c r="F194" s="30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2"/>
      <c r="Z194" s="29"/>
      <c r="AA194" s="29"/>
      <c r="AB194" s="29"/>
    </row>
    <row r="195" spans="1:28" hidden="1" x14ac:dyDescent="0.2">
      <c r="A195" s="15"/>
      <c r="B195" s="8"/>
      <c r="C195" s="9" t="s">
        <v>195</v>
      </c>
      <c r="D195" s="29">
        <v>1</v>
      </c>
      <c r="E195" s="30">
        <f t="shared" si="8"/>
        <v>0</v>
      </c>
      <c r="F195" s="30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2">
        <v>0</v>
      </c>
      <c r="Z195" s="29">
        <v>100</v>
      </c>
      <c r="AA195" s="29">
        <v>3833</v>
      </c>
      <c r="AB195" s="29">
        <v>15298</v>
      </c>
    </row>
    <row r="196" spans="1:28" hidden="1" x14ac:dyDescent="0.2">
      <c r="A196" s="15"/>
      <c r="B196" s="8"/>
      <c r="C196" s="9" t="s">
        <v>196</v>
      </c>
      <c r="D196" s="29"/>
      <c r="E196" s="30">
        <f t="shared" si="8"/>
        <v>0</v>
      </c>
      <c r="F196" s="30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2"/>
      <c r="Z196" s="29"/>
      <c r="AA196" s="29"/>
      <c r="AB196" s="29"/>
    </row>
    <row r="197" spans="1:28" hidden="1" x14ac:dyDescent="0.2">
      <c r="A197" s="15"/>
      <c r="B197" s="10"/>
      <c r="C197" s="11" t="s">
        <v>197</v>
      </c>
      <c r="D197" s="33"/>
      <c r="E197" s="34">
        <f t="shared" ref="E197:E260" si="12">IF(ISERROR($F197-$G197), "na", ($F197-$G197))</f>
        <v>0</v>
      </c>
      <c r="F197" s="34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6"/>
      <c r="Z197" s="33"/>
      <c r="AA197" s="33"/>
      <c r="AB197" s="33"/>
    </row>
    <row r="198" spans="1:28" x14ac:dyDescent="0.2">
      <c r="A198" s="15"/>
      <c r="B198" s="2" t="s">
        <v>198</v>
      </c>
      <c r="C198" s="2" t="s">
        <v>199</v>
      </c>
      <c r="D198" s="25"/>
      <c r="E198" s="26">
        <f t="shared" si="12"/>
        <v>0</v>
      </c>
      <c r="F198" s="26">
        <f>SUM(F$199:F$202)</f>
        <v>0</v>
      </c>
      <c r="G198" s="27">
        <f t="shared" ref="G198:AB198" si="13">SUM(G$199:G$202)</f>
        <v>0</v>
      </c>
      <c r="H198" s="27">
        <f t="shared" si="13"/>
        <v>0</v>
      </c>
      <c r="I198" s="27">
        <f t="shared" si="13"/>
        <v>0</v>
      </c>
      <c r="J198" s="27">
        <f t="shared" si="13"/>
        <v>0</v>
      </c>
      <c r="K198" s="27">
        <f t="shared" si="13"/>
        <v>0</v>
      </c>
      <c r="L198" s="27">
        <f t="shared" si="13"/>
        <v>0</v>
      </c>
      <c r="M198" s="27">
        <f t="shared" si="13"/>
        <v>0</v>
      </c>
      <c r="N198" s="27">
        <f t="shared" si="13"/>
        <v>0</v>
      </c>
      <c r="O198" s="27">
        <f t="shared" si="13"/>
        <v>0</v>
      </c>
      <c r="P198" s="27">
        <f t="shared" si="13"/>
        <v>0</v>
      </c>
      <c r="Q198" s="27">
        <f t="shared" si="13"/>
        <v>0</v>
      </c>
      <c r="R198" s="27">
        <f t="shared" si="13"/>
        <v>0</v>
      </c>
      <c r="S198" s="27">
        <f t="shared" si="13"/>
        <v>0</v>
      </c>
      <c r="T198" s="27">
        <f t="shared" si="13"/>
        <v>0</v>
      </c>
      <c r="U198" s="27">
        <f t="shared" si="13"/>
        <v>0</v>
      </c>
      <c r="V198" s="27">
        <f t="shared" si="13"/>
        <v>0</v>
      </c>
      <c r="W198" s="27">
        <f t="shared" si="13"/>
        <v>0</v>
      </c>
      <c r="X198" s="27">
        <f t="shared" si="13"/>
        <v>0</v>
      </c>
      <c r="Y198" s="28">
        <f t="shared" si="13"/>
        <v>0</v>
      </c>
      <c r="Z198" s="25">
        <f t="shared" si="13"/>
        <v>0</v>
      </c>
      <c r="AA198" s="25">
        <f t="shared" si="13"/>
        <v>0</v>
      </c>
      <c r="AB198" s="25">
        <f t="shared" si="13"/>
        <v>0</v>
      </c>
    </row>
    <row r="199" spans="1:28" hidden="1" x14ac:dyDescent="0.2">
      <c r="A199" s="15"/>
      <c r="B199" s="8"/>
      <c r="C199" s="9" t="s">
        <v>200</v>
      </c>
      <c r="D199" s="29"/>
      <c r="E199" s="30">
        <f t="shared" si="12"/>
        <v>0</v>
      </c>
      <c r="F199" s="30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2"/>
      <c r="Z199" s="29"/>
      <c r="AA199" s="29"/>
      <c r="AB199" s="29"/>
    </row>
    <row r="200" spans="1:28" hidden="1" x14ac:dyDescent="0.2">
      <c r="A200" s="15"/>
      <c r="B200" s="8"/>
      <c r="C200" s="9" t="s">
        <v>201</v>
      </c>
      <c r="D200" s="29"/>
      <c r="E200" s="30">
        <f t="shared" si="12"/>
        <v>0</v>
      </c>
      <c r="F200" s="3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2"/>
      <c r="Z200" s="29"/>
      <c r="AA200" s="29"/>
      <c r="AB200" s="29"/>
    </row>
    <row r="201" spans="1:28" hidden="1" x14ac:dyDescent="0.2">
      <c r="A201" s="15"/>
      <c r="B201" s="8"/>
      <c r="C201" s="9" t="s">
        <v>202</v>
      </c>
      <c r="D201" s="29"/>
      <c r="E201" s="30">
        <f t="shared" si="12"/>
        <v>0</v>
      </c>
      <c r="F201" s="30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2"/>
      <c r="Z201" s="29"/>
      <c r="AA201" s="29"/>
      <c r="AB201" s="29"/>
    </row>
    <row r="202" spans="1:28" hidden="1" x14ac:dyDescent="0.2">
      <c r="A202" s="15"/>
      <c r="B202" s="10"/>
      <c r="C202" s="11" t="s">
        <v>203</v>
      </c>
      <c r="D202" s="33"/>
      <c r="E202" s="34">
        <f t="shared" si="12"/>
        <v>0</v>
      </c>
      <c r="F202" s="34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6"/>
      <c r="Z202" s="33"/>
      <c r="AA202" s="33"/>
      <c r="AB202" s="33"/>
    </row>
    <row r="203" spans="1:28" x14ac:dyDescent="0.2">
      <c r="A203" s="15"/>
      <c r="B203" s="2" t="s">
        <v>204</v>
      </c>
      <c r="C203" s="2" t="s">
        <v>205</v>
      </c>
      <c r="D203" s="25"/>
      <c r="E203" s="26">
        <f t="shared" si="12"/>
        <v>-47227</v>
      </c>
      <c r="F203" s="26">
        <f>SUM(F$204:F$206)</f>
        <v>0</v>
      </c>
      <c r="G203" s="27">
        <f t="shared" ref="G203:AB203" si="14">SUM(G$204:G$206)</f>
        <v>47227</v>
      </c>
      <c r="H203" s="27">
        <f t="shared" si="14"/>
        <v>47227</v>
      </c>
      <c r="I203" s="27">
        <f t="shared" si="14"/>
        <v>47227</v>
      </c>
      <c r="J203" s="27">
        <f t="shared" si="14"/>
        <v>47227</v>
      </c>
      <c r="K203" s="27">
        <f t="shared" si="14"/>
        <v>47227</v>
      </c>
      <c r="L203" s="27">
        <f t="shared" si="14"/>
        <v>47227</v>
      </c>
      <c r="M203" s="27">
        <f t="shared" si="14"/>
        <v>42342</v>
      </c>
      <c r="N203" s="27">
        <f t="shared" si="14"/>
        <v>37314</v>
      </c>
      <c r="O203" s="27">
        <f t="shared" si="14"/>
        <v>37314</v>
      </c>
      <c r="P203" s="27">
        <f t="shared" si="14"/>
        <v>42224</v>
      </c>
      <c r="Q203" s="27">
        <f t="shared" si="14"/>
        <v>37339</v>
      </c>
      <c r="R203" s="27">
        <f t="shared" si="14"/>
        <v>37339</v>
      </c>
      <c r="S203" s="27">
        <f t="shared" si="14"/>
        <v>42224</v>
      </c>
      <c r="T203" s="27">
        <f t="shared" si="14"/>
        <v>42169</v>
      </c>
      <c r="U203" s="27">
        <f t="shared" si="14"/>
        <v>42169</v>
      </c>
      <c r="V203" s="27">
        <f t="shared" si="14"/>
        <v>42150</v>
      </c>
      <c r="W203" s="27">
        <f t="shared" si="14"/>
        <v>42139</v>
      </c>
      <c r="X203" s="27">
        <f t="shared" si="14"/>
        <v>42139</v>
      </c>
      <c r="Y203" s="28">
        <f t="shared" si="14"/>
        <v>42139</v>
      </c>
      <c r="Z203" s="25">
        <f t="shared" si="14"/>
        <v>42706</v>
      </c>
      <c r="AA203" s="25">
        <f t="shared" si="14"/>
        <v>42030</v>
      </c>
      <c r="AB203" s="25">
        <f t="shared" si="14"/>
        <v>39987</v>
      </c>
    </row>
    <row r="204" spans="1:28" hidden="1" x14ac:dyDescent="0.2">
      <c r="A204" s="15"/>
      <c r="B204" s="8"/>
      <c r="C204" s="9" t="s">
        <v>206</v>
      </c>
      <c r="D204" s="29" t="s">
        <v>5</v>
      </c>
      <c r="E204" s="30" t="str">
        <f t="shared" si="12"/>
        <v>na</v>
      </c>
      <c r="F204" s="30" t="s">
        <v>5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31">
        <v>0</v>
      </c>
      <c r="O204" s="31">
        <v>0</v>
      </c>
      <c r="P204" s="31">
        <v>0</v>
      </c>
      <c r="Q204" s="31">
        <v>0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2">
        <v>0</v>
      </c>
      <c r="Z204" s="29">
        <v>0</v>
      </c>
      <c r="AA204" s="29">
        <v>0</v>
      </c>
      <c r="AB204" s="29">
        <v>0</v>
      </c>
    </row>
    <row r="205" spans="1:28" hidden="1" x14ac:dyDescent="0.2">
      <c r="A205" s="15"/>
      <c r="B205" s="8"/>
      <c r="C205" s="9" t="s">
        <v>207</v>
      </c>
      <c r="D205" s="29" t="s">
        <v>5</v>
      </c>
      <c r="E205" s="30" t="str">
        <f t="shared" si="12"/>
        <v>na</v>
      </c>
      <c r="F205" s="30" t="s">
        <v>5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31">
        <v>0</v>
      </c>
      <c r="O205" s="31">
        <v>0</v>
      </c>
      <c r="P205" s="31">
        <v>0</v>
      </c>
      <c r="Q205" s="31">
        <v>0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2">
        <v>0</v>
      </c>
      <c r="Z205" s="29">
        <v>0</v>
      </c>
      <c r="AA205" s="29">
        <v>0</v>
      </c>
      <c r="AB205" s="29">
        <v>0</v>
      </c>
    </row>
    <row r="206" spans="1:28" hidden="1" x14ac:dyDescent="0.2">
      <c r="A206" s="15"/>
      <c r="B206" s="10"/>
      <c r="C206" s="11" t="s">
        <v>140</v>
      </c>
      <c r="D206" s="33" t="s">
        <v>5</v>
      </c>
      <c r="E206" s="34" t="str">
        <f t="shared" si="12"/>
        <v>na</v>
      </c>
      <c r="F206" s="34" t="s">
        <v>5</v>
      </c>
      <c r="G206" s="35">
        <v>47227</v>
      </c>
      <c r="H206" s="35">
        <v>47227</v>
      </c>
      <c r="I206" s="35">
        <v>47227</v>
      </c>
      <c r="J206" s="35">
        <v>47227</v>
      </c>
      <c r="K206" s="35">
        <v>47227</v>
      </c>
      <c r="L206" s="35">
        <v>47227</v>
      </c>
      <c r="M206" s="35">
        <v>42342</v>
      </c>
      <c r="N206" s="35">
        <v>37314</v>
      </c>
      <c r="O206" s="35">
        <v>37314</v>
      </c>
      <c r="P206" s="35">
        <v>42224</v>
      </c>
      <c r="Q206" s="35">
        <v>37339</v>
      </c>
      <c r="R206" s="35">
        <v>37339</v>
      </c>
      <c r="S206" s="35">
        <v>42224</v>
      </c>
      <c r="T206" s="35">
        <v>42169</v>
      </c>
      <c r="U206" s="35">
        <v>42169</v>
      </c>
      <c r="V206" s="35">
        <v>42150</v>
      </c>
      <c r="W206" s="35">
        <v>42139</v>
      </c>
      <c r="X206" s="35">
        <v>42139</v>
      </c>
      <c r="Y206" s="36">
        <v>42139</v>
      </c>
      <c r="Z206" s="33">
        <v>42706</v>
      </c>
      <c r="AA206" s="33">
        <v>42030</v>
      </c>
      <c r="AB206" s="33">
        <v>39987</v>
      </c>
    </row>
    <row r="207" spans="1:28" x14ac:dyDescent="0.2">
      <c r="A207" s="16"/>
      <c r="B207" s="17" t="s">
        <v>208</v>
      </c>
      <c r="C207" s="18"/>
      <c r="D207" s="41">
        <f>SUM(D$73,D$92,D$132,D$150,D$184,D$193,D$198,D$203)</f>
        <v>0</v>
      </c>
      <c r="E207" s="42">
        <f t="shared" si="12"/>
        <v>-162142</v>
      </c>
      <c r="F207" s="42">
        <f t="shared" ref="F207:AB207" si="15">SUM(F$73,F$92,F$132,F$150,F$184,F$193,F$198,F$203)</f>
        <v>351192</v>
      </c>
      <c r="G207" s="43">
        <f t="shared" si="15"/>
        <v>513334</v>
      </c>
      <c r="H207" s="43">
        <f t="shared" si="15"/>
        <v>854080</v>
      </c>
      <c r="I207" s="43">
        <f t="shared" si="15"/>
        <v>848903</v>
      </c>
      <c r="J207" s="43">
        <f t="shared" si="15"/>
        <v>853903</v>
      </c>
      <c r="K207" s="43">
        <f t="shared" si="15"/>
        <v>717499</v>
      </c>
      <c r="L207" s="43">
        <f t="shared" si="15"/>
        <v>487215</v>
      </c>
      <c r="M207" s="43">
        <f t="shared" si="15"/>
        <v>415292</v>
      </c>
      <c r="N207" s="43">
        <f t="shared" si="15"/>
        <v>462982</v>
      </c>
      <c r="O207" s="43">
        <f t="shared" si="15"/>
        <v>468004</v>
      </c>
      <c r="P207" s="43">
        <f t="shared" si="15"/>
        <v>460661</v>
      </c>
      <c r="Q207" s="43">
        <f t="shared" si="15"/>
        <v>455750</v>
      </c>
      <c r="R207" s="43">
        <f t="shared" si="15"/>
        <v>415740</v>
      </c>
      <c r="S207" s="43">
        <f t="shared" si="15"/>
        <v>413062</v>
      </c>
      <c r="T207" s="43">
        <f t="shared" si="15"/>
        <v>606374</v>
      </c>
      <c r="U207" s="43">
        <f t="shared" si="15"/>
        <v>548298</v>
      </c>
      <c r="V207" s="43">
        <f t="shared" si="15"/>
        <v>444702</v>
      </c>
      <c r="W207" s="43">
        <f t="shared" si="15"/>
        <v>456917</v>
      </c>
      <c r="X207" s="43">
        <f t="shared" si="15"/>
        <v>456936</v>
      </c>
      <c r="Y207" s="44">
        <f t="shared" si="15"/>
        <v>421276</v>
      </c>
      <c r="Z207" s="41">
        <f t="shared" si="15"/>
        <v>553741</v>
      </c>
      <c r="AA207" s="41">
        <f t="shared" si="15"/>
        <v>455610</v>
      </c>
      <c r="AB207" s="41">
        <f t="shared" si="15"/>
        <v>504054</v>
      </c>
    </row>
    <row r="208" spans="1:28" x14ac:dyDescent="0.2">
      <c r="A208" s="4" t="s">
        <v>209</v>
      </c>
      <c r="B208" s="2" t="s">
        <v>210</v>
      </c>
      <c r="C208" s="2" t="s">
        <v>211</v>
      </c>
      <c r="D208" s="25"/>
      <c r="E208" s="26">
        <f t="shared" si="12"/>
        <v>3908</v>
      </c>
      <c r="F208" s="26">
        <f>SUM(F$209:F$225)</f>
        <v>303884</v>
      </c>
      <c r="G208" s="27">
        <f t="shared" ref="G208:AB208" si="16">SUM(G$209:G$225)</f>
        <v>299976</v>
      </c>
      <c r="H208" s="27">
        <f t="shared" si="16"/>
        <v>293654</v>
      </c>
      <c r="I208" s="27">
        <f t="shared" si="16"/>
        <v>271850</v>
      </c>
      <c r="J208" s="27">
        <f t="shared" si="16"/>
        <v>284496</v>
      </c>
      <c r="K208" s="27">
        <f t="shared" si="16"/>
        <v>314930</v>
      </c>
      <c r="L208" s="27">
        <f t="shared" si="16"/>
        <v>301103</v>
      </c>
      <c r="M208" s="27">
        <f t="shared" si="16"/>
        <v>336461</v>
      </c>
      <c r="N208" s="27">
        <f t="shared" si="16"/>
        <v>314430</v>
      </c>
      <c r="O208" s="27">
        <f t="shared" si="16"/>
        <v>293928</v>
      </c>
      <c r="P208" s="27">
        <f t="shared" si="16"/>
        <v>313234</v>
      </c>
      <c r="Q208" s="27">
        <f t="shared" si="16"/>
        <v>290334</v>
      </c>
      <c r="R208" s="27">
        <f t="shared" si="16"/>
        <v>277776</v>
      </c>
      <c r="S208" s="27">
        <f t="shared" si="16"/>
        <v>331157</v>
      </c>
      <c r="T208" s="27">
        <f t="shared" si="16"/>
        <v>273684</v>
      </c>
      <c r="U208" s="27">
        <f t="shared" si="16"/>
        <v>268689</v>
      </c>
      <c r="V208" s="27">
        <f t="shared" si="16"/>
        <v>272322</v>
      </c>
      <c r="W208" s="27">
        <f t="shared" si="16"/>
        <v>287427</v>
      </c>
      <c r="X208" s="27">
        <f t="shared" si="16"/>
        <v>296138</v>
      </c>
      <c r="Y208" s="28">
        <f t="shared" si="16"/>
        <v>287672</v>
      </c>
      <c r="Z208" s="25">
        <f t="shared" si="16"/>
        <v>308813</v>
      </c>
      <c r="AA208" s="25">
        <f t="shared" si="16"/>
        <v>326161</v>
      </c>
      <c r="AB208" s="25">
        <f t="shared" si="16"/>
        <v>307284</v>
      </c>
    </row>
    <row r="209" spans="1:28" hidden="1" x14ac:dyDescent="0.2">
      <c r="A209" s="19"/>
      <c r="B209" s="8"/>
      <c r="C209" s="9" t="s">
        <v>212</v>
      </c>
      <c r="D209" s="29">
        <v>82217</v>
      </c>
      <c r="E209" s="30">
        <f t="shared" si="12"/>
        <v>-1215</v>
      </c>
      <c r="F209" s="30">
        <v>25670</v>
      </c>
      <c r="G209" s="31">
        <v>26885</v>
      </c>
      <c r="H209" s="31">
        <v>27036</v>
      </c>
      <c r="I209" s="31">
        <v>25136</v>
      </c>
      <c r="J209" s="31">
        <v>22387</v>
      </c>
      <c r="K209" s="31">
        <v>23304</v>
      </c>
      <c r="L209" s="31">
        <v>22359</v>
      </c>
      <c r="M209" s="31">
        <v>23101</v>
      </c>
      <c r="N209" s="31">
        <v>22467</v>
      </c>
      <c r="O209" s="31">
        <v>15970</v>
      </c>
      <c r="P209" s="31">
        <v>16045</v>
      </c>
      <c r="Q209" s="31">
        <v>22820</v>
      </c>
      <c r="R209" s="31">
        <v>18788</v>
      </c>
      <c r="S209" s="31">
        <v>22553</v>
      </c>
      <c r="T209" s="31">
        <v>18867</v>
      </c>
      <c r="U209" s="31">
        <v>20403</v>
      </c>
      <c r="V209" s="31">
        <v>19097</v>
      </c>
      <c r="W209" s="31">
        <v>18101</v>
      </c>
      <c r="X209" s="31">
        <v>20306</v>
      </c>
      <c r="Y209" s="32">
        <v>19130</v>
      </c>
      <c r="Z209" s="29">
        <v>22474</v>
      </c>
      <c r="AA209" s="29">
        <v>23898</v>
      </c>
      <c r="AB209" s="29">
        <v>20857</v>
      </c>
    </row>
    <row r="210" spans="1:28" hidden="1" x14ac:dyDescent="0.2">
      <c r="A210" s="19"/>
      <c r="B210" s="8"/>
      <c r="C210" s="9" t="s">
        <v>213</v>
      </c>
      <c r="D210" s="29">
        <v>193123</v>
      </c>
      <c r="E210" s="30">
        <f t="shared" si="12"/>
        <v>0</v>
      </c>
      <c r="F210" s="30">
        <v>58612</v>
      </c>
      <c r="G210" s="31">
        <v>58612</v>
      </c>
      <c r="H210" s="31">
        <v>58612</v>
      </c>
      <c r="I210" s="31">
        <v>58612</v>
      </c>
      <c r="J210" s="31">
        <v>58612</v>
      </c>
      <c r="K210" s="31">
        <v>58612</v>
      </c>
      <c r="L210" s="31">
        <v>58612</v>
      </c>
      <c r="M210" s="31">
        <v>58441</v>
      </c>
      <c r="N210" s="31">
        <v>58613</v>
      </c>
      <c r="O210" s="31">
        <v>58613</v>
      </c>
      <c r="P210" s="31">
        <v>58561</v>
      </c>
      <c r="Q210" s="31">
        <v>58531</v>
      </c>
      <c r="R210" s="31">
        <v>57752</v>
      </c>
      <c r="S210" s="31">
        <v>57752</v>
      </c>
      <c r="T210" s="31">
        <v>59202</v>
      </c>
      <c r="U210" s="31">
        <v>59718</v>
      </c>
      <c r="V210" s="31">
        <v>58912</v>
      </c>
      <c r="W210" s="31">
        <v>58912</v>
      </c>
      <c r="X210" s="31">
        <v>58912</v>
      </c>
      <c r="Y210" s="32">
        <v>58912</v>
      </c>
      <c r="Z210" s="29">
        <v>58303</v>
      </c>
      <c r="AA210" s="29">
        <v>55329</v>
      </c>
      <c r="AB210" s="29">
        <v>51798</v>
      </c>
    </row>
    <row r="211" spans="1:28" hidden="1" x14ac:dyDescent="0.2">
      <c r="A211" s="19"/>
      <c r="B211" s="8"/>
      <c r="C211" s="9" t="s">
        <v>214</v>
      </c>
      <c r="D211" s="29">
        <v>20819</v>
      </c>
      <c r="E211" s="30">
        <f t="shared" si="12"/>
        <v>0</v>
      </c>
      <c r="F211" s="30">
        <v>10000</v>
      </c>
      <c r="G211" s="31">
        <v>10000</v>
      </c>
      <c r="H211" s="31">
        <v>10000</v>
      </c>
      <c r="I211" s="31">
        <v>10000</v>
      </c>
      <c r="J211" s="31">
        <v>10000</v>
      </c>
      <c r="K211" s="31">
        <v>10000</v>
      </c>
      <c r="L211" s="31">
        <v>10000</v>
      </c>
      <c r="M211" s="31">
        <v>10000</v>
      </c>
      <c r="N211" s="31">
        <v>10000</v>
      </c>
      <c r="O211" s="31">
        <v>10000</v>
      </c>
      <c r="P211" s="31">
        <v>10000</v>
      </c>
      <c r="Q211" s="31">
        <v>10000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10500</v>
      </c>
      <c r="Y211" s="32">
        <v>10500</v>
      </c>
      <c r="Z211" s="29">
        <v>8217</v>
      </c>
      <c r="AA211" s="29">
        <v>10077</v>
      </c>
      <c r="AB211" s="29">
        <v>8908</v>
      </c>
    </row>
    <row r="212" spans="1:28" hidden="1" x14ac:dyDescent="0.2">
      <c r="A212" s="19"/>
      <c r="B212" s="8"/>
      <c r="C212" s="9" t="s">
        <v>215</v>
      </c>
      <c r="D212" s="29"/>
      <c r="E212" s="30">
        <f t="shared" si="12"/>
        <v>0</v>
      </c>
      <c r="F212" s="30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2"/>
      <c r="Z212" s="29"/>
      <c r="AA212" s="29"/>
      <c r="AB212" s="29"/>
    </row>
    <row r="213" spans="1:28" hidden="1" x14ac:dyDescent="0.2">
      <c r="A213" s="19"/>
      <c r="B213" s="8"/>
      <c r="C213" s="9" t="s">
        <v>216</v>
      </c>
      <c r="D213" s="29"/>
      <c r="E213" s="30">
        <f t="shared" si="12"/>
        <v>0</v>
      </c>
      <c r="F213" s="30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2"/>
      <c r="Z213" s="29"/>
      <c r="AA213" s="29"/>
      <c r="AB213" s="29"/>
    </row>
    <row r="214" spans="1:28" hidden="1" x14ac:dyDescent="0.2">
      <c r="A214" s="19"/>
      <c r="B214" s="8"/>
      <c r="C214" s="9" t="s">
        <v>217</v>
      </c>
      <c r="D214" s="29">
        <v>386433</v>
      </c>
      <c r="E214" s="30">
        <f t="shared" si="12"/>
        <v>11187</v>
      </c>
      <c r="F214" s="30">
        <v>84389</v>
      </c>
      <c r="G214" s="31">
        <v>73202</v>
      </c>
      <c r="H214" s="31">
        <v>74966</v>
      </c>
      <c r="I214" s="31">
        <v>73967</v>
      </c>
      <c r="J214" s="31">
        <v>71483</v>
      </c>
      <c r="K214" s="31">
        <v>83573</v>
      </c>
      <c r="L214" s="31">
        <v>103118</v>
      </c>
      <c r="M214" s="31">
        <v>90292</v>
      </c>
      <c r="N214" s="31">
        <v>89699</v>
      </c>
      <c r="O214" s="31">
        <v>95004</v>
      </c>
      <c r="P214" s="31">
        <v>94373</v>
      </c>
      <c r="Q214" s="31">
        <v>61581</v>
      </c>
      <c r="R214" s="31">
        <v>71012</v>
      </c>
      <c r="S214" s="31">
        <v>118294</v>
      </c>
      <c r="T214" s="31">
        <v>115561</v>
      </c>
      <c r="U214" s="31">
        <v>87793</v>
      </c>
      <c r="V214" s="31">
        <v>101549</v>
      </c>
      <c r="W214" s="31">
        <v>84412</v>
      </c>
      <c r="X214" s="31">
        <v>96191</v>
      </c>
      <c r="Y214" s="32">
        <v>82524</v>
      </c>
      <c r="Z214" s="29">
        <v>92702</v>
      </c>
      <c r="AA214" s="29">
        <v>92999</v>
      </c>
      <c r="AB214" s="29">
        <v>73951</v>
      </c>
    </row>
    <row r="215" spans="1:28" hidden="1" x14ac:dyDescent="0.2">
      <c r="A215" s="19"/>
      <c r="B215" s="8"/>
      <c r="C215" s="9" t="s">
        <v>218</v>
      </c>
      <c r="D215" s="29">
        <v>61048</v>
      </c>
      <c r="E215" s="30">
        <f t="shared" si="12"/>
        <v>0</v>
      </c>
      <c r="F215" s="30">
        <v>9642</v>
      </c>
      <c r="G215" s="31">
        <v>9642</v>
      </c>
      <c r="H215" s="31">
        <v>9642</v>
      </c>
      <c r="I215" s="31">
        <v>9641</v>
      </c>
      <c r="J215" s="31">
        <v>9642</v>
      </c>
      <c r="K215" s="31">
        <v>9642</v>
      </c>
      <c r="L215" s="31">
        <v>9642</v>
      </c>
      <c r="M215" s="31">
        <v>9642</v>
      </c>
      <c r="N215" s="31">
        <v>9650</v>
      </c>
      <c r="O215" s="31">
        <v>8471</v>
      </c>
      <c r="P215" s="31">
        <v>9638</v>
      </c>
      <c r="Q215" s="31">
        <v>12295</v>
      </c>
      <c r="R215" s="31">
        <v>9650</v>
      </c>
      <c r="S215" s="31">
        <v>12157</v>
      </c>
      <c r="T215" s="31">
        <v>9641</v>
      </c>
      <c r="U215" s="31">
        <v>7400</v>
      </c>
      <c r="V215" s="31">
        <v>7400</v>
      </c>
      <c r="W215" s="31">
        <v>0</v>
      </c>
      <c r="X215" s="31">
        <v>3349</v>
      </c>
      <c r="Y215" s="32">
        <v>7400</v>
      </c>
      <c r="Z215" s="29">
        <v>8775</v>
      </c>
      <c r="AA215" s="29">
        <v>7126</v>
      </c>
      <c r="AB215" s="29">
        <v>3660</v>
      </c>
    </row>
    <row r="216" spans="1:28" hidden="1" x14ac:dyDescent="0.2">
      <c r="A216" s="19"/>
      <c r="B216" s="8"/>
      <c r="C216" s="9" t="s">
        <v>219</v>
      </c>
      <c r="D216" s="29"/>
      <c r="E216" s="30">
        <f t="shared" si="12"/>
        <v>0</v>
      </c>
      <c r="F216" s="3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2"/>
      <c r="Z216" s="29"/>
      <c r="AA216" s="29"/>
      <c r="AB216" s="29"/>
    </row>
    <row r="217" spans="1:28" hidden="1" x14ac:dyDescent="0.2">
      <c r="A217" s="19"/>
      <c r="B217" s="8"/>
      <c r="C217" s="9" t="s">
        <v>220</v>
      </c>
      <c r="D217" s="29">
        <v>12254</v>
      </c>
      <c r="E217" s="30">
        <f t="shared" si="12"/>
        <v>0</v>
      </c>
      <c r="F217" s="30">
        <v>3000</v>
      </c>
      <c r="G217" s="31">
        <v>3000</v>
      </c>
      <c r="H217" s="31">
        <v>3000</v>
      </c>
      <c r="I217" s="31">
        <v>3000</v>
      </c>
      <c r="J217" s="31">
        <v>3000</v>
      </c>
      <c r="K217" s="31">
        <v>3000</v>
      </c>
      <c r="L217" s="31">
        <v>3000</v>
      </c>
      <c r="M217" s="31">
        <v>3000</v>
      </c>
      <c r="N217" s="31">
        <v>3000</v>
      </c>
      <c r="O217" s="31">
        <v>3000</v>
      </c>
      <c r="P217" s="31">
        <v>3000</v>
      </c>
      <c r="Q217" s="31">
        <v>3000</v>
      </c>
      <c r="R217" s="31">
        <v>3000</v>
      </c>
      <c r="S217" s="31">
        <v>3000</v>
      </c>
      <c r="T217" s="31">
        <v>3000</v>
      </c>
      <c r="U217" s="31">
        <v>3000</v>
      </c>
      <c r="V217" s="31">
        <v>3000</v>
      </c>
      <c r="W217" s="31">
        <v>3000</v>
      </c>
      <c r="X217" s="31">
        <v>3000</v>
      </c>
      <c r="Y217" s="32">
        <v>3000</v>
      </c>
      <c r="Z217" s="29">
        <v>3000</v>
      </c>
      <c r="AA217" s="29">
        <v>3177</v>
      </c>
      <c r="AB217" s="29">
        <v>3265</v>
      </c>
    </row>
    <row r="218" spans="1:28" hidden="1" x14ac:dyDescent="0.2">
      <c r="A218" s="19"/>
      <c r="B218" s="8"/>
      <c r="C218" s="9" t="s">
        <v>221</v>
      </c>
      <c r="D218" s="29">
        <v>167470</v>
      </c>
      <c r="E218" s="30">
        <f t="shared" si="12"/>
        <v>0</v>
      </c>
      <c r="F218" s="30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2">
        <v>0</v>
      </c>
      <c r="Z218" s="29">
        <v>1268</v>
      </c>
      <c r="AA218" s="29">
        <v>839</v>
      </c>
      <c r="AB218" s="29">
        <v>2228</v>
      </c>
    </row>
    <row r="219" spans="1:28" hidden="1" x14ac:dyDescent="0.2">
      <c r="A219" s="19"/>
      <c r="B219" s="8"/>
      <c r="C219" s="9" t="s">
        <v>222</v>
      </c>
      <c r="D219" s="29">
        <v>110407</v>
      </c>
      <c r="E219" s="30">
        <f t="shared" si="12"/>
        <v>-4047</v>
      </c>
      <c r="F219" s="30">
        <v>44084</v>
      </c>
      <c r="G219" s="31">
        <v>48131</v>
      </c>
      <c r="H219" s="31">
        <v>58085</v>
      </c>
      <c r="I219" s="31">
        <v>58085</v>
      </c>
      <c r="J219" s="31">
        <v>58085</v>
      </c>
      <c r="K219" s="31">
        <v>57806</v>
      </c>
      <c r="L219" s="31">
        <v>57086</v>
      </c>
      <c r="M219" s="31">
        <v>56557</v>
      </c>
      <c r="N219" s="31">
        <v>57085</v>
      </c>
      <c r="O219" s="31">
        <v>57085</v>
      </c>
      <c r="P219" s="31">
        <v>56738</v>
      </c>
      <c r="Q219" s="31">
        <v>57085</v>
      </c>
      <c r="R219" s="31">
        <v>57085</v>
      </c>
      <c r="S219" s="31">
        <v>57085</v>
      </c>
      <c r="T219" s="31">
        <v>48287</v>
      </c>
      <c r="U219" s="31">
        <v>54880</v>
      </c>
      <c r="V219" s="31">
        <v>54918</v>
      </c>
      <c r="W219" s="31">
        <v>59585</v>
      </c>
      <c r="X219" s="31">
        <v>49085</v>
      </c>
      <c r="Y219" s="32">
        <v>51085</v>
      </c>
      <c r="Z219" s="29">
        <v>53101</v>
      </c>
      <c r="AA219" s="29">
        <v>48403</v>
      </c>
      <c r="AB219" s="29">
        <v>49899</v>
      </c>
    </row>
    <row r="220" spans="1:28" hidden="1" x14ac:dyDescent="0.2">
      <c r="A220" s="19"/>
      <c r="B220" s="8"/>
      <c r="C220" s="9" t="s">
        <v>223</v>
      </c>
      <c r="D220" s="29"/>
      <c r="E220" s="30">
        <f t="shared" si="12"/>
        <v>0</v>
      </c>
      <c r="F220" s="3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2"/>
      <c r="Z220" s="29"/>
      <c r="AA220" s="29"/>
      <c r="AB220" s="29"/>
    </row>
    <row r="221" spans="1:28" hidden="1" x14ac:dyDescent="0.2">
      <c r="A221" s="19"/>
      <c r="B221" s="8"/>
      <c r="C221" s="9" t="s">
        <v>224</v>
      </c>
      <c r="D221" s="29">
        <v>267518</v>
      </c>
      <c r="E221" s="30">
        <f t="shared" si="12"/>
        <v>17483</v>
      </c>
      <c r="F221" s="30">
        <v>68487</v>
      </c>
      <c r="G221" s="31">
        <v>51004</v>
      </c>
      <c r="H221" s="31">
        <v>42813</v>
      </c>
      <c r="I221" s="31">
        <v>23909</v>
      </c>
      <c r="J221" s="31">
        <v>41787</v>
      </c>
      <c r="K221" s="31">
        <v>59493</v>
      </c>
      <c r="L221" s="31">
        <v>27786</v>
      </c>
      <c r="M221" s="31">
        <v>75928</v>
      </c>
      <c r="N221" s="31">
        <v>54416</v>
      </c>
      <c r="O221" s="31">
        <v>36285</v>
      </c>
      <c r="P221" s="31">
        <v>55379</v>
      </c>
      <c r="Q221" s="31">
        <v>55522</v>
      </c>
      <c r="R221" s="31">
        <v>50989</v>
      </c>
      <c r="S221" s="31">
        <v>50816</v>
      </c>
      <c r="T221" s="31">
        <v>9626</v>
      </c>
      <c r="U221" s="31">
        <v>25995</v>
      </c>
      <c r="V221" s="31">
        <v>17946</v>
      </c>
      <c r="W221" s="31">
        <v>53917</v>
      </c>
      <c r="X221" s="31">
        <v>45295</v>
      </c>
      <c r="Y221" s="32">
        <v>44621</v>
      </c>
      <c r="Z221" s="29">
        <v>50740</v>
      </c>
      <c r="AA221" s="29">
        <v>76402</v>
      </c>
      <c r="AB221" s="29">
        <v>84220</v>
      </c>
    </row>
    <row r="222" spans="1:28" hidden="1" x14ac:dyDescent="0.2">
      <c r="A222" s="19"/>
      <c r="B222" s="8"/>
      <c r="C222" s="9" t="s">
        <v>225</v>
      </c>
      <c r="D222" s="29">
        <v>12825</v>
      </c>
      <c r="E222" s="30">
        <f t="shared" si="12"/>
        <v>-9500</v>
      </c>
      <c r="F222" s="30">
        <v>0</v>
      </c>
      <c r="G222" s="31">
        <v>9500</v>
      </c>
      <c r="H222" s="31">
        <v>9500</v>
      </c>
      <c r="I222" s="31">
        <v>9500</v>
      </c>
      <c r="J222" s="31">
        <v>9500</v>
      </c>
      <c r="K222" s="31">
        <v>9500</v>
      </c>
      <c r="L222" s="31">
        <v>9500</v>
      </c>
      <c r="M222" s="31">
        <v>9500</v>
      </c>
      <c r="N222" s="31">
        <v>9500</v>
      </c>
      <c r="O222" s="31">
        <v>9500</v>
      </c>
      <c r="P222" s="31">
        <v>9500</v>
      </c>
      <c r="Q222" s="31">
        <v>9500</v>
      </c>
      <c r="R222" s="31">
        <v>9500</v>
      </c>
      <c r="S222" s="31">
        <v>9500</v>
      </c>
      <c r="T222" s="31">
        <v>9500</v>
      </c>
      <c r="U222" s="31">
        <v>9500</v>
      </c>
      <c r="V222" s="31">
        <v>9500</v>
      </c>
      <c r="W222" s="31">
        <v>9500</v>
      </c>
      <c r="X222" s="31">
        <v>9500</v>
      </c>
      <c r="Y222" s="32">
        <v>10500</v>
      </c>
      <c r="Z222" s="29">
        <v>9900</v>
      </c>
      <c r="AA222" s="29">
        <v>7554</v>
      </c>
      <c r="AB222" s="29">
        <v>8498</v>
      </c>
    </row>
    <row r="223" spans="1:28" hidden="1" x14ac:dyDescent="0.2">
      <c r="A223" s="19"/>
      <c r="B223" s="8"/>
      <c r="C223" s="9" t="s">
        <v>226</v>
      </c>
      <c r="D223" s="29"/>
      <c r="E223" s="30">
        <f t="shared" si="12"/>
        <v>0</v>
      </c>
      <c r="F223" s="30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2"/>
      <c r="Z223" s="29"/>
      <c r="AA223" s="29"/>
      <c r="AB223" s="29"/>
    </row>
    <row r="224" spans="1:28" hidden="1" x14ac:dyDescent="0.2">
      <c r="A224" s="19"/>
      <c r="B224" s="8"/>
      <c r="C224" s="9" t="s">
        <v>227</v>
      </c>
      <c r="D224" s="29"/>
      <c r="E224" s="30">
        <f t="shared" si="12"/>
        <v>0</v>
      </c>
      <c r="F224" s="30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2"/>
      <c r="Z224" s="29"/>
      <c r="AA224" s="29"/>
      <c r="AB224" s="29"/>
    </row>
    <row r="225" spans="1:28" hidden="1" x14ac:dyDescent="0.2">
      <c r="A225" s="19"/>
      <c r="B225" s="10"/>
      <c r="C225" s="11" t="s">
        <v>228</v>
      </c>
      <c r="D225" s="33">
        <v>84666</v>
      </c>
      <c r="E225" s="34">
        <f t="shared" si="12"/>
        <v>-10000</v>
      </c>
      <c r="F225" s="34">
        <v>0</v>
      </c>
      <c r="G225" s="35">
        <v>10000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6">
        <v>0</v>
      </c>
      <c r="Z225" s="33">
        <v>333</v>
      </c>
      <c r="AA225" s="33">
        <v>357</v>
      </c>
      <c r="AB225" s="33">
        <v>0</v>
      </c>
    </row>
    <row r="226" spans="1:28" x14ac:dyDescent="0.2">
      <c r="A226" s="19"/>
      <c r="B226" s="2" t="s">
        <v>229</v>
      </c>
      <c r="C226" s="2" t="s">
        <v>230</v>
      </c>
      <c r="D226" s="25"/>
      <c r="E226" s="26">
        <f t="shared" si="12"/>
        <v>-14298</v>
      </c>
      <c r="F226" s="26">
        <f>SUM(F$227:F$241)</f>
        <v>350700</v>
      </c>
      <c r="G226" s="27">
        <f t="shared" ref="G226:AB226" si="17">SUM(G$227:G$241)</f>
        <v>364998</v>
      </c>
      <c r="H226" s="27">
        <f t="shared" si="17"/>
        <v>384345</v>
      </c>
      <c r="I226" s="27">
        <f t="shared" si="17"/>
        <v>373415</v>
      </c>
      <c r="J226" s="27">
        <f t="shared" si="17"/>
        <v>361239</v>
      </c>
      <c r="K226" s="27">
        <f t="shared" si="17"/>
        <v>375354</v>
      </c>
      <c r="L226" s="27">
        <f t="shared" si="17"/>
        <v>378705</v>
      </c>
      <c r="M226" s="27">
        <f t="shared" si="17"/>
        <v>364820</v>
      </c>
      <c r="N226" s="27">
        <f t="shared" si="17"/>
        <v>362351</v>
      </c>
      <c r="O226" s="27">
        <f t="shared" si="17"/>
        <v>383655</v>
      </c>
      <c r="P226" s="27">
        <f t="shared" si="17"/>
        <v>387369</v>
      </c>
      <c r="Q226" s="27">
        <f t="shared" si="17"/>
        <v>327901</v>
      </c>
      <c r="R226" s="27">
        <f t="shared" si="17"/>
        <v>324736</v>
      </c>
      <c r="S226" s="27">
        <f t="shared" si="17"/>
        <v>387046</v>
      </c>
      <c r="T226" s="27">
        <f t="shared" si="17"/>
        <v>370945</v>
      </c>
      <c r="U226" s="27">
        <f t="shared" si="17"/>
        <v>370003</v>
      </c>
      <c r="V226" s="27">
        <f t="shared" si="17"/>
        <v>371513</v>
      </c>
      <c r="W226" s="27">
        <f t="shared" si="17"/>
        <v>368287</v>
      </c>
      <c r="X226" s="27">
        <f t="shared" si="17"/>
        <v>387412</v>
      </c>
      <c r="Y226" s="28">
        <f t="shared" si="17"/>
        <v>365600</v>
      </c>
      <c r="Z226" s="25">
        <f t="shared" si="17"/>
        <v>372500</v>
      </c>
      <c r="AA226" s="25">
        <f t="shared" si="17"/>
        <v>371258</v>
      </c>
      <c r="AB226" s="25">
        <f t="shared" si="17"/>
        <v>370732</v>
      </c>
    </row>
    <row r="227" spans="1:28" hidden="1" x14ac:dyDescent="0.2">
      <c r="A227" s="19"/>
      <c r="B227" s="8"/>
      <c r="C227" s="9" t="s">
        <v>231</v>
      </c>
      <c r="D227" s="29">
        <v>80570</v>
      </c>
      <c r="E227" s="30">
        <f t="shared" si="12"/>
        <v>15772</v>
      </c>
      <c r="F227" s="30">
        <v>23897</v>
      </c>
      <c r="G227" s="31">
        <v>8125</v>
      </c>
      <c r="H227" s="31">
        <v>5076</v>
      </c>
      <c r="I227" s="31">
        <v>4829</v>
      </c>
      <c r="J227" s="31">
        <v>4241</v>
      </c>
      <c r="K227" s="31">
        <v>3058</v>
      </c>
      <c r="L227" s="31">
        <v>9933</v>
      </c>
      <c r="M227" s="31">
        <v>23731</v>
      </c>
      <c r="N227" s="31">
        <v>23545</v>
      </c>
      <c r="O227" s="31">
        <v>24174</v>
      </c>
      <c r="P227" s="31">
        <v>24373</v>
      </c>
      <c r="Q227" s="31">
        <v>30803</v>
      </c>
      <c r="R227" s="31">
        <v>23766</v>
      </c>
      <c r="S227" s="31">
        <v>23650</v>
      </c>
      <c r="T227" s="31">
        <v>23709</v>
      </c>
      <c r="U227" s="31">
        <v>23641</v>
      </c>
      <c r="V227" s="31">
        <v>24657</v>
      </c>
      <c r="W227" s="31">
        <v>24681</v>
      </c>
      <c r="X227" s="31">
        <v>26587</v>
      </c>
      <c r="Y227" s="32">
        <v>19386</v>
      </c>
      <c r="Z227" s="29">
        <v>18191</v>
      </c>
      <c r="AA227" s="29">
        <v>23574</v>
      </c>
      <c r="AB227" s="29">
        <v>23726</v>
      </c>
    </row>
    <row r="228" spans="1:28" hidden="1" x14ac:dyDescent="0.2">
      <c r="A228" s="19"/>
      <c r="B228" s="8"/>
      <c r="C228" s="9" t="s">
        <v>232</v>
      </c>
      <c r="D228" s="29">
        <v>20955</v>
      </c>
      <c r="E228" s="30">
        <f t="shared" si="12"/>
        <v>-11</v>
      </c>
      <c r="F228" s="30">
        <v>11241</v>
      </c>
      <c r="G228" s="31">
        <v>11252</v>
      </c>
      <c r="H228" s="31">
        <v>11252</v>
      </c>
      <c r="I228" s="31">
        <v>11230</v>
      </c>
      <c r="J228" s="31">
        <v>11252</v>
      </c>
      <c r="K228" s="31">
        <v>11241</v>
      </c>
      <c r="L228" s="31">
        <v>11230</v>
      </c>
      <c r="M228" s="31">
        <v>11252</v>
      </c>
      <c r="N228" s="31">
        <v>11241</v>
      </c>
      <c r="O228" s="31">
        <v>11252</v>
      </c>
      <c r="P228" s="31">
        <v>11263</v>
      </c>
      <c r="Q228" s="31">
        <v>11241</v>
      </c>
      <c r="R228" s="31">
        <v>11197</v>
      </c>
      <c r="S228" s="31">
        <v>11197</v>
      </c>
      <c r="T228" s="31">
        <v>11252</v>
      </c>
      <c r="U228" s="31">
        <v>11230</v>
      </c>
      <c r="V228" s="31">
        <v>11252</v>
      </c>
      <c r="W228" s="31">
        <v>11263</v>
      </c>
      <c r="X228" s="31">
        <v>11241</v>
      </c>
      <c r="Y228" s="32">
        <v>11230</v>
      </c>
      <c r="Z228" s="29">
        <v>11272</v>
      </c>
      <c r="AA228" s="29">
        <v>11270</v>
      </c>
      <c r="AB228" s="29">
        <v>11233</v>
      </c>
    </row>
    <row r="229" spans="1:28" hidden="1" x14ac:dyDescent="0.2">
      <c r="A229" s="19"/>
      <c r="B229" s="8"/>
      <c r="C229" s="9" t="s">
        <v>233</v>
      </c>
      <c r="D229" s="29">
        <v>13023</v>
      </c>
      <c r="E229" s="30">
        <f t="shared" si="12"/>
        <v>0</v>
      </c>
      <c r="F229" s="30">
        <v>49</v>
      </c>
      <c r="G229" s="31">
        <v>49</v>
      </c>
      <c r="H229" s="31">
        <v>49</v>
      </c>
      <c r="I229" s="31">
        <v>49</v>
      </c>
      <c r="J229" s="31">
        <v>49</v>
      </c>
      <c r="K229" s="31">
        <v>49</v>
      </c>
      <c r="L229" s="31">
        <v>49</v>
      </c>
      <c r="M229" s="31">
        <v>49</v>
      </c>
      <c r="N229" s="31">
        <v>49</v>
      </c>
      <c r="O229" s="31">
        <v>49</v>
      </c>
      <c r="P229" s="31">
        <v>49</v>
      </c>
      <c r="Q229" s="31">
        <v>49</v>
      </c>
      <c r="R229" s="31">
        <v>49</v>
      </c>
      <c r="S229" s="31">
        <v>49</v>
      </c>
      <c r="T229" s="31">
        <v>49</v>
      </c>
      <c r="U229" s="31">
        <v>49</v>
      </c>
      <c r="V229" s="31">
        <v>49</v>
      </c>
      <c r="W229" s="31">
        <v>49</v>
      </c>
      <c r="X229" s="31">
        <v>49</v>
      </c>
      <c r="Y229" s="32">
        <v>49</v>
      </c>
      <c r="Z229" s="29">
        <v>49</v>
      </c>
      <c r="AA229" s="29">
        <v>49</v>
      </c>
      <c r="AB229" s="29">
        <v>49</v>
      </c>
    </row>
    <row r="230" spans="1:28" hidden="1" x14ac:dyDescent="0.2">
      <c r="A230" s="19"/>
      <c r="B230" s="8"/>
      <c r="C230" s="9" t="s">
        <v>234</v>
      </c>
      <c r="D230" s="29">
        <v>12500</v>
      </c>
      <c r="E230" s="30">
        <f t="shared" si="12"/>
        <v>-9286</v>
      </c>
      <c r="F230" s="30">
        <v>0</v>
      </c>
      <c r="G230" s="31">
        <v>9286</v>
      </c>
      <c r="H230" s="31">
        <v>9295</v>
      </c>
      <c r="I230" s="31">
        <v>9286</v>
      </c>
      <c r="J230" s="31">
        <v>9286</v>
      </c>
      <c r="K230" s="31">
        <v>9295</v>
      </c>
      <c r="L230" s="31">
        <v>9277</v>
      </c>
      <c r="M230" s="31">
        <v>9286</v>
      </c>
      <c r="N230" s="31">
        <v>9286</v>
      </c>
      <c r="O230" s="31">
        <v>9295</v>
      </c>
      <c r="P230" s="31">
        <v>9295</v>
      </c>
      <c r="Q230" s="31">
        <v>9304</v>
      </c>
      <c r="R230" s="31">
        <v>9250</v>
      </c>
      <c r="S230" s="31">
        <v>9241</v>
      </c>
      <c r="T230" s="31">
        <v>9277</v>
      </c>
      <c r="U230" s="31">
        <v>9277</v>
      </c>
      <c r="V230" s="31">
        <v>9286</v>
      </c>
      <c r="W230" s="31">
        <v>9304</v>
      </c>
      <c r="X230" s="31">
        <v>9286</v>
      </c>
      <c r="Y230" s="32">
        <v>10253</v>
      </c>
      <c r="Z230" s="29">
        <v>9678</v>
      </c>
      <c r="AA230" s="29">
        <v>7402</v>
      </c>
      <c r="AB230" s="29">
        <v>8569</v>
      </c>
    </row>
    <row r="231" spans="1:28" hidden="1" x14ac:dyDescent="0.2">
      <c r="A231" s="19"/>
      <c r="B231" s="8"/>
      <c r="C231" s="9" t="s">
        <v>235</v>
      </c>
      <c r="D231" s="29">
        <v>139025</v>
      </c>
      <c r="E231" s="30">
        <f t="shared" si="12"/>
        <v>-55</v>
      </c>
      <c r="F231" s="30">
        <v>18615</v>
      </c>
      <c r="G231" s="31">
        <v>18670</v>
      </c>
      <c r="H231" s="31">
        <v>18688</v>
      </c>
      <c r="I231" s="31">
        <v>18670</v>
      </c>
      <c r="J231" s="31">
        <v>18670</v>
      </c>
      <c r="K231" s="31">
        <v>18688</v>
      </c>
      <c r="L231" s="31">
        <v>18652</v>
      </c>
      <c r="M231" s="31">
        <v>18837</v>
      </c>
      <c r="N231" s="31">
        <v>19940</v>
      </c>
      <c r="O231" s="31">
        <v>19959</v>
      </c>
      <c r="P231" s="31">
        <v>19959</v>
      </c>
      <c r="Q231" s="31">
        <v>19979</v>
      </c>
      <c r="R231" s="31">
        <v>20699</v>
      </c>
      <c r="S231" s="31">
        <v>20678</v>
      </c>
      <c r="T231" s="31">
        <v>19001</v>
      </c>
      <c r="U231" s="31">
        <v>19685</v>
      </c>
      <c r="V231" s="31">
        <v>20625</v>
      </c>
      <c r="W231" s="31">
        <v>20666</v>
      </c>
      <c r="X231" s="31">
        <v>20625</v>
      </c>
      <c r="Y231" s="32">
        <v>20605</v>
      </c>
      <c r="Z231" s="29">
        <v>20010</v>
      </c>
      <c r="AA231" s="29">
        <v>20402</v>
      </c>
      <c r="AB231" s="29">
        <v>19984</v>
      </c>
    </row>
    <row r="232" spans="1:28" hidden="1" x14ac:dyDescent="0.2">
      <c r="A232" s="19"/>
      <c r="B232" s="8"/>
      <c r="C232" s="9" t="s">
        <v>236</v>
      </c>
      <c r="D232" s="29">
        <v>22618</v>
      </c>
      <c r="E232" s="30">
        <f t="shared" si="12"/>
        <v>-262</v>
      </c>
      <c r="F232" s="30">
        <v>6269</v>
      </c>
      <c r="G232" s="31">
        <v>6531</v>
      </c>
      <c r="H232" s="31">
        <v>6834</v>
      </c>
      <c r="I232" s="31">
        <v>6578</v>
      </c>
      <c r="J232" s="31">
        <v>5972</v>
      </c>
      <c r="K232" s="31">
        <v>6438</v>
      </c>
      <c r="L232" s="31">
        <v>5919</v>
      </c>
      <c r="M232" s="31">
        <v>6095</v>
      </c>
      <c r="N232" s="31">
        <v>5928</v>
      </c>
      <c r="O232" s="31">
        <v>6552</v>
      </c>
      <c r="P232" s="31">
        <v>6731</v>
      </c>
      <c r="Q232" s="31">
        <v>6582</v>
      </c>
      <c r="R232" s="31">
        <v>6225</v>
      </c>
      <c r="S232" s="31">
        <v>6099</v>
      </c>
      <c r="T232" s="31">
        <v>6064</v>
      </c>
      <c r="U232" s="31">
        <v>6043</v>
      </c>
      <c r="V232" s="31">
        <v>7038</v>
      </c>
      <c r="W232" s="31">
        <v>7052</v>
      </c>
      <c r="X232" s="31">
        <v>7038</v>
      </c>
      <c r="Y232" s="32">
        <v>6367</v>
      </c>
      <c r="Z232" s="29">
        <v>6414</v>
      </c>
      <c r="AA232" s="29">
        <v>6803</v>
      </c>
      <c r="AB232" s="29">
        <v>7656</v>
      </c>
    </row>
    <row r="233" spans="1:28" hidden="1" x14ac:dyDescent="0.2">
      <c r="A233" s="19"/>
      <c r="B233" s="8"/>
      <c r="C233" s="9" t="s">
        <v>237</v>
      </c>
      <c r="D233" s="29">
        <v>59501</v>
      </c>
      <c r="E233" s="30">
        <f t="shared" si="12"/>
        <v>-407</v>
      </c>
      <c r="F233" s="30">
        <v>22954</v>
      </c>
      <c r="G233" s="31">
        <v>23361</v>
      </c>
      <c r="H233" s="31">
        <v>23884</v>
      </c>
      <c r="I233" s="31">
        <v>21412</v>
      </c>
      <c r="J233" s="31">
        <v>24369</v>
      </c>
      <c r="K233" s="31">
        <v>23357</v>
      </c>
      <c r="L233" s="31">
        <v>21129</v>
      </c>
      <c r="M233" s="31">
        <v>22266</v>
      </c>
      <c r="N233" s="31">
        <v>22349</v>
      </c>
      <c r="O233" s="31">
        <v>24395</v>
      </c>
      <c r="P233" s="31">
        <v>25443</v>
      </c>
      <c r="Q233" s="31">
        <v>28512</v>
      </c>
      <c r="R233" s="31">
        <v>23315</v>
      </c>
      <c r="S233" s="31">
        <v>25684</v>
      </c>
      <c r="T233" s="31">
        <v>22022</v>
      </c>
      <c r="U233" s="31">
        <v>24861</v>
      </c>
      <c r="V233" s="31">
        <v>24023</v>
      </c>
      <c r="W233" s="31">
        <v>17922</v>
      </c>
      <c r="X233" s="31">
        <v>23143</v>
      </c>
      <c r="Y233" s="32">
        <v>25697</v>
      </c>
      <c r="Z233" s="29">
        <v>24531</v>
      </c>
      <c r="AA233" s="29">
        <v>26053</v>
      </c>
      <c r="AB233" s="29">
        <v>23374</v>
      </c>
    </row>
    <row r="234" spans="1:28" hidden="1" x14ac:dyDescent="0.2">
      <c r="A234" s="19"/>
      <c r="B234" s="8"/>
      <c r="C234" s="9" t="s">
        <v>238</v>
      </c>
      <c r="D234" s="29">
        <v>294988</v>
      </c>
      <c r="E234" s="30">
        <f t="shared" si="12"/>
        <v>-14546</v>
      </c>
      <c r="F234" s="30">
        <v>176131</v>
      </c>
      <c r="G234" s="31">
        <v>190677</v>
      </c>
      <c r="H234" s="31">
        <v>200322</v>
      </c>
      <c r="I234" s="31">
        <v>194658</v>
      </c>
      <c r="J234" s="31">
        <v>182129</v>
      </c>
      <c r="K234" s="31">
        <v>199413</v>
      </c>
      <c r="L234" s="31">
        <v>196735</v>
      </c>
      <c r="M234" s="31">
        <v>174943</v>
      </c>
      <c r="N234" s="31">
        <v>168462</v>
      </c>
      <c r="O234" s="31">
        <v>191919</v>
      </c>
      <c r="P234" s="31">
        <v>190003</v>
      </c>
      <c r="Q234" s="31">
        <v>109999</v>
      </c>
      <c r="R234" s="31">
        <v>143595</v>
      </c>
      <c r="S234" s="31">
        <v>200614</v>
      </c>
      <c r="T234" s="31">
        <v>193614</v>
      </c>
      <c r="U234" s="31">
        <v>174175</v>
      </c>
      <c r="V234" s="31">
        <v>186859</v>
      </c>
      <c r="W234" s="31">
        <v>185818</v>
      </c>
      <c r="X234" s="31">
        <v>196696</v>
      </c>
      <c r="Y234" s="32">
        <v>177411</v>
      </c>
      <c r="Z234" s="29">
        <v>185717</v>
      </c>
      <c r="AA234" s="29">
        <v>183070</v>
      </c>
      <c r="AB234" s="29">
        <v>186289</v>
      </c>
    </row>
    <row r="235" spans="1:28" hidden="1" x14ac:dyDescent="0.2">
      <c r="A235" s="19"/>
      <c r="B235" s="8"/>
      <c r="C235" s="9" t="s">
        <v>239</v>
      </c>
      <c r="D235" s="29">
        <v>20291</v>
      </c>
      <c r="E235" s="30">
        <f t="shared" si="12"/>
        <v>8</v>
      </c>
      <c r="F235" s="30">
        <v>9090</v>
      </c>
      <c r="G235" s="31">
        <v>9082</v>
      </c>
      <c r="H235" s="31">
        <v>9082</v>
      </c>
      <c r="I235" s="31">
        <v>9057</v>
      </c>
      <c r="J235" s="31">
        <v>9057</v>
      </c>
      <c r="K235" s="31">
        <v>9057</v>
      </c>
      <c r="L235" s="31">
        <v>9066</v>
      </c>
      <c r="M235" s="31">
        <v>9074</v>
      </c>
      <c r="N235" s="31">
        <v>9074</v>
      </c>
      <c r="O235" s="31">
        <v>9082</v>
      </c>
      <c r="P235" s="31">
        <v>9082</v>
      </c>
      <c r="Q235" s="31">
        <v>9082</v>
      </c>
      <c r="R235" s="31">
        <v>0</v>
      </c>
      <c r="S235" s="31">
        <v>0</v>
      </c>
      <c r="T235" s="31">
        <v>0</v>
      </c>
      <c r="U235" s="31">
        <v>0</v>
      </c>
      <c r="V235" s="31">
        <v>0</v>
      </c>
      <c r="W235" s="31">
        <v>0</v>
      </c>
      <c r="X235" s="31">
        <v>9562</v>
      </c>
      <c r="Y235" s="32">
        <v>9554</v>
      </c>
      <c r="Z235" s="29">
        <v>7459</v>
      </c>
      <c r="AA235" s="29">
        <v>9146</v>
      </c>
      <c r="AB235" s="29">
        <v>8126</v>
      </c>
    </row>
    <row r="236" spans="1:28" hidden="1" x14ac:dyDescent="0.2">
      <c r="A236" s="19"/>
      <c r="B236" s="8"/>
      <c r="C236" s="9" t="s">
        <v>240</v>
      </c>
      <c r="D236" s="29">
        <v>80133</v>
      </c>
      <c r="E236" s="30">
        <f t="shared" si="12"/>
        <v>-712</v>
      </c>
      <c r="F236" s="30">
        <v>5034</v>
      </c>
      <c r="G236" s="31">
        <v>5746</v>
      </c>
      <c r="H236" s="31">
        <v>6066</v>
      </c>
      <c r="I236" s="31">
        <v>5823</v>
      </c>
      <c r="J236" s="31">
        <v>6060</v>
      </c>
      <c r="K236" s="31">
        <v>6066</v>
      </c>
      <c r="L236" s="31">
        <v>10890</v>
      </c>
      <c r="M236" s="31">
        <v>1686</v>
      </c>
      <c r="N236" s="31">
        <v>5586</v>
      </c>
      <c r="O236" s="31">
        <v>6018</v>
      </c>
      <c r="P236" s="31">
        <v>6018</v>
      </c>
      <c r="Q236" s="31">
        <v>12666</v>
      </c>
      <c r="R236" s="31">
        <v>2471</v>
      </c>
      <c r="S236" s="31">
        <v>2709</v>
      </c>
      <c r="T236" s="31">
        <v>5365</v>
      </c>
      <c r="U236" s="31">
        <v>3887</v>
      </c>
      <c r="V236" s="31">
        <v>6060</v>
      </c>
      <c r="W236" s="31">
        <v>6072</v>
      </c>
      <c r="X236" s="31">
        <v>6060</v>
      </c>
      <c r="Y236" s="32">
        <v>6055</v>
      </c>
      <c r="Z236" s="29">
        <v>5934</v>
      </c>
      <c r="AA236" s="29">
        <v>6349</v>
      </c>
      <c r="AB236" s="29">
        <v>6313</v>
      </c>
    </row>
    <row r="237" spans="1:28" hidden="1" x14ac:dyDescent="0.2">
      <c r="A237" s="19"/>
      <c r="B237" s="8"/>
      <c r="C237" s="9" t="s">
        <v>241</v>
      </c>
      <c r="D237" s="29">
        <v>80133</v>
      </c>
      <c r="E237" s="30">
        <f t="shared" si="12"/>
        <v>-707</v>
      </c>
      <c r="F237" s="30">
        <v>29297</v>
      </c>
      <c r="G237" s="31">
        <v>30004</v>
      </c>
      <c r="H237" s="31">
        <v>31794</v>
      </c>
      <c r="I237" s="31">
        <v>29884</v>
      </c>
      <c r="J237" s="31">
        <v>28209</v>
      </c>
      <c r="K237" s="31">
        <v>26693</v>
      </c>
      <c r="L237" s="31">
        <v>26155</v>
      </c>
      <c r="M237" s="31">
        <v>26633</v>
      </c>
      <c r="N237" s="31">
        <v>25926</v>
      </c>
      <c r="O237" s="31">
        <v>19936</v>
      </c>
      <c r="P237" s="31">
        <v>24126</v>
      </c>
      <c r="Q237" s="31">
        <v>28606</v>
      </c>
      <c r="R237" s="31">
        <v>23425</v>
      </c>
      <c r="S237" s="31">
        <v>26423</v>
      </c>
      <c r="T237" s="31">
        <v>24058</v>
      </c>
      <c r="U237" s="31">
        <v>35762</v>
      </c>
      <c r="V237" s="31">
        <v>22815</v>
      </c>
      <c r="W237" s="31">
        <v>21930</v>
      </c>
      <c r="X237" s="31">
        <v>23980</v>
      </c>
      <c r="Y237" s="32">
        <v>23947</v>
      </c>
      <c r="Z237" s="29">
        <v>25758</v>
      </c>
      <c r="AA237" s="29">
        <v>23345</v>
      </c>
      <c r="AB237" s="29">
        <v>20920</v>
      </c>
    </row>
    <row r="238" spans="1:28" hidden="1" x14ac:dyDescent="0.2">
      <c r="A238" s="19"/>
      <c r="B238" s="8"/>
      <c r="C238" s="9" t="s">
        <v>242</v>
      </c>
      <c r="D238" s="29">
        <v>83576</v>
      </c>
      <c r="E238" s="30">
        <f t="shared" si="12"/>
        <v>-4082</v>
      </c>
      <c r="F238" s="30">
        <v>42984</v>
      </c>
      <c r="G238" s="31">
        <v>47066</v>
      </c>
      <c r="H238" s="31">
        <v>56852</v>
      </c>
      <c r="I238" s="31">
        <v>56796</v>
      </c>
      <c r="J238" s="31">
        <v>56796</v>
      </c>
      <c r="K238" s="31">
        <v>56851</v>
      </c>
      <c r="L238" s="31">
        <v>55765</v>
      </c>
      <c r="M238" s="31">
        <v>55819</v>
      </c>
      <c r="N238" s="31">
        <v>55819</v>
      </c>
      <c r="O238" s="31">
        <v>55873</v>
      </c>
      <c r="P238" s="31">
        <v>55873</v>
      </c>
      <c r="Q238" s="31">
        <v>55928</v>
      </c>
      <c r="R238" s="31">
        <v>55601</v>
      </c>
      <c r="S238" s="31">
        <v>55547</v>
      </c>
      <c r="T238" s="31">
        <v>51370</v>
      </c>
      <c r="U238" s="31">
        <v>56252</v>
      </c>
      <c r="V238" s="31">
        <v>53700</v>
      </c>
      <c r="W238" s="31">
        <v>58377</v>
      </c>
      <c r="X238" s="31">
        <v>47999</v>
      </c>
      <c r="Y238" s="32">
        <v>49905</v>
      </c>
      <c r="Z238" s="29">
        <v>52281</v>
      </c>
      <c r="AA238" s="29">
        <v>47483</v>
      </c>
      <c r="AB238" s="29">
        <v>49502</v>
      </c>
    </row>
    <row r="239" spans="1:28" hidden="1" x14ac:dyDescent="0.2">
      <c r="A239" s="19"/>
      <c r="B239" s="8"/>
      <c r="C239" s="9" t="s">
        <v>243</v>
      </c>
      <c r="D239" s="29">
        <v>22597</v>
      </c>
      <c r="E239" s="30">
        <f t="shared" si="12"/>
        <v>-3</v>
      </c>
      <c r="F239" s="30">
        <v>974</v>
      </c>
      <c r="G239" s="31">
        <v>977</v>
      </c>
      <c r="H239" s="31">
        <v>978</v>
      </c>
      <c r="I239" s="31">
        <v>977</v>
      </c>
      <c r="J239" s="31">
        <v>977</v>
      </c>
      <c r="K239" s="31">
        <v>978</v>
      </c>
      <c r="L239" s="31">
        <v>976</v>
      </c>
      <c r="M239" s="31">
        <v>977</v>
      </c>
      <c r="N239" s="31">
        <v>977</v>
      </c>
      <c r="O239" s="31">
        <v>978</v>
      </c>
      <c r="P239" s="31">
        <v>978</v>
      </c>
      <c r="Q239" s="31">
        <v>979</v>
      </c>
      <c r="R239" s="31">
        <v>973</v>
      </c>
      <c r="S239" s="31">
        <v>972</v>
      </c>
      <c r="T239" s="31">
        <v>976</v>
      </c>
      <c r="U239" s="31">
        <v>976</v>
      </c>
      <c r="V239" s="31">
        <v>977</v>
      </c>
      <c r="W239" s="31">
        <v>979</v>
      </c>
      <c r="X239" s="31">
        <v>977</v>
      </c>
      <c r="Y239" s="32">
        <v>976</v>
      </c>
      <c r="Z239" s="29">
        <v>1075</v>
      </c>
      <c r="AA239" s="29">
        <v>1959</v>
      </c>
      <c r="AB239" s="29">
        <v>1174</v>
      </c>
    </row>
    <row r="240" spans="1:28" hidden="1" x14ac:dyDescent="0.2">
      <c r="A240" s="19"/>
      <c r="B240" s="8"/>
      <c r="C240" s="9" t="s">
        <v>244</v>
      </c>
      <c r="D240" s="29">
        <v>11943</v>
      </c>
      <c r="E240" s="30">
        <f t="shared" si="12"/>
        <v>-3</v>
      </c>
      <c r="F240" s="30">
        <v>2932</v>
      </c>
      <c r="G240" s="31">
        <v>2935</v>
      </c>
      <c r="H240" s="31">
        <v>2935</v>
      </c>
      <c r="I240" s="31">
        <v>2929</v>
      </c>
      <c r="J240" s="31">
        <v>2935</v>
      </c>
      <c r="K240" s="31">
        <v>2932</v>
      </c>
      <c r="L240" s="31">
        <v>2929</v>
      </c>
      <c r="M240" s="31">
        <v>2935</v>
      </c>
      <c r="N240" s="31">
        <v>2932</v>
      </c>
      <c r="O240" s="31">
        <v>2935</v>
      </c>
      <c r="P240" s="31">
        <v>2938</v>
      </c>
      <c r="Q240" s="31">
        <v>2932</v>
      </c>
      <c r="R240" s="31">
        <v>2938</v>
      </c>
      <c r="S240" s="31">
        <v>2952</v>
      </c>
      <c r="T240" s="31">
        <v>2952</v>
      </c>
      <c r="U240" s="31">
        <v>2929</v>
      </c>
      <c r="V240" s="31">
        <v>2935</v>
      </c>
      <c r="W240" s="31">
        <v>2935</v>
      </c>
      <c r="X240" s="31">
        <v>2932</v>
      </c>
      <c r="Y240" s="32">
        <v>2929</v>
      </c>
      <c r="Z240" s="29">
        <v>2935</v>
      </c>
      <c r="AA240" s="29">
        <v>3113</v>
      </c>
      <c r="AB240" s="29">
        <v>3232</v>
      </c>
    </row>
    <row r="241" spans="1:28" hidden="1" x14ac:dyDescent="0.2">
      <c r="A241" s="19"/>
      <c r="B241" s="10"/>
      <c r="C241" s="11" t="s">
        <v>245</v>
      </c>
      <c r="D241" s="33">
        <v>6000</v>
      </c>
      <c r="E241" s="34">
        <f t="shared" si="12"/>
        <v>-4</v>
      </c>
      <c r="F241" s="34">
        <v>1233</v>
      </c>
      <c r="G241" s="35">
        <v>1237</v>
      </c>
      <c r="H241" s="35">
        <v>1238</v>
      </c>
      <c r="I241" s="35">
        <v>1237</v>
      </c>
      <c r="J241" s="35">
        <v>1237</v>
      </c>
      <c r="K241" s="35">
        <v>1238</v>
      </c>
      <c r="L241" s="35">
        <v>0</v>
      </c>
      <c r="M241" s="35">
        <v>1237</v>
      </c>
      <c r="N241" s="35">
        <v>1237</v>
      </c>
      <c r="O241" s="35">
        <v>1238</v>
      </c>
      <c r="P241" s="35">
        <v>1238</v>
      </c>
      <c r="Q241" s="35">
        <v>1239</v>
      </c>
      <c r="R241" s="35">
        <v>1232</v>
      </c>
      <c r="S241" s="35">
        <v>1231</v>
      </c>
      <c r="T241" s="35">
        <v>1236</v>
      </c>
      <c r="U241" s="35">
        <v>1236</v>
      </c>
      <c r="V241" s="35">
        <v>1237</v>
      </c>
      <c r="W241" s="35">
        <v>1239</v>
      </c>
      <c r="X241" s="35">
        <v>1237</v>
      </c>
      <c r="Y241" s="36">
        <v>1236</v>
      </c>
      <c r="Z241" s="33">
        <v>1196</v>
      </c>
      <c r="AA241" s="33">
        <v>1240</v>
      </c>
      <c r="AB241" s="33">
        <v>585</v>
      </c>
    </row>
    <row r="242" spans="1:28" x14ac:dyDescent="0.2">
      <c r="A242" s="19"/>
      <c r="B242" s="2" t="s">
        <v>246</v>
      </c>
      <c r="C242" s="2" t="s">
        <v>247</v>
      </c>
      <c r="D242" s="25"/>
      <c r="E242" s="26">
        <f t="shared" si="12"/>
        <v>0</v>
      </c>
      <c r="F242" s="26">
        <f>SUM(F$243:F$244)</f>
        <v>0</v>
      </c>
      <c r="G242" s="27">
        <f t="shared" ref="G242:AB242" si="18">SUM(G$243:G$244)</f>
        <v>0</v>
      </c>
      <c r="H242" s="27">
        <f t="shared" si="18"/>
        <v>0</v>
      </c>
      <c r="I242" s="27">
        <f t="shared" si="18"/>
        <v>0</v>
      </c>
      <c r="J242" s="27">
        <f t="shared" si="18"/>
        <v>0</v>
      </c>
      <c r="K242" s="27">
        <f t="shared" si="18"/>
        <v>43714</v>
      </c>
      <c r="L242" s="27">
        <f t="shared" si="18"/>
        <v>46455</v>
      </c>
      <c r="M242" s="27">
        <f t="shared" si="18"/>
        <v>80299</v>
      </c>
      <c r="N242" s="27">
        <f t="shared" si="18"/>
        <v>77841</v>
      </c>
      <c r="O242" s="27">
        <f t="shared" si="18"/>
        <v>80250</v>
      </c>
      <c r="P242" s="27">
        <f t="shared" si="18"/>
        <v>81965</v>
      </c>
      <c r="Q242" s="27">
        <f t="shared" si="18"/>
        <v>80299</v>
      </c>
      <c r="R242" s="27">
        <f t="shared" si="18"/>
        <v>77299</v>
      </c>
      <c r="S242" s="27">
        <f t="shared" si="18"/>
        <v>85252</v>
      </c>
      <c r="T242" s="27">
        <f t="shared" si="18"/>
        <v>120059</v>
      </c>
      <c r="U242" s="27">
        <f t="shared" si="18"/>
        <v>161076</v>
      </c>
      <c r="V242" s="27">
        <f t="shared" si="18"/>
        <v>151800</v>
      </c>
      <c r="W242" s="27">
        <f t="shared" si="18"/>
        <v>155858</v>
      </c>
      <c r="X242" s="27">
        <f t="shared" si="18"/>
        <v>158300</v>
      </c>
      <c r="Y242" s="28">
        <f t="shared" si="18"/>
        <v>160299</v>
      </c>
      <c r="Z242" s="25">
        <f t="shared" si="18"/>
        <v>104504</v>
      </c>
      <c r="AA242" s="25">
        <f t="shared" si="18"/>
        <v>104456</v>
      </c>
      <c r="AB242" s="25">
        <f t="shared" si="18"/>
        <v>99823</v>
      </c>
    </row>
    <row r="243" spans="1:28" hidden="1" x14ac:dyDescent="0.2">
      <c r="A243" s="19"/>
      <c r="B243" s="8"/>
      <c r="C243" s="9" t="s">
        <v>248</v>
      </c>
      <c r="D243" s="29">
        <v>110000</v>
      </c>
      <c r="E243" s="30">
        <f t="shared" si="12"/>
        <v>0</v>
      </c>
      <c r="F243" s="30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43714</v>
      </c>
      <c r="L243" s="31">
        <v>46455</v>
      </c>
      <c r="M243" s="31">
        <v>80299</v>
      </c>
      <c r="N243" s="31">
        <v>77841</v>
      </c>
      <c r="O243" s="31">
        <v>80250</v>
      </c>
      <c r="P243" s="31">
        <v>80299</v>
      </c>
      <c r="Q243" s="31">
        <v>80299</v>
      </c>
      <c r="R243" s="31">
        <v>77299</v>
      </c>
      <c r="S243" s="31">
        <v>85252</v>
      </c>
      <c r="T243" s="31">
        <v>80059</v>
      </c>
      <c r="U243" s="31">
        <v>80300</v>
      </c>
      <c r="V243" s="31">
        <v>71800</v>
      </c>
      <c r="W243" s="31">
        <v>80858</v>
      </c>
      <c r="X243" s="31">
        <v>83300</v>
      </c>
      <c r="Y243" s="32">
        <v>85299</v>
      </c>
      <c r="Z243" s="29">
        <v>64364</v>
      </c>
      <c r="AA243" s="29">
        <v>72389</v>
      </c>
      <c r="AB243" s="29">
        <v>64515</v>
      </c>
    </row>
    <row r="244" spans="1:28" hidden="1" x14ac:dyDescent="0.2">
      <c r="A244" s="19"/>
      <c r="B244" s="10"/>
      <c r="C244" s="11" t="s">
        <v>249</v>
      </c>
      <c r="D244" s="33">
        <v>120000</v>
      </c>
      <c r="E244" s="34">
        <f t="shared" si="12"/>
        <v>0</v>
      </c>
      <c r="F244" s="34">
        <v>0</v>
      </c>
      <c r="G244" s="35">
        <v>0</v>
      </c>
      <c r="H244" s="35">
        <v>0</v>
      </c>
      <c r="I244" s="35">
        <v>0</v>
      </c>
      <c r="J244" s="35">
        <v>0</v>
      </c>
      <c r="K244" s="35" t="s">
        <v>5</v>
      </c>
      <c r="L244" s="35">
        <v>0</v>
      </c>
      <c r="M244" s="35">
        <v>0</v>
      </c>
      <c r="N244" s="35">
        <v>0</v>
      </c>
      <c r="O244" s="35">
        <v>0</v>
      </c>
      <c r="P244" s="35">
        <v>1666</v>
      </c>
      <c r="Q244" s="35">
        <v>0</v>
      </c>
      <c r="R244" s="35">
        <v>0</v>
      </c>
      <c r="S244" s="35">
        <v>0</v>
      </c>
      <c r="T244" s="35">
        <v>40000</v>
      </c>
      <c r="U244" s="35">
        <v>80776</v>
      </c>
      <c r="V244" s="35">
        <v>80000</v>
      </c>
      <c r="W244" s="35">
        <v>75000</v>
      </c>
      <c r="X244" s="35">
        <v>75000</v>
      </c>
      <c r="Y244" s="36">
        <v>75000</v>
      </c>
      <c r="Z244" s="33">
        <v>40140</v>
      </c>
      <c r="AA244" s="33">
        <v>32067</v>
      </c>
      <c r="AB244" s="33">
        <v>35308</v>
      </c>
    </row>
    <row r="245" spans="1:28" x14ac:dyDescent="0.2">
      <c r="A245" s="19"/>
      <c r="B245" s="2" t="s">
        <v>250</v>
      </c>
      <c r="C245" s="2" t="s">
        <v>251</v>
      </c>
      <c r="D245" s="25"/>
      <c r="E245" s="26">
        <f t="shared" si="12"/>
        <v>11416</v>
      </c>
      <c r="F245" s="26">
        <f>SUM(F$246:F$287)</f>
        <v>133749</v>
      </c>
      <c r="G245" s="27">
        <f t="shared" ref="G245:AB245" si="19">SUM(G$246:G$287)</f>
        <v>122333</v>
      </c>
      <c r="H245" s="27">
        <f t="shared" si="19"/>
        <v>116667</v>
      </c>
      <c r="I245" s="27">
        <f t="shared" si="19"/>
        <v>103326</v>
      </c>
      <c r="J245" s="27">
        <f t="shared" si="19"/>
        <v>115274</v>
      </c>
      <c r="K245" s="27">
        <f t="shared" si="19"/>
        <v>142047</v>
      </c>
      <c r="L245" s="27">
        <f t="shared" si="19"/>
        <v>139743</v>
      </c>
      <c r="M245" s="27">
        <f t="shared" si="19"/>
        <v>125743</v>
      </c>
      <c r="N245" s="27">
        <f t="shared" si="19"/>
        <v>163983</v>
      </c>
      <c r="O245" s="27">
        <f t="shared" si="19"/>
        <v>94991</v>
      </c>
      <c r="P245" s="27">
        <f t="shared" si="19"/>
        <v>117756</v>
      </c>
      <c r="Q245" s="27">
        <f t="shared" si="19"/>
        <v>99313</v>
      </c>
      <c r="R245" s="27">
        <f t="shared" si="19"/>
        <v>145224</v>
      </c>
      <c r="S245" s="27">
        <f t="shared" si="19"/>
        <v>118085</v>
      </c>
      <c r="T245" s="27">
        <f t="shared" si="19"/>
        <v>125199</v>
      </c>
      <c r="U245" s="27">
        <f t="shared" si="19"/>
        <v>111390</v>
      </c>
      <c r="V245" s="27">
        <f t="shared" si="19"/>
        <v>109875</v>
      </c>
      <c r="W245" s="27">
        <f t="shared" si="19"/>
        <v>73398</v>
      </c>
      <c r="X245" s="27">
        <f t="shared" si="19"/>
        <v>102945</v>
      </c>
      <c r="Y245" s="28">
        <f t="shared" si="19"/>
        <v>117048</v>
      </c>
      <c r="Z245" s="25">
        <f t="shared" si="19"/>
        <v>127220</v>
      </c>
      <c r="AA245" s="25">
        <f t="shared" si="19"/>
        <v>171217</v>
      </c>
      <c r="AB245" s="25">
        <f t="shared" si="19"/>
        <v>195179</v>
      </c>
    </row>
    <row r="246" spans="1:28" hidden="1" x14ac:dyDescent="0.2">
      <c r="A246" s="19"/>
      <c r="B246" s="8"/>
      <c r="C246" s="9" t="s">
        <v>252</v>
      </c>
      <c r="D246" s="29"/>
      <c r="E246" s="30">
        <f t="shared" si="12"/>
        <v>0</v>
      </c>
      <c r="F246" s="30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2"/>
      <c r="Z246" s="29"/>
      <c r="AA246" s="29"/>
      <c r="AB246" s="29"/>
    </row>
    <row r="247" spans="1:28" hidden="1" x14ac:dyDescent="0.2">
      <c r="A247" s="19"/>
      <c r="B247" s="8"/>
      <c r="C247" s="9" t="s">
        <v>253</v>
      </c>
      <c r="D247" s="29"/>
      <c r="E247" s="30">
        <f t="shared" si="12"/>
        <v>0</v>
      </c>
      <c r="F247" s="30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2"/>
      <c r="Z247" s="29"/>
      <c r="AA247" s="29"/>
      <c r="AB247" s="29"/>
    </row>
    <row r="248" spans="1:28" hidden="1" x14ac:dyDescent="0.2">
      <c r="A248" s="19"/>
      <c r="B248" s="8"/>
      <c r="C248" s="9" t="s">
        <v>254</v>
      </c>
      <c r="D248" s="29"/>
      <c r="E248" s="30">
        <f t="shared" si="12"/>
        <v>0</v>
      </c>
      <c r="F248" s="30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2"/>
      <c r="Z248" s="29"/>
      <c r="AA248" s="29"/>
      <c r="AB248" s="29"/>
    </row>
    <row r="249" spans="1:28" hidden="1" x14ac:dyDescent="0.2">
      <c r="A249" s="19"/>
      <c r="B249" s="8"/>
      <c r="C249" s="9" t="s">
        <v>255</v>
      </c>
      <c r="D249" s="29"/>
      <c r="E249" s="30">
        <f t="shared" si="12"/>
        <v>0</v>
      </c>
      <c r="F249" s="30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2"/>
      <c r="Z249" s="29"/>
      <c r="AA249" s="29"/>
      <c r="AB249" s="29"/>
    </row>
    <row r="250" spans="1:28" hidden="1" x14ac:dyDescent="0.2">
      <c r="A250" s="19"/>
      <c r="B250" s="8"/>
      <c r="C250" s="9" t="s">
        <v>256</v>
      </c>
      <c r="D250" s="29">
        <v>453600</v>
      </c>
      <c r="E250" s="30">
        <f t="shared" si="12"/>
        <v>5901</v>
      </c>
      <c r="F250" s="30">
        <v>92368</v>
      </c>
      <c r="G250" s="31">
        <v>86467</v>
      </c>
      <c r="H250" s="31">
        <v>85836</v>
      </c>
      <c r="I250" s="31">
        <v>74474</v>
      </c>
      <c r="J250" s="31">
        <v>84754</v>
      </c>
      <c r="K250" s="31">
        <v>106207</v>
      </c>
      <c r="L250" s="31">
        <v>103669</v>
      </c>
      <c r="M250" s="31">
        <v>99741</v>
      </c>
      <c r="N250" s="31">
        <v>130317</v>
      </c>
      <c r="O250" s="31">
        <v>56194</v>
      </c>
      <c r="P250" s="31">
        <v>70053</v>
      </c>
      <c r="Q250" s="31">
        <v>55593</v>
      </c>
      <c r="R250" s="31">
        <v>97429</v>
      </c>
      <c r="S250" s="31">
        <v>76733</v>
      </c>
      <c r="T250" s="31">
        <v>78276</v>
      </c>
      <c r="U250" s="31">
        <v>73063</v>
      </c>
      <c r="V250" s="31">
        <v>39400</v>
      </c>
      <c r="W250" s="31">
        <v>24568</v>
      </c>
      <c r="X250" s="31">
        <v>39664</v>
      </c>
      <c r="Y250" s="32">
        <v>50381</v>
      </c>
      <c r="Z250" s="29">
        <v>73966</v>
      </c>
      <c r="AA250" s="29">
        <v>94197</v>
      </c>
      <c r="AB250" s="29">
        <v>140610</v>
      </c>
    </row>
    <row r="251" spans="1:28" hidden="1" x14ac:dyDescent="0.2">
      <c r="A251" s="19"/>
      <c r="B251" s="8"/>
      <c r="C251" s="9" t="s">
        <v>257</v>
      </c>
      <c r="D251" s="29">
        <v>160000</v>
      </c>
      <c r="E251" s="30">
        <f t="shared" si="12"/>
        <v>-1664</v>
      </c>
      <c r="F251" s="30">
        <v>7584</v>
      </c>
      <c r="G251" s="31">
        <v>9248</v>
      </c>
      <c r="H251" s="31">
        <v>9189</v>
      </c>
      <c r="I251" s="31">
        <v>3499</v>
      </c>
      <c r="J251" s="31">
        <v>3298</v>
      </c>
      <c r="K251" s="31">
        <v>10304</v>
      </c>
      <c r="L251" s="31">
        <v>8395</v>
      </c>
      <c r="M251" s="31">
        <v>9924</v>
      </c>
      <c r="N251" s="31">
        <v>8442</v>
      </c>
      <c r="O251" s="31">
        <v>10704</v>
      </c>
      <c r="P251" s="31">
        <v>10977</v>
      </c>
      <c r="Q251" s="31">
        <v>11071</v>
      </c>
      <c r="R251" s="31">
        <v>12034</v>
      </c>
      <c r="S251" s="31">
        <v>11269</v>
      </c>
      <c r="T251" s="31">
        <v>13699</v>
      </c>
      <c r="U251" s="31">
        <v>10710</v>
      </c>
      <c r="V251" s="31">
        <v>11351</v>
      </c>
      <c r="W251" s="31">
        <v>9378</v>
      </c>
      <c r="X251" s="31">
        <v>10680</v>
      </c>
      <c r="Y251" s="32">
        <v>11080</v>
      </c>
      <c r="Z251" s="29">
        <v>16628</v>
      </c>
      <c r="AA251" s="29">
        <v>19212</v>
      </c>
      <c r="AB251" s="29">
        <v>15669</v>
      </c>
    </row>
    <row r="252" spans="1:28" hidden="1" x14ac:dyDescent="0.2">
      <c r="A252" s="19"/>
      <c r="B252" s="8"/>
      <c r="C252" s="9" t="s">
        <v>258</v>
      </c>
      <c r="D252" s="29">
        <v>13280</v>
      </c>
      <c r="E252" s="30">
        <f t="shared" si="12"/>
        <v>0</v>
      </c>
      <c r="F252" s="30">
        <v>0</v>
      </c>
      <c r="G252" s="31">
        <v>0</v>
      </c>
      <c r="H252" s="31">
        <v>1851</v>
      </c>
      <c r="I252" s="31">
        <v>2974</v>
      </c>
      <c r="J252" s="31">
        <v>5543</v>
      </c>
      <c r="K252" s="31">
        <v>4178</v>
      </c>
      <c r="L252" s="31">
        <v>611</v>
      </c>
      <c r="M252" s="31">
        <v>2511</v>
      </c>
      <c r="N252" s="31">
        <v>5758</v>
      </c>
      <c r="O252" s="31">
        <v>3936</v>
      </c>
      <c r="P252" s="31">
        <v>1789</v>
      </c>
      <c r="Q252" s="31">
        <v>5456</v>
      </c>
      <c r="R252" s="31">
        <v>1592</v>
      </c>
      <c r="S252" s="31">
        <v>3495</v>
      </c>
      <c r="T252" s="31">
        <v>6165</v>
      </c>
      <c r="U252" s="31">
        <v>3882</v>
      </c>
      <c r="V252" s="31">
        <v>6653</v>
      </c>
      <c r="W252" s="31">
        <v>8351</v>
      </c>
      <c r="X252" s="31">
        <v>4240</v>
      </c>
      <c r="Y252" s="32">
        <v>8916</v>
      </c>
      <c r="Z252" s="29">
        <v>3169</v>
      </c>
      <c r="AA252" s="29">
        <v>1191</v>
      </c>
      <c r="AB252" s="29">
        <v>534</v>
      </c>
    </row>
    <row r="253" spans="1:28" hidden="1" x14ac:dyDescent="0.2">
      <c r="A253" s="19"/>
      <c r="B253" s="8"/>
      <c r="C253" s="9" t="s">
        <v>259</v>
      </c>
      <c r="D253" s="29"/>
      <c r="E253" s="30">
        <f t="shared" si="12"/>
        <v>0</v>
      </c>
      <c r="F253" s="3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2"/>
      <c r="Z253" s="29"/>
      <c r="AA253" s="29"/>
      <c r="AB253" s="29"/>
    </row>
    <row r="254" spans="1:28" hidden="1" x14ac:dyDescent="0.2">
      <c r="A254" s="19"/>
      <c r="B254" s="8"/>
      <c r="C254" s="9" t="s">
        <v>260</v>
      </c>
      <c r="D254" s="29"/>
      <c r="E254" s="30">
        <f t="shared" si="12"/>
        <v>0</v>
      </c>
      <c r="F254" s="3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2"/>
      <c r="Z254" s="29"/>
      <c r="AA254" s="29"/>
      <c r="AB254" s="29"/>
    </row>
    <row r="255" spans="1:28" hidden="1" x14ac:dyDescent="0.2">
      <c r="A255" s="19"/>
      <c r="B255" s="8"/>
      <c r="C255" s="9" t="s">
        <v>261</v>
      </c>
      <c r="D255" s="29"/>
      <c r="E255" s="30">
        <f t="shared" si="12"/>
        <v>0</v>
      </c>
      <c r="F255" s="3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2"/>
      <c r="Z255" s="29"/>
      <c r="AA255" s="29"/>
      <c r="AB255" s="29"/>
    </row>
    <row r="256" spans="1:28" hidden="1" x14ac:dyDescent="0.2">
      <c r="A256" s="19"/>
      <c r="B256" s="8"/>
      <c r="C256" s="9" t="s">
        <v>262</v>
      </c>
      <c r="D256" s="29"/>
      <c r="E256" s="30">
        <f t="shared" si="12"/>
        <v>0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2"/>
      <c r="Z256" s="29"/>
      <c r="AA256" s="29"/>
      <c r="AB256" s="29"/>
    </row>
    <row r="257" spans="1:28" hidden="1" x14ac:dyDescent="0.2">
      <c r="A257" s="19"/>
      <c r="B257" s="8"/>
      <c r="C257" s="9" t="s">
        <v>263</v>
      </c>
      <c r="D257" s="29"/>
      <c r="E257" s="30">
        <f t="shared" si="12"/>
        <v>0</v>
      </c>
      <c r="F257" s="30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2"/>
      <c r="Z257" s="29"/>
      <c r="AA257" s="29"/>
      <c r="AB257" s="29"/>
    </row>
    <row r="258" spans="1:28" hidden="1" x14ac:dyDescent="0.2">
      <c r="A258" s="19"/>
      <c r="B258" s="8"/>
      <c r="C258" s="9" t="s">
        <v>264</v>
      </c>
      <c r="D258" s="29"/>
      <c r="E258" s="30">
        <f t="shared" si="12"/>
        <v>0</v>
      </c>
      <c r="F258" s="30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2"/>
      <c r="Z258" s="29"/>
      <c r="AA258" s="29"/>
      <c r="AB258" s="29"/>
    </row>
    <row r="259" spans="1:28" hidden="1" x14ac:dyDescent="0.2">
      <c r="A259" s="19"/>
      <c r="B259" s="8"/>
      <c r="C259" s="9" t="s">
        <v>265</v>
      </c>
      <c r="D259" s="29">
        <v>27750</v>
      </c>
      <c r="E259" s="30">
        <f t="shared" si="12"/>
        <v>277</v>
      </c>
      <c r="F259" s="30">
        <v>12101</v>
      </c>
      <c r="G259" s="31">
        <v>11824</v>
      </c>
      <c r="H259" s="31">
        <v>8332</v>
      </c>
      <c r="I259" s="31">
        <v>10091</v>
      </c>
      <c r="J259" s="31">
        <v>9538</v>
      </c>
      <c r="K259" s="31">
        <v>9829</v>
      </c>
      <c r="L259" s="31">
        <v>12298</v>
      </c>
      <c r="M259" s="31">
        <v>10637</v>
      </c>
      <c r="N259" s="31">
        <v>16814</v>
      </c>
      <c r="O259" s="31">
        <v>15776</v>
      </c>
      <c r="P259" s="31">
        <v>16605</v>
      </c>
      <c r="Q259" s="31">
        <v>16264</v>
      </c>
      <c r="R259" s="31">
        <v>17575</v>
      </c>
      <c r="S259" s="31">
        <v>12464</v>
      </c>
      <c r="T259" s="31">
        <v>11946</v>
      </c>
      <c r="U259" s="31">
        <v>10462</v>
      </c>
      <c r="V259" s="31">
        <v>17770</v>
      </c>
      <c r="W259" s="31">
        <v>6699</v>
      </c>
      <c r="X259" s="31">
        <v>10889</v>
      </c>
      <c r="Y259" s="32">
        <v>17053</v>
      </c>
      <c r="Z259" s="29">
        <v>13380</v>
      </c>
      <c r="AA259" s="29">
        <v>21206</v>
      </c>
      <c r="AB259" s="29">
        <v>11659</v>
      </c>
    </row>
    <row r="260" spans="1:28" hidden="1" x14ac:dyDescent="0.2">
      <c r="A260" s="19"/>
      <c r="B260" s="8"/>
      <c r="C260" s="9" t="s">
        <v>266</v>
      </c>
      <c r="D260" s="29"/>
      <c r="E260" s="30">
        <f t="shared" si="12"/>
        <v>0</v>
      </c>
      <c r="F260" s="30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2"/>
      <c r="Z260" s="29"/>
      <c r="AA260" s="29"/>
      <c r="AB260" s="29"/>
    </row>
    <row r="261" spans="1:28" hidden="1" x14ac:dyDescent="0.2">
      <c r="A261" s="19"/>
      <c r="B261" s="8"/>
      <c r="C261" s="9" t="s">
        <v>267</v>
      </c>
      <c r="D261" s="29"/>
      <c r="E261" s="30">
        <f t="shared" ref="E261:E297" si="20">IF(ISERROR($F261-$G261), "na", ($F261-$G261))</f>
        <v>0</v>
      </c>
      <c r="F261" s="3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2"/>
      <c r="Z261" s="29"/>
      <c r="AA261" s="29"/>
      <c r="AB261" s="29"/>
    </row>
    <row r="262" spans="1:28" hidden="1" x14ac:dyDescent="0.2">
      <c r="A262" s="19"/>
      <c r="B262" s="8"/>
      <c r="C262" s="9" t="s">
        <v>268</v>
      </c>
      <c r="D262" s="29"/>
      <c r="E262" s="30">
        <f t="shared" si="20"/>
        <v>0</v>
      </c>
      <c r="F262" s="3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2"/>
      <c r="Z262" s="29"/>
      <c r="AA262" s="29"/>
      <c r="AB262" s="29"/>
    </row>
    <row r="263" spans="1:28" hidden="1" x14ac:dyDescent="0.2">
      <c r="A263" s="19"/>
      <c r="B263" s="8"/>
      <c r="C263" s="9" t="s">
        <v>269</v>
      </c>
      <c r="D263" s="29"/>
      <c r="E263" s="30">
        <f t="shared" si="20"/>
        <v>0</v>
      </c>
      <c r="F263" s="3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2"/>
      <c r="Z263" s="29"/>
      <c r="AA263" s="29"/>
      <c r="AB263" s="29"/>
    </row>
    <row r="264" spans="1:28" hidden="1" x14ac:dyDescent="0.2">
      <c r="A264" s="19"/>
      <c r="B264" s="8"/>
      <c r="C264" s="9" t="s">
        <v>270</v>
      </c>
      <c r="D264" s="29"/>
      <c r="E264" s="30">
        <f t="shared" si="20"/>
        <v>0</v>
      </c>
      <c r="F264" s="3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2"/>
      <c r="Z264" s="29"/>
      <c r="AA264" s="29"/>
      <c r="AB264" s="29"/>
    </row>
    <row r="265" spans="1:28" hidden="1" x14ac:dyDescent="0.2">
      <c r="A265" s="19"/>
      <c r="B265" s="8"/>
      <c r="C265" s="9" t="s">
        <v>271</v>
      </c>
      <c r="D265" s="29"/>
      <c r="E265" s="30">
        <f t="shared" si="20"/>
        <v>0</v>
      </c>
      <c r="F265" s="3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2"/>
      <c r="Z265" s="29"/>
      <c r="AA265" s="29"/>
      <c r="AB265" s="29"/>
    </row>
    <row r="266" spans="1:28" hidden="1" x14ac:dyDescent="0.2">
      <c r="A266" s="19"/>
      <c r="B266" s="8"/>
      <c r="C266" s="9" t="s">
        <v>272</v>
      </c>
      <c r="D266" s="29"/>
      <c r="E266" s="30">
        <f t="shared" si="20"/>
        <v>0</v>
      </c>
      <c r="F266" s="3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2"/>
      <c r="Z266" s="29"/>
      <c r="AA266" s="29"/>
      <c r="AB266" s="29"/>
    </row>
    <row r="267" spans="1:28" hidden="1" x14ac:dyDescent="0.2">
      <c r="A267" s="19"/>
      <c r="B267" s="8"/>
      <c r="C267" s="9" t="s">
        <v>273</v>
      </c>
      <c r="D267" s="29">
        <v>11200</v>
      </c>
      <c r="E267" s="30">
        <f t="shared" si="20"/>
        <v>-6164</v>
      </c>
      <c r="F267" s="30">
        <v>0</v>
      </c>
      <c r="G267" s="31">
        <v>6164</v>
      </c>
      <c r="H267" s="31">
        <v>2463</v>
      </c>
      <c r="I267" s="31">
        <v>3399</v>
      </c>
      <c r="J267" s="31">
        <v>3230</v>
      </c>
      <c r="K267" s="31">
        <v>2530</v>
      </c>
      <c r="L267" s="31">
        <v>2202</v>
      </c>
      <c r="M267" s="31">
        <v>2930</v>
      </c>
      <c r="N267" s="31">
        <v>2652</v>
      </c>
      <c r="O267" s="31">
        <v>1757</v>
      </c>
      <c r="P267" s="31">
        <v>5087</v>
      </c>
      <c r="Q267" s="31">
        <v>5612</v>
      </c>
      <c r="R267" s="31">
        <v>7155</v>
      </c>
      <c r="S267" s="31">
        <v>21</v>
      </c>
      <c r="T267" s="31">
        <v>2344</v>
      </c>
      <c r="U267" s="31">
        <v>2274</v>
      </c>
      <c r="V267" s="31">
        <v>2960</v>
      </c>
      <c r="W267" s="31">
        <v>3403</v>
      </c>
      <c r="X267" s="31">
        <v>3469</v>
      </c>
      <c r="Y267" s="32">
        <v>2561</v>
      </c>
      <c r="Z267" s="29">
        <v>3021</v>
      </c>
      <c r="AA267" s="29">
        <v>4746</v>
      </c>
      <c r="AB267" s="29">
        <v>3067</v>
      </c>
    </row>
    <row r="268" spans="1:28" hidden="1" x14ac:dyDescent="0.2">
      <c r="A268" s="19"/>
      <c r="B268" s="8"/>
      <c r="C268" s="9" t="s">
        <v>274</v>
      </c>
      <c r="D268" s="29"/>
      <c r="E268" s="30">
        <f t="shared" si="20"/>
        <v>0</v>
      </c>
      <c r="F268" s="3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2"/>
      <c r="Z268" s="29"/>
      <c r="AA268" s="29"/>
      <c r="AB268" s="29"/>
    </row>
    <row r="269" spans="1:28" hidden="1" x14ac:dyDescent="0.2">
      <c r="A269" s="19"/>
      <c r="B269" s="8"/>
      <c r="C269" s="9" t="s">
        <v>275</v>
      </c>
      <c r="D269" s="29"/>
      <c r="E269" s="30">
        <f t="shared" si="20"/>
        <v>0</v>
      </c>
      <c r="F269" s="3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2"/>
      <c r="Z269" s="29"/>
      <c r="AA269" s="29"/>
      <c r="AB269" s="29"/>
    </row>
    <row r="270" spans="1:28" hidden="1" x14ac:dyDescent="0.2">
      <c r="A270" s="19"/>
      <c r="B270" s="8"/>
      <c r="C270" s="9" t="s">
        <v>276</v>
      </c>
      <c r="D270" s="29"/>
      <c r="E270" s="30">
        <f t="shared" si="20"/>
        <v>0</v>
      </c>
      <c r="F270" s="3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2"/>
      <c r="Z270" s="29"/>
      <c r="AA270" s="29"/>
      <c r="AB270" s="29"/>
    </row>
    <row r="271" spans="1:28" hidden="1" x14ac:dyDescent="0.2">
      <c r="A271" s="19"/>
      <c r="B271" s="8"/>
      <c r="C271" s="9" t="s">
        <v>277</v>
      </c>
      <c r="D271" s="29"/>
      <c r="E271" s="30">
        <f t="shared" si="20"/>
        <v>0</v>
      </c>
      <c r="F271" s="3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2"/>
      <c r="Z271" s="29"/>
      <c r="AA271" s="29"/>
      <c r="AB271" s="29"/>
    </row>
    <row r="272" spans="1:28" hidden="1" x14ac:dyDescent="0.2">
      <c r="A272" s="19"/>
      <c r="B272" s="8"/>
      <c r="C272" s="9" t="s">
        <v>278</v>
      </c>
      <c r="D272" s="29"/>
      <c r="E272" s="30">
        <f t="shared" si="20"/>
        <v>0</v>
      </c>
      <c r="F272" s="3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2"/>
      <c r="Z272" s="29"/>
      <c r="AA272" s="29"/>
      <c r="AB272" s="29"/>
    </row>
    <row r="273" spans="1:28" hidden="1" x14ac:dyDescent="0.2">
      <c r="A273" s="19"/>
      <c r="B273" s="8"/>
      <c r="C273" s="9" t="s">
        <v>279</v>
      </c>
      <c r="D273" s="29"/>
      <c r="E273" s="30">
        <f t="shared" si="20"/>
        <v>0</v>
      </c>
      <c r="F273" s="3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2"/>
      <c r="Z273" s="29"/>
      <c r="AA273" s="29"/>
      <c r="AB273" s="29"/>
    </row>
    <row r="274" spans="1:28" hidden="1" x14ac:dyDescent="0.2">
      <c r="A274" s="19"/>
      <c r="B274" s="8"/>
      <c r="C274" s="9" t="s">
        <v>280</v>
      </c>
      <c r="D274" s="29"/>
      <c r="E274" s="30">
        <f t="shared" si="20"/>
        <v>0</v>
      </c>
      <c r="F274" s="3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2"/>
      <c r="Z274" s="29"/>
      <c r="AA274" s="29"/>
      <c r="AB274" s="29"/>
    </row>
    <row r="275" spans="1:28" hidden="1" x14ac:dyDescent="0.2">
      <c r="A275" s="19"/>
      <c r="B275" s="8"/>
      <c r="C275" s="9" t="s">
        <v>281</v>
      </c>
      <c r="D275" s="29"/>
      <c r="E275" s="30">
        <f t="shared" si="20"/>
        <v>0</v>
      </c>
      <c r="F275" s="3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2"/>
      <c r="Z275" s="29"/>
      <c r="AA275" s="29"/>
      <c r="AB275" s="29"/>
    </row>
    <row r="276" spans="1:28" hidden="1" x14ac:dyDescent="0.2">
      <c r="A276" s="19"/>
      <c r="B276" s="8"/>
      <c r="C276" s="9" t="s">
        <v>282</v>
      </c>
      <c r="D276" s="29"/>
      <c r="E276" s="30">
        <f t="shared" si="20"/>
        <v>0</v>
      </c>
      <c r="F276" s="3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2"/>
      <c r="Z276" s="29"/>
      <c r="AA276" s="29"/>
      <c r="AB276" s="29"/>
    </row>
    <row r="277" spans="1:28" hidden="1" x14ac:dyDescent="0.2">
      <c r="A277" s="19"/>
      <c r="B277" s="8"/>
      <c r="C277" s="9" t="s">
        <v>283</v>
      </c>
      <c r="D277" s="29"/>
      <c r="E277" s="30">
        <f t="shared" si="20"/>
        <v>0</v>
      </c>
      <c r="F277" s="3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2"/>
      <c r="Z277" s="29"/>
      <c r="AA277" s="29"/>
      <c r="AB277" s="29"/>
    </row>
    <row r="278" spans="1:28" hidden="1" x14ac:dyDescent="0.2">
      <c r="A278" s="19"/>
      <c r="B278" s="8"/>
      <c r="C278" s="9" t="s">
        <v>284</v>
      </c>
      <c r="D278" s="29"/>
      <c r="E278" s="30">
        <f t="shared" si="20"/>
        <v>0</v>
      </c>
      <c r="F278" s="3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2"/>
      <c r="Z278" s="29"/>
      <c r="AA278" s="29"/>
      <c r="AB278" s="29"/>
    </row>
    <row r="279" spans="1:28" hidden="1" x14ac:dyDescent="0.2">
      <c r="A279" s="19"/>
      <c r="B279" s="8"/>
      <c r="C279" s="9" t="s">
        <v>285</v>
      </c>
      <c r="D279" s="29"/>
      <c r="E279" s="30">
        <f t="shared" si="20"/>
        <v>0</v>
      </c>
      <c r="F279" s="3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2"/>
      <c r="Z279" s="29"/>
      <c r="AA279" s="29"/>
      <c r="AB279" s="29"/>
    </row>
    <row r="280" spans="1:28" hidden="1" x14ac:dyDescent="0.2">
      <c r="A280" s="19"/>
      <c r="B280" s="8"/>
      <c r="C280" s="9" t="s">
        <v>286</v>
      </c>
      <c r="D280" s="29"/>
      <c r="E280" s="30">
        <f t="shared" si="20"/>
        <v>0</v>
      </c>
      <c r="F280" s="3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2"/>
      <c r="Z280" s="29"/>
      <c r="AA280" s="29"/>
      <c r="AB280" s="29"/>
    </row>
    <row r="281" spans="1:28" hidden="1" x14ac:dyDescent="0.2">
      <c r="A281" s="19"/>
      <c r="B281" s="8"/>
      <c r="C281" s="9" t="s">
        <v>287</v>
      </c>
      <c r="D281" s="29"/>
      <c r="E281" s="30">
        <f t="shared" si="20"/>
        <v>0</v>
      </c>
      <c r="F281" s="3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2"/>
      <c r="Z281" s="29"/>
      <c r="AA281" s="29"/>
      <c r="AB281" s="29"/>
    </row>
    <row r="282" spans="1:28" hidden="1" x14ac:dyDescent="0.2">
      <c r="A282" s="19"/>
      <c r="B282" s="8"/>
      <c r="C282" s="9" t="s">
        <v>288</v>
      </c>
      <c r="D282" s="29"/>
      <c r="E282" s="30">
        <f t="shared" si="20"/>
        <v>0</v>
      </c>
      <c r="F282" s="3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2"/>
      <c r="Z282" s="29"/>
      <c r="AA282" s="29"/>
      <c r="AB282" s="29"/>
    </row>
    <row r="283" spans="1:28" hidden="1" x14ac:dyDescent="0.2">
      <c r="A283" s="19"/>
      <c r="B283" s="8"/>
      <c r="C283" s="9" t="s">
        <v>289</v>
      </c>
      <c r="D283" s="29"/>
      <c r="E283" s="30">
        <f t="shared" si="20"/>
        <v>0</v>
      </c>
      <c r="F283" s="3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2"/>
      <c r="Z283" s="29"/>
      <c r="AA283" s="29"/>
      <c r="AB283" s="29"/>
    </row>
    <row r="284" spans="1:28" hidden="1" x14ac:dyDescent="0.2">
      <c r="A284" s="19"/>
      <c r="B284" s="8"/>
      <c r="C284" s="9" t="s">
        <v>290</v>
      </c>
      <c r="D284" s="29"/>
      <c r="E284" s="30">
        <f t="shared" si="20"/>
        <v>0</v>
      </c>
      <c r="F284" s="3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2"/>
      <c r="Z284" s="29"/>
      <c r="AA284" s="29"/>
      <c r="AB284" s="29"/>
    </row>
    <row r="285" spans="1:28" hidden="1" x14ac:dyDescent="0.2">
      <c r="A285" s="19"/>
      <c r="B285" s="8"/>
      <c r="C285" s="9" t="s">
        <v>291</v>
      </c>
      <c r="D285" s="29">
        <v>87200</v>
      </c>
      <c r="E285" s="30">
        <f t="shared" si="20"/>
        <v>13066</v>
      </c>
      <c r="F285" s="30">
        <v>21696</v>
      </c>
      <c r="G285" s="31">
        <v>8630</v>
      </c>
      <c r="H285" s="31">
        <v>8996</v>
      </c>
      <c r="I285" s="31">
        <v>8889</v>
      </c>
      <c r="J285" s="31">
        <v>8911</v>
      </c>
      <c r="K285" s="31">
        <v>8999</v>
      </c>
      <c r="L285" s="31">
        <v>12568</v>
      </c>
      <c r="M285" s="31">
        <v>0</v>
      </c>
      <c r="N285" s="31">
        <v>0</v>
      </c>
      <c r="O285" s="31">
        <v>6624</v>
      </c>
      <c r="P285" s="31">
        <v>13245</v>
      </c>
      <c r="Q285" s="31">
        <v>5317</v>
      </c>
      <c r="R285" s="31">
        <v>9439</v>
      </c>
      <c r="S285" s="31">
        <v>14103</v>
      </c>
      <c r="T285" s="31">
        <v>12769</v>
      </c>
      <c r="U285" s="31">
        <v>10999</v>
      </c>
      <c r="V285" s="31">
        <v>31741</v>
      </c>
      <c r="W285" s="31">
        <v>20999</v>
      </c>
      <c r="X285" s="31">
        <v>34003</v>
      </c>
      <c r="Y285" s="32">
        <v>27057</v>
      </c>
      <c r="Z285" s="29">
        <v>17056</v>
      </c>
      <c r="AA285" s="29">
        <v>30665</v>
      </c>
      <c r="AB285" s="29">
        <v>23640</v>
      </c>
    </row>
    <row r="286" spans="1:28" hidden="1" x14ac:dyDescent="0.2">
      <c r="A286" s="19"/>
      <c r="B286" s="8"/>
      <c r="C286" s="9" t="s">
        <v>292</v>
      </c>
      <c r="D286" s="29"/>
      <c r="E286" s="30">
        <f t="shared" si="20"/>
        <v>0</v>
      </c>
      <c r="F286" s="3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2"/>
      <c r="Z286" s="29"/>
      <c r="AA286" s="29"/>
      <c r="AB286" s="29"/>
    </row>
    <row r="287" spans="1:28" hidden="1" x14ac:dyDescent="0.2">
      <c r="A287" s="19"/>
      <c r="B287" s="10"/>
      <c r="C287" s="11" t="s">
        <v>293</v>
      </c>
      <c r="D287" s="33"/>
      <c r="E287" s="34">
        <f t="shared" si="20"/>
        <v>0</v>
      </c>
      <c r="F287" s="34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6"/>
      <c r="Z287" s="33"/>
      <c r="AA287" s="33"/>
      <c r="AB287" s="33"/>
    </row>
    <row r="288" spans="1:28" x14ac:dyDescent="0.2">
      <c r="A288" s="19"/>
      <c r="B288" s="2" t="s">
        <v>294</v>
      </c>
      <c r="C288" s="2" t="s">
        <v>295</v>
      </c>
      <c r="D288" s="25"/>
      <c r="E288" s="26">
        <f t="shared" si="20"/>
        <v>1585</v>
      </c>
      <c r="F288" s="26">
        <f>SUM(F$289:F$292)</f>
        <v>42700</v>
      </c>
      <c r="G288" s="27">
        <f t="shared" ref="G288:AB288" si="21">SUM(G$289:G$292)</f>
        <v>41115</v>
      </c>
      <c r="H288" s="27">
        <f t="shared" si="21"/>
        <v>37702</v>
      </c>
      <c r="I288" s="27">
        <f t="shared" si="21"/>
        <v>37702</v>
      </c>
      <c r="J288" s="27">
        <f t="shared" si="21"/>
        <v>37702</v>
      </c>
      <c r="K288" s="27">
        <f t="shared" si="21"/>
        <v>38213</v>
      </c>
      <c r="L288" s="27">
        <f t="shared" si="21"/>
        <v>37583</v>
      </c>
      <c r="M288" s="27">
        <f t="shared" si="21"/>
        <v>37455</v>
      </c>
      <c r="N288" s="27">
        <f t="shared" si="21"/>
        <v>37862</v>
      </c>
      <c r="O288" s="27">
        <f t="shared" si="21"/>
        <v>36231</v>
      </c>
      <c r="P288" s="27">
        <f t="shared" si="21"/>
        <v>37406</v>
      </c>
      <c r="Q288" s="27">
        <f t="shared" si="21"/>
        <v>37405</v>
      </c>
      <c r="R288" s="27">
        <f t="shared" si="21"/>
        <v>37693</v>
      </c>
      <c r="S288" s="27">
        <f t="shared" si="21"/>
        <v>37288</v>
      </c>
      <c r="T288" s="27">
        <f t="shared" si="21"/>
        <v>36831</v>
      </c>
      <c r="U288" s="27">
        <f t="shared" si="21"/>
        <v>42698</v>
      </c>
      <c r="V288" s="27">
        <f t="shared" si="21"/>
        <v>41545</v>
      </c>
      <c r="W288" s="27">
        <f t="shared" si="21"/>
        <v>42333</v>
      </c>
      <c r="X288" s="27">
        <f t="shared" si="21"/>
        <v>40758</v>
      </c>
      <c r="Y288" s="28">
        <f t="shared" si="21"/>
        <v>42782</v>
      </c>
      <c r="Z288" s="25">
        <f t="shared" si="21"/>
        <v>40232</v>
      </c>
      <c r="AA288" s="25">
        <f t="shared" si="21"/>
        <v>36845</v>
      </c>
      <c r="AB288" s="25">
        <f t="shared" si="21"/>
        <v>43865</v>
      </c>
    </row>
    <row r="289" spans="1:28" hidden="1" x14ac:dyDescent="0.2">
      <c r="A289" s="19"/>
      <c r="B289" s="8"/>
      <c r="C289" s="9" t="s">
        <v>296</v>
      </c>
      <c r="D289" s="29"/>
      <c r="E289" s="30">
        <f t="shared" si="20"/>
        <v>0</v>
      </c>
      <c r="F289" s="3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2"/>
      <c r="Z289" s="29"/>
      <c r="AA289" s="29"/>
      <c r="AB289" s="29"/>
    </row>
    <row r="290" spans="1:28" hidden="1" x14ac:dyDescent="0.2">
      <c r="A290" s="19"/>
      <c r="B290" s="8"/>
      <c r="C290" s="9" t="s">
        <v>297</v>
      </c>
      <c r="D290" s="29"/>
      <c r="E290" s="30">
        <f t="shared" si="20"/>
        <v>0</v>
      </c>
      <c r="F290" s="3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2"/>
      <c r="Z290" s="29"/>
      <c r="AA290" s="29"/>
      <c r="AB290" s="29"/>
    </row>
    <row r="291" spans="1:28" hidden="1" x14ac:dyDescent="0.2">
      <c r="A291" s="19"/>
      <c r="B291" s="8"/>
      <c r="C291" s="9" t="s">
        <v>298</v>
      </c>
      <c r="D291" s="29"/>
      <c r="E291" s="30">
        <f t="shared" si="20"/>
        <v>0</v>
      </c>
      <c r="F291" s="3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2"/>
      <c r="Z291" s="29"/>
      <c r="AA291" s="29"/>
      <c r="AB291" s="29"/>
    </row>
    <row r="292" spans="1:28" hidden="1" x14ac:dyDescent="0.2">
      <c r="A292" s="19"/>
      <c r="B292" s="10"/>
      <c r="C292" s="11" t="s">
        <v>299</v>
      </c>
      <c r="D292" s="33">
        <v>58000</v>
      </c>
      <c r="E292" s="34">
        <f t="shared" si="20"/>
        <v>1585</v>
      </c>
      <c r="F292" s="34">
        <v>42700</v>
      </c>
      <c r="G292" s="35">
        <v>41115</v>
      </c>
      <c r="H292" s="35">
        <v>37702</v>
      </c>
      <c r="I292" s="35">
        <v>37702</v>
      </c>
      <c r="J292" s="35">
        <v>37702</v>
      </c>
      <c r="K292" s="35">
        <v>38213</v>
      </c>
      <c r="L292" s="35">
        <v>37583</v>
      </c>
      <c r="M292" s="35">
        <v>37455</v>
      </c>
      <c r="N292" s="35">
        <v>37862</v>
      </c>
      <c r="O292" s="35">
        <v>36231</v>
      </c>
      <c r="P292" s="35">
        <v>37406</v>
      </c>
      <c r="Q292" s="35">
        <v>37405</v>
      </c>
      <c r="R292" s="35">
        <v>37693</v>
      </c>
      <c r="S292" s="35">
        <v>37288</v>
      </c>
      <c r="T292" s="35">
        <v>36831</v>
      </c>
      <c r="U292" s="35">
        <v>42698</v>
      </c>
      <c r="V292" s="35">
        <v>41545</v>
      </c>
      <c r="W292" s="35">
        <v>42333</v>
      </c>
      <c r="X292" s="35">
        <v>40758</v>
      </c>
      <c r="Y292" s="36">
        <v>42782</v>
      </c>
      <c r="Z292" s="33">
        <v>40232</v>
      </c>
      <c r="AA292" s="33">
        <v>36845</v>
      </c>
      <c r="AB292" s="33">
        <v>43865</v>
      </c>
    </row>
    <row r="293" spans="1:28" x14ac:dyDescent="0.2">
      <c r="A293" s="19"/>
      <c r="B293" s="2" t="s">
        <v>300</v>
      </c>
      <c r="C293" s="2" t="s">
        <v>301</v>
      </c>
      <c r="D293" s="25"/>
      <c r="E293" s="26">
        <f t="shared" si="20"/>
        <v>-10147</v>
      </c>
      <c r="F293" s="26">
        <f>SUM(F$294:F$295)</f>
        <v>34275</v>
      </c>
      <c r="G293" s="27">
        <f t="shared" ref="G293:AB293" si="22">SUM(G$294:G$295)</f>
        <v>44422</v>
      </c>
      <c r="H293" s="27">
        <f t="shared" si="22"/>
        <v>30672</v>
      </c>
      <c r="I293" s="27">
        <f t="shared" si="22"/>
        <v>30672</v>
      </c>
      <c r="J293" s="27">
        <f t="shared" si="22"/>
        <v>30672</v>
      </c>
      <c r="K293" s="27">
        <f t="shared" si="22"/>
        <v>37180</v>
      </c>
      <c r="L293" s="27">
        <f t="shared" si="22"/>
        <v>34621</v>
      </c>
      <c r="M293" s="27">
        <f t="shared" si="22"/>
        <v>30373</v>
      </c>
      <c r="N293" s="27">
        <f t="shared" si="22"/>
        <v>25375</v>
      </c>
      <c r="O293" s="27">
        <f t="shared" si="22"/>
        <v>25665</v>
      </c>
      <c r="P293" s="27">
        <f t="shared" si="22"/>
        <v>25665</v>
      </c>
      <c r="Q293" s="27">
        <f t="shared" si="22"/>
        <v>25665</v>
      </c>
      <c r="R293" s="27">
        <f t="shared" si="22"/>
        <v>21313</v>
      </c>
      <c r="S293" s="27">
        <f t="shared" si="22"/>
        <v>21314</v>
      </c>
      <c r="T293" s="27">
        <f t="shared" si="22"/>
        <v>21064</v>
      </c>
      <c r="U293" s="27">
        <f t="shared" si="22"/>
        <v>21064</v>
      </c>
      <c r="V293" s="27">
        <f t="shared" si="22"/>
        <v>21064</v>
      </c>
      <c r="W293" s="27">
        <f t="shared" si="22"/>
        <v>21064</v>
      </c>
      <c r="X293" s="27">
        <f t="shared" si="22"/>
        <v>21064</v>
      </c>
      <c r="Y293" s="28">
        <f t="shared" si="22"/>
        <v>21610</v>
      </c>
      <c r="Z293" s="25">
        <f t="shared" si="22"/>
        <v>25407</v>
      </c>
      <c r="AA293" s="25">
        <f t="shared" si="22"/>
        <v>40511</v>
      </c>
      <c r="AB293" s="25">
        <f t="shared" si="22"/>
        <v>27116</v>
      </c>
    </row>
    <row r="294" spans="1:28" hidden="1" x14ac:dyDescent="0.2">
      <c r="A294" s="19"/>
      <c r="B294" s="8"/>
      <c r="C294" s="9" t="s">
        <v>302</v>
      </c>
      <c r="D294" s="29">
        <v>75000</v>
      </c>
      <c r="E294" s="30">
        <f t="shared" si="20"/>
        <v>-10147</v>
      </c>
      <c r="F294" s="30">
        <v>34275</v>
      </c>
      <c r="G294" s="31">
        <v>44422</v>
      </c>
      <c r="H294" s="31">
        <v>30672</v>
      </c>
      <c r="I294" s="31">
        <v>30672</v>
      </c>
      <c r="J294" s="31">
        <v>30672</v>
      </c>
      <c r="K294" s="31">
        <v>37180</v>
      </c>
      <c r="L294" s="31">
        <v>34621</v>
      </c>
      <c r="M294" s="31">
        <v>30373</v>
      </c>
      <c r="N294" s="31">
        <v>25375</v>
      </c>
      <c r="O294" s="31">
        <v>25665</v>
      </c>
      <c r="P294" s="31">
        <v>25665</v>
      </c>
      <c r="Q294" s="31">
        <v>25665</v>
      </c>
      <c r="R294" s="31">
        <v>21313</v>
      </c>
      <c r="S294" s="31">
        <v>21314</v>
      </c>
      <c r="T294" s="31">
        <v>21064</v>
      </c>
      <c r="U294" s="31">
        <v>21064</v>
      </c>
      <c r="V294" s="31">
        <v>21064</v>
      </c>
      <c r="W294" s="31">
        <v>21064</v>
      </c>
      <c r="X294" s="31">
        <v>21064</v>
      </c>
      <c r="Y294" s="32">
        <v>21610</v>
      </c>
      <c r="Z294" s="29">
        <v>25407</v>
      </c>
      <c r="AA294" s="29">
        <v>40511</v>
      </c>
      <c r="AB294" s="29">
        <v>27116</v>
      </c>
    </row>
    <row r="295" spans="1:28" hidden="1" x14ac:dyDescent="0.2">
      <c r="A295" s="19"/>
      <c r="B295" s="10"/>
      <c r="C295" s="11" t="s">
        <v>303</v>
      </c>
      <c r="D295" s="33"/>
      <c r="E295" s="34">
        <f t="shared" si="20"/>
        <v>0</v>
      </c>
      <c r="F295" s="34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6"/>
      <c r="Z295" s="33"/>
      <c r="AA295" s="33"/>
      <c r="AB295" s="33"/>
    </row>
    <row r="296" spans="1:28" x14ac:dyDescent="0.2">
      <c r="A296" s="20"/>
      <c r="B296" s="21" t="s">
        <v>304</v>
      </c>
      <c r="C296" s="22"/>
      <c r="D296" s="45">
        <f>SUM(D$208,D$226,D$242,D$245,D$288,D$293)</f>
        <v>0</v>
      </c>
      <c r="E296" s="46">
        <f t="shared" si="20"/>
        <v>-7536</v>
      </c>
      <c r="F296" s="46">
        <f t="shared" ref="F296:AB296" si="23">SUM(F$208,F$226,F$242,F$245,F$288,F$293)</f>
        <v>865308</v>
      </c>
      <c r="G296" s="47">
        <f t="shared" si="23"/>
        <v>872844</v>
      </c>
      <c r="H296" s="47">
        <f t="shared" si="23"/>
        <v>863040</v>
      </c>
      <c r="I296" s="47">
        <f t="shared" si="23"/>
        <v>816965</v>
      </c>
      <c r="J296" s="47">
        <f t="shared" si="23"/>
        <v>829383</v>
      </c>
      <c r="K296" s="47">
        <f t="shared" si="23"/>
        <v>951438</v>
      </c>
      <c r="L296" s="47">
        <f t="shared" si="23"/>
        <v>938210</v>
      </c>
      <c r="M296" s="47">
        <f t="shared" si="23"/>
        <v>975151</v>
      </c>
      <c r="N296" s="47">
        <f t="shared" si="23"/>
        <v>981842</v>
      </c>
      <c r="O296" s="47">
        <f t="shared" si="23"/>
        <v>914720</v>
      </c>
      <c r="P296" s="47">
        <f t="shared" si="23"/>
        <v>963395</v>
      </c>
      <c r="Q296" s="47">
        <f t="shared" si="23"/>
        <v>860917</v>
      </c>
      <c r="R296" s="47">
        <f t="shared" si="23"/>
        <v>884041</v>
      </c>
      <c r="S296" s="47">
        <f t="shared" si="23"/>
        <v>980142</v>
      </c>
      <c r="T296" s="47">
        <f t="shared" si="23"/>
        <v>947782</v>
      </c>
      <c r="U296" s="47">
        <f t="shared" si="23"/>
        <v>974920</v>
      </c>
      <c r="V296" s="47">
        <f t="shared" si="23"/>
        <v>968119</v>
      </c>
      <c r="W296" s="47">
        <f t="shared" si="23"/>
        <v>948367</v>
      </c>
      <c r="X296" s="47">
        <f t="shared" si="23"/>
        <v>1006617</v>
      </c>
      <c r="Y296" s="48">
        <f t="shared" si="23"/>
        <v>995011</v>
      </c>
      <c r="Z296" s="45">
        <f t="shared" si="23"/>
        <v>978676</v>
      </c>
      <c r="AA296" s="45">
        <f t="shared" si="23"/>
        <v>1050448</v>
      </c>
      <c r="AB296" s="45">
        <f t="shared" si="23"/>
        <v>1043999</v>
      </c>
    </row>
    <row r="297" spans="1:28" x14ac:dyDescent="0.2">
      <c r="A297" s="53" t="s">
        <v>305</v>
      </c>
      <c r="B297" s="23"/>
      <c r="C297" s="24"/>
      <c r="D297" s="49">
        <f>SUM(D$4,D$56,D$73,D$92,D$132,D$150,D$184,D$193,D$198,D$203,D$208,D$226,D$242,D$245,D$288,D$293)</f>
        <v>0</v>
      </c>
      <c r="E297" s="50">
        <f t="shared" si="20"/>
        <v>-63771</v>
      </c>
      <c r="F297" s="50">
        <f t="shared" ref="F297:AB297" si="24">SUM(F$4,F$56,F$73,F$92,F$132,F$150,F$184,F$193,F$198,F$203,F$208,F$226,F$242,F$245,F$288,F$293)</f>
        <v>2720429</v>
      </c>
      <c r="G297" s="51">
        <f t="shared" si="24"/>
        <v>2784200</v>
      </c>
      <c r="H297" s="51">
        <f t="shared" si="24"/>
        <v>3085256</v>
      </c>
      <c r="I297" s="51">
        <f t="shared" si="24"/>
        <v>2997632</v>
      </c>
      <c r="J297" s="51">
        <f t="shared" si="24"/>
        <v>3021771</v>
      </c>
      <c r="K297" s="51">
        <f t="shared" si="24"/>
        <v>3204794</v>
      </c>
      <c r="L297" s="51">
        <f t="shared" si="24"/>
        <v>3111687</v>
      </c>
      <c r="M297" s="51">
        <f t="shared" si="24"/>
        <v>3165425</v>
      </c>
      <c r="N297" s="51">
        <f t="shared" si="24"/>
        <v>3166779</v>
      </c>
      <c r="O297" s="51">
        <f t="shared" si="24"/>
        <v>3069574</v>
      </c>
      <c r="P297" s="51">
        <f t="shared" si="24"/>
        <v>3097383</v>
      </c>
      <c r="Q297" s="51">
        <f t="shared" si="24"/>
        <v>2959025</v>
      </c>
      <c r="R297" s="51">
        <f t="shared" si="24"/>
        <v>3032367</v>
      </c>
      <c r="S297" s="51">
        <f t="shared" si="24"/>
        <v>2990870</v>
      </c>
      <c r="T297" s="51">
        <f t="shared" si="24"/>
        <v>3210708</v>
      </c>
      <c r="U297" s="51">
        <f t="shared" si="24"/>
        <v>3241999</v>
      </c>
      <c r="V297" s="51">
        <f t="shared" si="24"/>
        <v>3123346</v>
      </c>
      <c r="W297" s="51">
        <f t="shared" si="24"/>
        <v>3068054</v>
      </c>
      <c r="X297" s="51">
        <f t="shared" si="24"/>
        <v>3082276</v>
      </c>
      <c r="Y297" s="52">
        <f t="shared" si="24"/>
        <v>3135270</v>
      </c>
      <c r="Z297" s="49">
        <f t="shared" si="24"/>
        <v>3265889</v>
      </c>
      <c r="AA297" s="49">
        <f t="shared" si="24"/>
        <v>3394834</v>
      </c>
      <c r="AB297" s="49">
        <f t="shared" si="24"/>
        <v>3495005</v>
      </c>
    </row>
    <row r="298" spans="1:28" ht="3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</sheetData>
  <mergeCells count="2">
    <mergeCell ref="A1:C1"/>
    <mergeCell ref="D1:AA1"/>
  </mergeCells>
  <phoneticPr fontId="0" type="noConversion"/>
  <printOptions horizontalCentered="1" verticalCentered="1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Havlíček Jan</cp:lastModifiedBy>
  <dcterms:created xsi:type="dcterms:W3CDTF">2001-08-08T16:07:16Z</dcterms:created>
  <dcterms:modified xsi:type="dcterms:W3CDTF">2023-09-10T15:16:51Z</dcterms:modified>
</cp:coreProperties>
</file>