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E6" i="1" l="1"/>
  <c r="E7" i="1"/>
  <c r="E8" i="1"/>
  <c r="E9" i="1"/>
  <c r="F9" i="1"/>
  <c r="E11" i="1"/>
  <c r="E12" i="1"/>
  <c r="E13" i="1"/>
  <c r="F13" i="1"/>
  <c r="J13" i="1"/>
  <c r="K13" i="1"/>
  <c r="F14" i="1"/>
  <c r="C17" i="1"/>
  <c r="K17" i="1"/>
  <c r="C18" i="1"/>
  <c r="C20" i="1"/>
  <c r="K21" i="1"/>
</calcChain>
</file>

<file path=xl/sharedStrings.xml><?xml version="1.0" encoding="utf-8"?>
<sst xmlns="http://schemas.openxmlformats.org/spreadsheetml/2006/main" count="29" uniqueCount="25">
  <si>
    <t>Contract Energy</t>
  </si>
  <si>
    <t>Cajun</t>
  </si>
  <si>
    <t>EPI-Isis</t>
  </si>
  <si>
    <t>EPI-Ritchie</t>
  </si>
  <si>
    <t>Avg Load</t>
  </si>
  <si>
    <t>Clark</t>
  </si>
  <si>
    <t>Yazoo</t>
  </si>
  <si>
    <t>Days</t>
  </si>
  <si>
    <t>Required Energy</t>
  </si>
  <si>
    <t>Fuel</t>
  </si>
  <si>
    <t>Gas</t>
  </si>
  <si>
    <t>MMBtu/Mcf</t>
  </si>
  <si>
    <t>Heat Value of Fuel</t>
  </si>
  <si>
    <r>
      <t>Typical Plant Heat Rate (</t>
    </r>
    <r>
      <rPr>
        <sz val="10"/>
        <rFont val="Arial"/>
        <family val="2"/>
      </rPr>
      <t>MMBtu/MW-hr)</t>
    </r>
  </si>
  <si>
    <t>Fuel Cost</t>
  </si>
  <si>
    <t>Mcf</t>
  </si>
  <si>
    <t>Fuel Consumed</t>
  </si>
  <si>
    <t>Power Generated      (MW-hr)</t>
  </si>
  <si>
    <t>Power Cost per MW</t>
  </si>
  <si>
    <t>Power Cost per MMBtu</t>
  </si>
  <si>
    <t>MDEA Liability SWAG</t>
  </si>
  <si>
    <t>Existing Contracts</t>
  </si>
  <si>
    <t>Load</t>
  </si>
  <si>
    <t>Production Cost</t>
  </si>
  <si>
    <t>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</si>
</sst>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&quot;$&quot;#,##0.00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0" fontId="0" fillId="0" borderId="3" xfId="0" applyBorder="1"/>
    <xf numFmtId="0" fontId="2" fillId="0" borderId="0" xfId="0" applyFont="1" applyAlignment="1">
      <alignment horizontal="right" wrapText="1"/>
    </xf>
    <xf numFmtId="2" fontId="0" fillId="0" borderId="4" xfId="0" applyNumberFormat="1" applyBorder="1"/>
    <xf numFmtId="0" fontId="0" fillId="0" borderId="5" xfId="0" applyBorder="1"/>
    <xf numFmtId="2" fontId="0" fillId="0" borderId="0" xfId="0" applyNumberFormat="1"/>
    <xf numFmtId="165" fontId="0" fillId="0" borderId="4" xfId="0" applyNumberFormat="1" applyBorder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6" fontId="0" fillId="0" borderId="1" xfId="1" applyNumberFormat="1" applyFont="1" applyBorder="1"/>
    <xf numFmtId="0" fontId="2" fillId="2" borderId="6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4" xfId="0" applyBorder="1"/>
    <xf numFmtId="0" fontId="0" fillId="0" borderId="12" xfId="0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10" sqref="K10"/>
    </sheetView>
  </sheetViews>
  <sheetFormatPr defaultRowHeight="13.2" x14ac:dyDescent="0.25"/>
  <cols>
    <col min="3" max="3" width="12.6640625" bestFit="1" customWidth="1"/>
    <col min="10" max="10" width="23.109375" customWidth="1"/>
    <col min="11" max="11" width="23.6640625" customWidth="1"/>
  </cols>
  <sheetData>
    <row r="1" spans="1:11" x14ac:dyDescent="0.25">
      <c r="A1" t="s">
        <v>20</v>
      </c>
      <c r="K1" s="15" t="s">
        <v>9</v>
      </c>
    </row>
    <row r="2" spans="1:11" x14ac:dyDescent="0.25">
      <c r="K2" s="1" t="s">
        <v>10</v>
      </c>
    </row>
    <row r="3" spans="1:11" x14ac:dyDescent="0.25">
      <c r="K3" s="2" t="s">
        <v>11</v>
      </c>
    </row>
    <row r="4" spans="1:11" x14ac:dyDescent="0.25">
      <c r="A4" t="s">
        <v>0</v>
      </c>
      <c r="C4" t="s">
        <v>7</v>
      </c>
      <c r="D4">
        <v>30</v>
      </c>
      <c r="J4" s="3" t="s">
        <v>12</v>
      </c>
      <c r="K4" s="4">
        <v>1.036</v>
      </c>
    </row>
    <row r="5" spans="1:11" ht="26.4" x14ac:dyDescent="0.25">
      <c r="A5" s="19" t="s">
        <v>21</v>
      </c>
      <c r="B5" s="20"/>
      <c r="C5" s="20"/>
      <c r="D5" s="20"/>
      <c r="E5" s="20"/>
      <c r="F5" s="21"/>
      <c r="J5" s="7" t="s">
        <v>13</v>
      </c>
      <c r="K5" s="8">
        <v>11</v>
      </c>
    </row>
    <row r="6" spans="1:11" x14ac:dyDescent="0.25">
      <c r="A6" s="22" t="s">
        <v>1</v>
      </c>
      <c r="B6" s="5"/>
      <c r="C6" s="5">
        <v>7</v>
      </c>
      <c r="D6" s="5">
        <v>24</v>
      </c>
      <c r="E6" s="5">
        <f>D6*C6</f>
        <v>168</v>
      </c>
      <c r="F6" s="6"/>
      <c r="J6" s="7"/>
      <c r="K6" s="10"/>
    </row>
    <row r="7" spans="1:11" x14ac:dyDescent="0.25">
      <c r="A7" s="22" t="s">
        <v>2</v>
      </c>
      <c r="B7" s="5"/>
      <c r="C7" s="5">
        <v>7</v>
      </c>
      <c r="D7" s="5">
        <v>24</v>
      </c>
      <c r="E7" s="5">
        <f>D7*C7</f>
        <v>168</v>
      </c>
      <c r="F7" s="6"/>
      <c r="K7" s="1" t="s">
        <v>14</v>
      </c>
    </row>
    <row r="8" spans="1:11" x14ac:dyDescent="0.25">
      <c r="A8" s="22" t="s">
        <v>3</v>
      </c>
      <c r="B8" s="5"/>
      <c r="C8" s="5">
        <v>1</v>
      </c>
      <c r="D8" s="5">
        <v>24</v>
      </c>
      <c r="E8" s="5">
        <f>D8*C8</f>
        <v>24</v>
      </c>
      <c r="F8" s="6"/>
      <c r="J8" s="7"/>
      <c r="K8" s="1" t="s">
        <v>15</v>
      </c>
    </row>
    <row r="9" spans="1:11" x14ac:dyDescent="0.25">
      <c r="A9" s="23"/>
      <c r="B9" s="9"/>
      <c r="C9" s="9"/>
      <c r="D9" s="9"/>
      <c r="E9" s="9">
        <f>SUM(E6:E8)</f>
        <v>360</v>
      </c>
      <c r="F9" s="24">
        <f>D4*E9</f>
        <v>10800</v>
      </c>
      <c r="J9" s="7"/>
      <c r="K9" s="11">
        <v>5.2</v>
      </c>
    </row>
    <row r="10" spans="1:11" x14ac:dyDescent="0.25">
      <c r="A10" s="19" t="s">
        <v>22</v>
      </c>
      <c r="B10" s="20"/>
      <c r="C10" s="20"/>
      <c r="D10" s="20"/>
      <c r="E10" s="20"/>
      <c r="F10" s="21"/>
    </row>
    <row r="11" spans="1:11" x14ac:dyDescent="0.25">
      <c r="A11" s="22" t="s">
        <v>4</v>
      </c>
      <c r="B11" s="5" t="s">
        <v>5</v>
      </c>
      <c r="C11" s="5">
        <v>26</v>
      </c>
      <c r="D11" s="5">
        <v>24</v>
      </c>
      <c r="E11" s="5">
        <f>D11*C11</f>
        <v>624</v>
      </c>
      <c r="F11" s="6"/>
      <c r="K11" s="1" t="s">
        <v>16</v>
      </c>
    </row>
    <row r="12" spans="1:11" ht="26.4" x14ac:dyDescent="0.25">
      <c r="A12" s="22"/>
      <c r="B12" s="5" t="s">
        <v>6</v>
      </c>
      <c r="C12" s="5">
        <v>20</v>
      </c>
      <c r="D12" s="5">
        <v>24</v>
      </c>
      <c r="E12" s="5">
        <f>D12*C12</f>
        <v>480</v>
      </c>
      <c r="F12" s="6"/>
      <c r="J12" s="12" t="s">
        <v>17</v>
      </c>
      <c r="K12" s="1" t="s">
        <v>15</v>
      </c>
    </row>
    <row r="13" spans="1:11" x14ac:dyDescent="0.25">
      <c r="A13" s="23"/>
      <c r="B13" s="9"/>
      <c r="C13" s="9"/>
      <c r="D13" s="9"/>
      <c r="E13" s="9">
        <f>SUM(E11:E12)</f>
        <v>1104</v>
      </c>
      <c r="F13" s="24">
        <f>D4*E13</f>
        <v>33120</v>
      </c>
      <c r="J13" s="13">
        <f>F14</f>
        <v>22320</v>
      </c>
      <c r="K13" s="14">
        <f>J13*K5/K4</f>
        <v>236988.41698841698</v>
      </c>
    </row>
    <row r="14" spans="1:11" x14ac:dyDescent="0.25">
      <c r="A14" s="16" t="s">
        <v>8</v>
      </c>
      <c r="B14" s="17"/>
      <c r="C14" s="17"/>
      <c r="D14" s="17"/>
      <c r="E14" s="17"/>
      <c r="F14" s="18">
        <f>F13-F9</f>
        <v>22320</v>
      </c>
    </row>
    <row r="15" spans="1:11" x14ac:dyDescent="0.25">
      <c r="K15" s="1" t="s">
        <v>18</v>
      </c>
    </row>
    <row r="16" spans="1:11" x14ac:dyDescent="0.25">
      <c r="K16" s="1" t="s">
        <v>10</v>
      </c>
    </row>
    <row r="17" spans="1:11" x14ac:dyDescent="0.25">
      <c r="A17" t="s">
        <v>23</v>
      </c>
      <c r="C17" s="25">
        <f>K17</f>
        <v>55.212355212355213</v>
      </c>
      <c r="K17" s="11">
        <f>(K9*K13)/$J13</f>
        <v>55.212355212355213</v>
      </c>
    </row>
    <row r="18" spans="1:11" x14ac:dyDescent="0.25">
      <c r="A18" t="s">
        <v>8</v>
      </c>
      <c r="C18">
        <f>F14</f>
        <v>22320</v>
      </c>
    </row>
    <row r="19" spans="1:11" x14ac:dyDescent="0.25">
      <c r="K19" s="1" t="s">
        <v>19</v>
      </c>
    </row>
    <row r="20" spans="1:11" x14ac:dyDescent="0.25">
      <c r="A20" t="s">
        <v>24</v>
      </c>
      <c r="C20" s="25">
        <f>C17*C18</f>
        <v>1232339.7683397683</v>
      </c>
      <c r="K20" s="1" t="s">
        <v>10</v>
      </c>
    </row>
    <row r="21" spans="1:11" x14ac:dyDescent="0.25">
      <c r="K21" s="11">
        <f>(K9/K4)</f>
        <v>5.019305019305019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dcterms:created xsi:type="dcterms:W3CDTF">2001-04-26T23:38:58Z</dcterms:created>
  <dcterms:modified xsi:type="dcterms:W3CDTF">2023-09-10T15:17:38Z</dcterms:modified>
</cp:coreProperties>
</file>