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firstSheet="1" activeTab="1"/>
  </bookViews>
  <sheets>
    <sheet name="Sheet1" sheetId="1" state="hidden" r:id="rId1"/>
    <sheet name="0418_Letter" sheetId="2" r:id="rId2"/>
    <sheet name="0418_Legal" sheetId="4" r:id="rId3"/>
  </sheets>
  <definedNames>
    <definedName name="_xlnm.Print_Area" localSheetId="2">'0418_Legal'!$A$1:$L$83</definedName>
    <definedName name="_xlnm.Print_Area" localSheetId="1">'0418_Letter'!$A$1:$L$85</definedName>
  </definedNames>
  <calcPr calcId="92512"/>
</workbook>
</file>

<file path=xl/calcChain.xml><?xml version="1.0" encoding="utf-8"?>
<calcChain xmlns="http://schemas.openxmlformats.org/spreadsheetml/2006/main">
  <c r="L7" i="4" l="1"/>
  <c r="L8" i="4"/>
  <c r="L10" i="4"/>
  <c r="L20" i="4"/>
  <c r="L29" i="4"/>
  <c r="L31" i="4"/>
  <c r="L35" i="4"/>
  <c r="L37" i="4"/>
  <c r="L42" i="4"/>
  <c r="L45" i="4"/>
  <c r="L47" i="4"/>
  <c r="L53" i="4"/>
  <c r="L56" i="4"/>
  <c r="L64" i="4"/>
  <c r="L67" i="4"/>
  <c r="L70" i="4"/>
  <c r="L80" i="4"/>
  <c r="L82" i="4"/>
  <c r="L83" i="4"/>
  <c r="L7" i="2"/>
  <c r="L8" i="2"/>
  <c r="L10" i="2"/>
  <c r="L20" i="2"/>
  <c r="L29" i="2"/>
  <c r="L31" i="2"/>
  <c r="L35" i="2"/>
  <c r="L37" i="2"/>
  <c r="L42" i="2"/>
  <c r="L45" i="2"/>
  <c r="L47" i="2"/>
  <c r="L53" i="2"/>
  <c r="L56" i="2"/>
  <c r="L64" i="2"/>
  <c r="L67" i="2"/>
  <c r="L70" i="2"/>
  <c r="L80" i="2"/>
  <c r="L82" i="2"/>
  <c r="L83" i="2"/>
  <c r="L7" i="1"/>
  <c r="L8" i="1"/>
  <c r="L10" i="1"/>
  <c r="L33" i="1"/>
  <c r="L38" i="1"/>
  <c r="L41" i="1"/>
  <c r="L43" i="1"/>
  <c r="L49" i="1"/>
  <c r="L52" i="1"/>
  <c r="L60" i="1"/>
  <c r="L74" i="1"/>
  <c r="L75" i="1"/>
</calcChain>
</file>

<file path=xl/comments1.xml><?xml version="1.0" encoding="utf-8"?>
<comments xmlns="http://schemas.openxmlformats.org/spreadsheetml/2006/main">
  <authors>
    <author>pharris</author>
  </authors>
  <commentList>
    <comment ref="L5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5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<sst xmlns="http://schemas.openxmlformats.org/spreadsheetml/2006/main" count="888" uniqueCount="165">
  <si>
    <t>E N R O N   N O R T H   A M E R I C A</t>
  </si>
  <si>
    <t>DEAL/ OPPORTUNITY</t>
  </si>
  <si>
    <t>QUARTER</t>
  </si>
  <si>
    <t>ORIGINATION TEAM</t>
  </si>
  <si>
    <t>REGION/GROUP</t>
  </si>
  <si>
    <t>DESCRIPTION</t>
  </si>
  <si>
    <t>PROBABILITY</t>
  </si>
  <si>
    <t>ESTIMATED VALUE (000's)</t>
  </si>
  <si>
    <t>Value Description</t>
  </si>
  <si>
    <t>Comments</t>
  </si>
  <si>
    <t>can't mtm service fee</t>
  </si>
  <si>
    <t>1Q01 TOTAL</t>
  </si>
  <si>
    <t>Nstar</t>
  </si>
  <si>
    <t>Q201</t>
  </si>
  <si>
    <t>Llorda</t>
  </si>
  <si>
    <t>Northeast</t>
  </si>
  <si>
    <t>Assume remaining default service needs for their residential and commercial classes.  Term, 7/1/01-6/30/02.  Size, 2.5 MM Mwh.  Nstar still undecided about how much of this load they want to lock in.</t>
  </si>
  <si>
    <t>Project Silver Oak I</t>
  </si>
  <si>
    <t>Kroll/Pagan</t>
  </si>
  <si>
    <t>Green Power Initiative:  26MW Fuel Cell Farms in Connecticut (Project also serves to begin vesting of warrants purchased in 2000-warrant/equity MTM not included here)</t>
  </si>
  <si>
    <t>We build fuel cell farms in Connecticut with state money (fuel cell=put fuel in and electricity comes out); no emissions; value decreased from $16M because we're doing half the original size; 50% probability</t>
  </si>
  <si>
    <t>New Hampshire Elec Coop</t>
  </si>
  <si>
    <t xml:space="preserve">Assume their all requirements load.  Term, 06/01 - 09/02.  Size, 150 W peak, 850,000 MWh.  Submitted proposal 3/23.  </t>
  </si>
  <si>
    <t>Omaha Public Power District</t>
  </si>
  <si>
    <t>Clynes</t>
  </si>
  <si>
    <t>Midwest</t>
  </si>
  <si>
    <t>Buyout of last seven years of capacity and energy contract.  Term, Summer 02-08.  Size, 150 MW 2002-2004, 175 MW 2005, 200 MW 2006-2008.</t>
  </si>
  <si>
    <t>BlueDog Turbines</t>
  </si>
  <si>
    <t>Booth</t>
  </si>
  <si>
    <t>Development</t>
  </si>
  <si>
    <t>Sale of two 7EA turbines - Total deal value is $8M with a 50% split with West Power.  CA signed, pricing under discussion.</t>
  </si>
  <si>
    <t>AES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</si>
  <si>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</si>
  <si>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Walton EMC</t>
  </si>
  <si>
    <t>Tapscott</t>
  </si>
  <si>
    <t>Enron sells its 50% equity interest in the Doyle project in Georgia to project partner, Walton EMC.  Size, 342 MW.  On-going contact with Walton as plant issues are resolved and potential sale value is established.</t>
  </si>
  <si>
    <t>PSEG</t>
  </si>
  <si>
    <t>Mitro/Stevens</t>
  </si>
  <si>
    <t>Sale of Plano, IL site.  Exclusivity agreement has been signed with PSEG.  PSEG in process of performing its due diligence.</t>
  </si>
  <si>
    <t>Las Vegas Turbines</t>
  </si>
  <si>
    <t>Jacoby</t>
  </si>
  <si>
    <t>Sale of Las Vegas Turbines.  Total deal value was $5.7M ($2.1-East, $2.1-West and $1.5-QF)</t>
  </si>
  <si>
    <t>Onondaga</t>
  </si>
  <si>
    <t>Mitro</t>
  </si>
  <si>
    <t>Sale of Enron's cash flow interest.  In process of preparing prospectus for potential customers.</t>
  </si>
  <si>
    <t>Calvert City</t>
  </si>
  <si>
    <t>Enron sells Calvert City project in Kentucky.  Potential buyers reviewing due diligence binders.  Final CAs being prepared.</t>
  </si>
  <si>
    <t>Turbine Sale</t>
  </si>
  <si>
    <t>Mitro/Booth</t>
  </si>
  <si>
    <t>Sale of D5A turbine - Total deal value is $1.5M with a 50% split with West Power.  Initial contact has been made with potential customers.  CAs have been signed wit several counterparties and pricing is being negotiated.</t>
  </si>
  <si>
    <t>Booth/Virgo</t>
  </si>
  <si>
    <t>Enron sells one steam turbine and 161 kV transformer.  In process of identifying potential customers.</t>
  </si>
  <si>
    <t>2Q01 TOTAL</t>
  </si>
  <si>
    <t>3Q01 TOTAL</t>
  </si>
  <si>
    <t>Alamac</t>
  </si>
  <si>
    <t>Q401</t>
  </si>
  <si>
    <t>Kroll</t>
  </si>
  <si>
    <t>Southeast</t>
  </si>
  <si>
    <t>Enron enters into an asset management agreement and an agency agreement to permanently sell the interests of the LLC on a percentage basis</t>
  </si>
  <si>
    <t>Purchase 2 35 MW coal-fired generators for $3.5M and sell to third party for $20-25M</t>
  </si>
  <si>
    <t>4Q01 TOTAL</t>
  </si>
  <si>
    <t>TOTAL DEALS</t>
  </si>
  <si>
    <t>Q101</t>
  </si>
  <si>
    <t>Enron sells its interest in North Carolina Power Holdings</t>
  </si>
  <si>
    <t>Central Maine Power</t>
  </si>
  <si>
    <t>Llorda/Wood</t>
  </si>
  <si>
    <t>Standard offer; Taking over the utilities' obligation to supply power to their customers</t>
  </si>
  <si>
    <t>Due to deregulation, customers can choose who to service them and we are supplying power in the interim because the utility's generations are not working; 75% prob, 1-4 yr deal</t>
  </si>
  <si>
    <t>Serve 25% of their default needs for residential class</t>
  </si>
  <si>
    <t>Intergen</t>
  </si>
  <si>
    <t>Mitro/Booth/Walker</t>
  </si>
  <si>
    <t>Sale of Turbines</t>
  </si>
  <si>
    <t>43 Deals</t>
  </si>
  <si>
    <t>Various</t>
  </si>
  <si>
    <t>Deals &lt; $1M each</t>
  </si>
  <si>
    <t>Doyle</t>
  </si>
  <si>
    <t>Settlement payment with Doyle</t>
  </si>
  <si>
    <t>Adjustment to the gain for Intergen based on transfer price allocation</t>
  </si>
  <si>
    <t>CRRA</t>
  </si>
  <si>
    <t>Berstein</t>
  </si>
  <si>
    <t>Back-to-back commodity with $225M prepay</t>
  </si>
  <si>
    <t>Xcel</t>
  </si>
  <si>
    <t>Baughman</t>
  </si>
  <si>
    <t>Enron sells 100 MW capacity</t>
  </si>
  <si>
    <t>Exelon</t>
  </si>
  <si>
    <t>Hammond</t>
  </si>
  <si>
    <t>Load shape/load following to West Hub</t>
  </si>
  <si>
    <t>Northwestern</t>
  </si>
  <si>
    <t>Exclusivity fee on the GE 7EAs of $1M with a 50% split with West Origination</t>
  </si>
  <si>
    <t>Reversal of 2000 Doyle Loss</t>
  </si>
  <si>
    <t>Structuring Fees</t>
  </si>
  <si>
    <t>Q1 COMPLETED DEALS</t>
  </si>
  <si>
    <t>Manitoba Hydro</t>
  </si>
  <si>
    <t>Buy 100 MW 5x16</t>
  </si>
  <si>
    <t>Buy 200 MW hourly call option, 2x24</t>
  </si>
  <si>
    <t>Sell 150 MW hourly call option, 5x16</t>
  </si>
  <si>
    <t>Montana Power</t>
  </si>
  <si>
    <t>Exclusivity consideration for the Westinghouse 501D5A.  Total deal value was $200k with a 50/50 split with West Orig</t>
  </si>
  <si>
    <t>Morgan Stanley</t>
  </si>
  <si>
    <t>Braddock</t>
  </si>
  <si>
    <t>ENA to buy 25MW at Fla./Ga. Border and sell 50MW into SOCO.  All firm LD, 5X16, Jul-Aug</t>
  </si>
  <si>
    <t>Split Rock Energy</t>
  </si>
  <si>
    <t>Clynes/ Sewell</t>
  </si>
  <si>
    <t>Sell 50 MW capacity</t>
  </si>
  <si>
    <t>ENA to buy 25 MW at Fla./Ga. Border.  All firm LD, 5X16, June '01</t>
  </si>
  <si>
    <t>Axia</t>
  </si>
  <si>
    <t>Valderrama</t>
  </si>
  <si>
    <t>Buy/Sell 100 MW, 5X16 into Cinergy</t>
  </si>
  <si>
    <t>EES Inc.</t>
  </si>
  <si>
    <t>Sell 7 MW, 7X24 into Duquesne</t>
  </si>
  <si>
    <t>SIGE</t>
  </si>
  <si>
    <t>Dalton</t>
  </si>
  <si>
    <t>Pending Detail</t>
  </si>
  <si>
    <t>Sewell</t>
  </si>
  <si>
    <t>Buy 50 MW, 5X16</t>
  </si>
  <si>
    <t>El Paso</t>
  </si>
  <si>
    <t>Deal value was one hundred dollars</t>
  </si>
  <si>
    <t>Q2 COMPLETED DEALS</t>
  </si>
  <si>
    <t>TOTAL COMPLETED DEALS</t>
  </si>
  <si>
    <t>Dighton</t>
  </si>
  <si>
    <t>Electric &amp; Gas L-T tolling contract, restructuring contract</t>
  </si>
  <si>
    <t>TECO</t>
  </si>
  <si>
    <t>3Q01</t>
  </si>
  <si>
    <t>Carl Tricoli</t>
  </si>
  <si>
    <t>Mezzanine Financing for Fronterra project</t>
  </si>
  <si>
    <t>North American Geo Power</t>
  </si>
  <si>
    <t>Mezzanine Financing</t>
  </si>
  <si>
    <t>Edison Mission Energy</t>
  </si>
  <si>
    <t>Mezzanine Financing for Homer City project</t>
  </si>
  <si>
    <t>ANP</t>
  </si>
  <si>
    <t>2Q01</t>
  </si>
  <si>
    <t>David Marks</t>
  </si>
  <si>
    <t>Generation Investments</t>
  </si>
  <si>
    <t>Acquire ANP interest in Dow Oyster Creek, Texas QF (Inside Fence/Dow Credit Deal).</t>
  </si>
  <si>
    <t>BNY</t>
  </si>
  <si>
    <t>Acquire 50% interest in Brooklyn Navy Yard project from York Research and 50% interest from Edison Mission Energy</t>
  </si>
  <si>
    <t>Dynegy</t>
  </si>
  <si>
    <t>Doug Clifford</t>
  </si>
  <si>
    <t>Acquire Dynegy interest in Dow Oyster Creek, Texas QF, Commonwealth Atlantic, Michigan Power</t>
  </si>
  <si>
    <t xml:space="preserve">Motown </t>
  </si>
  <si>
    <t>Chuck Ward</t>
  </si>
  <si>
    <t>Negotiate restructuring plan with Consumers Energy</t>
  </si>
  <si>
    <t>Brazos</t>
  </si>
  <si>
    <t>Chuck Ward/Carl Tricoli</t>
  </si>
  <si>
    <t>Sell Cleburne plant to Brazos Co-op or 3rd party</t>
  </si>
  <si>
    <t>FPL/Tractebel</t>
  </si>
  <si>
    <t>Mike Miller</t>
  </si>
  <si>
    <t>Acquire interest in restructuring value of Bellingham and Sareville QF projects.</t>
  </si>
  <si>
    <t>Delta Power</t>
  </si>
  <si>
    <t>Power output syndication</t>
  </si>
  <si>
    <t>Acquire EME interests in Eastern QF assets</t>
  </si>
  <si>
    <t>East Coast Power</t>
  </si>
  <si>
    <t>Brad Alford</t>
  </si>
  <si>
    <t>Generation Investment</t>
  </si>
  <si>
    <t>El Paso receivable monetization</t>
  </si>
  <si>
    <t>East Power &amp; Generation Investments          April 18, 2001</t>
  </si>
  <si>
    <t>Development Total</t>
  </si>
  <si>
    <t>Generation Investments Total</t>
  </si>
  <si>
    <t>Midwest Total</t>
  </si>
  <si>
    <t>Northeast Total</t>
  </si>
  <si>
    <t>Quarterly structuring fees associated with off balance sheet assets</t>
  </si>
  <si>
    <t>Southeast Total</t>
  </si>
  <si>
    <t>Q301</t>
  </si>
  <si>
    <t>Sale of D5A turbine - Total deal value is $1.5M with a 50% split with West Power.  Initial contact has been made with potential customers.  CAs have been signed with several counterparties and pricing is being negotiated.</t>
  </si>
  <si>
    <t>Enron flips Haywood development site to AES with milestone payment for Interconnect Agreement with TVA.  Size, 540 MW.  Definitive agreements with AES 100% complete.  Interconnect Agreement with TVA being negotiated.  AES agreed to additional $1.2M cost savings incentive.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</si>
</sst>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1"/>
      <color indexed="39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indexed="12"/>
      <name val="Arial Narrow"/>
      <family val="2"/>
    </font>
    <font>
      <b/>
      <sz val="10"/>
      <color indexed="39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4" fontId="4" fillId="0" borderId="0" xfId="0" quotePrefix="1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165" fontId="4" fillId="0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6" fontId="7" fillId="0" borderId="0" xfId="2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vertical="center"/>
    </xf>
    <xf numFmtId="43" fontId="7" fillId="0" borderId="6" xfId="1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6" fontId="6" fillId="0" borderId="6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center" vertical="center"/>
    </xf>
    <xf numFmtId="6" fontId="11" fillId="2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167" fontId="3" fillId="0" borderId="0" xfId="1" applyNumberFormat="1" applyFont="1" applyBorder="1" applyAlignment="1">
      <alignment vertical="center"/>
    </xf>
    <xf numFmtId="9" fontId="3" fillId="0" borderId="0" xfId="1" applyNumberFormat="1" applyFont="1" applyBorder="1" applyAlignment="1">
      <alignment vertical="center"/>
    </xf>
    <xf numFmtId="167" fontId="6" fillId="0" borderId="6" xfId="1" applyNumberFormat="1" applyFont="1" applyBorder="1" applyAlignment="1">
      <alignment vertical="center"/>
    </xf>
    <xf numFmtId="166" fontId="7" fillId="0" borderId="7" xfId="2" applyNumberFormat="1" applyFont="1" applyFill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168" fontId="11" fillId="2" borderId="2" xfId="2" applyNumberFormat="1" applyFont="1" applyFill="1" applyBorder="1" applyAlignment="1">
      <alignment vertical="center"/>
    </xf>
    <xf numFmtId="167" fontId="10" fillId="2" borderId="2" xfId="1" applyNumberFormat="1" applyFont="1" applyFill="1" applyBorder="1" applyAlignment="1">
      <alignment vertical="center"/>
    </xf>
    <xf numFmtId="9" fontId="11" fillId="2" borderId="2" xfId="2" applyNumberFormat="1" applyFont="1" applyFill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1" fillId="0" borderId="1" xfId="0" applyFont="1" applyFill="1" applyBorder="1" applyAlignment="1">
      <alignment horizontal="left" vertical="center" indent="1"/>
    </xf>
    <xf numFmtId="0" fontId="11" fillId="0" borderId="2" xfId="0" applyFont="1" applyFill="1" applyBorder="1" applyAlignment="1">
      <alignment horizontal="left" vertical="center" indent="1"/>
    </xf>
    <xf numFmtId="0" fontId="10" fillId="0" borderId="2" xfId="0" applyFont="1" applyFill="1" applyBorder="1" applyAlignment="1">
      <alignment vertical="center"/>
    </xf>
    <xf numFmtId="168" fontId="11" fillId="0" borderId="2" xfId="2" applyNumberFormat="1" applyFont="1" applyFill="1" applyBorder="1" applyAlignment="1">
      <alignment vertical="center"/>
    </xf>
    <xf numFmtId="167" fontId="10" fillId="0" borderId="2" xfId="1" applyNumberFormat="1" applyFont="1" applyFill="1" applyBorder="1" applyAlignment="1">
      <alignment vertical="center"/>
    </xf>
    <xf numFmtId="9" fontId="11" fillId="0" borderId="2" xfId="2" applyNumberFormat="1" applyFont="1" applyFill="1" applyBorder="1" applyAlignment="1">
      <alignment vertical="center"/>
    </xf>
    <xf numFmtId="6" fontId="11" fillId="0" borderId="3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6" fontId="7" fillId="0" borderId="6" xfId="2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38" fontId="7" fillId="0" borderId="6" xfId="2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9" fontId="6" fillId="3" borderId="0" xfId="0" applyNumberFormat="1" applyFont="1" applyFill="1" applyBorder="1" applyAlignment="1">
      <alignment horizontal="center" vertical="center"/>
    </xf>
    <xf numFmtId="166" fontId="7" fillId="3" borderId="6" xfId="2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 wrapText="1"/>
    </xf>
    <xf numFmtId="9" fontId="3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6" fontId="7" fillId="0" borderId="6" xfId="0" applyNumberFormat="1" applyFont="1" applyBorder="1" applyAlignment="1">
      <alignment horizontal="right" vertical="top"/>
    </xf>
    <xf numFmtId="0" fontId="7" fillId="0" borderId="0" xfId="0" applyFont="1" applyFill="1" applyBorder="1"/>
    <xf numFmtId="0" fontId="6" fillId="3" borderId="0" xfId="0" applyFon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center" vertical="center" wrapText="1"/>
    </xf>
    <xf numFmtId="166" fontId="7" fillId="3" borderId="0" xfId="2" applyNumberFormat="1" applyFont="1" applyFill="1" applyBorder="1" applyAlignment="1">
      <alignment horizontal="left" vertical="center" wrapText="1"/>
    </xf>
    <xf numFmtId="38" fontId="7" fillId="3" borderId="6" xfId="2" applyNumberFormat="1" applyFont="1" applyFill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5720"/>
          <a:ext cx="57835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6621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6388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0" y="38100"/>
          <a:ext cx="57835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9662160" y="1150620"/>
          <a:ext cx="967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5638800" y="1150620"/>
          <a:ext cx="4091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38100" y="45720"/>
          <a:ext cx="624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H="1">
          <a:off x="13030200" y="1150620"/>
          <a:ext cx="1478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H="1">
          <a:off x="6103620" y="1150620"/>
          <a:ext cx="6995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 flipH="1">
          <a:off x="0" y="38100"/>
          <a:ext cx="624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13030200" y="1150620"/>
          <a:ext cx="1478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6103620" y="1150620"/>
          <a:ext cx="6995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0</xdr:colOff>
      <xdr:row>0</xdr:row>
      <xdr:rowOff>45720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H="1">
          <a:off x="38100" y="45720"/>
          <a:ext cx="624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H="1">
          <a:off x="13030200" y="1150620"/>
          <a:ext cx="1478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 flipH="1">
          <a:off x="6103620" y="1150620"/>
          <a:ext cx="6995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144780</xdr:colOff>
      <xdr:row>0</xdr:row>
      <xdr:rowOff>38100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H="1">
          <a:off x="0" y="38100"/>
          <a:ext cx="624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99060</xdr:rowOff>
    </xdr:from>
    <xdr:to>
      <xdr:col>12</xdr:col>
      <xdr:colOff>0</xdr:colOff>
      <xdr:row>3</xdr:row>
      <xdr:rowOff>99060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H="1">
          <a:off x="13030200" y="1150620"/>
          <a:ext cx="14782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99060</xdr:rowOff>
    </xdr:from>
    <xdr:to>
      <xdr:col>8</xdr:col>
      <xdr:colOff>510540</xdr:colOff>
      <xdr:row>3</xdr:row>
      <xdr:rowOff>99060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 flipH="1">
          <a:off x="6103620" y="1150620"/>
          <a:ext cx="69951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87"/>
  <sheetViews>
    <sheetView topLeftCell="B1" workbookViewId="0">
      <selection activeCell="E4" sqref="E3:E4"/>
    </sheetView>
  </sheetViews>
  <sheetFormatPr defaultColWidth="9.109375" defaultRowHeight="27.9" customHeight="1" x14ac:dyDescent="0.25"/>
  <cols>
    <col min="1" max="1" width="26" style="2" customWidth="1"/>
    <col min="2" max="2" width="2.6640625" style="2" customWidth="1"/>
    <col min="3" max="3" width="8.5546875" style="2" customWidth="1"/>
    <col min="4" max="4" width="2.6640625" style="25" customWidth="1"/>
    <col min="5" max="5" width="18.88671875" style="2" customWidth="1"/>
    <col min="6" max="6" width="23.44140625" style="2" customWidth="1"/>
    <col min="7" max="7" width="2.6640625" style="2" customWidth="1"/>
    <col min="8" max="8" width="56" style="2" customWidth="1"/>
    <col min="9" max="9" width="1" style="2" customWidth="1"/>
    <col min="10" max="10" width="11.88671875" style="2" hidden="1" customWidth="1"/>
    <col min="11" max="11" width="1" style="2" hidden="1" customWidth="1"/>
    <col min="12" max="12" width="13.109375" style="2" customWidth="1"/>
    <col min="13" max="13" width="3.33203125" style="2" hidden="1" customWidth="1"/>
    <col min="14" max="14" width="36.44140625" style="2" hidden="1" customWidth="1"/>
    <col min="15" max="15" width="3.109375" style="2" hidden="1" customWidth="1"/>
    <col min="16" max="16" width="46.109375" style="2" hidden="1" customWidth="1"/>
    <col min="17" max="16384" width="9.109375" style="2"/>
  </cols>
  <sheetData>
    <row r="1" spans="1:16" ht="27.9" customHeight="1" x14ac:dyDescent="0.25">
      <c r="A1" s="1"/>
      <c r="B1" s="1"/>
      <c r="C1" s="1"/>
      <c r="D1" s="1"/>
      <c r="E1" s="1"/>
      <c r="F1" s="1"/>
    </row>
    <row r="2" spans="1:16" s="1" customFormat="1" ht="27.9" customHeight="1" x14ac:dyDescent="0.25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" customHeight="1" x14ac:dyDescent="0.25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" customHeight="1" x14ac:dyDescent="0.25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" customHeight="1" x14ac:dyDescent="0.25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x14ac:dyDescent="0.25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" hidden="1" customHeight="1" x14ac:dyDescent="0.25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" hidden="1" customHeight="1" x14ac:dyDescent="0.25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x14ac:dyDescent="0.25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" hidden="1" customHeight="1" x14ac:dyDescent="0.25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x14ac:dyDescent="0.25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x14ac:dyDescent="0.25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32</v>
      </c>
      <c r="I12" s="27"/>
      <c r="J12" s="28"/>
      <c r="K12" s="27"/>
      <c r="L12" s="29">
        <v>3000</v>
      </c>
      <c r="P12" s="32"/>
    </row>
    <row r="13" spans="1:16" s="25" customFormat="1" ht="58.5" customHeight="1" x14ac:dyDescent="0.25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x14ac:dyDescent="0.25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x14ac:dyDescent="0.25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x14ac:dyDescent="0.25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x14ac:dyDescent="0.25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x14ac:dyDescent="0.25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49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x14ac:dyDescent="0.25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x14ac:dyDescent="0.25">
      <c r="A20" s="22" t="s">
        <v>134</v>
      </c>
      <c r="B20" s="23"/>
      <c r="C20" s="24" t="s">
        <v>130</v>
      </c>
      <c r="E20" s="24" t="s">
        <v>131</v>
      </c>
      <c r="F20" s="24" t="s">
        <v>132</v>
      </c>
      <c r="H20" s="26" t="s">
        <v>135</v>
      </c>
      <c r="I20" s="27"/>
      <c r="J20" s="28"/>
      <c r="K20" s="27"/>
      <c r="L20" s="29">
        <v>10000</v>
      </c>
      <c r="P20" s="32"/>
    </row>
    <row r="21" spans="1:16" s="25" customFormat="1" ht="41.25" customHeight="1" x14ac:dyDescent="0.25">
      <c r="A21" s="22" t="s">
        <v>139</v>
      </c>
      <c r="B21" s="23"/>
      <c r="C21" s="24" t="s">
        <v>130</v>
      </c>
      <c r="E21" s="24" t="s">
        <v>140</v>
      </c>
      <c r="F21" s="24" t="s">
        <v>132</v>
      </c>
      <c r="H21" s="26" t="s">
        <v>141</v>
      </c>
      <c r="I21" s="27"/>
      <c r="J21" s="28"/>
      <c r="K21" s="27"/>
      <c r="L21" s="29">
        <v>10000</v>
      </c>
      <c r="P21" s="32"/>
    </row>
    <row r="22" spans="1:16" s="25" customFormat="1" ht="41.25" customHeight="1" x14ac:dyDescent="0.25">
      <c r="A22" s="22" t="s">
        <v>142</v>
      </c>
      <c r="B22" s="23"/>
      <c r="C22" s="24" t="s">
        <v>130</v>
      </c>
      <c r="E22" s="24" t="s">
        <v>143</v>
      </c>
      <c r="F22" s="24" t="s">
        <v>132</v>
      </c>
      <c r="H22" s="26" t="s">
        <v>144</v>
      </c>
      <c r="I22" s="27"/>
      <c r="J22" s="28"/>
      <c r="K22" s="27"/>
      <c r="L22" s="29">
        <v>10000</v>
      </c>
      <c r="P22" s="32"/>
    </row>
    <row r="23" spans="1:16" s="25" customFormat="1" ht="41.25" customHeight="1" x14ac:dyDescent="0.25">
      <c r="A23" s="22" t="s">
        <v>145</v>
      </c>
      <c r="B23" s="23"/>
      <c r="C23" s="24" t="s">
        <v>130</v>
      </c>
      <c r="E23" s="24" t="s">
        <v>146</v>
      </c>
      <c r="F23" s="24" t="s">
        <v>132</v>
      </c>
      <c r="H23" s="26" t="s">
        <v>147</v>
      </c>
      <c r="I23" s="27"/>
      <c r="J23" s="28"/>
      <c r="K23" s="27"/>
      <c r="L23" s="29">
        <v>10000</v>
      </c>
      <c r="P23" s="32"/>
    </row>
    <row r="24" spans="1:16" s="25" customFormat="1" ht="41.25" customHeight="1" x14ac:dyDescent="0.25">
      <c r="A24" s="22" t="s">
        <v>127</v>
      </c>
      <c r="B24" s="23"/>
      <c r="C24" s="24" t="s">
        <v>130</v>
      </c>
      <c r="E24" s="24" t="s">
        <v>146</v>
      </c>
      <c r="F24" s="24" t="s">
        <v>132</v>
      </c>
      <c r="H24" s="26" t="s">
        <v>150</v>
      </c>
      <c r="I24" s="27"/>
      <c r="J24" s="28"/>
      <c r="K24" s="27"/>
      <c r="L24" s="29">
        <v>10000</v>
      </c>
      <c r="P24" s="32"/>
    </row>
    <row r="25" spans="1:16" s="25" customFormat="1" ht="41.25" customHeight="1" x14ac:dyDescent="0.25">
      <c r="A25" s="22" t="s">
        <v>148</v>
      </c>
      <c r="B25" s="23"/>
      <c r="C25" s="24" t="s">
        <v>130</v>
      </c>
      <c r="E25" s="24" t="s">
        <v>137</v>
      </c>
      <c r="F25" s="24" t="s">
        <v>132</v>
      </c>
      <c r="H25" s="26" t="s">
        <v>149</v>
      </c>
      <c r="I25" s="27"/>
      <c r="J25" s="28"/>
      <c r="K25" s="27"/>
      <c r="L25" s="29">
        <v>7000</v>
      </c>
      <c r="P25" s="32"/>
    </row>
    <row r="26" spans="1:16" s="25" customFormat="1" ht="41.25" customHeight="1" x14ac:dyDescent="0.25">
      <c r="A26" s="22" t="s">
        <v>129</v>
      </c>
      <c r="B26" s="23"/>
      <c r="C26" s="24" t="s">
        <v>130</v>
      </c>
      <c r="E26" s="24" t="s">
        <v>131</v>
      </c>
      <c r="F26" s="24" t="s">
        <v>132</v>
      </c>
      <c r="H26" s="26" t="s">
        <v>133</v>
      </c>
      <c r="I26" s="27"/>
      <c r="J26" s="28"/>
      <c r="K26" s="27"/>
      <c r="L26" s="29">
        <v>5000</v>
      </c>
      <c r="P26" s="32"/>
    </row>
    <row r="27" spans="1:16" s="25" customFormat="1" ht="41.25" customHeight="1" x14ac:dyDescent="0.25">
      <c r="A27" s="22" t="s">
        <v>136</v>
      </c>
      <c r="B27" s="23"/>
      <c r="C27" s="24" t="s">
        <v>130</v>
      </c>
      <c r="E27" s="24" t="s">
        <v>137</v>
      </c>
      <c r="F27" s="24" t="s">
        <v>132</v>
      </c>
      <c r="H27" s="26" t="s">
        <v>138</v>
      </c>
      <c r="I27" s="27"/>
      <c r="J27" s="28"/>
      <c r="K27" s="27"/>
      <c r="L27" s="29">
        <v>5000</v>
      </c>
      <c r="P27" s="32"/>
    </row>
    <row r="28" spans="1:16" s="25" customFormat="1" ht="41.25" customHeight="1" x14ac:dyDescent="0.25">
      <c r="A28" s="22" t="s">
        <v>23</v>
      </c>
      <c r="B28" s="23"/>
      <c r="C28" s="24" t="s">
        <v>13</v>
      </c>
      <c r="E28" s="24" t="s">
        <v>24</v>
      </c>
      <c r="F28" s="24" t="s">
        <v>25</v>
      </c>
      <c r="H28" s="26" t="s">
        <v>26</v>
      </c>
      <c r="I28" s="27"/>
      <c r="J28" s="28"/>
      <c r="K28" s="27"/>
      <c r="L28" s="29">
        <v>5000</v>
      </c>
      <c r="P28" s="32"/>
    </row>
    <row r="29" spans="1:16" s="25" customFormat="1" ht="55.5" customHeight="1" x14ac:dyDescent="0.25">
      <c r="A29" s="22" t="s">
        <v>12</v>
      </c>
      <c r="B29" s="23"/>
      <c r="C29" s="24" t="s">
        <v>13</v>
      </c>
      <c r="E29" s="24" t="s">
        <v>14</v>
      </c>
      <c r="F29" s="24" t="s">
        <v>15</v>
      </c>
      <c r="H29" s="26" t="s">
        <v>16</v>
      </c>
      <c r="I29" s="27"/>
      <c r="J29" s="28"/>
      <c r="K29" s="27"/>
      <c r="L29" s="29">
        <v>15000</v>
      </c>
      <c r="P29" s="32"/>
    </row>
    <row r="30" spans="1:16" s="25" customFormat="1" ht="41.25" customHeight="1" x14ac:dyDescent="0.25">
      <c r="A30" s="22" t="s">
        <v>17</v>
      </c>
      <c r="B30" s="23"/>
      <c r="C30" s="24" t="s">
        <v>13</v>
      </c>
      <c r="E30" s="24" t="s">
        <v>18</v>
      </c>
      <c r="F30" s="24" t="s">
        <v>15</v>
      </c>
      <c r="H30" s="26" t="s">
        <v>19</v>
      </c>
      <c r="I30" s="27"/>
      <c r="J30" s="28"/>
      <c r="K30" s="27"/>
      <c r="L30" s="29">
        <v>9000</v>
      </c>
      <c r="P30" s="32" t="s">
        <v>20</v>
      </c>
    </row>
    <row r="31" spans="1:16" s="25" customFormat="1" ht="41.25" customHeight="1" x14ac:dyDescent="0.25">
      <c r="A31" s="22" t="s">
        <v>21</v>
      </c>
      <c r="B31" s="23"/>
      <c r="C31" s="24" t="s">
        <v>13</v>
      </c>
      <c r="E31" s="24" t="s">
        <v>14</v>
      </c>
      <c r="F31" s="24" t="s">
        <v>15</v>
      </c>
      <c r="H31" s="26" t="s">
        <v>22</v>
      </c>
      <c r="I31" s="27"/>
      <c r="J31" s="28"/>
      <c r="K31" s="27"/>
      <c r="L31" s="29">
        <v>5500</v>
      </c>
      <c r="P31" s="32"/>
    </row>
    <row r="32" spans="1:16" ht="11.25" customHeight="1" x14ac:dyDescent="0.25">
      <c r="A32" s="33"/>
      <c r="B32" s="34"/>
      <c r="C32" s="34"/>
      <c r="E32" s="20"/>
      <c r="F32" s="20"/>
      <c r="H32" s="20"/>
      <c r="I32" s="35"/>
      <c r="J32" s="36"/>
      <c r="K32" s="35"/>
      <c r="L32" s="37"/>
      <c r="P32" s="30"/>
    </row>
    <row r="33" spans="1:19" ht="27.9" customHeight="1" x14ac:dyDescent="0.25">
      <c r="A33" s="47" t="s">
        <v>52</v>
      </c>
      <c r="B33" s="48"/>
      <c r="C33" s="48"/>
      <c r="D33" s="49"/>
      <c r="E33" s="48"/>
      <c r="F33" s="48"/>
      <c r="G33" s="49"/>
      <c r="H33" s="50"/>
      <c r="I33" s="51"/>
      <c r="J33" s="52"/>
      <c r="K33" s="51"/>
      <c r="L33" s="44">
        <f>SUM(L11:L32)</f>
        <v>119800</v>
      </c>
      <c r="P33" s="30"/>
    </row>
    <row r="34" spans="1:19" s="25" customFormat="1" ht="21.75" customHeight="1" x14ac:dyDescent="0.25">
      <c r="A34" s="87" t="s">
        <v>121</v>
      </c>
      <c r="B34" s="88"/>
      <c r="C34" s="89" t="s">
        <v>122</v>
      </c>
      <c r="D34" s="90"/>
      <c r="E34" s="88" t="s">
        <v>123</v>
      </c>
      <c r="F34" s="24" t="s">
        <v>132</v>
      </c>
      <c r="H34" s="91" t="s">
        <v>124</v>
      </c>
      <c r="J34" s="28"/>
      <c r="K34" s="27"/>
      <c r="L34" s="92">
        <v>10000</v>
      </c>
      <c r="P34" s="57"/>
      <c r="S34" s="26"/>
    </row>
    <row r="35" spans="1:19" s="25" customFormat="1" ht="21.75" customHeight="1" x14ac:dyDescent="0.25">
      <c r="A35" s="87" t="s">
        <v>125</v>
      </c>
      <c r="B35" s="88"/>
      <c r="C35" s="89" t="s">
        <v>122</v>
      </c>
      <c r="D35" s="93"/>
      <c r="E35" s="88" t="s">
        <v>123</v>
      </c>
      <c r="F35" s="24" t="s">
        <v>132</v>
      </c>
      <c r="H35" s="91" t="s">
        <v>126</v>
      </c>
      <c r="J35" s="28"/>
      <c r="K35" s="27"/>
      <c r="L35" s="92">
        <v>5000</v>
      </c>
      <c r="P35" s="57"/>
      <c r="S35" s="26"/>
    </row>
    <row r="36" spans="1:19" s="25" customFormat="1" ht="21.75" customHeight="1" x14ac:dyDescent="0.25">
      <c r="A36" s="87" t="s">
        <v>127</v>
      </c>
      <c r="B36" s="88"/>
      <c r="C36" s="89" t="s">
        <v>122</v>
      </c>
      <c r="D36" s="93"/>
      <c r="E36" s="88" t="s">
        <v>123</v>
      </c>
      <c r="F36" s="24" t="s">
        <v>132</v>
      </c>
      <c r="H36" s="91" t="s">
        <v>128</v>
      </c>
      <c r="J36" s="28"/>
      <c r="K36" s="27"/>
      <c r="L36" s="92">
        <v>5000</v>
      </c>
      <c r="P36" s="57"/>
      <c r="S36" s="26"/>
    </row>
    <row r="37" spans="1:19" ht="11.25" customHeight="1" x14ac:dyDescent="0.25">
      <c r="A37" s="53"/>
      <c r="E37" s="54"/>
      <c r="F37" s="54"/>
      <c r="G37" s="54"/>
      <c r="H37" s="54"/>
      <c r="I37" s="54"/>
      <c r="J37" s="55"/>
      <c r="K37" s="54"/>
      <c r="L37" s="56"/>
      <c r="P37" s="30"/>
    </row>
    <row r="38" spans="1:19" ht="13.8" x14ac:dyDescent="0.25">
      <c r="A38" s="47" t="s">
        <v>53</v>
      </c>
      <c r="B38" s="48"/>
      <c r="C38" s="48"/>
      <c r="D38" s="49"/>
      <c r="E38" s="48"/>
      <c r="F38" s="48"/>
      <c r="G38" s="49"/>
      <c r="H38" s="50"/>
      <c r="I38" s="51"/>
      <c r="J38" s="52"/>
      <c r="K38" s="51"/>
      <c r="L38" s="44">
        <f>SUM(L34:L37)</f>
        <v>20000</v>
      </c>
      <c r="P38" s="30"/>
    </row>
    <row r="39" spans="1:19" s="25" customFormat="1" ht="51" customHeight="1" x14ac:dyDescent="0.25">
      <c r="A39" s="22" t="s">
        <v>54</v>
      </c>
      <c r="B39" s="23"/>
      <c r="C39" s="24" t="s">
        <v>55</v>
      </c>
      <c r="E39" s="24" t="s">
        <v>56</v>
      </c>
      <c r="F39" s="24" t="s">
        <v>57</v>
      </c>
      <c r="H39" s="26" t="s">
        <v>58</v>
      </c>
      <c r="I39" s="27"/>
      <c r="J39" s="28">
        <v>0.7</v>
      </c>
      <c r="K39" s="27"/>
      <c r="L39" s="29">
        <v>8000</v>
      </c>
      <c r="P39" s="57" t="s">
        <v>59</v>
      </c>
      <c r="S39" s="26"/>
    </row>
    <row r="40" spans="1:19" ht="13.8" x14ac:dyDescent="0.25">
      <c r="A40" s="58"/>
      <c r="E40" s="54"/>
      <c r="F40" s="54"/>
      <c r="G40" s="54"/>
      <c r="H40" s="54"/>
      <c r="I40" s="54"/>
      <c r="J40" s="55"/>
      <c r="K40" s="54"/>
      <c r="L40" s="56"/>
      <c r="P40" s="30"/>
    </row>
    <row r="41" spans="1:19" ht="13.8" x14ac:dyDescent="0.25">
      <c r="A41" s="47" t="s">
        <v>60</v>
      </c>
      <c r="B41" s="48"/>
      <c r="C41" s="48"/>
      <c r="D41" s="49"/>
      <c r="E41" s="48"/>
      <c r="F41" s="48"/>
      <c r="G41" s="49"/>
      <c r="H41" s="50"/>
      <c r="I41" s="51"/>
      <c r="J41" s="52"/>
      <c r="K41" s="51"/>
      <c r="L41" s="44">
        <f>SUM(L39:L40)</f>
        <v>8000</v>
      </c>
      <c r="P41" s="30"/>
    </row>
    <row r="42" spans="1:19" ht="13.8" x14ac:dyDescent="0.25">
      <c r="A42" s="58"/>
      <c r="E42" s="54"/>
      <c r="F42" s="54"/>
      <c r="G42" s="54"/>
      <c r="H42" s="54"/>
      <c r="I42" s="54"/>
      <c r="J42" s="55"/>
      <c r="K42" s="54"/>
      <c r="L42" s="56"/>
      <c r="P42" s="30"/>
    </row>
    <row r="43" spans="1:19" s="45" customFormat="1" ht="27.9" customHeight="1" x14ac:dyDescent="0.25">
      <c r="A43" s="59" t="s">
        <v>61</v>
      </c>
      <c r="B43" s="60"/>
      <c r="C43" s="60"/>
      <c r="D43" s="40"/>
      <c r="E43" s="61"/>
      <c r="F43" s="61"/>
      <c r="G43" s="62"/>
      <c r="H43" s="61"/>
      <c r="I43" s="61"/>
      <c r="J43" s="63"/>
      <c r="K43" s="61"/>
      <c r="L43" s="44">
        <f>+L33+L38+L41</f>
        <v>147800</v>
      </c>
      <c r="P43" s="64"/>
    </row>
    <row r="44" spans="1:19" s="72" customFormat="1" ht="27.9" hidden="1" customHeight="1" x14ac:dyDescent="0.25">
      <c r="A44" s="65"/>
      <c r="B44" s="66"/>
      <c r="C44" s="66"/>
      <c r="D44" s="67"/>
      <c r="E44" s="68"/>
      <c r="F44" s="68"/>
      <c r="G44" s="69"/>
      <c r="H44" s="68"/>
      <c r="I44" s="68"/>
      <c r="J44" s="70"/>
      <c r="K44" s="68"/>
      <c r="L44" s="71"/>
      <c r="P44" s="73"/>
    </row>
    <row r="45" spans="1:19" s="25" customFormat="1" ht="51" hidden="1" customHeight="1" x14ac:dyDescent="0.25">
      <c r="A45" s="22" t="s">
        <v>54</v>
      </c>
      <c r="B45" s="23"/>
      <c r="C45" s="24" t="s">
        <v>62</v>
      </c>
      <c r="E45" s="24" t="s">
        <v>56</v>
      </c>
      <c r="F45" s="24" t="s">
        <v>57</v>
      </c>
      <c r="H45" s="26" t="s">
        <v>63</v>
      </c>
      <c r="I45" s="27"/>
      <c r="J45" s="28">
        <v>0.7</v>
      </c>
      <c r="K45" s="27"/>
      <c r="L45" s="29">
        <v>8000</v>
      </c>
      <c r="P45" s="57" t="s">
        <v>59</v>
      </c>
      <c r="S45" s="26"/>
    </row>
    <row r="46" spans="1:19" s="25" customFormat="1" ht="52.5" hidden="1" customHeight="1" x14ac:dyDescent="0.25">
      <c r="A46" s="22" t="s">
        <v>64</v>
      </c>
      <c r="B46" s="23"/>
      <c r="C46" s="24" t="s">
        <v>62</v>
      </c>
      <c r="E46" s="24" t="s">
        <v>65</v>
      </c>
      <c r="F46" s="24" t="s">
        <v>15</v>
      </c>
      <c r="H46" s="26" t="s">
        <v>66</v>
      </c>
      <c r="I46" s="27"/>
      <c r="J46" s="28"/>
      <c r="K46" s="27"/>
      <c r="L46" s="29">
        <v>5000</v>
      </c>
      <c r="P46" s="57" t="s">
        <v>67</v>
      </c>
      <c r="S46" s="26"/>
    </row>
    <row r="47" spans="1:19" s="25" customFormat="1" ht="27.9" hidden="1" customHeight="1" x14ac:dyDescent="0.25">
      <c r="A47" s="22" t="s">
        <v>12</v>
      </c>
      <c r="B47" s="23"/>
      <c r="C47" s="24" t="s">
        <v>62</v>
      </c>
      <c r="E47" s="24" t="s">
        <v>14</v>
      </c>
      <c r="F47" s="24" t="s">
        <v>15</v>
      </c>
      <c r="H47" s="26" t="s">
        <v>68</v>
      </c>
      <c r="I47" s="27"/>
      <c r="J47" s="28"/>
      <c r="K47" s="27"/>
      <c r="L47" s="29">
        <v>3000</v>
      </c>
      <c r="P47" s="32"/>
    </row>
    <row r="48" spans="1:19" ht="27.9" hidden="1" customHeight="1" x14ac:dyDescent="0.25">
      <c r="A48" s="22" t="s">
        <v>69</v>
      </c>
      <c r="B48" s="23"/>
      <c r="C48" s="24" t="s">
        <v>62</v>
      </c>
      <c r="E48" s="24" t="s">
        <v>70</v>
      </c>
      <c r="F48" s="24" t="s">
        <v>29</v>
      </c>
      <c r="G48" s="25"/>
      <c r="H48" s="26" t="s">
        <v>71</v>
      </c>
      <c r="I48" s="27"/>
      <c r="J48" s="28"/>
      <c r="K48" s="27"/>
      <c r="L48" s="29">
        <v>2509</v>
      </c>
      <c r="P48" s="30"/>
    </row>
    <row r="49" spans="1:19" s="25" customFormat="1" ht="52.5" hidden="1" customHeight="1" x14ac:dyDescent="0.25">
      <c r="A49" s="22" t="s">
        <v>72</v>
      </c>
      <c r="B49" s="23"/>
      <c r="C49" s="24" t="s">
        <v>62</v>
      </c>
      <c r="E49" s="24" t="s">
        <v>73</v>
      </c>
      <c r="F49" s="24" t="s">
        <v>73</v>
      </c>
      <c r="H49" s="26" t="s">
        <v>74</v>
      </c>
      <c r="I49" s="27"/>
      <c r="J49" s="28"/>
      <c r="K49" s="27"/>
      <c r="L49" s="29">
        <f>1678+175+4+234+50+8+18+13+9+8+16+17+8+1+50+3+55+1+5+1+50</f>
        <v>2404</v>
      </c>
      <c r="P49" s="26"/>
      <c r="R49" s="74"/>
      <c r="S49" s="26"/>
    </row>
    <row r="50" spans="1:19" s="25" customFormat="1" ht="27.9" hidden="1" customHeight="1" x14ac:dyDescent="0.25">
      <c r="A50" s="22" t="s">
        <v>75</v>
      </c>
      <c r="B50" s="23"/>
      <c r="C50" s="24" t="s">
        <v>62</v>
      </c>
      <c r="E50" s="24" t="s">
        <v>34</v>
      </c>
      <c r="F50" s="24" t="s">
        <v>29</v>
      </c>
      <c r="H50" s="26" t="s">
        <v>76</v>
      </c>
      <c r="I50" s="27"/>
      <c r="J50" s="28"/>
      <c r="K50" s="27"/>
      <c r="L50" s="29">
        <v>1300</v>
      </c>
      <c r="P50" s="32"/>
    </row>
    <row r="51" spans="1:19" s="25" customFormat="1" ht="27.9" hidden="1" customHeight="1" x14ac:dyDescent="0.25">
      <c r="A51" s="22" t="s">
        <v>69</v>
      </c>
      <c r="B51" s="23"/>
      <c r="C51" s="24" t="s">
        <v>62</v>
      </c>
      <c r="E51" s="24" t="s">
        <v>70</v>
      </c>
      <c r="F51" s="24" t="s">
        <v>29</v>
      </c>
      <c r="H51" s="26" t="s">
        <v>77</v>
      </c>
      <c r="I51" s="27"/>
      <c r="J51" s="28"/>
      <c r="K51" s="27"/>
      <c r="L51" s="29">
        <v>1000</v>
      </c>
      <c r="P51" s="32"/>
    </row>
    <row r="52" spans="1:19" s="25" customFormat="1" ht="27.9" hidden="1" customHeight="1" x14ac:dyDescent="0.25">
      <c r="A52" s="22" t="s">
        <v>78</v>
      </c>
      <c r="B52" s="23"/>
      <c r="C52" s="24" t="s">
        <v>62</v>
      </c>
      <c r="E52" s="24" t="s">
        <v>79</v>
      </c>
      <c r="F52" s="24" t="s">
        <v>15</v>
      </c>
      <c r="H52" s="26" t="s">
        <v>80</v>
      </c>
      <c r="I52" s="27"/>
      <c r="J52" s="28"/>
      <c r="K52" s="27"/>
      <c r="L52" s="29">
        <f>686+15</f>
        <v>701</v>
      </c>
      <c r="P52" s="32"/>
    </row>
    <row r="53" spans="1:19" s="25" customFormat="1" ht="27.9" hidden="1" customHeight="1" x14ac:dyDescent="0.25">
      <c r="A53" s="22" t="s">
        <v>81</v>
      </c>
      <c r="B53" s="23"/>
      <c r="C53" s="24" t="s">
        <v>62</v>
      </c>
      <c r="E53" s="24" t="s">
        <v>82</v>
      </c>
      <c r="F53" s="24" t="s">
        <v>25</v>
      </c>
      <c r="H53" s="26" t="s">
        <v>83</v>
      </c>
      <c r="I53" s="27"/>
      <c r="J53" s="28"/>
      <c r="K53" s="27"/>
      <c r="L53" s="29">
        <v>600</v>
      </c>
      <c r="P53" s="32"/>
    </row>
    <row r="54" spans="1:19" s="25" customFormat="1" ht="27.9" hidden="1" customHeight="1" x14ac:dyDescent="0.25">
      <c r="A54" s="22" t="s">
        <v>84</v>
      </c>
      <c r="B54" s="23"/>
      <c r="C54" s="24" t="s">
        <v>62</v>
      </c>
      <c r="E54" s="24" t="s">
        <v>85</v>
      </c>
      <c r="F54" s="24" t="s">
        <v>15</v>
      </c>
      <c r="H54" s="26" t="s">
        <v>86</v>
      </c>
      <c r="I54" s="27"/>
      <c r="J54" s="28"/>
      <c r="K54" s="27"/>
      <c r="L54" s="29">
        <v>500</v>
      </c>
      <c r="P54" s="32"/>
    </row>
    <row r="55" spans="1:19" s="25" customFormat="1" ht="27.9" hidden="1" customHeight="1" x14ac:dyDescent="0.25">
      <c r="A55" s="22" t="s">
        <v>87</v>
      </c>
      <c r="B55" s="23"/>
      <c r="C55" s="24" t="s">
        <v>62</v>
      </c>
      <c r="E55" s="24" t="s">
        <v>28</v>
      </c>
      <c r="F55" s="24" t="s">
        <v>29</v>
      </c>
      <c r="H55" s="26" t="s">
        <v>88</v>
      </c>
      <c r="I55" s="27"/>
      <c r="J55" s="28"/>
      <c r="K55" s="27"/>
      <c r="L55" s="29">
        <v>500</v>
      </c>
      <c r="P55" s="32"/>
    </row>
    <row r="56" spans="1:19" s="25" customFormat="1" ht="27.9" hidden="1" customHeight="1" x14ac:dyDescent="0.25">
      <c r="A56" s="22" t="s">
        <v>75</v>
      </c>
      <c r="B56" s="23"/>
      <c r="C56" s="24" t="s">
        <v>62</v>
      </c>
      <c r="E56" s="24" t="s">
        <v>34</v>
      </c>
      <c r="F56" s="24" t="s">
        <v>29</v>
      </c>
      <c r="H56" s="26" t="s">
        <v>89</v>
      </c>
      <c r="I56" s="27"/>
      <c r="J56" s="28"/>
      <c r="K56" s="27"/>
      <c r="L56" s="29">
        <v>384</v>
      </c>
      <c r="P56" s="32"/>
    </row>
    <row r="57" spans="1:19" s="25" customFormat="1" ht="27.9" hidden="1" customHeight="1" x14ac:dyDescent="0.25">
      <c r="A57" s="22" t="s">
        <v>90</v>
      </c>
      <c r="B57" s="23"/>
      <c r="C57" s="24" t="s">
        <v>62</v>
      </c>
      <c r="E57" s="24" t="s">
        <v>40</v>
      </c>
      <c r="F57" s="24" t="s">
        <v>29</v>
      </c>
      <c r="H57" s="26" t="s">
        <v>90</v>
      </c>
      <c r="I57" s="27"/>
      <c r="J57" s="28"/>
      <c r="K57" s="27"/>
      <c r="L57" s="75">
        <v>-250</v>
      </c>
      <c r="P57" s="32"/>
    </row>
    <row r="58" spans="1:19" s="25" customFormat="1" ht="27.9" hidden="1" customHeight="1" x14ac:dyDescent="0.25">
      <c r="A58" s="22" t="s">
        <v>151</v>
      </c>
      <c r="B58" s="23"/>
      <c r="C58" s="24" t="s">
        <v>62</v>
      </c>
      <c r="E58" s="24" t="s">
        <v>152</v>
      </c>
      <c r="F58" s="24" t="s">
        <v>153</v>
      </c>
      <c r="H58" s="26" t="s">
        <v>154</v>
      </c>
      <c r="I58" s="27"/>
      <c r="J58" s="28"/>
      <c r="K58" s="27"/>
      <c r="L58" s="75">
        <v>5535</v>
      </c>
      <c r="P58" s="32"/>
    </row>
    <row r="59" spans="1:19" s="25" customFormat="1" ht="27.9" customHeight="1" x14ac:dyDescent="0.25">
      <c r="A59" s="22"/>
      <c r="B59" s="23"/>
      <c r="C59" s="24"/>
      <c r="E59" s="24"/>
      <c r="F59" s="24"/>
      <c r="H59" s="26"/>
      <c r="I59" s="27"/>
      <c r="J59" s="28"/>
      <c r="K59" s="27"/>
      <c r="L59" s="75"/>
      <c r="P59" s="32"/>
    </row>
    <row r="60" spans="1:19" s="45" customFormat="1" ht="27.9" customHeight="1" x14ac:dyDescent="0.25">
      <c r="A60" s="59" t="s">
        <v>91</v>
      </c>
      <c r="B60" s="60"/>
      <c r="C60" s="60"/>
      <c r="D60" s="40"/>
      <c r="E60" s="61"/>
      <c r="F60" s="61"/>
      <c r="G60" s="62"/>
      <c r="H60" s="61"/>
      <c r="I60" s="61"/>
      <c r="J60" s="63"/>
      <c r="K60" s="61"/>
      <c r="L60" s="44">
        <f>SUM(L45:L59)</f>
        <v>31183</v>
      </c>
      <c r="P60" s="64"/>
    </row>
    <row r="61" spans="1:19" s="25" customFormat="1" ht="27.75" customHeight="1" x14ac:dyDescent="0.25">
      <c r="A61" s="22" t="s">
        <v>92</v>
      </c>
      <c r="B61" s="23"/>
      <c r="C61" s="24" t="s">
        <v>13</v>
      </c>
      <c r="E61" s="24" t="s">
        <v>24</v>
      </c>
      <c r="F61" s="24" t="s">
        <v>25</v>
      </c>
      <c r="H61" s="26" t="s">
        <v>93</v>
      </c>
      <c r="I61" s="27"/>
      <c r="J61" s="28"/>
      <c r="K61" s="27"/>
      <c r="L61" s="29">
        <v>134</v>
      </c>
      <c r="P61" s="57"/>
      <c r="S61" s="26"/>
    </row>
    <row r="62" spans="1:19" s="25" customFormat="1" ht="27.75" customHeight="1" x14ac:dyDescent="0.25">
      <c r="A62" s="22" t="s">
        <v>92</v>
      </c>
      <c r="B62" s="23"/>
      <c r="C62" s="24" t="s">
        <v>13</v>
      </c>
      <c r="E62" s="24" t="s">
        <v>24</v>
      </c>
      <c r="F62" s="24" t="s">
        <v>25</v>
      </c>
      <c r="H62" s="26" t="s">
        <v>94</v>
      </c>
      <c r="I62" s="27"/>
      <c r="J62" s="28"/>
      <c r="K62" s="27"/>
      <c r="L62" s="29">
        <v>134</v>
      </c>
      <c r="P62" s="57"/>
      <c r="S62" s="26"/>
    </row>
    <row r="63" spans="1:19" s="25" customFormat="1" ht="27.75" customHeight="1" x14ac:dyDescent="0.25">
      <c r="A63" s="22" t="s">
        <v>92</v>
      </c>
      <c r="B63" s="23"/>
      <c r="C63" s="24" t="s">
        <v>13</v>
      </c>
      <c r="E63" s="24" t="s">
        <v>24</v>
      </c>
      <c r="F63" s="24" t="s">
        <v>25</v>
      </c>
      <c r="H63" s="26" t="s">
        <v>95</v>
      </c>
      <c r="I63" s="27"/>
      <c r="J63" s="28"/>
      <c r="K63" s="27"/>
      <c r="L63" s="29">
        <v>134</v>
      </c>
      <c r="P63" s="57"/>
      <c r="S63" s="26"/>
    </row>
    <row r="64" spans="1:19" s="25" customFormat="1" ht="27.75" customHeight="1" x14ac:dyDescent="0.25">
      <c r="A64" s="22" t="s">
        <v>96</v>
      </c>
      <c r="B64" s="23"/>
      <c r="C64" s="24" t="s">
        <v>13</v>
      </c>
      <c r="E64" s="24" t="s">
        <v>48</v>
      </c>
      <c r="F64" s="24" t="s">
        <v>29</v>
      </c>
      <c r="H64" s="26" t="s">
        <v>97</v>
      </c>
      <c r="I64" s="27"/>
      <c r="J64" s="28"/>
      <c r="K64" s="27"/>
      <c r="L64" s="29">
        <v>100</v>
      </c>
      <c r="P64" s="57"/>
      <c r="S64" s="26"/>
    </row>
    <row r="65" spans="1:19" s="25" customFormat="1" ht="27.75" customHeight="1" x14ac:dyDescent="0.25">
      <c r="A65" s="22" t="s">
        <v>98</v>
      </c>
      <c r="B65" s="23"/>
      <c r="C65" s="24" t="s">
        <v>13</v>
      </c>
      <c r="E65" s="24" t="s">
        <v>57</v>
      </c>
      <c r="F65" s="24" t="s">
        <v>99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x14ac:dyDescent="0.25">
      <c r="A66" s="22" t="s">
        <v>101</v>
      </c>
      <c r="B66" s="23"/>
      <c r="C66" s="24" t="s">
        <v>13</v>
      </c>
      <c r="E66" s="24" t="s">
        <v>102</v>
      </c>
      <c r="F66" s="24" t="s">
        <v>25</v>
      </c>
      <c r="H66" s="26" t="s">
        <v>103</v>
      </c>
      <c r="I66" s="27"/>
      <c r="J66" s="28"/>
      <c r="K66" s="27"/>
      <c r="L66" s="29">
        <v>33</v>
      </c>
      <c r="P66" s="57"/>
      <c r="S66" s="26"/>
    </row>
    <row r="67" spans="1:19" s="25" customFormat="1" ht="27.75" customHeight="1" x14ac:dyDescent="0.25">
      <c r="A67" s="22" t="s">
        <v>98</v>
      </c>
      <c r="B67" s="23"/>
      <c r="C67" s="24" t="s">
        <v>13</v>
      </c>
      <c r="E67" s="24" t="s">
        <v>57</v>
      </c>
      <c r="F67" s="24" t="s">
        <v>99</v>
      </c>
      <c r="H67" s="26" t="s">
        <v>104</v>
      </c>
      <c r="I67" s="27"/>
      <c r="J67" s="28"/>
      <c r="K67" s="27"/>
      <c r="L67" s="29">
        <v>20</v>
      </c>
      <c r="P67" s="57"/>
      <c r="S67" s="26"/>
    </row>
    <row r="68" spans="1:19" s="25" customFormat="1" ht="27.75" customHeight="1" x14ac:dyDescent="0.25">
      <c r="A68" s="22" t="s">
        <v>105</v>
      </c>
      <c r="B68" s="23"/>
      <c r="C68" s="24" t="s">
        <v>13</v>
      </c>
      <c r="E68" s="24" t="s">
        <v>106</v>
      </c>
      <c r="F68" s="24" t="s">
        <v>25</v>
      </c>
      <c r="H68" s="26" t="s">
        <v>107</v>
      </c>
      <c r="I68" s="27"/>
      <c r="J68" s="28"/>
      <c r="K68" s="27"/>
      <c r="L68" s="29">
        <v>18</v>
      </c>
      <c r="P68" s="57"/>
      <c r="S68" s="26"/>
    </row>
    <row r="69" spans="1:19" s="25" customFormat="1" ht="27.75" customHeight="1" x14ac:dyDescent="0.25">
      <c r="A69" s="22" t="s">
        <v>108</v>
      </c>
      <c r="B69" s="23"/>
      <c r="C69" s="24" t="s">
        <v>13</v>
      </c>
      <c r="E69" s="24" t="s">
        <v>106</v>
      </c>
      <c r="F69" s="24" t="s">
        <v>25</v>
      </c>
      <c r="H69" s="26" t="s">
        <v>109</v>
      </c>
      <c r="I69" s="27"/>
      <c r="J69" s="28"/>
      <c r="K69" s="27"/>
      <c r="L69" s="29">
        <v>13</v>
      </c>
      <c r="P69" s="57"/>
      <c r="S69" s="26"/>
    </row>
    <row r="70" spans="1:19" s="25" customFormat="1" ht="27.75" customHeight="1" x14ac:dyDescent="0.25">
      <c r="A70" s="22" t="s">
        <v>110</v>
      </c>
      <c r="B70" s="23"/>
      <c r="C70" s="24" t="s">
        <v>13</v>
      </c>
      <c r="E70" s="24" t="s">
        <v>111</v>
      </c>
      <c r="F70" s="24" t="s">
        <v>25</v>
      </c>
      <c r="H70" s="26" t="s">
        <v>112</v>
      </c>
      <c r="I70" s="27"/>
      <c r="J70" s="28"/>
      <c r="K70" s="27"/>
      <c r="L70" s="29">
        <v>11</v>
      </c>
      <c r="P70" s="57"/>
      <c r="S70" s="26"/>
    </row>
    <row r="71" spans="1:19" s="25" customFormat="1" ht="27.75" customHeight="1" x14ac:dyDescent="0.25">
      <c r="A71" s="22" t="s">
        <v>92</v>
      </c>
      <c r="B71" s="23"/>
      <c r="C71" s="24" t="s">
        <v>13</v>
      </c>
      <c r="E71" s="24" t="s">
        <v>113</v>
      </c>
      <c r="F71" s="24" t="s">
        <v>25</v>
      </c>
      <c r="H71" s="26" t="s">
        <v>114</v>
      </c>
      <c r="I71" s="27"/>
      <c r="J71" s="28"/>
      <c r="K71" s="27"/>
      <c r="L71" s="29">
        <v>4</v>
      </c>
      <c r="P71" s="57"/>
      <c r="S71" s="26"/>
    </row>
    <row r="72" spans="1:19" s="25" customFormat="1" ht="27.75" customHeight="1" x14ac:dyDescent="0.25">
      <c r="A72" s="22" t="s">
        <v>115</v>
      </c>
      <c r="B72" s="23"/>
      <c r="C72" s="24" t="s">
        <v>13</v>
      </c>
      <c r="E72" s="24" t="s">
        <v>106</v>
      </c>
      <c r="F72" s="24" t="s">
        <v>25</v>
      </c>
      <c r="H72" s="26" t="s">
        <v>112</v>
      </c>
      <c r="I72" s="27"/>
      <c r="J72" s="28"/>
      <c r="K72" s="27"/>
      <c r="L72" s="29">
        <v>0</v>
      </c>
      <c r="P72" s="57"/>
      <c r="Q72" s="76" t="s">
        <v>116</v>
      </c>
      <c r="S72" s="26"/>
    </row>
    <row r="73" spans="1:19" s="25" customFormat="1" ht="26.25" customHeight="1" x14ac:dyDescent="0.25">
      <c r="A73" s="22" t="s">
        <v>90</v>
      </c>
      <c r="B73" s="23"/>
      <c r="C73" s="24" t="s">
        <v>13</v>
      </c>
      <c r="E73" s="24"/>
      <c r="F73" s="24" t="s">
        <v>29</v>
      </c>
      <c r="H73" s="26"/>
      <c r="I73" s="27"/>
      <c r="J73" s="28"/>
      <c r="K73" s="27"/>
      <c r="L73" s="77">
        <v>-250</v>
      </c>
      <c r="P73" s="57"/>
      <c r="S73" s="26"/>
    </row>
    <row r="74" spans="1:19" s="45" customFormat="1" ht="27.9" customHeight="1" x14ac:dyDescent="0.25">
      <c r="A74" s="59" t="s">
        <v>117</v>
      </c>
      <c r="B74" s="60"/>
      <c r="C74" s="60"/>
      <c r="D74" s="40"/>
      <c r="E74" s="61"/>
      <c r="F74" s="61"/>
      <c r="G74" s="62"/>
      <c r="H74" s="61"/>
      <c r="I74" s="61"/>
      <c r="J74" s="63"/>
      <c r="K74" s="61"/>
      <c r="L74" s="44">
        <f>SUM(L61:L73)</f>
        <v>451</v>
      </c>
      <c r="P74" s="64"/>
    </row>
    <row r="75" spans="1:19" s="45" customFormat="1" ht="27.9" customHeight="1" x14ac:dyDescent="0.25">
      <c r="A75" s="59" t="s">
        <v>118</v>
      </c>
      <c r="B75" s="60"/>
      <c r="C75" s="60"/>
      <c r="D75" s="40"/>
      <c r="E75" s="61"/>
      <c r="F75" s="61"/>
      <c r="G75" s="62"/>
      <c r="H75" s="61"/>
      <c r="I75" s="61"/>
      <c r="J75" s="63"/>
      <c r="K75" s="61"/>
      <c r="L75" s="44">
        <f>+L74+L60</f>
        <v>31634</v>
      </c>
      <c r="P75" s="64"/>
    </row>
    <row r="76" spans="1:19" s="84" customFormat="1" ht="38.25" hidden="1" customHeight="1" x14ac:dyDescent="0.25">
      <c r="A76" s="78" t="s">
        <v>119</v>
      </c>
      <c r="B76" s="79"/>
      <c r="C76" s="80" t="s">
        <v>13</v>
      </c>
      <c r="D76" s="81"/>
      <c r="E76" s="80" t="s">
        <v>14</v>
      </c>
      <c r="F76" s="80" t="s">
        <v>29</v>
      </c>
      <c r="G76" s="81"/>
      <c r="H76" s="81" t="s">
        <v>120</v>
      </c>
      <c r="I76" s="79"/>
      <c r="J76" s="82"/>
      <c r="K76" s="79"/>
      <c r="L76" s="83">
        <v>10000</v>
      </c>
      <c r="P76" s="85"/>
    </row>
    <row r="77" spans="1:19" ht="27.9" customHeight="1" x14ac:dyDescent="0.25">
      <c r="E77" s="54"/>
      <c r="F77" s="54"/>
      <c r="G77" s="54"/>
      <c r="J77" s="86"/>
    </row>
    <row r="78" spans="1:19" ht="27.9" customHeight="1" x14ac:dyDescent="0.25">
      <c r="E78" s="54"/>
      <c r="F78" s="54"/>
      <c r="G78" s="54"/>
      <c r="J78" s="86"/>
    </row>
    <row r="79" spans="1:19" ht="27.9" customHeight="1" x14ac:dyDescent="0.25">
      <c r="E79" s="54"/>
      <c r="F79" s="54"/>
      <c r="G79" s="54"/>
    </row>
    <row r="80" spans="1:19" ht="27.9" customHeight="1" x14ac:dyDescent="0.25">
      <c r="E80" s="54"/>
      <c r="F80" s="54"/>
      <c r="G80" s="54"/>
    </row>
    <row r="81" spans="5:7" ht="27.9" customHeight="1" x14ac:dyDescent="0.25">
      <c r="E81" s="54"/>
      <c r="F81" s="54"/>
      <c r="G81" s="54"/>
    </row>
    <row r="82" spans="5:7" ht="27.9" customHeight="1" x14ac:dyDescent="0.25">
      <c r="E82" s="54"/>
      <c r="F82" s="54"/>
      <c r="G82" s="54"/>
    </row>
    <row r="83" spans="5:7" ht="27.9" customHeight="1" x14ac:dyDescent="0.25">
      <c r="E83" s="54"/>
      <c r="F83" s="54"/>
      <c r="G83" s="54"/>
    </row>
    <row r="84" spans="5:7" ht="27.9" customHeight="1" x14ac:dyDescent="0.25">
      <c r="E84" s="54"/>
      <c r="F84" s="54"/>
      <c r="G84" s="54"/>
    </row>
    <row r="85" spans="5:7" ht="27.9" customHeight="1" x14ac:dyDescent="0.25">
      <c r="E85" s="54"/>
      <c r="F85" s="54"/>
      <c r="G85" s="54"/>
    </row>
    <row r="86" spans="5:7" ht="27.9" customHeight="1" x14ac:dyDescent="0.25">
      <c r="E86" s="54"/>
      <c r="F86" s="54"/>
      <c r="G86" s="54"/>
    </row>
    <row r="87" spans="5:7" ht="27.9" customHeight="1" x14ac:dyDescent="0.25">
      <c r="E87" s="54"/>
      <c r="F87" s="54"/>
      <c r="G87" s="54"/>
    </row>
  </sheetData>
  <phoneticPr fontId="0" type="noConversion"/>
  <pageMargins left="0.75" right="0.75" top="1" bottom="1" header="0.5" footer="0.5"/>
  <pageSetup scale="3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abSelected="1" zoomScale="75" workbookViewId="0">
      <selection activeCell="C11" sqref="C11"/>
    </sheetView>
  </sheetViews>
  <sheetFormatPr defaultColWidth="9.109375" defaultRowHeight="27.9" customHeight="1" outlineLevelRow="2" x14ac:dyDescent="0.25"/>
  <cols>
    <col min="1" max="1" width="26" style="2" customWidth="1"/>
    <col min="2" max="2" width="2.6640625" style="2" customWidth="1"/>
    <col min="3" max="3" width="8.5546875" style="2" customWidth="1"/>
    <col min="4" max="4" width="2.6640625" style="25" customWidth="1"/>
    <col min="5" max="5" width="25.6640625" style="2" customWidth="1"/>
    <col min="6" max="6" width="23.44140625" style="2" customWidth="1"/>
    <col min="7" max="7" width="2.6640625" style="2" customWidth="1"/>
    <col min="8" max="8" width="98.33203125" style="2" customWidth="1"/>
    <col min="9" max="9" width="1" style="2" customWidth="1"/>
    <col min="10" max="10" width="11.88671875" style="2" hidden="1" customWidth="1"/>
    <col min="11" max="11" width="1" style="2" hidden="1" customWidth="1"/>
    <col min="12" max="12" width="20.5546875" style="2" customWidth="1"/>
    <col min="13" max="13" width="3.33203125" style="2" hidden="1" customWidth="1"/>
    <col min="14" max="14" width="36.44140625" style="2" hidden="1" customWidth="1"/>
    <col min="15" max="15" width="3.109375" style="2" hidden="1" customWidth="1"/>
    <col min="16" max="16" width="46.109375" style="2" hidden="1" customWidth="1"/>
    <col min="17" max="16384" width="9.109375" style="2"/>
  </cols>
  <sheetData>
    <row r="1" spans="1:16" ht="27.9" customHeight="1" x14ac:dyDescent="0.25">
      <c r="A1" s="1"/>
      <c r="B1" s="1"/>
      <c r="C1" s="1"/>
      <c r="D1" s="1"/>
      <c r="E1" s="1"/>
      <c r="F1" s="1"/>
    </row>
    <row r="2" spans="1:16" s="1" customFormat="1" ht="27.9" customHeight="1" x14ac:dyDescent="0.25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" customHeight="1" x14ac:dyDescent="0.25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" customHeight="1" x14ac:dyDescent="0.25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" customHeight="1" x14ac:dyDescent="0.25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5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" hidden="1" customHeight="1" outlineLevel="1" x14ac:dyDescent="0.25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" hidden="1" customHeight="1" outlineLevel="1" x14ac:dyDescent="0.25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5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" hidden="1" customHeight="1" outlineLevel="1" x14ac:dyDescent="0.25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5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5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5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5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5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5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5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5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5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5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5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5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5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5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5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5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5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5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5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5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5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5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5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5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5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5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" customHeight="1" x14ac:dyDescent="0.25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5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" customHeight="1" x14ac:dyDescent="0.25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7.75" customHeight="1" x14ac:dyDescent="0.25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5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3.8" x14ac:dyDescent="0.25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5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3.8" x14ac:dyDescent="0.25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3.8" x14ac:dyDescent="0.25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3.8" x14ac:dyDescent="0.25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" customHeight="1" x14ac:dyDescent="0.25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" hidden="1" customHeight="1" x14ac:dyDescent="0.25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5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5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" hidden="1" customHeight="1" x14ac:dyDescent="0.25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" hidden="1" customHeight="1" x14ac:dyDescent="0.25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5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" hidden="1" customHeight="1" x14ac:dyDescent="0.25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" hidden="1" customHeight="1" x14ac:dyDescent="0.25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" hidden="1" customHeight="1" x14ac:dyDescent="0.25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" hidden="1" customHeight="1" x14ac:dyDescent="0.25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" hidden="1" customHeight="1" x14ac:dyDescent="0.25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" hidden="1" customHeight="1" x14ac:dyDescent="0.25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" hidden="1" customHeight="1" x14ac:dyDescent="0.25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" hidden="1" customHeight="1" x14ac:dyDescent="0.25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" hidden="1" customHeight="1" x14ac:dyDescent="0.25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" customHeight="1" x14ac:dyDescent="0.25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" customHeight="1" x14ac:dyDescent="0.25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5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5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5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5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5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5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5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5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5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5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5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5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5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5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5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5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5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" customHeight="1" x14ac:dyDescent="0.25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" customHeight="1" x14ac:dyDescent="0.25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5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" customHeight="1" x14ac:dyDescent="0.25">
      <c r="E85" s="54"/>
      <c r="F85" s="54"/>
      <c r="G85" s="54"/>
      <c r="J85" s="86"/>
    </row>
    <row r="86" spans="1:19" ht="27.9" customHeight="1" x14ac:dyDescent="0.25">
      <c r="E86" s="54"/>
      <c r="F86" s="54"/>
      <c r="G86" s="54"/>
      <c r="J86" s="86"/>
    </row>
    <row r="87" spans="1:19" ht="27.9" customHeight="1" x14ac:dyDescent="0.25">
      <c r="E87" s="54"/>
      <c r="F87" s="54"/>
      <c r="G87" s="54"/>
    </row>
    <row r="88" spans="1:19" ht="27.9" customHeight="1" x14ac:dyDescent="0.25">
      <c r="E88" s="54"/>
      <c r="F88" s="54"/>
      <c r="G88" s="54"/>
    </row>
    <row r="89" spans="1:19" ht="27.9" customHeight="1" x14ac:dyDescent="0.25">
      <c r="E89" s="54"/>
      <c r="F89" s="54"/>
      <c r="G89" s="54"/>
    </row>
    <row r="90" spans="1:19" ht="27.9" customHeight="1" x14ac:dyDescent="0.25">
      <c r="E90" s="54"/>
      <c r="F90" s="54"/>
      <c r="G90" s="54"/>
    </row>
    <row r="91" spans="1:19" ht="27.9" customHeight="1" x14ac:dyDescent="0.25">
      <c r="E91" s="54"/>
      <c r="F91" s="54"/>
      <c r="G91" s="54"/>
    </row>
    <row r="92" spans="1:19" ht="27.9" customHeight="1" x14ac:dyDescent="0.25">
      <c r="E92" s="54"/>
      <c r="F92" s="54"/>
      <c r="G92" s="54"/>
    </row>
    <row r="93" spans="1:19" ht="27.9" customHeight="1" x14ac:dyDescent="0.25">
      <c r="E93" s="54"/>
      <c r="F93" s="54"/>
      <c r="G93" s="54"/>
    </row>
    <row r="94" spans="1:19" ht="27.9" customHeight="1" x14ac:dyDescent="0.25">
      <c r="E94" s="54"/>
      <c r="F94" s="54"/>
      <c r="G94" s="54"/>
    </row>
    <row r="95" spans="1:19" ht="27.9" customHeight="1" x14ac:dyDescent="0.25">
      <c r="E95" s="54"/>
      <c r="F95" s="54"/>
      <c r="G95" s="54"/>
    </row>
  </sheetData>
  <phoneticPr fontId="0" type="noConversion"/>
  <printOptions horizontalCentered="1" verticalCentered="1"/>
  <pageMargins left="0.5" right="0.5" top="0.5" bottom="0.5" header="0.5" footer="0.5"/>
  <pageSetup scale="3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opLeftCell="A33" zoomScale="75" workbookViewId="0">
      <selection activeCell="A67" sqref="A67"/>
    </sheetView>
  </sheetViews>
  <sheetFormatPr defaultColWidth="9.109375" defaultRowHeight="27.9" customHeight="1" outlineLevelRow="2" x14ac:dyDescent="0.25"/>
  <cols>
    <col min="1" max="1" width="26" style="2" customWidth="1"/>
    <col min="2" max="2" width="2.6640625" style="2" customWidth="1"/>
    <col min="3" max="3" width="8.5546875" style="2" customWidth="1"/>
    <col min="4" max="4" width="2.6640625" style="25" customWidth="1"/>
    <col min="5" max="5" width="25.6640625" style="2" customWidth="1"/>
    <col min="6" max="6" width="23.44140625" style="2" customWidth="1"/>
    <col min="7" max="7" width="2.6640625" style="2" customWidth="1"/>
    <col min="8" max="8" width="98.33203125" style="2" customWidth="1"/>
    <col min="9" max="9" width="1" style="2" customWidth="1"/>
    <col min="10" max="10" width="11.88671875" style="2" hidden="1" customWidth="1"/>
    <col min="11" max="11" width="1" style="2" hidden="1" customWidth="1"/>
    <col min="12" max="12" width="20.5546875" style="2" customWidth="1"/>
    <col min="13" max="13" width="3.33203125" style="2" hidden="1" customWidth="1"/>
    <col min="14" max="14" width="36.44140625" style="2" hidden="1" customWidth="1"/>
    <col min="15" max="15" width="3.109375" style="2" hidden="1" customWidth="1"/>
    <col min="16" max="16" width="46.109375" style="2" hidden="1" customWidth="1"/>
    <col min="17" max="16384" width="9.109375" style="2"/>
  </cols>
  <sheetData>
    <row r="1" spans="1:16" ht="27.9" customHeight="1" x14ac:dyDescent="0.25">
      <c r="A1" s="1"/>
      <c r="B1" s="1"/>
      <c r="C1" s="1"/>
      <c r="D1" s="1"/>
      <c r="E1" s="1"/>
      <c r="F1" s="1"/>
    </row>
    <row r="2" spans="1:16" s="1" customFormat="1" ht="27.9" customHeight="1" x14ac:dyDescent="0.25">
      <c r="A2" s="3" t="s">
        <v>0</v>
      </c>
      <c r="B2" s="3"/>
      <c r="C2" s="3"/>
      <c r="D2" s="4"/>
      <c r="E2" s="4"/>
      <c r="F2" s="4"/>
      <c r="G2" s="5"/>
      <c r="H2" s="3" t="s">
        <v>155</v>
      </c>
      <c r="I2" s="6"/>
      <c r="J2" s="5"/>
      <c r="K2" s="5"/>
      <c r="L2" s="6"/>
    </row>
    <row r="3" spans="1:16" s="1" customFormat="1" ht="27.9" customHeight="1" x14ac:dyDescent="0.25">
      <c r="A3" s="7"/>
      <c r="B3" s="7"/>
      <c r="C3" s="7"/>
      <c r="D3" s="4"/>
      <c r="G3" s="5"/>
      <c r="H3" s="5"/>
      <c r="I3" s="5"/>
      <c r="J3" s="5"/>
      <c r="K3" s="5"/>
      <c r="L3" s="8"/>
    </row>
    <row r="4" spans="1:16" s="11" customFormat="1" ht="27.9" customHeight="1" x14ac:dyDescent="0.25">
      <c r="A4" s="9"/>
      <c r="B4" s="9"/>
      <c r="C4" s="9"/>
      <c r="D4" s="10"/>
      <c r="G4" s="10"/>
      <c r="H4" s="10"/>
      <c r="I4" s="10"/>
      <c r="J4" s="10"/>
      <c r="K4" s="10"/>
      <c r="L4" s="10"/>
      <c r="M4" s="12"/>
    </row>
    <row r="5" spans="1:16" s="19" customFormat="1" ht="27.9" customHeight="1" x14ac:dyDescent="0.25">
      <c r="A5" s="13" t="s">
        <v>1</v>
      </c>
      <c r="B5" s="14"/>
      <c r="C5" s="15" t="s">
        <v>2</v>
      </c>
      <c r="D5" s="16"/>
      <c r="E5" s="15" t="s">
        <v>3</v>
      </c>
      <c r="F5" s="15" t="s">
        <v>4</v>
      </c>
      <c r="G5" s="17"/>
      <c r="H5" s="14" t="s">
        <v>5</v>
      </c>
      <c r="I5" s="14"/>
      <c r="J5" s="14" t="s">
        <v>6</v>
      </c>
      <c r="K5" s="14"/>
      <c r="L5" s="18" t="s">
        <v>7</v>
      </c>
      <c r="N5" s="20" t="s">
        <v>8</v>
      </c>
      <c r="P5" s="21" t="s">
        <v>9</v>
      </c>
    </row>
    <row r="6" spans="1:16" ht="41.25" hidden="1" customHeight="1" outlineLevel="1" x14ac:dyDescent="0.25">
      <c r="A6" s="22"/>
      <c r="B6" s="23"/>
      <c r="C6" s="24"/>
      <c r="E6" s="24"/>
      <c r="F6" s="24"/>
      <c r="G6" s="25"/>
      <c r="H6" s="26"/>
      <c r="I6" s="27"/>
      <c r="J6" s="28"/>
      <c r="K6" s="27"/>
      <c r="L6" s="29"/>
      <c r="P6" s="30"/>
    </row>
    <row r="7" spans="1:16" s="25" customFormat="1" ht="27.9" hidden="1" customHeight="1" outlineLevel="1" x14ac:dyDescent="0.25">
      <c r="A7" s="22"/>
      <c r="B7" s="23"/>
      <c r="C7" s="24"/>
      <c r="E7" s="24"/>
      <c r="F7" s="24"/>
      <c r="H7" s="26"/>
      <c r="I7" s="27"/>
      <c r="J7" s="28"/>
      <c r="K7" s="27"/>
      <c r="L7" s="31">
        <f>1500*0</f>
        <v>0</v>
      </c>
      <c r="P7" s="32"/>
    </row>
    <row r="8" spans="1:16" s="25" customFormat="1" ht="27.9" hidden="1" customHeight="1" outlineLevel="1" x14ac:dyDescent="0.25">
      <c r="A8" s="22"/>
      <c r="B8" s="23"/>
      <c r="C8" s="24"/>
      <c r="E8" s="24"/>
      <c r="F8" s="24"/>
      <c r="H8" s="26"/>
      <c r="I8" s="27"/>
      <c r="J8" s="28"/>
      <c r="K8" s="27"/>
      <c r="L8" s="31">
        <f>300*0</f>
        <v>0</v>
      </c>
      <c r="O8" s="25" t="s">
        <v>10</v>
      </c>
      <c r="P8" s="32"/>
    </row>
    <row r="9" spans="1:16" ht="11.25" hidden="1" customHeight="1" outlineLevel="1" x14ac:dyDescent="0.25">
      <c r="A9" s="33"/>
      <c r="B9" s="34"/>
      <c r="C9" s="34"/>
      <c r="E9" s="20"/>
      <c r="F9" s="20"/>
      <c r="H9" s="20"/>
      <c r="I9" s="35"/>
      <c r="J9" s="36"/>
      <c r="K9" s="35"/>
      <c r="L9" s="37"/>
      <c r="P9" s="30"/>
    </row>
    <row r="10" spans="1:16" s="45" customFormat="1" ht="27.9" hidden="1" customHeight="1" outlineLevel="1" x14ac:dyDescent="0.25">
      <c r="A10" s="38" t="s">
        <v>11</v>
      </c>
      <c r="B10" s="39"/>
      <c r="C10" s="39"/>
      <c r="D10" s="40"/>
      <c r="E10" s="39"/>
      <c r="F10" s="39"/>
      <c r="G10" s="40"/>
      <c r="H10" s="41"/>
      <c r="I10" s="42"/>
      <c r="J10" s="43"/>
      <c r="K10" s="42"/>
      <c r="L10" s="44">
        <f>SUM(L6:L9)</f>
        <v>0</v>
      </c>
      <c r="P10" s="46"/>
    </row>
    <row r="11" spans="1:16" s="25" customFormat="1" ht="41.25" customHeight="1" outlineLevel="2" x14ac:dyDescent="0.25">
      <c r="A11" s="22" t="s">
        <v>27</v>
      </c>
      <c r="B11" s="23"/>
      <c r="C11" s="24" t="s">
        <v>13</v>
      </c>
      <c r="E11" s="24" t="s">
        <v>28</v>
      </c>
      <c r="F11" s="24" t="s">
        <v>29</v>
      </c>
      <c r="H11" s="26" t="s">
        <v>30</v>
      </c>
      <c r="I11" s="27"/>
      <c r="J11" s="28"/>
      <c r="K11" s="27"/>
      <c r="L11" s="29">
        <v>4000</v>
      </c>
      <c r="P11" s="32" t="s">
        <v>20</v>
      </c>
    </row>
    <row r="12" spans="1:16" s="25" customFormat="1" ht="70.5" customHeight="1" outlineLevel="2" x14ac:dyDescent="0.25">
      <c r="A12" s="22" t="s">
        <v>31</v>
      </c>
      <c r="B12" s="23"/>
      <c r="C12" s="24" t="s">
        <v>13</v>
      </c>
      <c r="E12" s="24" t="s">
        <v>28</v>
      </c>
      <c r="F12" s="24" t="s">
        <v>29</v>
      </c>
      <c r="H12" s="26" t="s">
        <v>164</v>
      </c>
      <c r="I12" s="27"/>
      <c r="J12" s="28"/>
      <c r="K12" s="27"/>
      <c r="L12" s="29">
        <v>3000</v>
      </c>
      <c r="P12" s="32"/>
    </row>
    <row r="13" spans="1:16" s="25" customFormat="1" ht="58.5" customHeight="1" outlineLevel="2" x14ac:dyDescent="0.25">
      <c r="A13" s="22" t="s">
        <v>33</v>
      </c>
      <c r="B13" s="23"/>
      <c r="C13" s="24" t="s">
        <v>13</v>
      </c>
      <c r="E13" s="24" t="s">
        <v>34</v>
      </c>
      <c r="F13" s="24" t="s">
        <v>29</v>
      </c>
      <c r="H13" s="26" t="s">
        <v>35</v>
      </c>
      <c r="I13" s="27"/>
      <c r="J13" s="28"/>
      <c r="K13" s="27"/>
      <c r="L13" s="29">
        <v>3000</v>
      </c>
      <c r="P13" s="32"/>
    </row>
    <row r="14" spans="1:16" s="25" customFormat="1" ht="41.25" customHeight="1" outlineLevel="2" x14ac:dyDescent="0.25">
      <c r="A14" s="22" t="s">
        <v>36</v>
      </c>
      <c r="B14" s="23"/>
      <c r="C14" s="24" t="s">
        <v>13</v>
      </c>
      <c r="E14" s="24" t="s">
        <v>37</v>
      </c>
      <c r="F14" s="24" t="s">
        <v>29</v>
      </c>
      <c r="H14" s="26" t="s">
        <v>38</v>
      </c>
      <c r="I14" s="27"/>
      <c r="J14" s="28"/>
      <c r="K14" s="27"/>
      <c r="L14" s="29">
        <v>2200</v>
      </c>
      <c r="P14" s="32"/>
    </row>
    <row r="15" spans="1:16" s="25" customFormat="1" ht="41.25" customHeight="1" outlineLevel="2" x14ac:dyDescent="0.25">
      <c r="A15" s="22" t="s">
        <v>39</v>
      </c>
      <c r="B15" s="23"/>
      <c r="C15" s="24" t="s">
        <v>13</v>
      </c>
      <c r="E15" s="24" t="s">
        <v>40</v>
      </c>
      <c r="F15" s="24" t="s">
        <v>29</v>
      </c>
      <c r="H15" s="26" t="s">
        <v>41</v>
      </c>
      <c r="I15" s="27"/>
      <c r="J15" s="28"/>
      <c r="K15" s="27"/>
      <c r="L15" s="29">
        <v>2100</v>
      </c>
      <c r="P15" s="32"/>
    </row>
    <row r="16" spans="1:16" s="25" customFormat="1" ht="41.25" customHeight="1" outlineLevel="2" x14ac:dyDescent="0.25">
      <c r="A16" s="22" t="s">
        <v>42</v>
      </c>
      <c r="B16" s="23"/>
      <c r="C16" s="24" t="s">
        <v>13</v>
      </c>
      <c r="E16" s="24" t="s">
        <v>43</v>
      </c>
      <c r="F16" s="24" t="s">
        <v>29</v>
      </c>
      <c r="H16" s="26" t="s">
        <v>44</v>
      </c>
      <c r="I16" s="27"/>
      <c r="J16" s="28"/>
      <c r="K16" s="27"/>
      <c r="L16" s="29">
        <v>2000</v>
      </c>
      <c r="P16" s="32"/>
    </row>
    <row r="17" spans="1:16" s="25" customFormat="1" ht="41.25" customHeight="1" outlineLevel="2" x14ac:dyDescent="0.25">
      <c r="A17" s="22" t="s">
        <v>45</v>
      </c>
      <c r="B17" s="23"/>
      <c r="C17" s="24" t="s">
        <v>13</v>
      </c>
      <c r="E17" s="24" t="s">
        <v>28</v>
      </c>
      <c r="F17" s="24" t="s">
        <v>29</v>
      </c>
      <c r="H17" s="26" t="s">
        <v>46</v>
      </c>
      <c r="I17" s="27"/>
      <c r="J17" s="28"/>
      <c r="K17" s="27"/>
      <c r="L17" s="29">
        <v>1000</v>
      </c>
      <c r="P17" s="32"/>
    </row>
    <row r="18" spans="1:16" s="25" customFormat="1" ht="53.25" customHeight="1" outlineLevel="2" x14ac:dyDescent="0.25">
      <c r="A18" s="22" t="s">
        <v>47</v>
      </c>
      <c r="B18" s="23"/>
      <c r="C18" s="24" t="s">
        <v>13</v>
      </c>
      <c r="E18" s="24" t="s">
        <v>48</v>
      </c>
      <c r="F18" s="24" t="s">
        <v>29</v>
      </c>
      <c r="H18" s="26" t="s">
        <v>163</v>
      </c>
      <c r="I18" s="27"/>
      <c r="J18" s="28"/>
      <c r="K18" s="27"/>
      <c r="L18" s="29">
        <v>750</v>
      </c>
      <c r="P18" s="32" t="s">
        <v>20</v>
      </c>
    </row>
    <row r="19" spans="1:16" s="25" customFormat="1" ht="41.25" customHeight="1" outlineLevel="2" x14ac:dyDescent="0.25">
      <c r="A19" s="22" t="s">
        <v>47</v>
      </c>
      <c r="B19" s="23"/>
      <c r="C19" s="24" t="s">
        <v>13</v>
      </c>
      <c r="E19" s="24" t="s">
        <v>50</v>
      </c>
      <c r="F19" s="24" t="s">
        <v>29</v>
      </c>
      <c r="H19" s="26" t="s">
        <v>51</v>
      </c>
      <c r="I19" s="27"/>
      <c r="J19" s="28"/>
      <c r="K19" s="27"/>
      <c r="L19" s="29">
        <v>250</v>
      </c>
      <c r="P19" s="32"/>
    </row>
    <row r="20" spans="1:16" s="25" customFormat="1" ht="41.25" customHeight="1" outlineLevel="1" x14ac:dyDescent="0.25">
      <c r="A20" s="78"/>
      <c r="B20" s="94"/>
      <c r="C20" s="80"/>
      <c r="D20" s="84"/>
      <c r="E20" s="80"/>
      <c r="F20" s="95" t="s">
        <v>156</v>
      </c>
      <c r="G20" s="84"/>
      <c r="H20" s="96"/>
      <c r="I20" s="79"/>
      <c r="J20" s="82"/>
      <c r="K20" s="79"/>
      <c r="L20" s="83">
        <f>SUBTOTAL(9,L11:L19)</f>
        <v>18300</v>
      </c>
      <c r="P20" s="32"/>
    </row>
    <row r="21" spans="1:16" s="25" customFormat="1" ht="41.25" customHeight="1" outlineLevel="2" x14ac:dyDescent="0.25">
      <c r="A21" s="22" t="s">
        <v>134</v>
      </c>
      <c r="B21" s="23"/>
      <c r="C21" s="24" t="s">
        <v>130</v>
      </c>
      <c r="E21" s="24" t="s">
        <v>131</v>
      </c>
      <c r="F21" s="24" t="s">
        <v>132</v>
      </c>
      <c r="H21" s="26" t="s">
        <v>135</v>
      </c>
      <c r="I21" s="27"/>
      <c r="J21" s="28"/>
      <c r="K21" s="27"/>
      <c r="L21" s="29">
        <v>10000</v>
      </c>
      <c r="P21" s="32"/>
    </row>
    <row r="22" spans="1:16" s="25" customFormat="1" ht="41.25" customHeight="1" outlineLevel="2" x14ac:dyDescent="0.25">
      <c r="A22" s="22" t="s">
        <v>139</v>
      </c>
      <c r="B22" s="23"/>
      <c r="C22" s="24" t="s">
        <v>130</v>
      </c>
      <c r="E22" s="24" t="s">
        <v>140</v>
      </c>
      <c r="F22" s="24" t="s">
        <v>132</v>
      </c>
      <c r="H22" s="26" t="s">
        <v>141</v>
      </c>
      <c r="I22" s="27"/>
      <c r="J22" s="28"/>
      <c r="K22" s="27"/>
      <c r="L22" s="29">
        <v>10000</v>
      </c>
      <c r="P22" s="32"/>
    </row>
    <row r="23" spans="1:16" s="25" customFormat="1" ht="41.25" customHeight="1" outlineLevel="2" x14ac:dyDescent="0.25">
      <c r="A23" s="22" t="s">
        <v>142</v>
      </c>
      <c r="B23" s="23"/>
      <c r="C23" s="24" t="s">
        <v>130</v>
      </c>
      <c r="E23" s="24" t="s">
        <v>143</v>
      </c>
      <c r="F23" s="24" t="s">
        <v>132</v>
      </c>
      <c r="H23" s="26" t="s">
        <v>144</v>
      </c>
      <c r="I23" s="27"/>
      <c r="J23" s="28"/>
      <c r="K23" s="27"/>
      <c r="L23" s="29">
        <v>10000</v>
      </c>
      <c r="P23" s="32"/>
    </row>
    <row r="24" spans="1:16" s="25" customFormat="1" ht="41.25" customHeight="1" outlineLevel="2" x14ac:dyDescent="0.25">
      <c r="A24" s="22" t="s">
        <v>145</v>
      </c>
      <c r="B24" s="23"/>
      <c r="C24" s="24" t="s">
        <v>130</v>
      </c>
      <c r="E24" s="24" t="s">
        <v>146</v>
      </c>
      <c r="F24" s="24" t="s">
        <v>132</v>
      </c>
      <c r="H24" s="26" t="s">
        <v>147</v>
      </c>
      <c r="I24" s="27"/>
      <c r="J24" s="28"/>
      <c r="K24" s="27"/>
      <c r="L24" s="29">
        <v>10000</v>
      </c>
      <c r="P24" s="32"/>
    </row>
    <row r="25" spans="1:16" s="25" customFormat="1" ht="41.25" customHeight="1" outlineLevel="2" x14ac:dyDescent="0.25">
      <c r="A25" s="22" t="s">
        <v>127</v>
      </c>
      <c r="B25" s="23"/>
      <c r="C25" s="24" t="s">
        <v>130</v>
      </c>
      <c r="E25" s="24" t="s">
        <v>146</v>
      </c>
      <c r="F25" s="24" t="s">
        <v>132</v>
      </c>
      <c r="H25" s="26" t="s">
        <v>150</v>
      </c>
      <c r="I25" s="27"/>
      <c r="J25" s="28"/>
      <c r="K25" s="27"/>
      <c r="L25" s="29">
        <v>10000</v>
      </c>
      <c r="P25" s="32"/>
    </row>
    <row r="26" spans="1:16" s="25" customFormat="1" ht="41.25" customHeight="1" outlineLevel="2" x14ac:dyDescent="0.25">
      <c r="A26" s="22" t="s">
        <v>148</v>
      </c>
      <c r="B26" s="23"/>
      <c r="C26" s="24" t="s">
        <v>130</v>
      </c>
      <c r="E26" s="24" t="s">
        <v>137</v>
      </c>
      <c r="F26" s="24" t="s">
        <v>132</v>
      </c>
      <c r="H26" s="26" t="s">
        <v>149</v>
      </c>
      <c r="I26" s="27"/>
      <c r="J26" s="28"/>
      <c r="K26" s="27"/>
      <c r="L26" s="29">
        <v>7000</v>
      </c>
      <c r="P26" s="32"/>
    </row>
    <row r="27" spans="1:16" s="25" customFormat="1" ht="41.25" customHeight="1" outlineLevel="2" x14ac:dyDescent="0.25">
      <c r="A27" s="22" t="s">
        <v>129</v>
      </c>
      <c r="B27" s="23"/>
      <c r="C27" s="24" t="s">
        <v>130</v>
      </c>
      <c r="E27" s="24" t="s">
        <v>131</v>
      </c>
      <c r="F27" s="24" t="s">
        <v>132</v>
      </c>
      <c r="H27" s="26" t="s">
        <v>133</v>
      </c>
      <c r="I27" s="27"/>
      <c r="J27" s="28"/>
      <c r="K27" s="27"/>
      <c r="L27" s="29">
        <v>5000</v>
      </c>
      <c r="P27" s="32"/>
    </row>
    <row r="28" spans="1:16" s="25" customFormat="1" ht="41.25" customHeight="1" outlineLevel="2" x14ac:dyDescent="0.25">
      <c r="A28" s="22" t="s">
        <v>136</v>
      </c>
      <c r="B28" s="23"/>
      <c r="C28" s="24" t="s">
        <v>130</v>
      </c>
      <c r="E28" s="24" t="s">
        <v>137</v>
      </c>
      <c r="F28" s="24" t="s">
        <v>132</v>
      </c>
      <c r="H28" s="26" t="s">
        <v>138</v>
      </c>
      <c r="I28" s="27"/>
      <c r="J28" s="28"/>
      <c r="K28" s="27"/>
      <c r="L28" s="29">
        <v>5000</v>
      </c>
      <c r="P28" s="32"/>
    </row>
    <row r="29" spans="1:16" s="25" customFormat="1" ht="41.25" customHeight="1" outlineLevel="1" x14ac:dyDescent="0.25">
      <c r="A29" s="78"/>
      <c r="B29" s="94"/>
      <c r="C29" s="80"/>
      <c r="D29" s="84"/>
      <c r="E29" s="80"/>
      <c r="F29" s="80" t="s">
        <v>157</v>
      </c>
      <c r="G29" s="84"/>
      <c r="H29" s="96"/>
      <c r="I29" s="79"/>
      <c r="J29" s="82"/>
      <c r="K29" s="79"/>
      <c r="L29" s="83">
        <f>SUBTOTAL(9,L21:L28)</f>
        <v>67000</v>
      </c>
      <c r="P29" s="32"/>
    </row>
    <row r="30" spans="1:16" s="25" customFormat="1" ht="41.25" customHeight="1" outlineLevel="2" x14ac:dyDescent="0.25">
      <c r="A30" s="22" t="s">
        <v>23</v>
      </c>
      <c r="B30" s="23"/>
      <c r="C30" s="24" t="s">
        <v>13</v>
      </c>
      <c r="E30" s="24" t="s">
        <v>24</v>
      </c>
      <c r="F30" s="24" t="s">
        <v>25</v>
      </c>
      <c r="H30" s="26" t="s">
        <v>26</v>
      </c>
      <c r="I30" s="27"/>
      <c r="J30" s="28"/>
      <c r="K30" s="27"/>
      <c r="L30" s="29">
        <v>5000</v>
      </c>
      <c r="P30" s="32"/>
    </row>
    <row r="31" spans="1:16" s="25" customFormat="1" ht="41.25" customHeight="1" outlineLevel="1" x14ac:dyDescent="0.25">
      <c r="A31" s="78"/>
      <c r="B31" s="94"/>
      <c r="C31" s="80"/>
      <c r="D31" s="84"/>
      <c r="E31" s="80"/>
      <c r="F31" s="80" t="s">
        <v>158</v>
      </c>
      <c r="G31" s="84"/>
      <c r="H31" s="96"/>
      <c r="I31" s="79"/>
      <c r="J31" s="82"/>
      <c r="K31" s="79"/>
      <c r="L31" s="83">
        <f>SUBTOTAL(9,L30:L30)</f>
        <v>5000</v>
      </c>
      <c r="P31" s="32"/>
    </row>
    <row r="32" spans="1:16" s="25" customFormat="1" ht="55.5" customHeight="1" outlineLevel="2" x14ac:dyDescent="0.25">
      <c r="A32" s="22" t="s">
        <v>12</v>
      </c>
      <c r="B32" s="23"/>
      <c r="C32" s="24" t="s">
        <v>13</v>
      </c>
      <c r="E32" s="24" t="s">
        <v>14</v>
      </c>
      <c r="F32" s="24" t="s">
        <v>15</v>
      </c>
      <c r="H32" s="26" t="s">
        <v>16</v>
      </c>
      <c r="I32" s="27"/>
      <c r="J32" s="28"/>
      <c r="K32" s="27"/>
      <c r="L32" s="29">
        <v>15000</v>
      </c>
      <c r="P32" s="32"/>
    </row>
    <row r="33" spans="1:19" s="25" customFormat="1" ht="41.25" customHeight="1" outlineLevel="2" x14ac:dyDescent="0.25">
      <c r="A33" s="22" t="s">
        <v>17</v>
      </c>
      <c r="B33" s="23"/>
      <c r="C33" s="24" t="s">
        <v>13</v>
      </c>
      <c r="E33" s="24" t="s">
        <v>18</v>
      </c>
      <c r="F33" s="24" t="s">
        <v>15</v>
      </c>
      <c r="H33" s="26" t="s">
        <v>19</v>
      </c>
      <c r="I33" s="27"/>
      <c r="J33" s="28"/>
      <c r="K33" s="27"/>
      <c r="L33" s="29">
        <v>9000</v>
      </c>
      <c r="P33" s="32" t="s">
        <v>20</v>
      </c>
    </row>
    <row r="34" spans="1:19" s="25" customFormat="1" ht="41.25" customHeight="1" outlineLevel="2" x14ac:dyDescent="0.25">
      <c r="A34" s="22" t="s">
        <v>21</v>
      </c>
      <c r="B34" s="23"/>
      <c r="C34" s="24" t="s">
        <v>13</v>
      </c>
      <c r="E34" s="24" t="s">
        <v>14</v>
      </c>
      <c r="F34" s="24" t="s">
        <v>15</v>
      </c>
      <c r="H34" s="26" t="s">
        <v>22</v>
      </c>
      <c r="I34" s="27"/>
      <c r="J34" s="28"/>
      <c r="K34" s="27"/>
      <c r="L34" s="29">
        <v>5500</v>
      </c>
      <c r="P34" s="32"/>
    </row>
    <row r="35" spans="1:19" s="25" customFormat="1" ht="41.25" customHeight="1" outlineLevel="1" x14ac:dyDescent="0.25">
      <c r="A35" s="78"/>
      <c r="B35" s="94"/>
      <c r="C35" s="80"/>
      <c r="D35" s="84"/>
      <c r="E35" s="80"/>
      <c r="F35" s="80" t="s">
        <v>159</v>
      </c>
      <c r="G35" s="84"/>
      <c r="H35" s="96"/>
      <c r="I35" s="79"/>
      <c r="J35" s="82"/>
      <c r="K35" s="79"/>
      <c r="L35" s="83">
        <f>SUBTOTAL(9,L32:L34)</f>
        <v>29500</v>
      </c>
      <c r="P35" s="32"/>
    </row>
    <row r="36" spans="1:19" s="25" customFormat="1" ht="12" customHeight="1" outlineLevel="1" x14ac:dyDescent="0.25">
      <c r="A36" s="22"/>
      <c r="B36" s="23"/>
      <c r="C36" s="24"/>
      <c r="E36" s="24"/>
      <c r="F36" s="24"/>
      <c r="H36" s="26"/>
      <c r="I36" s="27"/>
      <c r="J36" s="28"/>
      <c r="K36" s="27"/>
      <c r="L36" s="29"/>
      <c r="P36" s="32"/>
    </row>
    <row r="37" spans="1:19" ht="27.9" customHeight="1" x14ac:dyDescent="0.25">
      <c r="A37" s="47" t="s">
        <v>52</v>
      </c>
      <c r="B37" s="48"/>
      <c r="C37" s="48"/>
      <c r="D37" s="49"/>
      <c r="E37" s="48"/>
      <c r="F37" s="48"/>
      <c r="G37" s="49"/>
      <c r="H37" s="50"/>
      <c r="I37" s="51"/>
      <c r="J37" s="52"/>
      <c r="K37" s="51"/>
      <c r="L37" s="44">
        <f>+L20+L29+L31+L35</f>
        <v>119800</v>
      </c>
      <c r="P37" s="30"/>
    </row>
    <row r="38" spans="1:19" s="25" customFormat="1" ht="27.75" customHeight="1" x14ac:dyDescent="0.25">
      <c r="A38" s="87" t="s">
        <v>121</v>
      </c>
      <c r="B38" s="88"/>
      <c r="C38" s="24" t="s">
        <v>162</v>
      </c>
      <c r="D38" s="90"/>
      <c r="E38" s="88" t="s">
        <v>123</v>
      </c>
      <c r="F38" s="24" t="s">
        <v>132</v>
      </c>
      <c r="H38" s="91" t="s">
        <v>124</v>
      </c>
      <c r="J38" s="28"/>
      <c r="K38" s="27"/>
      <c r="L38" s="92">
        <v>10000</v>
      </c>
      <c r="P38" s="57"/>
      <c r="S38" s="26"/>
    </row>
    <row r="39" spans="1:19" s="25" customFormat="1" ht="27.75" customHeight="1" x14ac:dyDescent="0.25">
      <c r="A39" s="87" t="s">
        <v>125</v>
      </c>
      <c r="B39" s="88"/>
      <c r="C39" s="24" t="s">
        <v>162</v>
      </c>
      <c r="D39" s="93"/>
      <c r="E39" s="88" t="s">
        <v>123</v>
      </c>
      <c r="F39" s="24" t="s">
        <v>132</v>
      </c>
      <c r="H39" s="91" t="s">
        <v>126</v>
      </c>
      <c r="J39" s="28"/>
      <c r="K39" s="27"/>
      <c r="L39" s="92">
        <v>5000</v>
      </c>
      <c r="P39" s="57"/>
      <c r="S39" s="26"/>
    </row>
    <row r="40" spans="1:19" s="25" customFormat="1" ht="24.75" customHeight="1" x14ac:dyDescent="0.25">
      <c r="A40" s="87" t="s">
        <v>127</v>
      </c>
      <c r="B40" s="88"/>
      <c r="C40" s="24" t="s">
        <v>162</v>
      </c>
      <c r="D40" s="93"/>
      <c r="E40" s="88" t="s">
        <v>123</v>
      </c>
      <c r="F40" s="24" t="s">
        <v>132</v>
      </c>
      <c r="H40" s="91" t="s">
        <v>128</v>
      </c>
      <c r="J40" s="28"/>
      <c r="K40" s="27"/>
      <c r="L40" s="92">
        <v>5000</v>
      </c>
      <c r="P40" s="57"/>
      <c r="S40" s="26"/>
    </row>
    <row r="41" spans="1:19" ht="11.25" customHeight="1" x14ac:dyDescent="0.25">
      <c r="A41" s="53"/>
      <c r="E41" s="54"/>
      <c r="F41" s="54"/>
      <c r="G41" s="54"/>
      <c r="H41" s="54"/>
      <c r="I41" s="54"/>
      <c r="J41" s="55"/>
      <c r="K41" s="54"/>
      <c r="L41" s="56"/>
      <c r="P41" s="30"/>
    </row>
    <row r="42" spans="1:19" ht="13.8" x14ac:dyDescent="0.25">
      <c r="A42" s="47" t="s">
        <v>53</v>
      </c>
      <c r="B42" s="48"/>
      <c r="C42" s="48"/>
      <c r="D42" s="49"/>
      <c r="E42" s="48"/>
      <c r="F42" s="48"/>
      <c r="G42" s="49"/>
      <c r="H42" s="50"/>
      <c r="I42" s="51"/>
      <c r="J42" s="52"/>
      <c r="K42" s="51"/>
      <c r="L42" s="44">
        <f>SUM(L38:L41)</f>
        <v>20000</v>
      </c>
      <c r="P42" s="30"/>
    </row>
    <row r="43" spans="1:19" s="25" customFormat="1" ht="51" customHeight="1" x14ac:dyDescent="0.25">
      <c r="A43" s="22" t="s">
        <v>54</v>
      </c>
      <c r="B43" s="23"/>
      <c r="C43" s="24" t="s">
        <v>55</v>
      </c>
      <c r="E43" s="24" t="s">
        <v>56</v>
      </c>
      <c r="F43" s="24" t="s">
        <v>57</v>
      </c>
      <c r="H43" s="26" t="s">
        <v>58</v>
      </c>
      <c r="I43" s="27"/>
      <c r="J43" s="28">
        <v>0.7</v>
      </c>
      <c r="K43" s="27"/>
      <c r="L43" s="29">
        <v>8000</v>
      </c>
      <c r="P43" s="57" t="s">
        <v>59</v>
      </c>
      <c r="S43" s="26"/>
    </row>
    <row r="44" spans="1:19" ht="13.8" x14ac:dyDescent="0.25">
      <c r="A44" s="58"/>
      <c r="E44" s="54"/>
      <c r="F44" s="54"/>
      <c r="G44" s="54"/>
      <c r="H44" s="54"/>
      <c r="I44" s="54"/>
      <c r="J44" s="55"/>
      <c r="K44" s="54"/>
      <c r="L44" s="56"/>
      <c r="P44" s="30"/>
    </row>
    <row r="45" spans="1:19" ht="13.8" x14ac:dyDescent="0.25">
      <c r="A45" s="47" t="s">
        <v>60</v>
      </c>
      <c r="B45" s="48"/>
      <c r="C45" s="48"/>
      <c r="D45" s="49"/>
      <c r="E45" s="48"/>
      <c r="F45" s="48"/>
      <c r="G45" s="49"/>
      <c r="H45" s="50"/>
      <c r="I45" s="51"/>
      <c r="J45" s="52"/>
      <c r="K45" s="51"/>
      <c r="L45" s="44">
        <f>SUM(L43:L44)</f>
        <v>8000</v>
      </c>
      <c r="P45" s="30"/>
    </row>
    <row r="46" spans="1:19" ht="13.8" x14ac:dyDescent="0.25">
      <c r="A46" s="58"/>
      <c r="E46" s="54"/>
      <c r="F46" s="54"/>
      <c r="G46" s="54"/>
      <c r="H46" s="54"/>
      <c r="I46" s="54"/>
      <c r="J46" s="55"/>
      <c r="K46" s="54"/>
      <c r="L46" s="56"/>
      <c r="P46" s="30"/>
    </row>
    <row r="47" spans="1:19" s="45" customFormat="1" ht="27.9" customHeight="1" x14ac:dyDescent="0.25">
      <c r="A47" s="59" t="s">
        <v>61</v>
      </c>
      <c r="B47" s="60"/>
      <c r="C47" s="60"/>
      <c r="D47" s="40"/>
      <c r="E47" s="61"/>
      <c r="F47" s="61"/>
      <c r="G47" s="62"/>
      <c r="H47" s="61"/>
      <c r="I47" s="61"/>
      <c r="J47" s="63"/>
      <c r="K47" s="61"/>
      <c r="L47" s="44">
        <f>+L37+L42+L45</f>
        <v>147800</v>
      </c>
      <c r="P47" s="64"/>
    </row>
    <row r="48" spans="1:19" s="72" customFormat="1" ht="27.9" hidden="1" customHeight="1" x14ac:dyDescent="0.25">
      <c r="A48" s="65"/>
      <c r="B48" s="66"/>
      <c r="C48" s="66"/>
      <c r="D48" s="67"/>
      <c r="E48" s="68"/>
      <c r="F48" s="68"/>
      <c r="G48" s="69"/>
      <c r="H48" s="68"/>
      <c r="I48" s="68"/>
      <c r="J48" s="70"/>
      <c r="K48" s="68"/>
      <c r="L48" s="71"/>
      <c r="P48" s="73"/>
    </row>
    <row r="49" spans="1:19" s="25" customFormat="1" ht="51" hidden="1" customHeight="1" x14ac:dyDescent="0.25">
      <c r="A49" s="22" t="s">
        <v>54</v>
      </c>
      <c r="B49" s="23"/>
      <c r="C49" s="24" t="s">
        <v>62</v>
      </c>
      <c r="E49" s="24" t="s">
        <v>56</v>
      </c>
      <c r="F49" s="24" t="s">
        <v>57</v>
      </c>
      <c r="H49" s="26" t="s">
        <v>63</v>
      </c>
      <c r="I49" s="27"/>
      <c r="J49" s="28">
        <v>0.7</v>
      </c>
      <c r="K49" s="27"/>
      <c r="L49" s="29">
        <v>8000</v>
      </c>
      <c r="P49" s="57" t="s">
        <v>59</v>
      </c>
      <c r="S49" s="26"/>
    </row>
    <row r="50" spans="1:19" s="25" customFormat="1" ht="52.5" hidden="1" customHeight="1" x14ac:dyDescent="0.25">
      <c r="A50" s="22" t="s">
        <v>64</v>
      </c>
      <c r="B50" s="23"/>
      <c r="C50" s="24" t="s">
        <v>62</v>
      </c>
      <c r="E50" s="24" t="s">
        <v>65</v>
      </c>
      <c r="F50" s="24" t="s">
        <v>15</v>
      </c>
      <c r="H50" s="26" t="s">
        <v>66</v>
      </c>
      <c r="I50" s="27"/>
      <c r="J50" s="28"/>
      <c r="K50" s="27"/>
      <c r="L50" s="29">
        <v>5000</v>
      </c>
      <c r="P50" s="57" t="s">
        <v>67</v>
      </c>
      <c r="S50" s="26"/>
    </row>
    <row r="51" spans="1:19" s="25" customFormat="1" ht="27.9" hidden="1" customHeight="1" x14ac:dyDescent="0.25">
      <c r="A51" s="22" t="s">
        <v>12</v>
      </c>
      <c r="B51" s="23"/>
      <c r="C51" s="24" t="s">
        <v>62</v>
      </c>
      <c r="E51" s="24" t="s">
        <v>14</v>
      </c>
      <c r="F51" s="24" t="s">
        <v>15</v>
      </c>
      <c r="H51" s="26" t="s">
        <v>68</v>
      </c>
      <c r="I51" s="27"/>
      <c r="J51" s="28"/>
      <c r="K51" s="27"/>
      <c r="L51" s="29">
        <v>3000</v>
      </c>
      <c r="P51" s="32"/>
    </row>
    <row r="52" spans="1:19" ht="27.9" hidden="1" customHeight="1" x14ac:dyDescent="0.25">
      <c r="A52" s="22" t="s">
        <v>69</v>
      </c>
      <c r="B52" s="23"/>
      <c r="C52" s="24" t="s">
        <v>62</v>
      </c>
      <c r="E52" s="24" t="s">
        <v>70</v>
      </c>
      <c r="F52" s="24" t="s">
        <v>29</v>
      </c>
      <c r="G52" s="25"/>
      <c r="H52" s="26" t="s">
        <v>71</v>
      </c>
      <c r="I52" s="27"/>
      <c r="J52" s="28"/>
      <c r="K52" s="27"/>
      <c r="L52" s="29">
        <v>2509</v>
      </c>
      <c r="P52" s="30"/>
    </row>
    <row r="53" spans="1:19" s="25" customFormat="1" ht="52.5" hidden="1" customHeight="1" x14ac:dyDescent="0.25">
      <c r="A53" s="22" t="s">
        <v>72</v>
      </c>
      <c r="B53" s="23"/>
      <c r="C53" s="24" t="s">
        <v>62</v>
      </c>
      <c r="E53" s="24" t="s">
        <v>73</v>
      </c>
      <c r="F53" s="24" t="s">
        <v>73</v>
      </c>
      <c r="H53" s="26" t="s">
        <v>74</v>
      </c>
      <c r="I53" s="27"/>
      <c r="J53" s="28"/>
      <c r="K53" s="27"/>
      <c r="L53" s="29">
        <f>1678+175+4+234+50+8+18+13+9+8+16+17+8+1+50+3+55+1+5+1+50</f>
        <v>2404</v>
      </c>
      <c r="P53" s="26"/>
      <c r="R53" s="74"/>
      <c r="S53" s="26"/>
    </row>
    <row r="54" spans="1:19" s="25" customFormat="1" ht="27.9" hidden="1" customHeight="1" x14ac:dyDescent="0.25">
      <c r="A54" s="22" t="s">
        <v>75</v>
      </c>
      <c r="B54" s="23"/>
      <c r="C54" s="24" t="s">
        <v>62</v>
      </c>
      <c r="E54" s="24" t="s">
        <v>34</v>
      </c>
      <c r="F54" s="24" t="s">
        <v>29</v>
      </c>
      <c r="H54" s="26" t="s">
        <v>76</v>
      </c>
      <c r="I54" s="27"/>
      <c r="J54" s="28"/>
      <c r="K54" s="27"/>
      <c r="L54" s="29">
        <v>1300</v>
      </c>
      <c r="P54" s="32"/>
    </row>
    <row r="55" spans="1:19" s="25" customFormat="1" ht="27.9" hidden="1" customHeight="1" x14ac:dyDescent="0.25">
      <c r="A55" s="22" t="s">
        <v>69</v>
      </c>
      <c r="B55" s="23"/>
      <c r="C55" s="24" t="s">
        <v>62</v>
      </c>
      <c r="E55" s="24" t="s">
        <v>70</v>
      </c>
      <c r="F55" s="24" t="s">
        <v>29</v>
      </c>
      <c r="H55" s="26" t="s">
        <v>77</v>
      </c>
      <c r="I55" s="27"/>
      <c r="J55" s="28"/>
      <c r="K55" s="27"/>
      <c r="L55" s="29">
        <v>1000</v>
      </c>
      <c r="P55" s="32"/>
    </row>
    <row r="56" spans="1:19" s="25" customFormat="1" ht="27.9" hidden="1" customHeight="1" x14ac:dyDescent="0.25">
      <c r="A56" s="22" t="s">
        <v>78</v>
      </c>
      <c r="B56" s="23"/>
      <c r="C56" s="24" t="s">
        <v>62</v>
      </c>
      <c r="E56" s="24" t="s">
        <v>79</v>
      </c>
      <c r="F56" s="24" t="s">
        <v>15</v>
      </c>
      <c r="H56" s="26" t="s">
        <v>80</v>
      </c>
      <c r="I56" s="27"/>
      <c r="J56" s="28"/>
      <c r="K56" s="27"/>
      <c r="L56" s="29">
        <f>686+15</f>
        <v>701</v>
      </c>
      <c r="P56" s="32"/>
    </row>
    <row r="57" spans="1:19" s="25" customFormat="1" ht="27.9" hidden="1" customHeight="1" x14ac:dyDescent="0.25">
      <c r="A57" s="22" t="s">
        <v>81</v>
      </c>
      <c r="B57" s="23"/>
      <c r="C57" s="24" t="s">
        <v>62</v>
      </c>
      <c r="E57" s="24" t="s">
        <v>82</v>
      </c>
      <c r="F57" s="24" t="s">
        <v>25</v>
      </c>
      <c r="H57" s="26" t="s">
        <v>83</v>
      </c>
      <c r="I57" s="27"/>
      <c r="J57" s="28"/>
      <c r="K57" s="27"/>
      <c r="L57" s="29">
        <v>600</v>
      </c>
      <c r="P57" s="32"/>
    </row>
    <row r="58" spans="1:19" s="25" customFormat="1" ht="27.9" hidden="1" customHeight="1" x14ac:dyDescent="0.25">
      <c r="A58" s="22" t="s">
        <v>84</v>
      </c>
      <c r="B58" s="23"/>
      <c r="C58" s="24" t="s">
        <v>62</v>
      </c>
      <c r="E58" s="24" t="s">
        <v>85</v>
      </c>
      <c r="F58" s="24" t="s">
        <v>15</v>
      </c>
      <c r="H58" s="26" t="s">
        <v>86</v>
      </c>
      <c r="I58" s="27"/>
      <c r="J58" s="28"/>
      <c r="K58" s="27"/>
      <c r="L58" s="29">
        <v>500</v>
      </c>
      <c r="P58" s="32"/>
    </row>
    <row r="59" spans="1:19" s="25" customFormat="1" ht="27.9" hidden="1" customHeight="1" x14ac:dyDescent="0.25">
      <c r="A59" s="22" t="s">
        <v>87</v>
      </c>
      <c r="B59" s="23"/>
      <c r="C59" s="24" t="s">
        <v>62</v>
      </c>
      <c r="E59" s="24" t="s">
        <v>28</v>
      </c>
      <c r="F59" s="24" t="s">
        <v>29</v>
      </c>
      <c r="H59" s="26" t="s">
        <v>88</v>
      </c>
      <c r="I59" s="27"/>
      <c r="J59" s="28"/>
      <c r="K59" s="27"/>
      <c r="L59" s="29">
        <v>500</v>
      </c>
      <c r="P59" s="32"/>
    </row>
    <row r="60" spans="1:19" s="25" customFormat="1" ht="27.9" hidden="1" customHeight="1" x14ac:dyDescent="0.25">
      <c r="A60" s="22" t="s">
        <v>75</v>
      </c>
      <c r="B60" s="23"/>
      <c r="C60" s="24" t="s">
        <v>62</v>
      </c>
      <c r="E60" s="24" t="s">
        <v>34</v>
      </c>
      <c r="F60" s="24" t="s">
        <v>29</v>
      </c>
      <c r="H60" s="26" t="s">
        <v>89</v>
      </c>
      <c r="I60" s="27"/>
      <c r="J60" s="28"/>
      <c r="K60" s="27"/>
      <c r="L60" s="29">
        <v>384</v>
      </c>
      <c r="P60" s="32"/>
    </row>
    <row r="61" spans="1:19" s="25" customFormat="1" ht="27.9" hidden="1" customHeight="1" x14ac:dyDescent="0.25">
      <c r="A61" s="22" t="s">
        <v>90</v>
      </c>
      <c r="B61" s="23"/>
      <c r="C61" s="24" t="s">
        <v>62</v>
      </c>
      <c r="E61" s="24" t="s">
        <v>40</v>
      </c>
      <c r="F61" s="24" t="s">
        <v>29</v>
      </c>
      <c r="H61" s="26" t="s">
        <v>90</v>
      </c>
      <c r="I61" s="27"/>
      <c r="J61" s="28"/>
      <c r="K61" s="27"/>
      <c r="L61" s="75">
        <v>-250</v>
      </c>
      <c r="P61" s="32"/>
    </row>
    <row r="62" spans="1:19" s="25" customFormat="1" ht="27.9" hidden="1" customHeight="1" x14ac:dyDescent="0.25">
      <c r="A62" s="22" t="s">
        <v>151</v>
      </c>
      <c r="B62" s="23"/>
      <c r="C62" s="24" t="s">
        <v>62</v>
      </c>
      <c r="E62" s="24" t="s">
        <v>152</v>
      </c>
      <c r="F62" s="24" t="s">
        <v>153</v>
      </c>
      <c r="H62" s="26" t="s">
        <v>154</v>
      </c>
      <c r="I62" s="27"/>
      <c r="J62" s="28"/>
      <c r="K62" s="27"/>
      <c r="L62" s="75">
        <v>5535</v>
      </c>
      <c r="P62" s="32"/>
    </row>
    <row r="63" spans="1:19" s="25" customFormat="1" ht="27.9" customHeight="1" x14ac:dyDescent="0.25">
      <c r="A63" s="22"/>
      <c r="B63" s="23"/>
      <c r="C63" s="24"/>
      <c r="E63" s="24"/>
      <c r="F63" s="24"/>
      <c r="H63" s="26"/>
      <c r="I63" s="27"/>
      <c r="J63" s="28"/>
      <c r="K63" s="27"/>
      <c r="L63" s="75"/>
      <c r="P63" s="32"/>
    </row>
    <row r="64" spans="1:19" s="45" customFormat="1" ht="27.9" customHeight="1" x14ac:dyDescent="0.25">
      <c r="A64" s="59" t="s">
        <v>91</v>
      </c>
      <c r="B64" s="60"/>
      <c r="C64" s="60"/>
      <c r="D64" s="40"/>
      <c r="E64" s="61"/>
      <c r="F64" s="61"/>
      <c r="G64" s="62"/>
      <c r="H64" s="61"/>
      <c r="I64" s="61"/>
      <c r="J64" s="63"/>
      <c r="K64" s="61"/>
      <c r="L64" s="44">
        <f>SUM(L49:L63)</f>
        <v>31183</v>
      </c>
      <c r="P64" s="64"/>
    </row>
    <row r="65" spans="1:19" s="25" customFormat="1" ht="27.75" customHeight="1" outlineLevel="2" x14ac:dyDescent="0.25">
      <c r="A65" s="22" t="s">
        <v>98</v>
      </c>
      <c r="B65" s="23"/>
      <c r="C65" s="24" t="s">
        <v>13</v>
      </c>
      <c r="E65" s="24" t="s">
        <v>99</v>
      </c>
      <c r="F65" s="24" t="s">
        <v>57</v>
      </c>
      <c r="H65" s="26" t="s">
        <v>100</v>
      </c>
      <c r="I65" s="27"/>
      <c r="J65" s="28"/>
      <c r="K65" s="27"/>
      <c r="L65" s="29">
        <v>100</v>
      </c>
      <c r="P65" s="57"/>
      <c r="S65" s="26"/>
    </row>
    <row r="66" spans="1:19" s="25" customFormat="1" ht="27.75" customHeight="1" outlineLevel="2" x14ac:dyDescent="0.25">
      <c r="A66" s="22" t="s">
        <v>98</v>
      </c>
      <c r="B66" s="23"/>
      <c r="C66" s="24" t="s">
        <v>13</v>
      </c>
      <c r="E66" s="24" t="s">
        <v>99</v>
      </c>
      <c r="F66" s="24" t="s">
        <v>57</v>
      </c>
      <c r="H66" s="26" t="s">
        <v>104</v>
      </c>
      <c r="I66" s="27"/>
      <c r="J66" s="28"/>
      <c r="K66" s="27"/>
      <c r="L66" s="29">
        <v>20</v>
      </c>
      <c r="P66" s="57"/>
      <c r="S66" s="26"/>
    </row>
    <row r="67" spans="1:19" s="25" customFormat="1" ht="27.75" customHeight="1" outlineLevel="1" x14ac:dyDescent="0.25">
      <c r="A67" s="78"/>
      <c r="B67" s="94"/>
      <c r="C67" s="80"/>
      <c r="D67" s="84"/>
      <c r="E67" s="80"/>
      <c r="F67" s="95" t="s">
        <v>161</v>
      </c>
      <c r="G67" s="84"/>
      <c r="H67" s="96"/>
      <c r="I67" s="79"/>
      <c r="J67" s="82"/>
      <c r="K67" s="79"/>
      <c r="L67" s="83">
        <f>SUBTOTAL(9,L65:L66)</f>
        <v>120</v>
      </c>
      <c r="P67" s="57"/>
      <c r="S67" s="26"/>
    </row>
    <row r="68" spans="1:19" s="25" customFormat="1" ht="27.75" customHeight="1" outlineLevel="2" x14ac:dyDescent="0.25">
      <c r="A68" s="22" t="s">
        <v>96</v>
      </c>
      <c r="B68" s="23"/>
      <c r="C68" s="24" t="s">
        <v>13</v>
      </c>
      <c r="E68" s="24" t="s">
        <v>48</v>
      </c>
      <c r="F68" s="24" t="s">
        <v>29</v>
      </c>
      <c r="H68" s="26" t="s">
        <v>97</v>
      </c>
      <c r="I68" s="27"/>
      <c r="J68" s="28"/>
      <c r="K68" s="27"/>
      <c r="L68" s="29">
        <v>100</v>
      </c>
      <c r="P68" s="57"/>
      <c r="S68" s="26"/>
    </row>
    <row r="69" spans="1:19" s="25" customFormat="1" ht="26.25" customHeight="1" outlineLevel="2" x14ac:dyDescent="0.25">
      <c r="A69" s="22" t="s">
        <v>90</v>
      </c>
      <c r="B69" s="23"/>
      <c r="C69" s="24" t="s">
        <v>13</v>
      </c>
      <c r="E69" s="24" t="s">
        <v>40</v>
      </c>
      <c r="F69" s="24" t="s">
        <v>29</v>
      </c>
      <c r="H69" s="26" t="s">
        <v>160</v>
      </c>
      <c r="I69" s="27"/>
      <c r="J69" s="28"/>
      <c r="K69" s="27"/>
      <c r="L69" s="77">
        <v>-250</v>
      </c>
      <c r="P69" s="57"/>
      <c r="S69" s="26"/>
    </row>
    <row r="70" spans="1:19" s="25" customFormat="1" ht="26.25" customHeight="1" outlineLevel="1" x14ac:dyDescent="0.25">
      <c r="A70" s="78"/>
      <c r="B70" s="94"/>
      <c r="C70" s="80"/>
      <c r="D70" s="84"/>
      <c r="E70" s="80"/>
      <c r="F70" s="80" t="s">
        <v>156</v>
      </c>
      <c r="G70" s="84"/>
      <c r="H70" s="96"/>
      <c r="I70" s="79"/>
      <c r="J70" s="82"/>
      <c r="K70" s="79"/>
      <c r="L70" s="97">
        <f>SUBTOTAL(9,L68:L69)</f>
        <v>-150</v>
      </c>
      <c r="P70" s="57"/>
      <c r="S70" s="26"/>
    </row>
    <row r="71" spans="1:19" s="25" customFormat="1" ht="27.75" customHeight="1" outlineLevel="2" x14ac:dyDescent="0.25">
      <c r="A71" s="22" t="s">
        <v>92</v>
      </c>
      <c r="B71" s="23"/>
      <c r="C71" s="24" t="s">
        <v>13</v>
      </c>
      <c r="E71" s="24" t="s">
        <v>24</v>
      </c>
      <c r="F71" s="24" t="s">
        <v>25</v>
      </c>
      <c r="H71" s="26" t="s">
        <v>93</v>
      </c>
      <c r="I71" s="27"/>
      <c r="J71" s="28"/>
      <c r="K71" s="27"/>
      <c r="L71" s="29">
        <v>134</v>
      </c>
      <c r="P71" s="57"/>
      <c r="S71" s="26"/>
    </row>
    <row r="72" spans="1:19" s="25" customFormat="1" ht="27.75" customHeight="1" outlineLevel="2" x14ac:dyDescent="0.25">
      <c r="A72" s="22" t="s">
        <v>92</v>
      </c>
      <c r="B72" s="23"/>
      <c r="C72" s="24" t="s">
        <v>13</v>
      </c>
      <c r="E72" s="24" t="s">
        <v>24</v>
      </c>
      <c r="F72" s="24" t="s">
        <v>25</v>
      </c>
      <c r="H72" s="26" t="s">
        <v>94</v>
      </c>
      <c r="I72" s="27"/>
      <c r="J72" s="28"/>
      <c r="K72" s="27"/>
      <c r="L72" s="29">
        <v>134</v>
      </c>
      <c r="P72" s="57"/>
      <c r="S72" s="26"/>
    </row>
    <row r="73" spans="1:19" s="25" customFormat="1" ht="27.75" customHeight="1" outlineLevel="2" x14ac:dyDescent="0.25">
      <c r="A73" s="22" t="s">
        <v>92</v>
      </c>
      <c r="B73" s="23"/>
      <c r="C73" s="24" t="s">
        <v>13</v>
      </c>
      <c r="E73" s="24" t="s">
        <v>24</v>
      </c>
      <c r="F73" s="24" t="s">
        <v>25</v>
      </c>
      <c r="H73" s="26" t="s">
        <v>95</v>
      </c>
      <c r="I73" s="27"/>
      <c r="J73" s="28"/>
      <c r="K73" s="27"/>
      <c r="L73" s="29">
        <v>134</v>
      </c>
      <c r="P73" s="57"/>
      <c r="S73" s="26"/>
    </row>
    <row r="74" spans="1:19" s="25" customFormat="1" ht="27.75" customHeight="1" outlineLevel="2" x14ac:dyDescent="0.25">
      <c r="A74" s="22" t="s">
        <v>101</v>
      </c>
      <c r="B74" s="23"/>
      <c r="C74" s="24" t="s">
        <v>13</v>
      </c>
      <c r="E74" s="24" t="s">
        <v>102</v>
      </c>
      <c r="F74" s="24" t="s">
        <v>25</v>
      </c>
      <c r="H74" s="26" t="s">
        <v>103</v>
      </c>
      <c r="I74" s="27"/>
      <c r="J74" s="28"/>
      <c r="K74" s="27"/>
      <c r="L74" s="29">
        <v>33</v>
      </c>
      <c r="P74" s="57"/>
      <c r="S74" s="26"/>
    </row>
    <row r="75" spans="1:19" s="25" customFormat="1" ht="27.75" customHeight="1" outlineLevel="2" x14ac:dyDescent="0.25">
      <c r="A75" s="22" t="s">
        <v>105</v>
      </c>
      <c r="B75" s="23"/>
      <c r="C75" s="24" t="s">
        <v>13</v>
      </c>
      <c r="E75" s="24" t="s">
        <v>106</v>
      </c>
      <c r="F75" s="24" t="s">
        <v>25</v>
      </c>
      <c r="H75" s="26" t="s">
        <v>107</v>
      </c>
      <c r="I75" s="27"/>
      <c r="J75" s="28"/>
      <c r="K75" s="27"/>
      <c r="L75" s="29">
        <v>18</v>
      </c>
      <c r="P75" s="57"/>
      <c r="S75" s="26"/>
    </row>
    <row r="76" spans="1:19" s="25" customFormat="1" ht="27.75" customHeight="1" outlineLevel="2" x14ac:dyDescent="0.25">
      <c r="A76" s="22" t="s">
        <v>108</v>
      </c>
      <c r="B76" s="23"/>
      <c r="C76" s="24" t="s">
        <v>13</v>
      </c>
      <c r="E76" s="24" t="s">
        <v>106</v>
      </c>
      <c r="F76" s="24" t="s">
        <v>25</v>
      </c>
      <c r="H76" s="26" t="s">
        <v>109</v>
      </c>
      <c r="I76" s="27"/>
      <c r="J76" s="28"/>
      <c r="K76" s="27"/>
      <c r="L76" s="29">
        <v>13</v>
      </c>
      <c r="P76" s="57"/>
      <c r="S76" s="26"/>
    </row>
    <row r="77" spans="1:19" s="25" customFormat="1" ht="27.75" customHeight="1" outlineLevel="2" x14ac:dyDescent="0.25">
      <c r="A77" s="22" t="s">
        <v>110</v>
      </c>
      <c r="B77" s="23"/>
      <c r="C77" s="24" t="s">
        <v>13</v>
      </c>
      <c r="E77" s="24" t="s">
        <v>111</v>
      </c>
      <c r="F77" s="24" t="s">
        <v>25</v>
      </c>
      <c r="H77" s="26" t="s">
        <v>112</v>
      </c>
      <c r="I77" s="27"/>
      <c r="J77" s="28"/>
      <c r="K77" s="27"/>
      <c r="L77" s="29">
        <v>11</v>
      </c>
      <c r="P77" s="57"/>
      <c r="S77" s="26"/>
    </row>
    <row r="78" spans="1:19" s="25" customFormat="1" ht="27.75" customHeight="1" outlineLevel="2" x14ac:dyDescent="0.25">
      <c r="A78" s="22" t="s">
        <v>92</v>
      </c>
      <c r="B78" s="23"/>
      <c r="C78" s="24" t="s">
        <v>13</v>
      </c>
      <c r="E78" s="24" t="s">
        <v>113</v>
      </c>
      <c r="F78" s="24" t="s">
        <v>25</v>
      </c>
      <c r="H78" s="26" t="s">
        <v>114</v>
      </c>
      <c r="I78" s="27"/>
      <c r="J78" s="28"/>
      <c r="K78" s="27"/>
      <c r="L78" s="29">
        <v>4</v>
      </c>
      <c r="P78" s="57"/>
      <c r="S78" s="26"/>
    </row>
    <row r="79" spans="1:19" s="25" customFormat="1" ht="27.75" customHeight="1" outlineLevel="2" x14ac:dyDescent="0.25">
      <c r="A79" s="22" t="s">
        <v>115</v>
      </c>
      <c r="B79" s="23"/>
      <c r="C79" s="24" t="s">
        <v>13</v>
      </c>
      <c r="E79" s="24" t="s">
        <v>106</v>
      </c>
      <c r="F79" s="24" t="s">
        <v>25</v>
      </c>
      <c r="H79" s="26" t="s">
        <v>112</v>
      </c>
      <c r="I79" s="27"/>
      <c r="J79" s="28"/>
      <c r="K79" s="27"/>
      <c r="L79" s="29">
        <v>0</v>
      </c>
      <c r="P79" s="57"/>
      <c r="Q79" s="76" t="s">
        <v>116</v>
      </c>
      <c r="S79" s="26"/>
    </row>
    <row r="80" spans="1:19" s="25" customFormat="1" ht="27.75" customHeight="1" outlineLevel="1" x14ac:dyDescent="0.25">
      <c r="A80" s="78"/>
      <c r="B80" s="94"/>
      <c r="C80" s="80"/>
      <c r="D80" s="84"/>
      <c r="E80" s="80"/>
      <c r="F80" s="80" t="s">
        <v>158</v>
      </c>
      <c r="G80" s="84"/>
      <c r="H80" s="96"/>
      <c r="I80" s="79"/>
      <c r="J80" s="82"/>
      <c r="K80" s="79"/>
      <c r="L80" s="83">
        <f>SUBTOTAL(9,L71:L79)</f>
        <v>481</v>
      </c>
      <c r="P80" s="57"/>
      <c r="Q80" s="76"/>
      <c r="S80" s="26"/>
    </row>
    <row r="81" spans="1:19" s="25" customFormat="1" ht="9" customHeight="1" outlineLevel="1" x14ac:dyDescent="0.25">
      <c r="A81" s="22"/>
      <c r="B81" s="23"/>
      <c r="C81" s="24"/>
      <c r="E81" s="24"/>
      <c r="F81" s="24"/>
      <c r="H81" s="26"/>
      <c r="I81" s="27"/>
      <c r="J81" s="28"/>
      <c r="K81" s="27"/>
      <c r="L81" s="29"/>
      <c r="P81" s="57"/>
      <c r="Q81" s="76"/>
      <c r="S81" s="26"/>
    </row>
    <row r="82" spans="1:19" s="45" customFormat="1" ht="27.9" customHeight="1" x14ac:dyDescent="0.25">
      <c r="A82" s="59" t="s">
        <v>117</v>
      </c>
      <c r="B82" s="60"/>
      <c r="C82" s="60"/>
      <c r="D82" s="40"/>
      <c r="E82" s="61"/>
      <c r="F82" s="61"/>
      <c r="G82" s="62"/>
      <c r="H82" s="61"/>
      <c r="I82" s="61"/>
      <c r="J82" s="63"/>
      <c r="K82" s="61"/>
      <c r="L82" s="44">
        <f>+L67+L70+L80</f>
        <v>451</v>
      </c>
      <c r="P82" s="64"/>
    </row>
    <row r="83" spans="1:19" s="45" customFormat="1" ht="27.9" customHeight="1" x14ac:dyDescent="0.25">
      <c r="A83" s="59" t="s">
        <v>118</v>
      </c>
      <c r="B83" s="60"/>
      <c r="C83" s="60"/>
      <c r="D83" s="40"/>
      <c r="E83" s="61"/>
      <c r="F83" s="61"/>
      <c r="G83" s="62"/>
      <c r="H83" s="61"/>
      <c r="I83" s="61"/>
      <c r="J83" s="63"/>
      <c r="K83" s="61"/>
      <c r="L83" s="44">
        <f>+L64+L82</f>
        <v>31634</v>
      </c>
      <c r="P83" s="64"/>
    </row>
    <row r="84" spans="1:19" s="84" customFormat="1" ht="38.25" hidden="1" customHeight="1" x14ac:dyDescent="0.25">
      <c r="A84" s="78" t="s">
        <v>119</v>
      </c>
      <c r="B84" s="79"/>
      <c r="C84" s="80" t="s">
        <v>13</v>
      </c>
      <c r="D84" s="81"/>
      <c r="E84" s="80" t="s">
        <v>14</v>
      </c>
      <c r="F84" s="80" t="s">
        <v>29</v>
      </c>
      <c r="G84" s="81"/>
      <c r="H84" s="81" t="s">
        <v>120</v>
      </c>
      <c r="I84" s="79"/>
      <c r="J84" s="82"/>
      <c r="K84" s="79"/>
      <c r="L84" s="83">
        <v>10000</v>
      </c>
      <c r="P84" s="85"/>
    </row>
    <row r="85" spans="1:19" ht="27.9" customHeight="1" x14ac:dyDescent="0.25">
      <c r="E85" s="54"/>
      <c r="F85" s="54"/>
      <c r="G85" s="54"/>
      <c r="J85" s="86"/>
    </row>
    <row r="86" spans="1:19" ht="27.9" customHeight="1" x14ac:dyDescent="0.25">
      <c r="E86" s="54"/>
      <c r="F86" s="54"/>
      <c r="G86" s="54"/>
      <c r="J86" s="86"/>
    </row>
    <row r="87" spans="1:19" ht="27.9" customHeight="1" x14ac:dyDescent="0.25">
      <c r="E87" s="54"/>
      <c r="F87" s="54"/>
      <c r="G87" s="54"/>
    </row>
    <row r="88" spans="1:19" ht="27.9" customHeight="1" x14ac:dyDescent="0.25">
      <c r="E88" s="54"/>
      <c r="F88" s="54"/>
      <c r="G88" s="54"/>
    </row>
    <row r="89" spans="1:19" ht="27.9" customHeight="1" x14ac:dyDescent="0.25">
      <c r="E89" s="54"/>
      <c r="F89" s="54"/>
      <c r="G89" s="54"/>
    </row>
    <row r="90" spans="1:19" ht="27.9" customHeight="1" x14ac:dyDescent="0.25">
      <c r="E90" s="54"/>
      <c r="F90" s="54"/>
      <c r="G90" s="54"/>
    </row>
    <row r="91" spans="1:19" ht="27.9" customHeight="1" x14ac:dyDescent="0.25">
      <c r="E91" s="54"/>
      <c r="F91" s="54"/>
      <c r="G91" s="54"/>
    </row>
    <row r="92" spans="1:19" ht="27.9" customHeight="1" x14ac:dyDescent="0.25">
      <c r="E92" s="54"/>
      <c r="F92" s="54"/>
      <c r="G92" s="54"/>
    </row>
    <row r="93" spans="1:19" ht="27.9" customHeight="1" x14ac:dyDescent="0.25">
      <c r="E93" s="54"/>
      <c r="F93" s="54"/>
      <c r="G93" s="54"/>
    </row>
    <row r="94" spans="1:19" ht="27.9" customHeight="1" x14ac:dyDescent="0.25">
      <c r="E94" s="54"/>
      <c r="F94" s="54"/>
      <c r="G94" s="54"/>
    </row>
    <row r="95" spans="1:19" ht="27.9" customHeight="1" x14ac:dyDescent="0.25">
      <c r="E95" s="54"/>
      <c r="F95" s="54"/>
      <c r="G95" s="54"/>
    </row>
  </sheetData>
  <phoneticPr fontId="0" type="noConversion"/>
  <pageMargins left="0.75" right="0.75" top="1" bottom="1" header="0.5" footer="0.5"/>
  <pageSetup paperSize="5" scale="42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0418_Letter</vt:lpstr>
      <vt:lpstr>0418_Legal</vt:lpstr>
      <vt:lpstr>'0418_Legal'!Print_Area</vt:lpstr>
      <vt:lpstr>'0418_Letter'!Print_Area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</dc:creator>
  <cp:lastModifiedBy>Havlíček Jan</cp:lastModifiedBy>
  <cp:lastPrinted>2001-04-18T17:06:02Z</cp:lastPrinted>
  <dcterms:created xsi:type="dcterms:W3CDTF">2001-04-18T16:14:17Z</dcterms:created>
  <dcterms:modified xsi:type="dcterms:W3CDTF">2023-09-10T15:18:41Z</dcterms:modified>
</cp:coreProperties>
</file>