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/>
  </bookViews>
  <sheets>
    <sheet name="Schedule D" sheetId="8" r:id="rId1"/>
  </sheets>
  <definedNames>
    <definedName name="_xlnm.Print_Area" localSheetId="0">'Schedule D'!$A$1:$H$18</definedName>
  </definedNames>
  <calcPr calcId="92512"/>
</workbook>
</file>

<file path=xl/calcChain.xml><?xml version="1.0" encoding="utf-8"?>
<calcChain xmlns="http://schemas.openxmlformats.org/spreadsheetml/2006/main">
  <c r="G6" i="8" l="1"/>
  <c r="G7" i="8"/>
  <c r="C8" i="8"/>
  <c r="E8" i="8"/>
  <c r="G8" i="8"/>
  <c r="G12" i="8"/>
  <c r="C13" i="8"/>
  <c r="E13" i="8"/>
  <c r="G13" i="8"/>
  <c r="C15" i="8"/>
  <c r="E15" i="8"/>
  <c r="G15" i="8"/>
  <c r="A23" i="8"/>
</calcChain>
</file>

<file path=xl/sharedStrings.xml><?xml version="1.0" encoding="utf-8"?>
<sst xmlns="http://schemas.openxmlformats.org/spreadsheetml/2006/main" count="18" uniqueCount="17">
  <si>
    <t>Item:</t>
  </si>
  <si>
    <t>Power Books</t>
  </si>
  <si>
    <t>Reserve for COF Rediscounting</t>
  </si>
  <si>
    <t>Schedule D</t>
  </si>
  <si>
    <t>Total Schedule D</t>
  </si>
  <si>
    <t>Alberta PPA - Sundance 3</t>
  </si>
  <si>
    <t>Alberta PPA - Sundance 4</t>
  </si>
  <si>
    <t>Office of the Chair</t>
  </si>
  <si>
    <t>Other</t>
  </si>
  <si>
    <t>(1)</t>
  </si>
  <si>
    <t>Exchange Rate</t>
  </si>
  <si>
    <t>http://finance.yahoo.com/m5?a=1&amp;s=USD&amp;t=CAD&amp;c=0</t>
  </si>
  <si>
    <t>Alamac</t>
  </si>
  <si>
    <t>Second Quarter 2001</t>
  </si>
  <si>
    <t xml:space="preserve">  </t>
  </si>
  <si>
    <t>1)  $450 million Canadian dollars converted at 1.513 Canadian $ to US $. (Spot rate as of 6/29)</t>
  </si>
  <si>
    <t>Bammel Accrual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</si>
</sst>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73" formatCode="0.00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164" fontId="0" fillId="0" borderId="2" xfId="1" applyNumberFormat="1" applyFont="1" applyBorder="1"/>
    <xf numFmtId="0" fontId="3" fillId="2" borderId="3" xfId="0" applyFont="1" applyFill="1" applyBorder="1"/>
    <xf numFmtId="164" fontId="3" fillId="2" borderId="4" xfId="1" applyNumberFormat="1" applyFont="1" applyFill="1" applyBorder="1"/>
    <xf numFmtId="0" fontId="3" fillId="2" borderId="5" xfId="0" applyFont="1" applyFill="1" applyBorder="1"/>
    <xf numFmtId="165" fontId="3" fillId="2" borderId="6" xfId="2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" fontId="3" fillId="0" borderId="9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164" fontId="4" fillId="0" borderId="12" xfId="1" applyNumberFormat="1" applyFont="1" applyBorder="1"/>
    <xf numFmtId="0" fontId="4" fillId="0" borderId="1" xfId="0" applyFont="1" applyBorder="1"/>
    <xf numFmtId="0" fontId="4" fillId="0" borderId="0" xfId="0" applyFont="1" applyBorder="1"/>
    <xf numFmtId="164" fontId="4" fillId="0" borderId="2" xfId="1" applyNumberFormat="1" applyFont="1" applyBorder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173" fontId="5" fillId="0" borderId="0" xfId="0" applyNumberFormat="1" applyFont="1"/>
    <xf numFmtId="0" fontId="6" fillId="0" borderId="0" xfId="3" applyAlignment="1" applyProtection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m5?a=1&amp;s=USD&amp;t=CAD&amp;c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L2" sqref="L2:M2"/>
    </sheetView>
  </sheetViews>
  <sheetFormatPr defaultRowHeight="13.2" x14ac:dyDescent="0.25"/>
  <cols>
    <col min="1" max="1" width="52.6640625" customWidth="1"/>
    <col min="2" max="2" width="3.6640625" customWidth="1"/>
    <col min="3" max="3" width="14.6640625" hidden="1" customWidth="1"/>
    <col min="4" max="4" width="3.44140625" hidden="1" customWidth="1"/>
    <col min="5" max="5" width="10.88671875" hidden="1" customWidth="1"/>
    <col min="6" max="6" width="9.109375" hidden="1" customWidth="1"/>
    <col min="7" max="7" width="13" bestFit="1" customWidth="1"/>
    <col min="14" max="14" width="10" bestFit="1" customWidth="1"/>
  </cols>
  <sheetData>
    <row r="1" spans="1:14" s="1" customFormat="1" ht="22.8" x14ac:dyDescent="0.4">
      <c r="A1" s="1" t="s">
        <v>3</v>
      </c>
    </row>
    <row r="2" spans="1:14" s="1" customFormat="1" ht="22.8" x14ac:dyDescent="0.4">
      <c r="A2" s="1" t="s">
        <v>13</v>
      </c>
      <c r="K2" s="24" t="s">
        <v>10</v>
      </c>
      <c r="N2" s="25">
        <v>1.5132000000000001</v>
      </c>
    </row>
    <row r="3" spans="1:14" ht="40.5" customHeight="1" x14ac:dyDescent="0.25">
      <c r="N3" s="26" t="s">
        <v>11</v>
      </c>
    </row>
    <row r="4" spans="1:14" ht="15.6" x14ac:dyDescent="0.3">
      <c r="B4" s="15"/>
    </row>
    <row r="5" spans="1:14" s="5" customFormat="1" ht="15.6" x14ac:dyDescent="0.3">
      <c r="A5" s="4" t="s">
        <v>0</v>
      </c>
      <c r="B5" s="4"/>
      <c r="C5" s="13">
        <v>36817</v>
      </c>
      <c r="E5" s="13">
        <v>36836</v>
      </c>
      <c r="G5" s="13">
        <v>37071</v>
      </c>
    </row>
    <row r="6" spans="1:14" x14ac:dyDescent="0.25">
      <c r="A6" s="2" t="s">
        <v>5</v>
      </c>
      <c r="B6" s="3"/>
      <c r="C6" s="6"/>
      <c r="E6" s="6"/>
      <c r="G6" s="6">
        <f>(225-75.4)/N2</f>
        <v>98.863335976738028</v>
      </c>
      <c r="H6" s="22" t="s">
        <v>9</v>
      </c>
    </row>
    <row r="7" spans="1:14" x14ac:dyDescent="0.25">
      <c r="A7" s="2" t="s">
        <v>6</v>
      </c>
      <c r="B7" s="3"/>
      <c r="C7" s="6"/>
      <c r="E7" s="6"/>
      <c r="G7" s="6">
        <f>(225-75.4)/N2</f>
        <v>98.863335976738028</v>
      </c>
      <c r="H7" s="22" t="s">
        <v>9</v>
      </c>
    </row>
    <row r="8" spans="1:14" s="5" customFormat="1" ht="15.6" x14ac:dyDescent="0.3">
      <c r="A8" s="7" t="s">
        <v>1</v>
      </c>
      <c r="B8" s="11"/>
      <c r="C8" s="8" t="e">
        <f>SUM(#REF!)</f>
        <v>#REF!</v>
      </c>
      <c r="E8" s="8" t="e">
        <f>SUM(#REF!)</f>
        <v>#REF!</v>
      </c>
      <c r="G8" s="8">
        <f>SUM(G6:G7)</f>
        <v>197.72667195347606</v>
      </c>
    </row>
    <row r="9" spans="1:14" s="5" customFormat="1" ht="15" x14ac:dyDescent="0.25">
      <c r="A9" s="16" t="s">
        <v>8</v>
      </c>
      <c r="B9" s="17"/>
      <c r="C9" s="18">
        <v>56</v>
      </c>
      <c r="D9" s="20"/>
      <c r="E9" s="18">
        <v>56</v>
      </c>
      <c r="F9" s="20"/>
      <c r="G9" s="18">
        <v>56</v>
      </c>
    </row>
    <row r="10" spans="1:14" s="5" customFormat="1" ht="15" x14ac:dyDescent="0.25">
      <c r="A10" s="19" t="s">
        <v>16</v>
      </c>
      <c r="B10" s="20"/>
      <c r="C10" s="21"/>
      <c r="D10" s="20"/>
      <c r="E10" s="21"/>
      <c r="F10" s="20"/>
      <c r="G10" s="21">
        <v>7.9</v>
      </c>
    </row>
    <row r="11" spans="1:14" s="5" customFormat="1" ht="15" x14ac:dyDescent="0.25">
      <c r="A11" s="19" t="s">
        <v>12</v>
      </c>
      <c r="B11" s="20"/>
      <c r="C11" s="21"/>
      <c r="D11" s="20"/>
      <c r="E11" s="21"/>
      <c r="F11" s="20"/>
      <c r="G11" s="21">
        <v>7.3</v>
      </c>
    </row>
    <row r="12" spans="1:14" s="5" customFormat="1" ht="15" x14ac:dyDescent="0.25">
      <c r="A12" s="19" t="s">
        <v>2</v>
      </c>
      <c r="B12" s="20"/>
      <c r="C12" s="21"/>
      <c r="E12" s="21"/>
      <c r="G12" s="21">
        <f>23.4+12.8-23.8</f>
        <v>12.400000000000002</v>
      </c>
      <c r="H12" s="23"/>
    </row>
    <row r="13" spans="1:14" s="5" customFormat="1" ht="15.6" x14ac:dyDescent="0.3">
      <c r="A13" s="7" t="s">
        <v>7</v>
      </c>
      <c r="B13" s="11"/>
      <c r="C13" s="8" t="e">
        <f>SUM(#REF!)</f>
        <v>#REF!</v>
      </c>
      <c r="E13" s="8" t="e">
        <f>SUM(#REF!)</f>
        <v>#REF!</v>
      </c>
      <c r="G13" s="8">
        <f>SUM(G9:G12)</f>
        <v>83.600000000000009</v>
      </c>
    </row>
    <row r="14" spans="1:14" s="5" customFormat="1" ht="15" x14ac:dyDescent="0.25">
      <c r="A14" s="19"/>
      <c r="B14" s="20"/>
      <c r="C14" s="21"/>
      <c r="E14" s="21"/>
      <c r="G14" s="21"/>
    </row>
    <row r="15" spans="1:14" s="5" customFormat="1" ht="16.2" thickBot="1" x14ac:dyDescent="0.35">
      <c r="A15" s="9" t="s">
        <v>4</v>
      </c>
      <c r="B15" s="12"/>
      <c r="C15" s="10" t="e">
        <f>+C9+C8+#REF!</f>
        <v>#REF!</v>
      </c>
      <c r="E15" s="10" t="e">
        <f>+E9+E8+#REF!</f>
        <v>#REF!</v>
      </c>
      <c r="G15" s="10">
        <f>+G13+G8</f>
        <v>281.32667195347608</v>
      </c>
    </row>
    <row r="16" spans="1:14" ht="13.8" thickTop="1" x14ac:dyDescent="0.25"/>
    <row r="18" spans="1:1" x14ac:dyDescent="0.25">
      <c r="A18" t="s">
        <v>15</v>
      </c>
    </row>
    <row r="19" spans="1:1" x14ac:dyDescent="0.25">
      <c r="A19" t="s">
        <v>14</v>
      </c>
    </row>
    <row r="23" spans="1:1" x14ac:dyDescent="0.25">
      <c r="A23" s="14">
        <f ca="1">NOW()</f>
        <v>37161.446180208331</v>
      </c>
    </row>
  </sheetData>
  <phoneticPr fontId="0" type="noConversion"/>
  <hyperlinks>
    <hyperlink ref="N3" r:id="rId1"/>
  </hyperlinks>
  <pageMargins left="0.75" right="0.75" top="1" bottom="1" header="0.5" footer="0.5"/>
  <pageSetup orientation="landscape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D</vt:lpstr>
      <vt:lpstr>'Schedule 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2001-07-06T17:15:45Z</cp:lastPrinted>
  <dcterms:created xsi:type="dcterms:W3CDTF">2000-08-17T18:12:33Z</dcterms:created>
  <dcterms:modified xsi:type="dcterms:W3CDTF">2023-09-10T15:19:07Z</dcterms:modified>
</cp:coreProperties>
</file>