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360" yWindow="240" windowWidth="14940" windowHeight="8388"/>
  </bookViews>
  <sheets>
    <sheet name="Sheet1" sheetId="1" r:id="rId1"/>
    <sheet name="Sheet2" sheetId="2" r:id="rId2"/>
    <sheet name="Sheet3" sheetId="3" r:id="rId3"/>
  </sheets>
  <definedNames>
    <definedName name="_xlnm.Print_Area" localSheetId="0">Sheet1!#REF!</definedName>
  </definedNames>
  <calcPr calcId="92512"/>
</workbook>
</file>

<file path=xl/calcChain.xml><?xml version="1.0" encoding="utf-8"?>
<calcChain xmlns="http://schemas.openxmlformats.org/spreadsheetml/2006/main">
  <c r="A2" i="1" l="1"/>
  <c r="I10" i="1"/>
  <c r="I11" i="1"/>
  <c r="I13" i="1"/>
  <c r="I14" i="1"/>
  <c r="I17" i="1"/>
  <c r="I18" i="1"/>
  <c r="I19" i="1"/>
</calcChain>
</file>

<file path=xl/sharedStrings.xml><?xml version="1.0" encoding="utf-8"?>
<sst xmlns="http://schemas.openxmlformats.org/spreadsheetml/2006/main" count="90" uniqueCount="48">
  <si>
    <t>Q2</t>
  </si>
  <si>
    <t>Done</t>
  </si>
  <si>
    <t>156 MW</t>
  </si>
  <si>
    <t>Northwestern</t>
  </si>
  <si>
    <t>Mitro/Booth</t>
  </si>
  <si>
    <t>Development</t>
  </si>
  <si>
    <t>119 MW</t>
  </si>
  <si>
    <t>Montana Power</t>
  </si>
  <si>
    <t>Q1</t>
  </si>
  <si>
    <t>Reversal of 2000 Doyle Loss</t>
  </si>
  <si>
    <t>Doyle</t>
  </si>
  <si>
    <t>Tapscott</t>
  </si>
  <si>
    <t>96 MW</t>
  </si>
  <si>
    <t>Intergen</t>
  </si>
  <si>
    <t>Enron signs exclusivity agreement w/PSEG on Plano, IL site</t>
  </si>
  <si>
    <t>PSEG</t>
  </si>
  <si>
    <t>Value</t>
  </si>
  <si>
    <t>Completion Date</t>
  </si>
  <si>
    <t>Status/ Follow-up</t>
  </si>
  <si>
    <t>Size</t>
  </si>
  <si>
    <t>Deal Description</t>
  </si>
  <si>
    <t>Prob. (%)</t>
  </si>
  <si>
    <t>Customer</t>
  </si>
  <si>
    <t>Deal Type</t>
  </si>
  <si>
    <t>Development Deals</t>
  </si>
  <si>
    <t>Completed Q1 Development Deals</t>
  </si>
  <si>
    <t>Q1 Total</t>
  </si>
  <si>
    <t>Enron signs exclusivity agreement with Northwestern on 7EA turbines ($1 MM split 50% with West Origination).</t>
  </si>
  <si>
    <t>Completed Q2 Development Deals</t>
  </si>
  <si>
    <t>Q2 Total</t>
  </si>
  <si>
    <t>Enron receives cash distribution from Doyle I, L.L.C.</t>
  </si>
  <si>
    <t>Enron signs exclusivity agreement with Montana Power on 501D5A turbine ($200,000 split 50% with West Origination).</t>
  </si>
  <si>
    <t>Enron sells Las Vegas turbines ($4.2 MM split 50% with West Origination).</t>
  </si>
  <si>
    <t>Enron sells 2 7EA turbines ($7 MM split 50% with West Origination).</t>
  </si>
  <si>
    <t>Enron sells 161 kV transformer to Equis Sales.</t>
  </si>
  <si>
    <t>Equis Sales</t>
  </si>
  <si>
    <t>Done -- Possible additional gross margin of up to $4.5 MM by August 1st if interconnect agreement successfully negotiated with TVA.</t>
  </si>
  <si>
    <t>540 MW</t>
  </si>
  <si>
    <t>Enron flips Haywood development site to AES with milestone payment for Interconnect Agreement with TVA.</t>
  </si>
  <si>
    <t>AES</t>
  </si>
  <si>
    <t>Enron sells 2 GE LM 6000 turbines and one ABB transformer</t>
  </si>
  <si>
    <t>Booth</t>
  </si>
  <si>
    <t>Year to Date</t>
  </si>
  <si>
    <t>Mitro / Booth</t>
  </si>
  <si>
    <t>Mitro</t>
  </si>
  <si>
    <t>Delta Power</t>
  </si>
  <si>
    <t>Commercial Co - Lead</t>
  </si>
  <si>
    <t>Mitro / Booth / Grube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</si>
</sst>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  <numFmt numFmtId="166" formatCode="&quot;$&quot;#,##0"/>
  </numFmts>
  <fonts count="10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  <font>
      <sz val="10"/>
      <name val="Arial"/>
      <family val="2"/>
    </font>
    <font>
      <sz val="10"/>
      <color indexed="8"/>
      <name val="Arial"/>
    </font>
    <font>
      <b/>
      <i/>
      <sz val="12"/>
      <color indexed="16"/>
      <name val="Arial"/>
      <family val="2"/>
    </font>
    <font>
      <b/>
      <sz val="16"/>
      <name val="Arial"/>
      <family val="2"/>
    </font>
    <font>
      <b/>
      <sz val="16"/>
      <color indexed="16"/>
      <name val="Arial"/>
      <family val="2"/>
    </font>
    <font>
      <b/>
      <sz val="10"/>
      <color indexed="9"/>
      <name val="Arial"/>
      <family val="2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24"/>
      </patternFill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64">
    <xf numFmtId="0" fontId="0" fillId="0" borderId="0" xfId="0"/>
    <xf numFmtId="0" fontId="0" fillId="0" borderId="0" xfId="0" applyBorder="1"/>
    <xf numFmtId="0" fontId="0" fillId="0" borderId="0" xfId="0" applyFill="1"/>
    <xf numFmtId="14" fontId="6" fillId="0" borderId="0" xfId="0" applyNumberFormat="1" applyFont="1" applyAlignment="1">
      <alignment horizontal="left"/>
    </xf>
    <xf numFmtId="0" fontId="7" fillId="0" borderId="0" xfId="0" applyFont="1"/>
    <xf numFmtId="0" fontId="5" fillId="0" borderId="1" xfId="0" applyFont="1" applyFill="1" applyBorder="1" applyAlignment="1">
      <alignment horizontal="center" wrapText="1"/>
    </xf>
    <xf numFmtId="0" fontId="0" fillId="0" borderId="2" xfId="0" applyBorder="1"/>
    <xf numFmtId="0" fontId="0" fillId="0" borderId="3" xfId="0" applyBorder="1"/>
    <xf numFmtId="164" fontId="2" fillId="0" borderId="4" xfId="1" applyNumberFormat="1" applyFont="1" applyFill="1" applyBorder="1" applyAlignment="1">
      <alignment horizontal="right" wrapText="1"/>
    </xf>
    <xf numFmtId="14" fontId="2" fillId="0" borderId="5" xfId="0" applyNumberFormat="1" applyFont="1" applyFill="1" applyBorder="1" applyAlignment="1">
      <alignment horizontal="left" wrapText="1"/>
    </xf>
    <xf numFmtId="0" fontId="3" fillId="0" borderId="5" xfId="0" applyFont="1" applyFill="1" applyBorder="1" applyAlignment="1">
      <alignment horizontal="left" wrapText="1"/>
    </xf>
    <xf numFmtId="0" fontId="3" fillId="0" borderId="5" xfId="0" applyFont="1" applyFill="1" applyBorder="1" applyAlignment="1">
      <alignment horizontal="center" wrapText="1"/>
    </xf>
    <xf numFmtId="14" fontId="2" fillId="0" borderId="5" xfId="0" applyNumberFormat="1" applyFont="1" applyFill="1" applyBorder="1" applyAlignment="1">
      <alignment wrapText="1"/>
    </xf>
    <xf numFmtId="9" fontId="2" fillId="0" borderId="5" xfId="2" applyFont="1" applyFill="1" applyBorder="1" applyAlignment="1">
      <alignment horizontal="left" wrapText="1"/>
    </xf>
    <xf numFmtId="0" fontId="3" fillId="0" borderId="5" xfId="0" applyFont="1" applyFill="1" applyBorder="1" applyAlignment="1">
      <alignment wrapText="1"/>
    </xf>
    <xf numFmtId="0" fontId="2" fillId="0" borderId="6" xfId="0" applyFont="1" applyFill="1" applyBorder="1" applyAlignment="1">
      <alignment wrapText="1"/>
    </xf>
    <xf numFmtId="164" fontId="2" fillId="2" borderId="4" xfId="1" applyNumberFormat="1" applyFont="1" applyFill="1" applyBorder="1" applyAlignment="1">
      <alignment horizontal="right" wrapText="1"/>
    </xf>
    <xf numFmtId="0" fontId="3" fillId="3" borderId="5" xfId="0" applyFont="1" applyFill="1" applyBorder="1" applyAlignment="1">
      <alignment horizontal="left" wrapText="1"/>
    </xf>
    <xf numFmtId="14" fontId="2" fillId="2" borderId="5" xfId="0" applyNumberFormat="1" applyFont="1" applyFill="1" applyBorder="1" applyAlignment="1">
      <alignment wrapText="1"/>
    </xf>
    <xf numFmtId="0" fontId="3" fillId="3" borderId="5" xfId="0" applyFont="1" applyFill="1" applyBorder="1" applyAlignment="1">
      <alignment wrapText="1"/>
    </xf>
    <xf numFmtId="0" fontId="2" fillId="3" borderId="6" xfId="0" applyFont="1" applyFill="1" applyBorder="1" applyAlignment="1">
      <alignment wrapText="1"/>
    </xf>
    <xf numFmtId="14" fontId="4" fillId="0" borderId="5" xfId="0" applyNumberFormat="1" applyFont="1" applyFill="1" applyBorder="1" applyAlignment="1">
      <alignment horizontal="left" wrapText="1"/>
    </xf>
    <xf numFmtId="0" fontId="4" fillId="0" borderId="5" xfId="0" applyFont="1" applyFill="1" applyBorder="1" applyAlignment="1">
      <alignment wrapText="1"/>
    </xf>
    <xf numFmtId="9" fontId="4" fillId="0" borderId="5" xfId="2" applyFont="1" applyFill="1" applyBorder="1" applyAlignment="1">
      <alignment horizontal="left" wrapText="1"/>
    </xf>
    <xf numFmtId="0" fontId="4" fillId="0" borderId="5" xfId="0" applyFont="1" applyFill="1" applyBorder="1" applyAlignment="1">
      <alignment horizontal="left" wrapText="1"/>
    </xf>
    <xf numFmtId="14" fontId="4" fillId="3" borderId="5" xfId="0" applyNumberFormat="1" applyFont="1" applyFill="1" applyBorder="1" applyAlignment="1">
      <alignment horizontal="left" wrapText="1"/>
    </xf>
    <xf numFmtId="0" fontId="4" fillId="3" borderId="5" xfId="0" applyFont="1" applyFill="1" applyBorder="1" applyAlignment="1">
      <alignment wrapText="1"/>
    </xf>
    <xf numFmtId="9" fontId="4" fillId="3" borderId="5" xfId="2" applyFont="1" applyFill="1" applyBorder="1" applyAlignment="1">
      <alignment horizontal="left" wrapText="1"/>
    </xf>
    <xf numFmtId="0" fontId="5" fillId="0" borderId="7" xfId="0" applyFont="1" applyFill="1" applyBorder="1" applyAlignment="1">
      <alignment horizontal="center" wrapText="1"/>
    </xf>
    <xf numFmtId="166" fontId="0" fillId="0" borderId="0" xfId="0" applyNumberFormat="1" applyFill="1"/>
    <xf numFmtId="14" fontId="2" fillId="3" borderId="5" xfId="0" applyNumberFormat="1" applyFont="1" applyFill="1" applyBorder="1" applyAlignment="1">
      <alignment wrapText="1"/>
    </xf>
    <xf numFmtId="9" fontId="2" fillId="3" borderId="5" xfId="2" applyFont="1" applyFill="1" applyBorder="1" applyAlignment="1">
      <alignment horizontal="left" wrapText="1"/>
    </xf>
    <xf numFmtId="14" fontId="2" fillId="3" borderId="5" xfId="0" applyNumberFormat="1" applyFont="1" applyFill="1" applyBorder="1" applyAlignment="1">
      <alignment horizontal="left" wrapText="1"/>
    </xf>
    <xf numFmtId="164" fontId="2" fillId="3" borderId="4" xfId="1" applyNumberFormat="1" applyFont="1" applyFill="1" applyBorder="1" applyAlignment="1">
      <alignment horizontal="right" wrapText="1"/>
    </xf>
    <xf numFmtId="0" fontId="3" fillId="0" borderId="8" xfId="0" applyFont="1" applyFill="1" applyBorder="1" applyAlignment="1">
      <alignment horizontal="left" wrapText="1"/>
    </xf>
    <xf numFmtId="0" fontId="2" fillId="0" borderId="9" xfId="0" applyFont="1" applyFill="1" applyBorder="1" applyAlignment="1">
      <alignment wrapText="1"/>
    </xf>
    <xf numFmtId="0" fontId="3" fillId="0" borderId="8" xfId="0" applyFont="1" applyFill="1" applyBorder="1" applyAlignment="1">
      <alignment wrapText="1"/>
    </xf>
    <xf numFmtId="14" fontId="2" fillId="0" borderId="8" xfId="0" applyNumberFormat="1" applyFont="1" applyFill="1" applyBorder="1" applyAlignment="1">
      <alignment wrapText="1"/>
    </xf>
    <xf numFmtId="0" fontId="3" fillId="0" borderId="8" xfId="0" applyFont="1" applyFill="1" applyBorder="1" applyAlignment="1">
      <alignment horizontal="center" wrapText="1"/>
    </xf>
    <xf numFmtId="9" fontId="2" fillId="0" borderId="8" xfId="2" applyFont="1" applyFill="1" applyBorder="1" applyAlignment="1">
      <alignment horizontal="left" wrapText="1"/>
    </xf>
    <xf numFmtId="14" fontId="2" fillId="0" borderId="8" xfId="0" applyNumberFormat="1" applyFont="1" applyFill="1" applyBorder="1" applyAlignment="1">
      <alignment horizontal="left" wrapText="1"/>
    </xf>
    <xf numFmtId="164" fontId="2" fillId="0" borderId="10" xfId="1" applyNumberFormat="1" applyFont="1" applyFill="1" applyBorder="1" applyAlignment="1">
      <alignment horizontal="right" wrapText="1"/>
    </xf>
    <xf numFmtId="0" fontId="4" fillId="3" borderId="5" xfId="0" applyFont="1" applyFill="1" applyBorder="1" applyAlignment="1">
      <alignment horizontal="left" wrapText="1"/>
    </xf>
    <xf numFmtId="166" fontId="4" fillId="3" borderId="4" xfId="1" applyNumberFormat="1" applyFont="1" applyFill="1" applyBorder="1" applyAlignment="1">
      <alignment horizontal="right" wrapText="1"/>
    </xf>
    <xf numFmtId="0" fontId="2" fillId="4" borderId="6" xfId="0" applyFont="1" applyFill="1" applyBorder="1" applyAlignment="1">
      <alignment wrapText="1"/>
    </xf>
    <xf numFmtId="0" fontId="3" fillId="4" borderId="5" xfId="0" applyFont="1" applyFill="1" applyBorder="1" applyAlignment="1">
      <alignment wrapText="1"/>
    </xf>
    <xf numFmtId="14" fontId="2" fillId="4" borderId="5" xfId="0" applyNumberFormat="1" applyFont="1" applyFill="1" applyBorder="1" applyAlignment="1">
      <alignment wrapText="1"/>
    </xf>
    <xf numFmtId="9" fontId="2" fillId="4" borderId="5" xfId="2" applyFont="1" applyFill="1" applyBorder="1" applyAlignment="1">
      <alignment horizontal="left" wrapText="1"/>
    </xf>
    <xf numFmtId="0" fontId="3" fillId="4" borderId="5" xfId="0" applyFont="1" applyFill="1" applyBorder="1" applyAlignment="1">
      <alignment horizontal="left" wrapText="1"/>
    </xf>
    <xf numFmtId="14" fontId="8" fillId="4" borderId="5" xfId="0" applyNumberFormat="1" applyFont="1" applyFill="1" applyBorder="1" applyAlignment="1">
      <alignment horizontal="center" wrapText="1"/>
    </xf>
    <xf numFmtId="164" fontId="8" fillId="4" borderId="4" xfId="1" applyNumberFormat="1" applyFont="1" applyFill="1" applyBorder="1" applyAlignment="1">
      <alignment horizontal="center" wrapText="1"/>
    </xf>
    <xf numFmtId="164" fontId="0" fillId="0" borderId="0" xfId="0" applyNumberFormat="1"/>
    <xf numFmtId="0" fontId="2" fillId="4" borderId="11" xfId="0" applyFont="1" applyFill="1" applyBorder="1" applyAlignment="1">
      <alignment wrapText="1"/>
    </xf>
    <xf numFmtId="0" fontId="3" fillId="4" borderId="12" xfId="0" applyFont="1" applyFill="1" applyBorder="1" applyAlignment="1">
      <alignment wrapText="1"/>
    </xf>
    <xf numFmtId="14" fontId="2" fillId="4" borderId="12" xfId="0" applyNumberFormat="1" applyFont="1" applyFill="1" applyBorder="1" applyAlignment="1">
      <alignment wrapText="1"/>
    </xf>
    <xf numFmtId="9" fontId="2" fillId="4" borderId="12" xfId="2" applyFont="1" applyFill="1" applyBorder="1" applyAlignment="1">
      <alignment horizontal="left" wrapText="1"/>
    </xf>
    <xf numFmtId="0" fontId="3" fillId="4" borderId="12" xfId="0" applyFont="1" applyFill="1" applyBorder="1" applyAlignment="1">
      <alignment horizontal="left" wrapText="1"/>
    </xf>
    <xf numFmtId="14" fontId="8" fillId="4" borderId="12" xfId="0" applyNumberFormat="1" applyFont="1" applyFill="1" applyBorder="1" applyAlignment="1">
      <alignment horizontal="center" wrapText="1"/>
    </xf>
    <xf numFmtId="164" fontId="8" fillId="4" borderId="13" xfId="1" applyNumberFormat="1" applyFont="1" applyFill="1" applyBorder="1" applyAlignment="1">
      <alignment horizontal="center" wrapText="1"/>
    </xf>
    <xf numFmtId="0" fontId="9" fillId="0" borderId="3" xfId="0" applyFont="1" applyBorder="1" applyAlignment="1">
      <alignment horizontal="center"/>
    </xf>
    <xf numFmtId="164" fontId="9" fillId="0" borderId="14" xfId="0" applyNumberFormat="1" applyFont="1" applyBorder="1"/>
    <xf numFmtId="0" fontId="0" fillId="3" borderId="15" xfId="0" applyFill="1" applyBorder="1" applyAlignment="1">
      <alignment horizontal="left" vertical="center"/>
    </xf>
    <xf numFmtId="0" fontId="0" fillId="3" borderId="16" xfId="0" applyFill="1" applyBorder="1" applyAlignment="1">
      <alignment horizontal="left" vertical="center"/>
    </xf>
    <xf numFmtId="0" fontId="9" fillId="3" borderId="17" xfId="0" applyFont="1" applyFill="1" applyBorder="1" applyAlignment="1">
      <alignment horizontal="left" vertic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21"/>
  <sheetViews>
    <sheetView tabSelected="1" topLeftCell="A8" zoomScale="75" workbookViewId="0">
      <selection activeCell="B7" sqref="B7"/>
    </sheetView>
  </sheetViews>
  <sheetFormatPr defaultColWidth="9.109375" defaultRowHeight="13.2" x14ac:dyDescent="0.25"/>
  <cols>
    <col min="1" max="1" width="29.44140625" customWidth="1"/>
    <col min="2" max="2" width="20.6640625" customWidth="1"/>
    <col min="3" max="3" width="12.109375" customWidth="1"/>
    <col min="4" max="4" width="7.33203125" customWidth="1"/>
    <col min="5" max="5" width="22.109375" customWidth="1"/>
    <col min="6" max="6" width="8" bestFit="1" customWidth="1"/>
    <col min="7" max="7" width="31.5546875" customWidth="1"/>
    <col min="8" max="8" width="14.109375" style="1" customWidth="1"/>
    <col min="9" max="9" width="15" bestFit="1" customWidth="1"/>
    <col min="10" max="11" width="9.109375" style="2"/>
    <col min="12" max="12" width="10.109375" style="2" bestFit="1" customWidth="1"/>
    <col min="13" max="16384" width="9.109375" style="2"/>
  </cols>
  <sheetData>
    <row r="1" spans="1:12" ht="21" x14ac:dyDescent="0.4">
      <c r="A1" s="4" t="s">
        <v>24</v>
      </c>
      <c r="B1" s="2"/>
    </row>
    <row r="2" spans="1:12" ht="21" x14ac:dyDescent="0.4">
      <c r="A2" s="3">
        <f ca="1">TODAY()</f>
        <v>37078</v>
      </c>
    </row>
    <row r="3" spans="1:12" ht="13.8" thickBot="1" x14ac:dyDescent="0.3">
      <c r="A3" s="2"/>
    </row>
    <row r="4" spans="1:12" ht="31.5" customHeight="1" x14ac:dyDescent="0.3">
      <c r="A4" s="28" t="s">
        <v>23</v>
      </c>
      <c r="B4" s="28" t="s">
        <v>46</v>
      </c>
      <c r="C4" s="28" t="s">
        <v>22</v>
      </c>
      <c r="D4" s="28" t="s">
        <v>21</v>
      </c>
      <c r="E4" s="28" t="s">
        <v>20</v>
      </c>
      <c r="F4" s="28" t="s">
        <v>19</v>
      </c>
      <c r="G4" s="28" t="s">
        <v>18</v>
      </c>
      <c r="H4" s="28" t="s">
        <v>17</v>
      </c>
      <c r="I4" s="5" t="s">
        <v>16</v>
      </c>
    </row>
    <row r="5" spans="1:12" ht="18.75" customHeight="1" x14ac:dyDescent="0.25">
      <c r="A5" s="63" t="s">
        <v>25</v>
      </c>
      <c r="B5" s="61"/>
      <c r="C5" s="61"/>
      <c r="D5" s="61"/>
      <c r="E5" s="61"/>
      <c r="F5" s="61"/>
      <c r="G5" s="61"/>
      <c r="H5" s="61"/>
      <c r="I5" s="62"/>
    </row>
    <row r="6" spans="1:12" ht="39.6" x14ac:dyDescent="0.25">
      <c r="A6" s="15" t="s">
        <v>5</v>
      </c>
      <c r="B6" s="22" t="s">
        <v>47</v>
      </c>
      <c r="C6" s="24" t="s">
        <v>13</v>
      </c>
      <c r="D6" s="23" t="s">
        <v>1</v>
      </c>
      <c r="E6" s="22" t="s">
        <v>40</v>
      </c>
      <c r="F6" s="22" t="s">
        <v>12</v>
      </c>
      <c r="G6" s="22" t="s">
        <v>1</v>
      </c>
      <c r="H6" s="21" t="s">
        <v>8</v>
      </c>
      <c r="I6" s="8">
        <v>3509000</v>
      </c>
    </row>
    <row r="7" spans="1:12" ht="38.25" customHeight="1" x14ac:dyDescent="0.25">
      <c r="A7" s="20" t="s">
        <v>5</v>
      </c>
      <c r="B7" s="26" t="s">
        <v>44</v>
      </c>
      <c r="C7" s="18" t="s">
        <v>15</v>
      </c>
      <c r="D7" s="27" t="s">
        <v>1</v>
      </c>
      <c r="E7" s="26" t="s">
        <v>14</v>
      </c>
      <c r="F7" s="26"/>
      <c r="G7" s="17" t="s">
        <v>1</v>
      </c>
      <c r="H7" s="25" t="s">
        <v>8</v>
      </c>
      <c r="I7" s="16">
        <v>300000</v>
      </c>
    </row>
    <row r="8" spans="1:12" ht="41.25" customHeight="1" x14ac:dyDescent="0.25">
      <c r="A8" s="15" t="s">
        <v>5</v>
      </c>
      <c r="B8" s="14" t="s">
        <v>11</v>
      </c>
      <c r="C8" s="12" t="s">
        <v>10</v>
      </c>
      <c r="D8" s="13" t="s">
        <v>1</v>
      </c>
      <c r="E8" s="12" t="s">
        <v>30</v>
      </c>
      <c r="F8" s="12"/>
      <c r="G8" s="10" t="s">
        <v>1</v>
      </c>
      <c r="H8" s="9" t="s">
        <v>8</v>
      </c>
      <c r="I8" s="8">
        <v>1300000</v>
      </c>
    </row>
    <row r="9" spans="1:12" ht="26.4" x14ac:dyDescent="0.25">
      <c r="A9" s="20" t="s">
        <v>5</v>
      </c>
      <c r="B9" s="26" t="s">
        <v>11</v>
      </c>
      <c r="C9" s="42" t="s">
        <v>10</v>
      </c>
      <c r="D9" s="27" t="s">
        <v>1</v>
      </c>
      <c r="E9" s="26" t="s">
        <v>9</v>
      </c>
      <c r="F9" s="26"/>
      <c r="G9" s="26" t="s">
        <v>1</v>
      </c>
      <c r="H9" s="25" t="s">
        <v>8</v>
      </c>
      <c r="I9" s="43">
        <v>384000</v>
      </c>
    </row>
    <row r="10" spans="1:12" ht="79.2" x14ac:dyDescent="0.25">
      <c r="A10" s="15" t="s">
        <v>5</v>
      </c>
      <c r="B10" s="14" t="s">
        <v>4</v>
      </c>
      <c r="C10" s="12" t="s">
        <v>3</v>
      </c>
      <c r="D10" s="13" t="s">
        <v>1</v>
      </c>
      <c r="E10" s="12" t="s">
        <v>27</v>
      </c>
      <c r="F10" s="12" t="s">
        <v>2</v>
      </c>
      <c r="G10" s="10" t="s">
        <v>1</v>
      </c>
      <c r="H10" s="9" t="s">
        <v>8</v>
      </c>
      <c r="I10" s="8">
        <f>1000000/2</f>
        <v>500000</v>
      </c>
    </row>
    <row r="11" spans="1:12" ht="18.75" customHeight="1" x14ac:dyDescent="0.25">
      <c r="A11" s="44"/>
      <c r="B11" s="45"/>
      <c r="C11" s="46"/>
      <c r="D11" s="47"/>
      <c r="E11" s="46"/>
      <c r="F11" s="46"/>
      <c r="G11" s="48"/>
      <c r="H11" s="49" t="s">
        <v>26</v>
      </c>
      <c r="I11" s="50">
        <f>SUM(I6:I10)</f>
        <v>5993000</v>
      </c>
    </row>
    <row r="12" spans="1:12" ht="18.75" customHeight="1" x14ac:dyDescent="0.25">
      <c r="A12" s="63" t="s">
        <v>28</v>
      </c>
      <c r="B12" s="61"/>
      <c r="C12" s="61"/>
      <c r="D12" s="61"/>
      <c r="E12" s="61"/>
      <c r="F12" s="61"/>
      <c r="G12" s="61"/>
      <c r="H12" s="61"/>
      <c r="I12" s="62"/>
    </row>
    <row r="13" spans="1:12" ht="66.75" customHeight="1" x14ac:dyDescent="0.25">
      <c r="A13" s="15" t="s">
        <v>5</v>
      </c>
      <c r="B13" s="14" t="s">
        <v>43</v>
      </c>
      <c r="C13" s="12" t="s">
        <v>7</v>
      </c>
      <c r="D13" s="13" t="s">
        <v>1</v>
      </c>
      <c r="E13" s="12" t="s">
        <v>31</v>
      </c>
      <c r="F13" s="11" t="s">
        <v>6</v>
      </c>
      <c r="G13" s="10" t="s">
        <v>1</v>
      </c>
      <c r="H13" s="9" t="s">
        <v>0</v>
      </c>
      <c r="I13" s="8">
        <f>200000/2</f>
        <v>100000</v>
      </c>
      <c r="L13" s="29"/>
    </row>
    <row r="14" spans="1:12" ht="52.8" x14ac:dyDescent="0.25">
      <c r="A14" s="20" t="s">
        <v>5</v>
      </c>
      <c r="B14" s="19" t="s">
        <v>43</v>
      </c>
      <c r="C14" s="30" t="s">
        <v>45</v>
      </c>
      <c r="D14" s="31" t="s">
        <v>1</v>
      </c>
      <c r="E14" s="30" t="s">
        <v>32</v>
      </c>
      <c r="F14" s="30"/>
      <c r="G14" s="17" t="s">
        <v>1</v>
      </c>
      <c r="H14" s="32" t="s">
        <v>0</v>
      </c>
      <c r="I14" s="33">
        <f>4200000/2</f>
        <v>2100000</v>
      </c>
    </row>
    <row r="15" spans="1:12" ht="66.75" customHeight="1" x14ac:dyDescent="0.25">
      <c r="A15" s="15" t="s">
        <v>5</v>
      </c>
      <c r="B15" s="14" t="s">
        <v>41</v>
      </c>
      <c r="C15" s="12" t="s">
        <v>39</v>
      </c>
      <c r="D15" s="13" t="s">
        <v>1</v>
      </c>
      <c r="E15" s="12" t="s">
        <v>38</v>
      </c>
      <c r="F15" s="11" t="s">
        <v>37</v>
      </c>
      <c r="G15" s="10" t="s">
        <v>36</v>
      </c>
      <c r="H15" s="9" t="s">
        <v>0</v>
      </c>
      <c r="I15" s="8">
        <v>2734000</v>
      </c>
      <c r="L15" s="29"/>
    </row>
    <row r="16" spans="1:12" ht="45.75" customHeight="1" x14ac:dyDescent="0.25">
      <c r="A16" s="20" t="s">
        <v>5</v>
      </c>
      <c r="B16" s="19" t="s">
        <v>41</v>
      </c>
      <c r="C16" s="30" t="s">
        <v>35</v>
      </c>
      <c r="D16" s="31" t="s">
        <v>1</v>
      </c>
      <c r="E16" s="30" t="s">
        <v>34</v>
      </c>
      <c r="F16" s="30"/>
      <c r="G16" s="17" t="s">
        <v>1</v>
      </c>
      <c r="H16" s="32" t="s">
        <v>0</v>
      </c>
      <c r="I16" s="33">
        <v>225000</v>
      </c>
    </row>
    <row r="17" spans="1:9" ht="72.75" customHeight="1" thickBot="1" x14ac:dyDescent="0.3">
      <c r="A17" s="35" t="s">
        <v>5</v>
      </c>
      <c r="B17" s="36" t="s">
        <v>41</v>
      </c>
      <c r="C17" s="37" t="s">
        <v>3</v>
      </c>
      <c r="D17" s="39" t="s">
        <v>1</v>
      </c>
      <c r="E17" s="37" t="s">
        <v>33</v>
      </c>
      <c r="F17" s="38" t="s">
        <v>2</v>
      </c>
      <c r="G17" s="34" t="s">
        <v>1</v>
      </c>
      <c r="H17" s="40" t="s">
        <v>0</v>
      </c>
      <c r="I17" s="41">
        <f>7000000/2</f>
        <v>3500000</v>
      </c>
    </row>
    <row r="18" spans="1:9" ht="18.75" customHeight="1" thickBot="1" x14ac:dyDescent="0.3">
      <c r="A18" s="52"/>
      <c r="B18" s="53"/>
      <c r="C18" s="54"/>
      <c r="D18" s="55"/>
      <c r="E18" s="54"/>
      <c r="F18" s="54"/>
      <c r="G18" s="56"/>
      <c r="H18" s="57" t="s">
        <v>29</v>
      </c>
      <c r="I18" s="58">
        <f>SUM(I13:I17)</f>
        <v>8659000</v>
      </c>
    </row>
    <row r="19" spans="1:9" ht="18.75" customHeight="1" thickBot="1" x14ac:dyDescent="0.3">
      <c r="A19" s="6"/>
      <c r="B19" s="7"/>
      <c r="C19" s="7"/>
      <c r="D19" s="7"/>
      <c r="E19" s="7"/>
      <c r="F19" s="7"/>
      <c r="G19" s="7"/>
      <c r="H19" s="59" t="s">
        <v>42</v>
      </c>
      <c r="I19" s="60">
        <f>I11+I18</f>
        <v>14652000</v>
      </c>
    </row>
    <row r="21" spans="1:9" x14ac:dyDescent="0.25">
      <c r="I21" s="51"/>
    </row>
  </sheetData>
  <phoneticPr fontId="0" type="noConversion"/>
  <pageMargins left="0.75" right="0.75" top="1" bottom="1" header="0.5" footer="0.5"/>
  <pageSetup scale="66" orientation="landscape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E. Walker</dc:creator>
  <cp:lastModifiedBy>Havlíček Jan</cp:lastModifiedBy>
  <cp:lastPrinted>2001-06-21T18:21:15Z</cp:lastPrinted>
  <dcterms:created xsi:type="dcterms:W3CDTF">2001-04-23T21:37:00Z</dcterms:created>
  <dcterms:modified xsi:type="dcterms:W3CDTF">2023-09-10T15:19:15Z</dcterms:modified>
</cp:coreProperties>
</file>