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<sst xmlns="http://schemas.openxmlformats.org/spreadsheetml/2006/main" count="1331" uniqueCount="211">
  <si>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</si>
  <si>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</si>
  <si>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</si>
  <si>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</si>
  <si>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</si>
  <si>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</si>
  <si>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</si>
  <si>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</si>
  <si>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</si>
  <si>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</si>
  <si>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</si>
  <si>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</si>
  <si>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</si>
  <si>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</si>
  <si>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</si>
  <si>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</si>
  <si>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</si>
  <si>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</si>
  <si>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</si>
  <si>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</si>
  <si>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</si>
  <si>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</si>
  <si>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</si>
  <si>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</si>
  <si>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</si>
  <si>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</si>
  <si>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</si>
  <si>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</si>
  <si>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</si>
  <si>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</si>
  <si>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</si>
  <si>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</si>
  <si>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</si>
  <si>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</si>
  <si>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</si>
  <si>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</si>
  <si>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</si>
  <si>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</si>
  <si>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</si>
  <si>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</si>
  <si>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</si>
  <si>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</si>
  <si>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</si>
  <si>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</si>
  <si>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</si>
  <si>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</si>
  <si>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</si>
  <si>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</si>
  <si>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</si>
  <si>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</si>
  <si>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</si>
  <si>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</si>
  <si>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</si>
  <si>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</si>
  <si>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</si>
  <si>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</si>
  <si>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</si>
  <si>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</si>
  <si>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</si>
  <si>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</si>
  <si>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</si>
  <si>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</si>
  <si>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</si>
  <si>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</si>
  <si>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</si>
  <si>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</si>
  <si>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</si>
  <si>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</si>
  <si>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</si>
  <si>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</si>
  <si>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</si>
  <si>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</si>
  <si>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</si>
  <si>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</si>
  <si>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</si>
  <si>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</si>
  <si>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</si>
  <si>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</si>
  <si>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</si>
  <si>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</si>
  <si>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</si>
  <si>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</si>
  <si>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</si>
  <si>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</si>
  <si>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</si>
  <si>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</si>
  <si>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</si>
  <si>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</si>
  <si>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</si>
  <si>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</si>
  <si>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</si>
  <si>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</si>
  <si>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</si>
  <si>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</si>
  <si>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</si>
  <si>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</si>
  <si>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</si>
  <si>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</si>
  <si>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</si>
  <si>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</si>
  <si>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</si>
  <si>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</si>
  <si>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</si>
  <si>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</si>
  <si>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</si>
  <si>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</si>
  <si>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</si>
  <si>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</si>
  <si>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</si>
  <si>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</si>
  <si>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</si>
  <si>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</si>
  <si>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</si>
  <si>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</si>
  <si>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</si>
  <si>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</si>
  <si>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</si>
  <si>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</si>
  <si>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</si>
  <si>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</si>
  <si>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</si>
  <si>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</si>
  <si>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</si>
  <si>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</si>
  <si>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</si>
  <si>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</si>
  <si>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</si>
  <si>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</si>
  <si>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</si>
  <si>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</si>
  <si>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</si>
  <si>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</si>
  <si>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</si>
  <si>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</si>
  <si>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</si>
  <si>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</si>
  <si>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</si>
  <si>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</si>
  <si>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</si>
  <si>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</si>
  <si>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</si>
  <si>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</si>
  <si>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</si>
  <si>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</si>
  <si>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</si>
  <si>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</si>
  <si>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</si>
  <si>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</si>
  <si>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</si>
  <si>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</si>
  <si>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</si>
  <si>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</si>
  <si>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</si>
  <si>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</si>
  <si>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</si>
  <si>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</si>
  <si>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</si>
  <si>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</si>
  <si>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</si>
  <si>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</si>
  <si>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</si>
  <si>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</si>
  <si>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</si>
  <si>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</si>
  <si>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</si>
  <si>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</si>
  <si>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</si>
  <si>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</si>
  <si>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</si>
  <si>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</si>
  <si>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</si>
  <si>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</si>
  <si>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</si>
  <si>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</si>
  <si>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</si>
  <si>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</si>
  <si>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</si>
  <si>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</si>
  <si>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</si>
  <si>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</si>
  <si>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</si>
  <si>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</si>
  <si>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</si>
  <si>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</si>
  <si>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</si>
  <si>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</si>
  <si>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</si>
  <si>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</si>
  <si>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</si>
  <si>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</si>
  <si>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</si>
  <si>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</si>
  <si>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</si>
  <si>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</si>
  <si>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</si>
  <si>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</si>
  <si>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</si>
  <si>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</si>
  <si>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</si>
  <si>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</si>
  <si>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</si>
  <si>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</si>
  <si>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</si>
  <si>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</si>
  <si>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</si>
  <si>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</si>
  <si>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</si>
  <si>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</si>
  <si>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</si>
  <si>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</si>
  <si>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MHI Units 1 &amp; 2 are in negotiation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</si>
</sst>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 formatCode="&quot;$&quot;#,##0_);[Red]\(&quot;$&quot;#,##0\)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7-4A93-A686-7CB66A7C23F2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 formatCode="&quot;$&quot;#,##0_);[Red]\(&quot;$&quot;#,##0\)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7-4A93-A686-7CB66A7C23F2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7-4A93-A686-7CB66A7C23F2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7-4A93-A686-7CB66A7C23F2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7-4A93-A686-7CB66A7C23F2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7-4A93-A686-7CB66A7C23F2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7-4A93-A686-7CB66A7C23F2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7-4A93-A686-7CB66A7C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4032"/>
        <c:axId val="1"/>
      </c:lineChart>
      <c:dateAx>
        <c:axId val="18203403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03403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129540</xdr:rowOff>
    </xdr:from>
    <xdr:to>
      <xdr:col>4</xdr:col>
      <xdr:colOff>213360</xdr:colOff>
      <xdr:row>52</xdr:row>
      <xdr:rowOff>129540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9212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50</xdr:row>
      <xdr:rowOff>0</xdr:rowOff>
    </xdr:from>
    <xdr:to>
      <xdr:col>3</xdr:col>
      <xdr:colOff>2506980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564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$425MM</a:t>
          </a:r>
        </a:p>
      </xdr:txBody>
    </xdr:sp>
    <xdr:clientData/>
  </xdr:twoCellAnchor>
  <xdr:twoCellAnchor>
    <xdr:from>
      <xdr:col>3</xdr:col>
      <xdr:colOff>1805940</xdr:colOff>
      <xdr:row>48</xdr:row>
      <xdr:rowOff>137160</xdr:rowOff>
    </xdr:from>
    <xdr:to>
      <xdr:col>3</xdr:col>
      <xdr:colOff>2438400</xdr:colOff>
      <xdr:row>52</xdr:row>
      <xdr:rowOff>7620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25830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99060</xdr:rowOff>
    </xdr:from>
    <xdr:to>
      <xdr:col>4</xdr:col>
      <xdr:colOff>243840</xdr:colOff>
      <xdr:row>48</xdr:row>
      <xdr:rowOff>144780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7172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1965960</xdr:colOff>
      <xdr:row>52</xdr:row>
      <xdr:rowOff>137160</xdr:rowOff>
    </xdr:from>
    <xdr:to>
      <xdr:col>3</xdr:col>
      <xdr:colOff>2484120</xdr:colOff>
      <xdr:row>53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92886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$387MM</a:t>
          </a:r>
        </a:p>
      </xdr:txBody>
    </xdr:sp>
    <xdr:clientData/>
  </xdr:twoCellAnchor>
  <xdr:twoCellAnchor>
    <xdr:from>
      <xdr:col>1</xdr:col>
      <xdr:colOff>2004060</xdr:colOff>
      <xdr:row>51</xdr:row>
      <xdr:rowOff>45720</xdr:rowOff>
    </xdr:from>
    <xdr:to>
      <xdr:col>4</xdr:col>
      <xdr:colOff>213360</xdr:colOff>
      <xdr:row>51</xdr:row>
      <xdr:rowOff>45720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6697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51</xdr:row>
      <xdr:rowOff>91440</xdr:rowOff>
    </xdr:from>
    <xdr:to>
      <xdr:col>4</xdr:col>
      <xdr:colOff>38100</xdr:colOff>
      <xdr:row>52</xdr:row>
      <xdr:rowOff>121920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715500"/>
          <a:ext cx="198120" cy="19812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0.66334</cdr:x>
      <cdr:y>0.38381</cdr:y>
    </cdr:from>
    <cdr:to>
      <cdr:x>0.66334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251675" y="1731764"/>
          <a:ext cx="0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0.57014</cdr:x>
      <cdr:y>0.31034</cdr:y>
    </cdr:from>
    <cdr:to>
      <cdr:x>0.75356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2017" y="1399763"/>
          <a:ext cx="2282304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5">
        <v>37141</v>
      </c>
      <c r="B3" s="285"/>
      <c r="C3" s="285"/>
      <c r="D3" s="285"/>
      <c r="J3" s="148" t="s">
        <v>102</v>
      </c>
      <c r="K3" s="147">
        <v>37164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26.4" x14ac:dyDescent="0.25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Details'!AM10</f>
        <v>13.584075000000004</v>
      </c>
      <c r="V6" s="260">
        <f>+'Cost Cancel Details'!AM11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26.4" x14ac:dyDescent="0.25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Details'!AM18</f>
        <v>19.1325</v>
      </c>
      <c r="V7" s="260">
        <f>+'Cost Cancel Details'!AM19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" customHeight="1" x14ac:dyDescent="0.25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Details'!AM26</f>
        <v>12.152000000000003</v>
      </c>
      <c r="V8" s="265">
        <f>'Cost Cancel Details'!AM27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" customHeight="1" x14ac:dyDescent="0.25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Details'!AM34</f>
        <v>29.736144000000003</v>
      </c>
      <c r="V9" s="266">
        <f>+'Cost Cancel Details'!AM35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" customHeight="1" x14ac:dyDescent="0.25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Details'!AM42</f>
        <v>13.524159999999998</v>
      </c>
      <c r="V10" s="266">
        <f>+'Cost Cancel Details'!AM43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" customHeight="1" x14ac:dyDescent="0.25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Details'!AM50</f>
        <v>13.524159999999998</v>
      </c>
      <c r="V11" s="266">
        <f>+'Cost Cancel Details'!AM51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" customHeight="1" x14ac:dyDescent="0.25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Details'!AM58</f>
        <v>22.302108000000004</v>
      </c>
      <c r="V12" s="275">
        <f>+'Cost Cancel Details'!AM59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" customHeight="1" x14ac:dyDescent="0.25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Details'!AM66</f>
        <v>22.947800000000004</v>
      </c>
      <c r="V13" s="275">
        <f>+'Cost Cancel Details'!AM67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" customHeight="1" x14ac:dyDescent="0.25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Details'!AM74</f>
        <v>64.230833333333351</v>
      </c>
      <c r="V14" s="275">
        <f>+'Cost Cancel Details'!AM75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" customHeight="1" x14ac:dyDescent="0.25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Details'!AM82</f>
        <v>64.230833333333351</v>
      </c>
      <c r="V15" s="275">
        <f>+'Cost Cancel Details'!AM83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" customHeight="1" x14ac:dyDescent="0.25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Details'!AM90</f>
        <v>64.230833333333351</v>
      </c>
      <c r="V16" s="275">
        <f>+'Cost Cancel Details'!AM91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" customHeight="1" x14ac:dyDescent="0.25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Details'!AM98</f>
        <v>17.25</v>
      </c>
      <c r="V17" s="275">
        <f>+'Cost Cancel Details'!AM99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" customHeight="1" x14ac:dyDescent="0.25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Details'!AM106</f>
        <v>17.25</v>
      </c>
      <c r="V18" s="275">
        <f>+'Cost Cancel Details'!AM107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" customHeight="1" x14ac:dyDescent="0.25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Details'!AM114</f>
        <v>6.5</v>
      </c>
      <c r="V19" s="275">
        <f>+'Cost Cancel Details'!AM115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" customHeight="1" x14ac:dyDescent="0.25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Details'!AM122</f>
        <v>6.5</v>
      </c>
      <c r="V20" s="275">
        <f>+'Cost Cancel Details'!AM123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" customHeight="1" x14ac:dyDescent="0.25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H1" s="229" t="s">
        <v>131</v>
      </c>
    </row>
    <row r="2" spans="1:9" ht="20.399999999999999" x14ac:dyDescent="0.35">
      <c r="A2" s="173" t="s">
        <v>90</v>
      </c>
      <c r="B2" s="174"/>
      <c r="C2" s="2"/>
    </row>
    <row r="3" spans="1:9" ht="20.399999999999999" x14ac:dyDescent="0.35">
      <c r="A3" s="286">
        <f>'Detail by Turbine'!A3:C3</f>
        <v>37141</v>
      </c>
      <c r="B3" s="286"/>
      <c r="C3" s="19"/>
    </row>
    <row r="4" spans="1:9" ht="20.399999999999999" x14ac:dyDescent="0.35">
      <c r="A4" s="173" t="s">
        <v>121</v>
      </c>
      <c r="B4" s="175"/>
      <c r="H4" s="182"/>
    </row>
    <row r="5" spans="1:9" ht="13.8" x14ac:dyDescent="0.25">
      <c r="G5" s="155" t="s">
        <v>117</v>
      </c>
      <c r="H5" s="156">
        <f>'Detail by Turbine'!K3</f>
        <v>37164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5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32.716575000000006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32.716575000000006</v>
      </c>
      <c r="H10" s="49">
        <f>SUM(H9:H9)</f>
        <v>26.785499999999999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5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5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5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125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387.09544700000004</v>
      </c>
      <c r="H34" s="222">
        <f>+H27+H17+H10</f>
        <v>424.80190999999996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116</v>
      </c>
    </row>
    <row r="38" spans="1:8" x14ac:dyDescent="0.25">
      <c r="A38" s="45" t="s">
        <v>121</v>
      </c>
    </row>
    <row r="42" spans="1:8" x14ac:dyDescent="0.25">
      <c r="F42" s="37"/>
    </row>
    <row r="66" spans="1:5" ht="13.8" x14ac:dyDescent="0.25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I1" s="229" t="s">
        <v>131</v>
      </c>
    </row>
    <row r="2" spans="1:9" ht="20.399999999999999" x14ac:dyDescent="0.35">
      <c r="A2" s="173" t="s">
        <v>119</v>
      </c>
      <c r="B2" s="174"/>
      <c r="C2" s="2"/>
    </row>
    <row r="3" spans="1:9" ht="20.399999999999999" x14ac:dyDescent="0.35">
      <c r="A3" s="286">
        <f>'Detail by Turbine'!A3:C3</f>
        <v>37141</v>
      </c>
      <c r="B3" s="286"/>
      <c r="C3" s="19"/>
      <c r="I3" s="159"/>
    </row>
    <row r="4" spans="1:9" ht="20.399999999999999" x14ac:dyDescent="0.35">
      <c r="A4" s="173" t="s">
        <v>121</v>
      </c>
      <c r="B4" s="175"/>
      <c r="I4" s="182"/>
    </row>
    <row r="5" spans="1:9" ht="13.8" x14ac:dyDescent="0.25">
      <c r="G5" s="16"/>
      <c r="H5" s="155" t="s">
        <v>117</v>
      </c>
      <c r="I5" s="156">
        <f>+'Detail by Turbine'!K3</f>
        <v>37164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32.716575000000006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12.152000000000003</v>
      </c>
      <c r="H18" s="11">
        <f>+'Summary by Status'!H15</f>
        <v>8.6240000000000006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192.69250000000005</v>
      </c>
      <c r="H20" s="11">
        <f>+'Summary by Status'!H23</f>
        <v>175.42525000000001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5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387.09544700000004</v>
      </c>
      <c r="H27" s="159">
        <f>SUM(H7:H25)</f>
        <v>424.80191000000002</v>
      </c>
    </row>
    <row r="28" spans="1:9" x14ac:dyDescent="0.25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387.09544700000004</v>
      </c>
      <c r="H28" s="159">
        <f>+'Summary by Status'!H34</f>
        <v>424.80190999999996</v>
      </c>
    </row>
    <row r="29" spans="1:9" x14ac:dyDescent="0.25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22</v>
      </c>
      <c r="B1" s="177"/>
      <c r="C1" s="2"/>
      <c r="I1" s="229" t="s">
        <v>131</v>
      </c>
    </row>
    <row r="2" spans="1:9" ht="20.399999999999999" x14ac:dyDescent="0.35">
      <c r="A2" s="178" t="s">
        <v>92</v>
      </c>
      <c r="B2" s="177"/>
      <c r="C2" s="2"/>
    </row>
    <row r="3" spans="1:9" ht="20.399999999999999" x14ac:dyDescent="0.35">
      <c r="A3" s="286">
        <f>'Detail by Turbine'!A3:C3</f>
        <v>37141</v>
      </c>
      <c r="B3" s="286"/>
      <c r="C3" s="19"/>
    </row>
    <row r="4" spans="1:9" ht="20.399999999999999" x14ac:dyDescent="0.35">
      <c r="A4" s="173" t="s">
        <v>121</v>
      </c>
      <c r="B4" s="179"/>
      <c r="I4" s="182"/>
    </row>
    <row r="5" spans="1:9" ht="13.8" x14ac:dyDescent="0.25">
      <c r="H5" s="157" t="s">
        <v>117</v>
      </c>
      <c r="I5" s="156">
        <f>+'Detail by Turbine'!K3</f>
        <v>37164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5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32.716575000000006</v>
      </c>
      <c r="I16" s="215">
        <f>+'Summary by Status'!H9</f>
        <v>26.785499999999999</v>
      </c>
    </row>
    <row r="17" spans="1:9" x14ac:dyDescent="0.25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27.048319999999997</v>
      </c>
      <c r="I17" s="215">
        <f>+'Summary by Status'!H16</f>
        <v>67.620799999999988</v>
      </c>
    </row>
    <row r="18" spans="1:9" x14ac:dyDescent="0.25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5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181.40294700000001</v>
      </c>
      <c r="I19" s="161">
        <f>SUM(I12:I18)</f>
        <v>236.37666000000002</v>
      </c>
    </row>
    <row r="20" spans="1:9" s="31" customFormat="1" x14ac:dyDescent="0.25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5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5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5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5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5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8" thickBot="1" x14ac:dyDescent="0.3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387.09544700000004</v>
      </c>
      <c r="I27" s="222">
        <f>+I19+I9+I22</f>
        <v>424.80191000000002</v>
      </c>
    </row>
    <row r="28" spans="1:9" ht="13.8" thickTop="1" x14ac:dyDescent="0.25"/>
    <row r="29" spans="1:9" x14ac:dyDescent="0.25">
      <c r="F29" s="146" t="s">
        <v>157</v>
      </c>
      <c r="G29" s="159">
        <f>+'Summary by Status'!F34</f>
        <v>541.68215999999995</v>
      </c>
      <c r="H29" s="159">
        <f>+'Summary by Status'!G34</f>
        <v>387.09544700000004</v>
      </c>
      <c r="I29" s="159">
        <f>+'Summary by Status'!H34</f>
        <v>424.80190999999996</v>
      </c>
    </row>
    <row r="30" spans="1:9" x14ac:dyDescent="0.25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17"/>
  <sheetViews>
    <sheetView view="pageBreakPreview" zoomScale="70" zoomScaleNormal="80" workbookViewId="0">
      <pane xSplit="3" ySplit="3" topLeftCell="AI4" activePane="bottomRight" state="frozen"/>
      <selection pane="topRight" activeCell="E1" sqref="E1"/>
      <selection pane="bottomLeft" activeCell="A6" sqref="A6"/>
      <selection pane="bottomRight" activeCell="AM4" sqref="AM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8" width="11.77734375" style="74" customWidth="1"/>
    <col min="39" max="39" width="11.77734375" style="79" customWidth="1"/>
    <col min="40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22</v>
      </c>
    </row>
    <row r="2" spans="1:102" ht="17.399999999999999" x14ac:dyDescent="0.3">
      <c r="B2" s="230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89">
        <v>1</v>
      </c>
      <c r="B4" s="189" t="str">
        <f>+'Detail by Turbine'!G6</f>
        <v>7EA</v>
      </c>
      <c r="C4" s="292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84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0"/>
      <c r="B5" s="193" t="s">
        <v>104</v>
      </c>
      <c r="C5" s="29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194">
        <v>0.04</v>
      </c>
      <c r="AM5" s="82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0"/>
      <c r="B6" s="193" t="s">
        <v>105</v>
      </c>
      <c r="C6" s="29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82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0"/>
      <c r="B7" s="193" t="s">
        <v>106</v>
      </c>
      <c r="C7" s="29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82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0"/>
      <c r="B8" s="193" t="s">
        <v>107</v>
      </c>
      <c r="C8" s="29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194">
        <v>0.4</v>
      </c>
      <c r="AM8" s="82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0"/>
      <c r="B9" s="208"/>
      <c r="C9" s="29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83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0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90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1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136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89">
        <f>+A4+1</f>
        <v>2</v>
      </c>
      <c r="B12" s="189" t="str">
        <f>+'Detail by Turbine'!G7</f>
        <v>7EA</v>
      </c>
      <c r="C12" s="292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84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0"/>
      <c r="B13" s="193" t="s">
        <v>104</v>
      </c>
      <c r="C13" s="29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194">
        <v>0</v>
      </c>
      <c r="AM13" s="82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0"/>
      <c r="B14" s="193" t="s">
        <v>105</v>
      </c>
      <c r="C14" s="29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82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0"/>
      <c r="B15" s="193" t="s">
        <v>106</v>
      </c>
      <c r="C15" s="29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82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0"/>
      <c r="B16" s="193" t="s">
        <v>107</v>
      </c>
      <c r="C16" s="29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194">
        <v>1</v>
      </c>
      <c r="AM16" s="82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0"/>
      <c r="B17" s="208"/>
      <c r="C17" s="29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83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0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90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1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136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89">
        <f>+A12+1</f>
        <v>3</v>
      </c>
      <c r="B20" s="98" t="str">
        <f>+'Detail by Turbine'!G8</f>
        <v>7FA</v>
      </c>
      <c r="C20" s="294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0"/>
      <c r="B21" s="101" t="s">
        <v>104</v>
      </c>
      <c r="C21" s="295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103">
        <v>0.03</v>
      </c>
      <c r="AM21" s="82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5">
      <c r="A22" s="290"/>
      <c r="B22" s="101" t="s">
        <v>105</v>
      </c>
      <c r="C22" s="295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82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5">
      <c r="A23" s="290"/>
      <c r="B23" s="101" t="s">
        <v>106</v>
      </c>
      <c r="C23" s="295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82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0"/>
      <c r="B24" s="101" t="s">
        <v>107</v>
      </c>
      <c r="C24" s="295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103">
        <v>0.2</v>
      </c>
      <c r="AM24" s="82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0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82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0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0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1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6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9">
        <f>+A20+1</f>
        <v>4</v>
      </c>
      <c r="B28" s="98" t="str">
        <f>+'Detail by Turbine'!G9</f>
        <v>MHI 501F Simple Cycle</v>
      </c>
      <c r="C28" s="294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0"/>
      <c r="B29" s="101" t="s">
        <v>104</v>
      </c>
      <c r="C29" s="29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103">
        <v>0</v>
      </c>
      <c r="AM29" s="82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0"/>
      <c r="B30" s="101" t="s">
        <v>105</v>
      </c>
      <c r="C30" s="295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103">
        <f t="shared" si="24"/>
        <v>0.60000000000000009</v>
      </c>
      <c r="AM30" s="82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0"/>
      <c r="B31" s="101" t="s">
        <v>106</v>
      </c>
      <c r="C31" s="29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0"/>
      <c r="B32" s="101" t="s">
        <v>107</v>
      </c>
      <c r="C32" s="295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0"/>
      <c r="B33" s="106"/>
      <c r="C33" s="295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0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4">
        <f t="shared" si="28"/>
        <v>22.302108000000004</v>
      </c>
      <c r="AM34" s="90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1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5">
        <f t="shared" si="30"/>
        <v>37.170180000000002</v>
      </c>
      <c r="AM35" s="136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9">
        <f>+A28+1</f>
        <v>5</v>
      </c>
      <c r="B36" s="98" t="str">
        <f>+'Detail by Turbine'!G10</f>
        <v>MHI 501F Simple Cycle</v>
      </c>
      <c r="C36" s="294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84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0"/>
      <c r="B37" s="101" t="s">
        <v>104</v>
      </c>
      <c r="C37" s="29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103">
        <v>0.15</v>
      </c>
      <c r="AM37" s="82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0"/>
      <c r="B38" s="101" t="s">
        <v>105</v>
      </c>
      <c r="C38" s="29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103">
        <f t="shared" si="32"/>
        <v>0.4</v>
      </c>
      <c r="AM38" s="82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0"/>
      <c r="B39" s="101" t="s">
        <v>106</v>
      </c>
      <c r="C39" s="29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82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0"/>
      <c r="B40" s="101" t="s">
        <v>107</v>
      </c>
      <c r="C40" s="29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82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0"/>
      <c r="B41" s="106"/>
      <c r="C41" s="29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83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0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4">
        <f t="shared" si="36"/>
        <v>13.524159999999998</v>
      </c>
      <c r="AM42" s="90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1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5">
        <f t="shared" si="38"/>
        <v>33.810399999999994</v>
      </c>
      <c r="AM43" s="136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9">
        <f>+A36+1</f>
        <v>6</v>
      </c>
      <c r="B44" s="98" t="str">
        <f>+'Detail by Turbine'!G11</f>
        <v>MHI 501F Simple Cycle</v>
      </c>
      <c r="C44" s="29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84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0"/>
      <c r="B45" s="101" t="s">
        <v>104</v>
      </c>
      <c r="C45" s="29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82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0"/>
      <c r="B46" s="101" t="s">
        <v>105</v>
      </c>
      <c r="C46" s="29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103">
        <f t="shared" si="40"/>
        <v>0.25</v>
      </c>
      <c r="AM46" s="82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0"/>
      <c r="B47" s="101" t="s">
        <v>106</v>
      </c>
      <c r="C47" s="29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82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0"/>
      <c r="B48" s="101" t="s">
        <v>107</v>
      </c>
      <c r="C48" s="29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82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0"/>
      <c r="B49" s="106"/>
      <c r="C49" s="29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83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0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4">
        <f t="shared" si="44"/>
        <v>8.4525999999999986</v>
      </c>
      <c r="AM50" s="90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1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5">
        <f t="shared" si="46"/>
        <v>33.810399999999994</v>
      </c>
      <c r="AM51" s="136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9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0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0.2</v>
      </c>
      <c r="AM53" s="82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0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116">
        <f t="shared" si="48"/>
        <v>0.60000000000000009</v>
      </c>
      <c r="AM54" s="82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0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82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0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82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0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0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124">
        <f t="shared" si="52"/>
        <v>22.302108000000004</v>
      </c>
      <c r="AM58" s="90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1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41">
        <f t="shared" si="54"/>
        <v>37.170180000000002</v>
      </c>
      <c r="AM59" s="136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9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0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82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5">
      <c r="A62" s="290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116">
        <f t="shared" si="56"/>
        <v>0.93641557169672751</v>
      </c>
      <c r="AM62" s="82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5">
      <c r="A63" s="290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16">
        <v>0</v>
      </c>
      <c r="AM63" s="82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0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82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0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0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124">
        <f>+AL62*$C66</f>
        <v>22.947800000000004</v>
      </c>
      <c r="AM66" s="90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1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36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9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0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0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0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0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0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0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1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89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84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0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116">
        <v>0.02</v>
      </c>
      <c r="AM77" s="82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0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82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0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82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0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116">
        <v>0.68700000000000006</v>
      </c>
      <c r="AM80" s="82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0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0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90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1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36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89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84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0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116">
        <v>0.02</v>
      </c>
      <c r="AM85" s="82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0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82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0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82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0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116">
        <v>0.68700000000000006</v>
      </c>
      <c r="AM88" s="82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0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0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90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1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36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89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0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0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0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0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0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0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90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1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36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9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0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0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0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0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0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0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90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1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36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89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85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0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16">
        <v>0</v>
      </c>
      <c r="AM109" s="82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0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82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0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16">
        <v>0</v>
      </c>
      <c r="AM111" s="82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0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82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0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83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0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90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1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36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89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85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0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16">
        <v>0</v>
      </c>
      <c r="AM117" s="82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0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82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0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16">
        <v>0</v>
      </c>
      <c r="AM119" s="82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0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82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0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83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0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90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1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36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5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81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5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5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81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5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199">
        <f t="shared" si="119"/>
        <v>32.142600000000002</v>
      </c>
      <c r="AM127" s="81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5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199">
        <f t="shared" si="120"/>
        <v>26.785499999999999</v>
      </c>
      <c r="AM128" s="81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5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5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0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5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52">
        <f t="shared" si="122"/>
        <v>78.202668000000003</v>
      </c>
      <c r="AM131" s="284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5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252">
        <f t="shared" si="124"/>
        <v>137.13697999999999</v>
      </c>
      <c r="AM132" s="90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5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90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5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30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5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53">
        <f t="shared" si="125"/>
        <v>257.48960800000009</v>
      </c>
      <c r="AM135" s="284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5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253">
        <f t="shared" si="126"/>
        <v>256.59193000000005</v>
      </c>
      <c r="AM136" s="90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90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5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30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5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29">
        <f t="shared" si="127"/>
        <v>367.83487600000012</v>
      </c>
      <c r="AM139" s="130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5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29">
        <f t="shared" si="128"/>
        <v>420.51441000000005</v>
      </c>
      <c r="AM140" s="130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5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29">
        <f t="shared" si="129"/>
        <v>52.679533999999933</v>
      </c>
      <c r="AM141" s="130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5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30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5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5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5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75">
        <f t="shared" si="132"/>
        <v>52.679533999999933</v>
      </c>
      <c r="AM146" s="81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5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34">
        <f t="shared" si="134"/>
        <v>0</v>
      </c>
      <c r="AM148" s="240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5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34">
        <f t="shared" si="136"/>
        <v>0</v>
      </c>
      <c r="AM149" s="240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5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34">
        <f t="shared" si="138"/>
        <v>0</v>
      </c>
      <c r="AM150" s="240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81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81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81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81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81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81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81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81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81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81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81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81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81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81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81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81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4:A11"/>
    <mergeCell ref="A20:A27"/>
    <mergeCell ref="C20:C24"/>
    <mergeCell ref="C28:C33"/>
    <mergeCell ref="C76:C81"/>
    <mergeCell ref="C84:C89"/>
    <mergeCell ref="C60:C65"/>
    <mergeCell ref="C4:C9"/>
    <mergeCell ref="C44:C49"/>
    <mergeCell ref="C36:C41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70"/>
  <sheetViews>
    <sheetView workbookViewId="0">
      <selection activeCell="B16" sqref="B1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" customHeight="1" x14ac:dyDescent="0.25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" customHeight="1" x14ac:dyDescent="0.25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" customHeight="1" x14ac:dyDescent="0.25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" customHeight="1" x14ac:dyDescent="0.25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5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8" thickBot="1" x14ac:dyDescent="0.3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5">
      <c r="B63" s="197" t="str">
        <f>+'NTP or Sold'!H4</f>
        <v>7FA - now simple cycle</v>
      </c>
      <c r="C63" s="292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5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5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5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5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5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5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8" thickBot="1" x14ac:dyDescent="0.3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5">
      <c r="B71" s="189" t="str">
        <f>+'NTP or Sold'!H5</f>
        <v>LM6000</v>
      </c>
      <c r="C71" s="292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5">
      <c r="B72" s="193" t="s">
        <v>104</v>
      </c>
      <c r="C72" s="293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5">
      <c r="B73" s="193" t="s">
        <v>105</v>
      </c>
      <c r="C73" s="293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5">
      <c r="B74" s="193" t="s">
        <v>106</v>
      </c>
      <c r="C74" s="293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5">
      <c r="B75" s="193" t="s">
        <v>107</v>
      </c>
      <c r="C75" s="293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5">
      <c r="B76" s="208"/>
      <c r="C76" s="293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5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8" thickBot="1" x14ac:dyDescent="0.3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5">
      <c r="B79" s="189" t="str">
        <f>+'NTP or Sold'!H6</f>
        <v>LM6000</v>
      </c>
      <c r="C79" s="292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5">
      <c r="B80" s="193" t="s">
        <v>104</v>
      </c>
      <c r="C80" s="293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5">
      <c r="B81" s="193" t="s">
        <v>105</v>
      </c>
      <c r="C81" s="293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5">
      <c r="B82" s="193" t="s">
        <v>106</v>
      </c>
      <c r="C82" s="293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5">
      <c r="B83" s="193" t="s">
        <v>107</v>
      </c>
      <c r="C83" s="293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5">
      <c r="B84" s="208"/>
      <c r="C84" s="293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5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8" thickBot="1" x14ac:dyDescent="0.3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5">
      <c r="B87" s="189" t="str">
        <f>+'NTP or Sold'!H7</f>
        <v>LM6000</v>
      </c>
      <c r="C87" s="292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5">
      <c r="B88" s="193" t="s">
        <v>104</v>
      </c>
      <c r="C88" s="293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5">
      <c r="B89" s="193" t="s">
        <v>105</v>
      </c>
      <c r="C89" s="293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5">
      <c r="B90" s="193" t="s">
        <v>106</v>
      </c>
      <c r="C90" s="293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5">
      <c r="B91" s="193" t="s">
        <v>107</v>
      </c>
      <c r="C91" s="293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5">
      <c r="B92" s="208"/>
      <c r="C92" s="293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5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8" thickBot="1" x14ac:dyDescent="0.3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5">
      <c r="B95" s="189" t="str">
        <f>+'NTP or Sold'!H8</f>
        <v>LM6000</v>
      </c>
      <c r="C95" s="292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5">
      <c r="B96" s="193" t="s">
        <v>104</v>
      </c>
      <c r="C96" s="293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5">
      <c r="B97" s="193" t="s">
        <v>105</v>
      </c>
      <c r="C97" s="293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5">
      <c r="B98" s="193" t="s">
        <v>106</v>
      </c>
      <c r="C98" s="293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5">
      <c r="B99" s="193" t="s">
        <v>107</v>
      </c>
      <c r="C99" s="293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5">
      <c r="B100" s="208"/>
      <c r="C100" s="293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5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8" thickBot="1" x14ac:dyDescent="0.3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5">
      <c r="B103" s="197" t="str">
        <f>+'NTP or Sold'!H9</f>
        <v>Fr 6B 60 hz power barges</v>
      </c>
      <c r="C103" s="292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5">
      <c r="B104" s="193" t="s">
        <v>104</v>
      </c>
      <c r="C104" s="293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5">
      <c r="B105" s="193" t="s">
        <v>105</v>
      </c>
      <c r="C105" s="293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5">
      <c r="B106" s="193" t="s">
        <v>106</v>
      </c>
      <c r="C106" s="293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5">
      <c r="B107" s="193" t="s">
        <v>107</v>
      </c>
      <c r="C107" s="293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5">
      <c r="B108" s="208"/>
      <c r="C108" s="293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5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8" thickBot="1" x14ac:dyDescent="0.3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5">
      <c r="B111" s="197" t="str">
        <f>+'NTP or Sold'!H10</f>
        <v>Fr 6B 60 hz power barges</v>
      </c>
      <c r="C111" s="292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5">
      <c r="B112" s="193" t="s">
        <v>104</v>
      </c>
      <c r="C112" s="293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5">
      <c r="B113" s="193" t="s">
        <v>105</v>
      </c>
      <c r="C113" s="293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5">
      <c r="B114" s="193" t="s">
        <v>106</v>
      </c>
      <c r="C114" s="293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5">
      <c r="B115" s="193" t="s">
        <v>107</v>
      </c>
      <c r="C115" s="293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5">
      <c r="B116" s="208"/>
      <c r="C116" s="293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5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8" thickBot="1" x14ac:dyDescent="0.3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5">
      <c r="B119" s="197" t="str">
        <f>+'NTP or Sold'!H11</f>
        <v>Fr 6B 60 hz power barges</v>
      </c>
      <c r="C119" s="292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5">
      <c r="B120" s="193" t="s">
        <v>104</v>
      </c>
      <c r="C120" s="293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5">
      <c r="B121" s="193" t="s">
        <v>105</v>
      </c>
      <c r="C121" s="293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5">
      <c r="B122" s="193" t="s">
        <v>106</v>
      </c>
      <c r="C122" s="293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5">
      <c r="B123" s="193" t="s">
        <v>107</v>
      </c>
      <c r="C123" s="293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5">
      <c r="B124" s="208"/>
      <c r="C124" s="293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5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8" thickBot="1" x14ac:dyDescent="0.3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5">
      <c r="B127" s="189" t="str">
        <f>+'NTP or Sold'!H24</f>
        <v>7FA</v>
      </c>
      <c r="C127" s="292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5">
      <c r="B128" s="193" t="s">
        <v>104</v>
      </c>
      <c r="C128" s="293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5">
      <c r="B129" s="193" t="s">
        <v>105</v>
      </c>
      <c r="C129" s="293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5">
      <c r="B130" s="193" t="s">
        <v>106</v>
      </c>
      <c r="C130" s="293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5">
      <c r="B131" s="193" t="s">
        <v>107</v>
      </c>
      <c r="C131" s="293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5">
      <c r="B132" s="208"/>
      <c r="C132" s="293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5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8" thickBot="1" x14ac:dyDescent="0.3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5">
      <c r="B135" s="197" t="str">
        <f>+'NTP or Sold'!H12</f>
        <v>Fr 6B 60 hz power barges</v>
      </c>
      <c r="C135" s="292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5">
      <c r="B136" s="193" t="s">
        <v>104</v>
      </c>
      <c r="C136" s="293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5">
      <c r="B137" s="193" t="s">
        <v>105</v>
      </c>
      <c r="C137" s="293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5">
      <c r="B138" s="193" t="s">
        <v>106</v>
      </c>
      <c r="C138" s="293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5">
      <c r="B139" s="193" t="s">
        <v>107</v>
      </c>
      <c r="C139" s="293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5">
      <c r="B140" s="208"/>
      <c r="C140" s="293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5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8" thickBot="1" x14ac:dyDescent="0.3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5">
      <c r="B143" s="197" t="str">
        <f>+'NTP or Sold'!H13</f>
        <v>Fr 6B 60 hz power barges</v>
      </c>
      <c r="C143" s="292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5">
      <c r="B144" s="193" t="s">
        <v>104</v>
      </c>
      <c r="C144" s="293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5">
      <c r="B145" s="193" t="s">
        <v>105</v>
      </c>
      <c r="C145" s="293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5">
      <c r="B146" s="193" t="s">
        <v>106</v>
      </c>
      <c r="C146" s="293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5">
      <c r="B147" s="193" t="s">
        <v>107</v>
      </c>
      <c r="C147" s="293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5">
      <c r="B148" s="208"/>
      <c r="C148" s="293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5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8" thickBot="1" x14ac:dyDescent="0.3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5">
      <c r="B151" s="197" t="str">
        <f>+'NTP or Sold'!H14</f>
        <v>Fr 6B 60 hz power barges</v>
      </c>
      <c r="C151" s="292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5">
      <c r="B152" s="193" t="s">
        <v>104</v>
      </c>
      <c r="C152" s="293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5">
      <c r="B153" s="193" t="s">
        <v>105</v>
      </c>
      <c r="C153" s="293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5">
      <c r="B154" s="193" t="s">
        <v>106</v>
      </c>
      <c r="C154" s="293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5">
      <c r="B155" s="193" t="s">
        <v>107</v>
      </c>
      <c r="C155" s="293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5">
      <c r="B156" s="208"/>
      <c r="C156" s="293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5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8" thickBot="1" x14ac:dyDescent="0.3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5">
      <c r="B159" s="197" t="str">
        <f>+'NTP or Sold'!H15</f>
        <v>Fr 6B 60 hz power barges</v>
      </c>
      <c r="C159" s="292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5">
      <c r="B160" s="193" t="s">
        <v>104</v>
      </c>
      <c r="C160" s="293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5">
      <c r="B161" s="193" t="s">
        <v>105</v>
      </c>
      <c r="C161" s="293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5">
      <c r="B162" s="193" t="s">
        <v>106</v>
      </c>
      <c r="C162" s="293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5">
      <c r="B163" s="193" t="s">
        <v>107</v>
      </c>
      <c r="C163" s="293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5">
      <c r="B164" s="208"/>
      <c r="C164" s="293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5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8" thickBot="1" x14ac:dyDescent="0.3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5">
      <c r="B167" s="197" t="str">
        <f>+'NTP or Sold'!H16</f>
        <v>Fr 6B 50hz power barges</v>
      </c>
      <c r="C167" s="292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5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5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5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5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5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5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8" thickBot="1" x14ac:dyDescent="0.3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5">
      <c r="B175" s="197" t="str">
        <f>+'NTP or Sold'!H17</f>
        <v>Fr 6B 50hz power barges</v>
      </c>
      <c r="C175" s="292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5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5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5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5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5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5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8" thickBot="1" x14ac:dyDescent="0.3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5">
      <c r="B183" s="189" t="str">
        <f>+'NTP or Sold'!H18</f>
        <v>7FA w/ STG</v>
      </c>
      <c r="C183" s="292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5">
      <c r="B184" s="193" t="s">
        <v>104</v>
      </c>
      <c r="C184" s="293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5">
      <c r="B185" s="193" t="s">
        <v>105</v>
      </c>
      <c r="C185" s="293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5">
      <c r="B186" s="193" t="s">
        <v>106</v>
      </c>
      <c r="C186" s="293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5">
      <c r="B187" s="193" t="s">
        <v>107</v>
      </c>
      <c r="C187" s="293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5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5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8" thickBot="1" x14ac:dyDescent="0.3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5">
      <c r="B191" s="189" t="str">
        <f>+'NTP or Sold'!H19</f>
        <v>7FA w/ STG</v>
      </c>
      <c r="C191" s="292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5">
      <c r="B192" s="193" t="s">
        <v>104</v>
      </c>
      <c r="C192" s="293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5">
      <c r="B193" s="193" t="s">
        <v>105</v>
      </c>
      <c r="C193" s="293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5">
      <c r="B194" s="193" t="s">
        <v>106</v>
      </c>
      <c r="C194" s="293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5">
      <c r="B195" s="193" t="s">
        <v>107</v>
      </c>
      <c r="C195" s="293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5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5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8" thickBot="1" x14ac:dyDescent="0.3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5">
      <c r="B199" s="189" t="s">
        <v>111</v>
      </c>
      <c r="C199" s="292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5">
      <c r="B200" s="193" t="s">
        <v>104</v>
      </c>
      <c r="C200" s="293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5">
      <c r="B201" s="193" t="s">
        <v>105</v>
      </c>
      <c r="C201" s="293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5">
      <c r="B202" s="193" t="s">
        <v>106</v>
      </c>
      <c r="C202" s="293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5">
      <c r="B203" s="193" t="s">
        <v>107</v>
      </c>
      <c r="C203" s="293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5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5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8" thickBot="1" x14ac:dyDescent="0.3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5">
      <c r="B207" s="189" t="str">
        <f>+'NTP or Sold'!H20</f>
        <v>7FA w/ STG</v>
      </c>
      <c r="C207" s="292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5">
      <c r="B208" s="193" t="s">
        <v>104</v>
      </c>
      <c r="C208" s="293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5">
      <c r="B209" s="193" t="s">
        <v>105</v>
      </c>
      <c r="C209" s="293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5">
      <c r="B210" s="193" t="s">
        <v>106</v>
      </c>
      <c r="C210" s="293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5">
      <c r="B211" s="193" t="s">
        <v>107</v>
      </c>
      <c r="C211" s="293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5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5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8" thickBot="1" x14ac:dyDescent="0.3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5">
      <c r="B215" s="189" t="str">
        <f>+'NTP or Sold'!H21</f>
        <v>7FA w/ STG</v>
      </c>
      <c r="C215" s="292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5">
      <c r="B216" s="193" t="s">
        <v>104</v>
      </c>
      <c r="C216" s="293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5">
      <c r="B217" s="193" t="s">
        <v>105</v>
      </c>
      <c r="C217" s="293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5">
      <c r="B218" s="193" t="s">
        <v>106</v>
      </c>
      <c r="C218" s="293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5">
      <c r="B219" s="193" t="s">
        <v>107</v>
      </c>
      <c r="C219" s="293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5">
      <c r="B220" s="208"/>
      <c r="C220" s="293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5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8" thickBot="1" x14ac:dyDescent="0.3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5">
      <c r="B223" s="189" t="s">
        <v>111</v>
      </c>
      <c r="C223" s="292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5">
      <c r="B224" s="193" t="s">
        <v>104</v>
      </c>
      <c r="C224" s="293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5">
      <c r="B225" s="193" t="s">
        <v>105</v>
      </c>
      <c r="C225" s="293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5">
      <c r="B226" s="193" t="s">
        <v>106</v>
      </c>
      <c r="C226" s="293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5">
      <c r="B227" s="193" t="s">
        <v>107</v>
      </c>
      <c r="C227" s="293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5">
      <c r="B228" s="208"/>
      <c r="C228" s="293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5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8" thickBot="1" x14ac:dyDescent="0.3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5">
      <c r="A231" s="290" t="s">
        <v>183</v>
      </c>
      <c r="B231" s="189" t="str">
        <f>+'NTP or Sold'!G40</f>
        <v>7FA</v>
      </c>
      <c r="C231" s="292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5">
      <c r="A232" s="290"/>
      <c r="B232" s="193" t="s">
        <v>104</v>
      </c>
      <c r="C232" s="293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5">
      <c r="A233" s="290"/>
      <c r="B233" s="193" t="s">
        <v>105</v>
      </c>
      <c r="C233" s="293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5">
      <c r="A234" s="290"/>
      <c r="B234" s="193" t="s">
        <v>106</v>
      </c>
      <c r="C234" s="293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5">
      <c r="A235" s="290"/>
      <c r="B235" s="193" t="s">
        <v>107</v>
      </c>
      <c r="C235" s="293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5">
      <c r="A236" s="290"/>
      <c r="B236" s="208"/>
      <c r="C236" s="293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5">
      <c r="A237" s="290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8" thickBot="1" x14ac:dyDescent="0.3">
      <c r="A238" s="291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5">
      <c r="A239" s="289">
        <v>3</v>
      </c>
      <c r="B239" s="189" t="str">
        <f>+'NTP or Sold'!G42</f>
        <v>7FA</v>
      </c>
      <c r="C239" s="292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5">
      <c r="A240" s="290"/>
      <c r="B240" s="193" t="s">
        <v>104</v>
      </c>
      <c r="C240" s="293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5">
      <c r="A241" s="290"/>
      <c r="B241" s="193" t="s">
        <v>105</v>
      </c>
      <c r="C241" s="293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5">
      <c r="A242" s="290"/>
      <c r="B242" s="193" t="s">
        <v>106</v>
      </c>
      <c r="C242" s="293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5">
      <c r="A243" s="290"/>
      <c r="B243" s="193" t="s">
        <v>107</v>
      </c>
      <c r="C243" s="293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5">
      <c r="A244" s="290"/>
      <c r="B244" s="208"/>
      <c r="C244" s="293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5">
      <c r="A245" s="290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8" thickBot="1" x14ac:dyDescent="0.3">
      <c r="A246" s="291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8" thickTop="1" x14ac:dyDescent="0.25">
      <c r="A247" s="289">
        <f>+A239+1</f>
        <v>4</v>
      </c>
      <c r="B247" s="189" t="str">
        <f>+'NTP or Sold'!G43</f>
        <v>7FA</v>
      </c>
      <c r="C247" s="292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5">
      <c r="A248" s="290"/>
      <c r="B248" s="193" t="s">
        <v>104</v>
      </c>
      <c r="C248" s="293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5">
      <c r="A249" s="290"/>
      <c r="B249" s="193" t="s">
        <v>105</v>
      </c>
      <c r="C249" s="293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5">
      <c r="A250" s="290"/>
      <c r="B250" s="193" t="s">
        <v>106</v>
      </c>
      <c r="C250" s="293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5">
      <c r="A251" s="290"/>
      <c r="B251" s="193" t="s">
        <v>107</v>
      </c>
      <c r="C251" s="293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5">
      <c r="A252" s="290"/>
      <c r="B252" s="208"/>
      <c r="C252" s="293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5">
      <c r="A253" s="290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8" thickBot="1" x14ac:dyDescent="0.3">
      <c r="A254" s="291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5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5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5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5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5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5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5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8" thickBot="1" x14ac:dyDescent="0.3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5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5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5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5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5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5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5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8" thickBot="1" x14ac:dyDescent="0.3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5">
      <c r="A271" s="289">
        <v>4</v>
      </c>
      <c r="B271" s="197" t="str">
        <f>+'NTP or Sold'!H25</f>
        <v>LM6000</v>
      </c>
      <c r="C271" s="292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5">
      <c r="A272" s="290"/>
      <c r="B272" s="193" t="s">
        <v>104</v>
      </c>
      <c r="C272" s="293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5">
      <c r="A273" s="290"/>
      <c r="B273" s="193" t="s">
        <v>105</v>
      </c>
      <c r="C273" s="293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5">
      <c r="A274" s="290"/>
      <c r="B274" s="193" t="s">
        <v>106</v>
      </c>
      <c r="C274" s="293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5">
      <c r="A275" s="290"/>
      <c r="B275" s="193" t="s">
        <v>107</v>
      </c>
      <c r="C275" s="293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5">
      <c r="A276" s="290"/>
      <c r="B276" s="208"/>
      <c r="C276" s="293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5">
      <c r="A277" s="290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8" thickBot="1" x14ac:dyDescent="0.3">
      <c r="A278" s="291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5">
      <c r="A279" s="289">
        <f>+A271+1</f>
        <v>5</v>
      </c>
      <c r="B279" s="197" t="str">
        <f>+'NTP or Sold'!H26</f>
        <v>LM6000</v>
      </c>
      <c r="C279" s="292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5">
      <c r="A280" s="290"/>
      <c r="B280" s="193" t="s">
        <v>104</v>
      </c>
      <c r="C280" s="293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5">
      <c r="A281" s="290"/>
      <c r="B281" s="193" t="s">
        <v>105</v>
      </c>
      <c r="C281" s="293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5">
      <c r="A282" s="290"/>
      <c r="B282" s="193" t="s">
        <v>106</v>
      </c>
      <c r="C282" s="293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5">
      <c r="A283" s="290"/>
      <c r="B283" s="193" t="s">
        <v>107</v>
      </c>
      <c r="C283" s="293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5">
      <c r="A284" s="290"/>
      <c r="B284" s="208"/>
      <c r="C284" s="293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5">
      <c r="A285" s="290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8" thickBot="1" x14ac:dyDescent="0.3">
      <c r="A286" s="291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5">
      <c r="A287" s="289">
        <f>+A279+1</f>
        <v>6</v>
      </c>
      <c r="B287" s="197" t="str">
        <f>+'NTP or Sold'!H28</f>
        <v>LM6000</v>
      </c>
      <c r="C287" s="292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5">
      <c r="A288" s="290"/>
      <c r="B288" s="193" t="s">
        <v>104</v>
      </c>
      <c r="C288" s="293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5">
      <c r="A289" s="290"/>
      <c r="B289" s="193" t="s">
        <v>105</v>
      </c>
      <c r="C289" s="293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5">
      <c r="A290" s="290"/>
      <c r="B290" s="193" t="s">
        <v>106</v>
      </c>
      <c r="C290" s="293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5">
      <c r="A291" s="290"/>
      <c r="B291" s="193" t="s">
        <v>107</v>
      </c>
      <c r="C291" s="293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5">
      <c r="A292" s="290"/>
      <c r="B292" s="208"/>
      <c r="C292" s="293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5">
      <c r="A293" s="290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8" thickBot="1" x14ac:dyDescent="0.3">
      <c r="A294" s="291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5">
      <c r="A295" s="289">
        <f>+A287+1</f>
        <v>7</v>
      </c>
      <c r="B295" s="197" t="str">
        <f>+'NTP or Sold'!H28</f>
        <v>LM6000</v>
      </c>
      <c r="C295" s="292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5">
      <c r="A296" s="290"/>
      <c r="B296" s="193" t="s">
        <v>104</v>
      </c>
      <c r="C296" s="293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5">
      <c r="A297" s="290"/>
      <c r="B297" s="193" t="s">
        <v>105</v>
      </c>
      <c r="C297" s="293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5">
      <c r="A298" s="290"/>
      <c r="B298" s="193" t="s">
        <v>106</v>
      </c>
      <c r="C298" s="293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5">
      <c r="A299" s="290"/>
      <c r="B299" s="193" t="s">
        <v>107</v>
      </c>
      <c r="C299" s="293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5">
      <c r="A300" s="290"/>
      <c r="B300" s="208"/>
      <c r="C300" s="293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5">
      <c r="A301" s="290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8" thickBot="1" x14ac:dyDescent="0.3">
      <c r="A302" s="291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5">
      <c r="A303" s="289">
        <f>+A295+1</f>
        <v>8</v>
      </c>
      <c r="B303" s="189" t="str">
        <f>+'NTP or Sold'!H29</f>
        <v>LM6000</v>
      </c>
      <c r="C303" s="292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5">
      <c r="A304" s="290"/>
      <c r="B304" s="193" t="s">
        <v>104</v>
      </c>
      <c r="C304" s="293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5">
      <c r="A305" s="290"/>
      <c r="B305" s="193" t="s">
        <v>105</v>
      </c>
      <c r="C305" s="293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5">
      <c r="A306" s="290"/>
      <c r="B306" s="193" t="s">
        <v>106</v>
      </c>
      <c r="C306" s="293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5">
      <c r="A307" s="290"/>
      <c r="B307" s="193" t="s">
        <v>107</v>
      </c>
      <c r="C307" s="293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5">
      <c r="A308" s="290"/>
      <c r="B308" s="208"/>
      <c r="C308" s="293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5">
      <c r="A309" s="290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8" thickBot="1" x14ac:dyDescent="0.3">
      <c r="A310" s="291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5">
      <c r="A311" s="289">
        <f>+A303+1</f>
        <v>9</v>
      </c>
      <c r="B311" s="189" t="str">
        <f>+'NTP or Sold'!H30</f>
        <v>LM6000</v>
      </c>
      <c r="C311" s="292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5">
      <c r="A312" s="290"/>
      <c r="B312" s="193" t="s">
        <v>104</v>
      </c>
      <c r="C312" s="293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5">
      <c r="A313" s="290"/>
      <c r="B313" s="193" t="s">
        <v>105</v>
      </c>
      <c r="C313" s="293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5">
      <c r="A314" s="290"/>
      <c r="B314" s="193" t="s">
        <v>106</v>
      </c>
      <c r="C314" s="293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5">
      <c r="A315" s="290"/>
      <c r="B315" s="193" t="s">
        <v>107</v>
      </c>
      <c r="C315" s="293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5">
      <c r="A316" s="290"/>
      <c r="B316" s="208"/>
      <c r="C316" s="293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5">
      <c r="A317" s="290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8" thickBot="1" x14ac:dyDescent="0.3">
      <c r="A318" s="291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5">
      <c r="A319" s="289">
        <f>+'NTP or Sold'!A391+1</f>
        <v>10</v>
      </c>
      <c r="B319" s="98" t="str">
        <f>+'NTP or Sold'!G31</f>
        <v>7FA</v>
      </c>
      <c r="C319" s="294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5">
      <c r="A320" s="290"/>
      <c r="B320" s="101" t="s">
        <v>104</v>
      </c>
      <c r="C320" s="29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5">
      <c r="A321" s="290"/>
      <c r="B321" s="101" t="s">
        <v>105</v>
      </c>
      <c r="C321" s="29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5">
      <c r="A322" s="290"/>
      <c r="B322" s="101" t="s">
        <v>106</v>
      </c>
      <c r="C322" s="29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90"/>
      <c r="B323" s="101" t="s">
        <v>107</v>
      </c>
      <c r="C323" s="295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90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5">
      <c r="A325" s="290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8" thickBot="1" x14ac:dyDescent="0.3">
      <c r="A326" s="291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5">
      <c r="A327" s="289">
        <v>4</v>
      </c>
      <c r="B327" s="189" t="str">
        <f>+'NTP or Sold'!G32</f>
        <v>LM6000</v>
      </c>
      <c r="C327" s="292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5">
      <c r="A328" s="290"/>
      <c r="B328" s="193" t="s">
        <v>104</v>
      </c>
      <c r="C328" s="293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5">
      <c r="A329" s="290"/>
      <c r="B329" s="193" t="s">
        <v>105</v>
      </c>
      <c r="C329" s="293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5">
      <c r="A330" s="290"/>
      <c r="B330" s="193" t="s">
        <v>106</v>
      </c>
      <c r="C330" s="293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5">
      <c r="A331" s="290"/>
      <c r="B331" s="193" t="s">
        <v>107</v>
      </c>
      <c r="C331" s="293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5">
      <c r="A332" s="290"/>
      <c r="B332" s="208"/>
      <c r="C332" s="293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5">
      <c r="A333" s="290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8" thickBot="1" x14ac:dyDescent="0.3">
      <c r="A334" s="291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5">
      <c r="A335" s="289">
        <f>+A327+1</f>
        <v>5</v>
      </c>
      <c r="B335" s="189" t="str">
        <f>+'NTP or Sold'!G33</f>
        <v>LM6000</v>
      </c>
      <c r="C335" s="292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5">
      <c r="A336" s="290"/>
      <c r="B336" s="193" t="s">
        <v>104</v>
      </c>
      <c r="C336" s="293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5">
      <c r="A337" s="290"/>
      <c r="B337" s="193" t="s">
        <v>105</v>
      </c>
      <c r="C337" s="293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5">
      <c r="A338" s="290"/>
      <c r="B338" s="193" t="s">
        <v>106</v>
      </c>
      <c r="C338" s="293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5">
      <c r="A339" s="290"/>
      <c r="B339" s="193" t="s">
        <v>107</v>
      </c>
      <c r="C339" s="293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5">
      <c r="A340" s="290"/>
      <c r="B340" s="208"/>
      <c r="C340" s="293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5">
      <c r="A341" s="290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8" thickBot="1" x14ac:dyDescent="0.3">
      <c r="A342" s="291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5">
      <c r="A343" s="289">
        <f>+A335+1</f>
        <v>6</v>
      </c>
      <c r="B343" s="189" t="str">
        <f>+'NTP or Sold'!G34</f>
        <v>LM6000</v>
      </c>
      <c r="C343" s="292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5">
      <c r="A344" s="290"/>
      <c r="B344" s="193" t="s">
        <v>104</v>
      </c>
      <c r="C344" s="293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5">
      <c r="A345" s="290"/>
      <c r="B345" s="193" t="s">
        <v>105</v>
      </c>
      <c r="C345" s="293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5">
      <c r="A346" s="290"/>
      <c r="B346" s="193" t="s">
        <v>106</v>
      </c>
      <c r="C346" s="293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5">
      <c r="A347" s="290"/>
      <c r="B347" s="193" t="s">
        <v>107</v>
      </c>
      <c r="C347" s="293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5">
      <c r="A348" s="290"/>
      <c r="B348" s="208"/>
      <c r="C348" s="293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5">
      <c r="A349" s="290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8" thickBot="1" x14ac:dyDescent="0.3">
      <c r="A350" s="291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5">
      <c r="A351" s="289">
        <f>+A343+1</f>
        <v>7</v>
      </c>
      <c r="B351" s="189" t="str">
        <f>+'NTP or Sold'!G35</f>
        <v>LM6000</v>
      </c>
      <c r="C351" s="292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5">
      <c r="A352" s="290"/>
      <c r="B352" s="193" t="s">
        <v>104</v>
      </c>
      <c r="C352" s="293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5">
      <c r="A353" s="290"/>
      <c r="B353" s="193" t="s">
        <v>105</v>
      </c>
      <c r="C353" s="293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5">
      <c r="A354" s="290"/>
      <c r="B354" s="193" t="s">
        <v>106</v>
      </c>
      <c r="C354" s="293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5">
      <c r="A355" s="290"/>
      <c r="B355" s="193" t="s">
        <v>107</v>
      </c>
      <c r="C355" s="293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5">
      <c r="A356" s="290"/>
      <c r="B356" s="208"/>
      <c r="C356" s="293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5">
      <c r="A357" s="290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8" thickBot="1" x14ac:dyDescent="0.3">
      <c r="A358" s="291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5">
      <c r="A359" s="289">
        <f>+A351+1</f>
        <v>8</v>
      </c>
      <c r="B359" s="189" t="str">
        <f>+'NTP or Sold'!G36</f>
        <v>LM6000</v>
      </c>
      <c r="C359" s="292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5">
      <c r="A360" s="290"/>
      <c r="B360" s="193" t="s">
        <v>104</v>
      </c>
      <c r="C360" s="293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5">
      <c r="A361" s="290"/>
      <c r="B361" s="193" t="s">
        <v>105</v>
      </c>
      <c r="C361" s="293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5">
      <c r="A362" s="290"/>
      <c r="B362" s="193" t="s">
        <v>106</v>
      </c>
      <c r="C362" s="293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5">
      <c r="A363" s="290"/>
      <c r="B363" s="193" t="s">
        <v>107</v>
      </c>
      <c r="C363" s="293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5">
      <c r="A364" s="290"/>
      <c r="B364" s="208"/>
      <c r="C364" s="293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5">
      <c r="A365" s="290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8" thickBot="1" x14ac:dyDescent="0.3">
      <c r="A366" s="291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5">
      <c r="A367" s="289">
        <f>+A359+1</f>
        <v>9</v>
      </c>
      <c r="B367" s="189" t="str">
        <f>+'NTP or Sold'!G37</f>
        <v>LM6000</v>
      </c>
      <c r="C367" s="292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5">
      <c r="A368" s="290"/>
      <c r="B368" s="193" t="s">
        <v>104</v>
      </c>
      <c r="C368" s="293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5">
      <c r="A369" s="290"/>
      <c r="B369" s="193" t="s">
        <v>105</v>
      </c>
      <c r="C369" s="293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5">
      <c r="A370" s="290"/>
      <c r="B370" s="193" t="s">
        <v>106</v>
      </c>
      <c r="C370" s="293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5">
      <c r="A371" s="290"/>
      <c r="B371" s="193" t="s">
        <v>107</v>
      </c>
      <c r="C371" s="293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5">
      <c r="A372" s="290"/>
      <c r="B372" s="208"/>
      <c r="C372" s="293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5">
      <c r="A373" s="290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8" thickBot="1" x14ac:dyDescent="0.3">
      <c r="A374" s="291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5">
      <c r="A375" s="289">
        <f>+A367+1</f>
        <v>10</v>
      </c>
      <c r="B375" s="189" t="str">
        <f>+'NTP or Sold'!G38</f>
        <v>LM6000</v>
      </c>
      <c r="C375" s="292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5">
      <c r="A376" s="290"/>
      <c r="B376" s="193" t="s">
        <v>104</v>
      </c>
      <c r="C376" s="293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5">
      <c r="A377" s="290"/>
      <c r="B377" s="193" t="s">
        <v>105</v>
      </c>
      <c r="C377" s="293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5">
      <c r="A378" s="290"/>
      <c r="B378" s="193" t="s">
        <v>106</v>
      </c>
      <c r="C378" s="293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5">
      <c r="A379" s="290"/>
      <c r="B379" s="193" t="s">
        <v>107</v>
      </c>
      <c r="C379" s="293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5">
      <c r="A380" s="290"/>
      <c r="B380" s="208"/>
      <c r="C380" s="293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5">
      <c r="A381" s="290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8" thickBot="1" x14ac:dyDescent="0.3">
      <c r="A382" s="291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5">
      <c r="A383" s="289">
        <f>+A375+1</f>
        <v>11</v>
      </c>
      <c r="B383" s="189" t="str">
        <f>+'NTP or Sold'!G39</f>
        <v>LM6000</v>
      </c>
      <c r="C383" s="292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5">
      <c r="A384" s="290"/>
      <c r="B384" s="193" t="s">
        <v>104</v>
      </c>
      <c r="C384" s="293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5">
      <c r="A385" s="290"/>
      <c r="B385" s="193" t="s">
        <v>105</v>
      </c>
      <c r="C385" s="293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5">
      <c r="A386" s="290"/>
      <c r="B386" s="193" t="s">
        <v>106</v>
      </c>
      <c r="C386" s="293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5">
      <c r="A387" s="290"/>
      <c r="B387" s="193" t="s">
        <v>107</v>
      </c>
      <c r="C387" s="293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5">
      <c r="A388" s="290"/>
      <c r="B388" s="208"/>
      <c r="C388" s="293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5">
      <c r="A389" s="290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8" thickBot="1" x14ac:dyDescent="0.3">
      <c r="A390" s="291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5">
      <c r="A391" s="289">
        <f>+'Cost Cancel Details'!A60+1</f>
        <v>9</v>
      </c>
      <c r="B391" s="98" t="str">
        <f>+'NTP or Sold'!G44</f>
        <v>7FA - now simple cycle</v>
      </c>
      <c r="C391" s="294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5">
      <c r="A392" s="290"/>
      <c r="B392" s="101" t="s">
        <v>104</v>
      </c>
      <c r="C392" s="295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5">
      <c r="A393" s="290"/>
      <c r="B393" s="101" t="s">
        <v>105</v>
      </c>
      <c r="C393" s="295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5">
      <c r="A394" s="290"/>
      <c r="B394" s="101" t="s">
        <v>106</v>
      </c>
      <c r="C394" s="295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5">
      <c r="A395" s="290"/>
      <c r="B395" s="101" t="s">
        <v>107</v>
      </c>
      <c r="C395" s="295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5">
      <c r="A396" s="290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5">
      <c r="A397" s="290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8" thickBot="1" x14ac:dyDescent="0.3">
      <c r="A398" s="291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5">
      <c r="A399" s="289">
        <f>+'NTP or Sold'!A455+1</f>
        <v>7</v>
      </c>
      <c r="B399" s="98" t="e">
        <f>'Detail by Turbine'!#REF!</f>
        <v>#REF!</v>
      </c>
      <c r="C399" s="294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5">
      <c r="A400" s="290"/>
      <c r="B400" s="101" t="s">
        <v>104</v>
      </c>
      <c r="C400" s="295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5">
      <c r="A401" s="290"/>
      <c r="B401" s="101" t="s">
        <v>105</v>
      </c>
      <c r="C401" s="295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5">
      <c r="A402" s="290"/>
      <c r="B402" s="101" t="s">
        <v>106</v>
      </c>
      <c r="C402" s="295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5">
      <c r="A403" s="290"/>
      <c r="B403" s="101" t="s">
        <v>107</v>
      </c>
      <c r="C403" s="295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5">
      <c r="A404" s="290"/>
      <c r="B404" s="106"/>
      <c r="C404" s="295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5">
      <c r="A405" s="290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8" thickBot="1" x14ac:dyDescent="0.3">
      <c r="A406" s="291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5">
      <c r="A407" s="289">
        <f>+A399+1</f>
        <v>8</v>
      </c>
      <c r="B407" s="98" t="e">
        <f>'Detail by Turbine'!#REF!</f>
        <v>#REF!</v>
      </c>
      <c r="C407" s="294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5">
      <c r="A408" s="290"/>
      <c r="B408" s="101" t="s">
        <v>104</v>
      </c>
      <c r="C408" s="295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5">
      <c r="A409" s="290"/>
      <c r="B409" s="101" t="s">
        <v>105</v>
      </c>
      <c r="C409" s="295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5">
      <c r="A410" s="290"/>
      <c r="B410" s="101" t="s">
        <v>106</v>
      </c>
      <c r="C410" s="295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5">
      <c r="A411" s="290"/>
      <c r="B411" s="101" t="s">
        <v>107</v>
      </c>
      <c r="C411" s="295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5">
      <c r="A412" s="290"/>
      <c r="B412" s="106"/>
      <c r="C412" s="295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5">
      <c r="A413" s="290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8" thickBot="1" x14ac:dyDescent="0.3">
      <c r="A414" s="291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5">
      <c r="A415" s="289">
        <f>+A407+1</f>
        <v>9</v>
      </c>
      <c r="B415" s="98" t="e">
        <f>'Detail by Turbine'!#REF!</f>
        <v>#REF!</v>
      </c>
      <c r="C415" s="294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5">
      <c r="A416" s="290"/>
      <c r="B416" s="101" t="s">
        <v>104</v>
      </c>
      <c r="C416" s="295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5">
      <c r="A417" s="290"/>
      <c r="B417" s="101" t="s">
        <v>105</v>
      </c>
      <c r="C417" s="295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5">
      <c r="A418" s="290"/>
      <c r="B418" s="101" t="s">
        <v>106</v>
      </c>
      <c r="C418" s="295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5">
      <c r="A419" s="290"/>
      <c r="B419" s="101" t="s">
        <v>107</v>
      </c>
      <c r="C419" s="295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5">
      <c r="A420" s="290"/>
      <c r="B420" s="106"/>
      <c r="C420" s="295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5">
      <c r="A421" s="290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8" thickBot="1" x14ac:dyDescent="0.3">
      <c r="A422" s="291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5">
      <c r="A423" s="289">
        <f>+A415+1</f>
        <v>10</v>
      </c>
      <c r="B423" s="98" t="e">
        <f>'Detail by Turbine'!#REF!</f>
        <v>#REF!</v>
      </c>
      <c r="C423" s="294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5">
      <c r="A424" s="290"/>
      <c r="B424" s="101" t="s">
        <v>104</v>
      </c>
      <c r="C424" s="295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5">
      <c r="A425" s="290"/>
      <c r="B425" s="101" t="s">
        <v>105</v>
      </c>
      <c r="C425" s="295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5">
      <c r="A426" s="290"/>
      <c r="B426" s="101" t="s">
        <v>106</v>
      </c>
      <c r="C426" s="295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5">
      <c r="A427" s="290"/>
      <c r="B427" s="101" t="s">
        <v>107</v>
      </c>
      <c r="C427" s="295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5">
      <c r="A428" s="290"/>
      <c r="B428" s="106"/>
      <c r="C428" s="295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5">
      <c r="A429" s="290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8" thickBot="1" x14ac:dyDescent="0.3">
      <c r="A430" s="291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5">
      <c r="A431" s="289">
        <f>+'Cost Cancel Details'!A12+1</f>
        <v>3</v>
      </c>
      <c r="B431" s="189" t="str">
        <f>'NTP or Sold'!G45</f>
        <v>LM6000</v>
      </c>
      <c r="C431" s="292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5">
      <c r="A432" s="290"/>
      <c r="B432" s="193" t="s">
        <v>104</v>
      </c>
      <c r="C432" s="293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5">
      <c r="A433" s="290"/>
      <c r="B433" s="193" t="s">
        <v>105</v>
      </c>
      <c r="C433" s="293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5">
      <c r="A434" s="290"/>
      <c r="B434" s="193" t="s">
        <v>106</v>
      </c>
      <c r="C434" s="293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5">
      <c r="A435" s="290"/>
      <c r="B435" s="193" t="s">
        <v>107</v>
      </c>
      <c r="C435" s="293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5">
      <c r="A436" s="290"/>
      <c r="B436" s="208"/>
      <c r="C436" s="293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5">
      <c r="A437" s="290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8" thickBot="1" x14ac:dyDescent="0.3">
      <c r="A438" s="291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5">
      <c r="A439" s="289">
        <f>+A431+1</f>
        <v>4</v>
      </c>
      <c r="B439" s="189" t="str">
        <f>'NTP or Sold'!G46</f>
        <v>LM6000</v>
      </c>
      <c r="C439" s="292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5">
      <c r="A440" s="290"/>
      <c r="B440" s="193" t="s">
        <v>104</v>
      </c>
      <c r="C440" s="293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5">
      <c r="A441" s="290"/>
      <c r="B441" s="193" t="s">
        <v>105</v>
      </c>
      <c r="C441" s="293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5">
      <c r="A442" s="290"/>
      <c r="B442" s="193" t="s">
        <v>106</v>
      </c>
      <c r="C442" s="293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5">
      <c r="A443" s="290"/>
      <c r="B443" s="193" t="s">
        <v>107</v>
      </c>
      <c r="C443" s="293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5">
      <c r="A444" s="290"/>
      <c r="B444" s="208"/>
      <c r="C444" s="293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5">
      <c r="A445" s="290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8" thickBot="1" x14ac:dyDescent="0.3">
      <c r="A446" s="291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5">
      <c r="A447" s="289">
        <f>+A439+1</f>
        <v>5</v>
      </c>
      <c r="B447" s="189" t="str">
        <f>'NTP or Sold'!G47</f>
        <v>LM6000</v>
      </c>
      <c r="C447" s="292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5">
      <c r="A448" s="290"/>
      <c r="B448" s="193" t="s">
        <v>104</v>
      </c>
      <c r="C448" s="293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5">
      <c r="A449" s="290"/>
      <c r="B449" s="193" t="s">
        <v>105</v>
      </c>
      <c r="C449" s="293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5">
      <c r="A450" s="290"/>
      <c r="B450" s="193" t="s">
        <v>106</v>
      </c>
      <c r="C450" s="293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5">
      <c r="A451" s="290"/>
      <c r="B451" s="193" t="s">
        <v>107</v>
      </c>
      <c r="C451" s="293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5">
      <c r="A452" s="290"/>
      <c r="B452" s="208"/>
      <c r="C452" s="293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5">
      <c r="A453" s="290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8" thickBot="1" x14ac:dyDescent="0.3">
      <c r="A454" s="291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5">
      <c r="A455" s="289">
        <f>+A447+1</f>
        <v>6</v>
      </c>
      <c r="B455" s="189" t="str">
        <f>'NTP or Sold'!G48</f>
        <v>LM6000</v>
      </c>
      <c r="C455" s="292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5">
      <c r="A456" s="290"/>
      <c r="B456" s="193" t="s">
        <v>104</v>
      </c>
      <c r="C456" s="293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5">
      <c r="A457" s="290"/>
      <c r="B457" s="193" t="s">
        <v>105</v>
      </c>
      <c r="C457" s="293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5">
      <c r="A458" s="290"/>
      <c r="B458" s="193" t="s">
        <v>106</v>
      </c>
      <c r="C458" s="293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5">
      <c r="A459" s="290"/>
      <c r="B459" s="193" t="s">
        <v>107</v>
      </c>
      <c r="C459" s="293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5">
      <c r="A460" s="290"/>
      <c r="B460" s="208"/>
      <c r="C460" s="293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5">
      <c r="A461" s="290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8" thickBot="1" x14ac:dyDescent="0.3">
      <c r="A462" s="291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5">
      <c r="A463" s="289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5">
      <c r="A464" s="290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5">
      <c r="A465" s="290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5">
      <c r="A466" s="290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5">
      <c r="A467" s="290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5">
      <c r="A468" s="290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5">
      <c r="A469" s="290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8" thickBot="1" x14ac:dyDescent="0.3">
      <c r="A470" s="291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C175:C180"/>
    <mergeCell ref="C167:C172"/>
    <mergeCell ref="C159:C164"/>
    <mergeCell ref="C151:C156"/>
    <mergeCell ref="C143:C148"/>
    <mergeCell ref="C135:C140"/>
    <mergeCell ref="C63:C68"/>
    <mergeCell ref="C95:C100"/>
    <mergeCell ref="C87:C92"/>
    <mergeCell ref="C79:C84"/>
    <mergeCell ref="C71:C76"/>
    <mergeCell ref="C103:C108"/>
    <mergeCell ref="C191:C195"/>
    <mergeCell ref="C183:C187"/>
    <mergeCell ref="C223:C228"/>
    <mergeCell ref="C199:C203"/>
    <mergeCell ref="C207:C211"/>
    <mergeCell ref="C215:C220"/>
    <mergeCell ref="A303:A310"/>
    <mergeCell ref="A311:A318"/>
    <mergeCell ref="A319:A326"/>
    <mergeCell ref="C319:C323"/>
    <mergeCell ref="C255:C260"/>
    <mergeCell ref="C263:C268"/>
    <mergeCell ref="A271:A278"/>
    <mergeCell ref="A279:A286"/>
    <mergeCell ref="C303:C308"/>
    <mergeCell ref="C311:C316"/>
    <mergeCell ref="C287:C292"/>
    <mergeCell ref="C295:C300"/>
    <mergeCell ref="C271:C276"/>
    <mergeCell ref="C279:C284"/>
    <mergeCell ref="A287:A294"/>
    <mergeCell ref="A295:A302"/>
    <mergeCell ref="C327:C332"/>
    <mergeCell ref="C335:C340"/>
    <mergeCell ref="C343:C348"/>
    <mergeCell ref="C351:C356"/>
    <mergeCell ref="A327:A334"/>
    <mergeCell ref="A335:A342"/>
    <mergeCell ref="A343:A350"/>
    <mergeCell ref="A351:A358"/>
    <mergeCell ref="C391:C395"/>
    <mergeCell ref="A391:A398"/>
    <mergeCell ref="C367:C372"/>
    <mergeCell ref="C375:C380"/>
    <mergeCell ref="C359:C364"/>
    <mergeCell ref="C383:C388"/>
    <mergeCell ref="A359:A366"/>
    <mergeCell ref="A367:A374"/>
    <mergeCell ref="A375:A382"/>
    <mergeCell ref="A383:A390"/>
    <mergeCell ref="A447:A454"/>
    <mergeCell ref="C447:C452"/>
    <mergeCell ref="A455:A462"/>
    <mergeCell ref="C455:C460"/>
    <mergeCell ref="A431:A438"/>
    <mergeCell ref="C431:C436"/>
    <mergeCell ref="A439:A446"/>
    <mergeCell ref="C439:C444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2001-09-10T15:20:26Z</cp:lastPrinted>
  <dcterms:created xsi:type="dcterms:W3CDTF">2000-08-10T19:34:44Z</dcterms:created>
  <dcterms:modified xsi:type="dcterms:W3CDTF">2023-09-10T15:19:38Z</dcterms:modified>
</cp:coreProperties>
</file>