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048" yWindow="216" windowWidth="11340" windowHeight="6792"/>
  </bookViews>
  <sheets>
    <sheet name="Sheet1" sheetId="1" r:id="rId1"/>
  </sheets>
  <calcPr calcId="92512"/>
</workbook>
</file>

<file path=xl/calcChain.xml><?xml version="1.0" encoding="utf-8"?>
<calcChain xmlns="http://schemas.openxmlformats.org/spreadsheetml/2006/main">
  <c r="K4" i="1" l="1"/>
  <c r="N4" i="1"/>
  <c r="K6" i="1"/>
  <c r="N6" i="1"/>
  <c r="K8" i="1"/>
  <c r="K11" i="1"/>
  <c r="N11" i="1"/>
  <c r="K12" i="1"/>
  <c r="N12" i="1"/>
  <c r="K15" i="1"/>
  <c r="N15" i="1"/>
  <c r="K16" i="1"/>
  <c r="N16" i="1"/>
  <c r="K17" i="1"/>
  <c r="N17" i="1"/>
  <c r="K18" i="1"/>
  <c r="N18" i="1"/>
  <c r="K20" i="1"/>
  <c r="K21" i="1"/>
  <c r="N21" i="1"/>
  <c r="N22" i="1"/>
  <c r="K23" i="1"/>
  <c r="I24" i="1"/>
  <c r="J24" i="1"/>
  <c r="K24" i="1"/>
  <c r="L24" i="1"/>
  <c r="M24" i="1"/>
  <c r="N24" i="1"/>
  <c r="K25" i="1"/>
  <c r="N25" i="1"/>
  <c r="N26" i="1"/>
  <c r="N27" i="1"/>
  <c r="K29" i="1"/>
  <c r="N29" i="1"/>
  <c r="K30" i="1"/>
  <c r="N30" i="1"/>
  <c r="N31" i="1"/>
  <c r="N32" i="1"/>
  <c r="N33" i="1"/>
  <c r="N34" i="1"/>
  <c r="N36" i="1"/>
  <c r="N37" i="1"/>
  <c r="K39" i="1"/>
  <c r="N39" i="1"/>
  <c r="K40" i="1"/>
  <c r="N40" i="1"/>
  <c r="K42" i="1"/>
  <c r="N42" i="1"/>
  <c r="K43" i="1"/>
  <c r="N43" i="1"/>
  <c r="K45" i="1"/>
  <c r="N45" i="1"/>
  <c r="K46" i="1"/>
  <c r="N46" i="1"/>
  <c r="K47" i="1"/>
  <c r="K48" i="1"/>
  <c r="N48" i="1"/>
  <c r="K49" i="1"/>
  <c r="N49" i="1"/>
  <c r="I50" i="1"/>
  <c r="J50" i="1"/>
  <c r="K50" i="1"/>
  <c r="L50" i="1"/>
  <c r="M50" i="1"/>
  <c r="N50" i="1"/>
  <c r="I51" i="1"/>
  <c r="J51" i="1"/>
  <c r="K51" i="1"/>
  <c r="L51" i="1"/>
  <c r="M51" i="1"/>
  <c r="N51" i="1"/>
  <c r="K55" i="1"/>
  <c r="K56" i="1"/>
  <c r="K57" i="1"/>
  <c r="K59" i="1"/>
  <c r="K60" i="1"/>
  <c r="K61" i="1"/>
  <c r="K62" i="1"/>
  <c r="K64" i="1"/>
  <c r="K65" i="1"/>
  <c r="I66" i="1"/>
  <c r="J66" i="1"/>
  <c r="K66" i="1"/>
  <c r="L66" i="1"/>
  <c r="M66" i="1"/>
  <c r="N66" i="1"/>
  <c r="K67" i="1"/>
  <c r="K68" i="1"/>
  <c r="K70" i="1"/>
  <c r="K71" i="1"/>
  <c r="K72" i="1"/>
  <c r="I73" i="1"/>
  <c r="J73" i="1"/>
  <c r="K73" i="1"/>
  <c r="L73" i="1"/>
  <c r="M73" i="1"/>
  <c r="N73" i="1"/>
</calcChain>
</file>

<file path=xl/sharedStrings.xml><?xml version="1.0" encoding="utf-8"?>
<sst xmlns="http://schemas.openxmlformats.org/spreadsheetml/2006/main" count="352" uniqueCount="176">
  <si>
    <t>START DATE</t>
  </si>
  <si>
    <t>END DATE</t>
  </si>
  <si>
    <t>EVENT</t>
  </si>
  <si>
    <t>LOCATION</t>
  </si>
  <si>
    <t>ENRON HOST</t>
  </si>
  <si>
    <t>CO#</t>
  </si>
  <si>
    <t>CC#</t>
  </si>
  <si>
    <t>EST PAX</t>
  </si>
  <si>
    <t>ESTIMATE</t>
  </si>
  <si>
    <t>ACT PAX</t>
  </si>
  <si>
    <t>ACTUAL</t>
  </si>
  <si>
    <t>COMMENTS</t>
  </si>
  <si>
    <t xml:space="preserve">COMPANY </t>
  </si>
  <si>
    <t>Int. Jet Fuel Conference</t>
  </si>
  <si>
    <t>Miami, FL</t>
  </si>
  <si>
    <t>Breslau, C.</t>
  </si>
  <si>
    <t>EA</t>
  </si>
  <si>
    <t>EA/EGM</t>
  </si>
  <si>
    <t>0413/0460</t>
  </si>
  <si>
    <t>106303/120409</t>
  </si>
  <si>
    <t>COST PP</t>
  </si>
  <si>
    <t>NAPE Exhibit &amp; Reception</t>
  </si>
  <si>
    <t>Houston, TX</t>
  </si>
  <si>
    <t>Thompson, J.</t>
  </si>
  <si>
    <t>Portland West Desk Winter Event</t>
  </si>
  <si>
    <t>Bend, OR</t>
  </si>
  <si>
    <t>O'Neil, M.</t>
  </si>
  <si>
    <t>Asset Trading Employee Off-Site</t>
  </si>
  <si>
    <t>Las Vegas, NV</t>
  </si>
  <si>
    <t>Martin, T.</t>
  </si>
  <si>
    <t>Principal Investment Tech Conf</t>
  </si>
  <si>
    <t>Miller, M.L.</t>
  </si>
  <si>
    <t>East Power Orig. NJ Nat. Meeting</t>
  </si>
  <si>
    <t>Ponte Vedra, FL</t>
  </si>
  <si>
    <t>Ader, J.</t>
  </si>
  <si>
    <t>Doral Golf Outing</t>
  </si>
  <si>
    <t>Nowlan, J./Thompson J.</t>
  </si>
  <si>
    <t>EGM/EA</t>
  </si>
  <si>
    <t>120409/106790</t>
  </si>
  <si>
    <t>Risk Management Golf Outing</t>
  </si>
  <si>
    <t>Lagrasta, F.</t>
  </si>
  <si>
    <t>0460/0413</t>
  </si>
  <si>
    <t>Principal Investment Employee Off-Site</t>
  </si>
  <si>
    <t>Galveston, TX</t>
  </si>
  <si>
    <t>Risk Managers Meeting</t>
  </si>
  <si>
    <t>Legal Dept. Family Event</t>
  </si>
  <si>
    <t>Haedicke, M.</t>
  </si>
  <si>
    <t>Risk Management Seminar</t>
  </si>
  <si>
    <t>Lagrasta F./Nowlan, J.</t>
  </si>
  <si>
    <t>NAWLA Traders Market</t>
  </si>
  <si>
    <t>Dallas, TX</t>
  </si>
  <si>
    <t>Scheuer, R.</t>
  </si>
  <si>
    <t>EIM</t>
  </si>
  <si>
    <t>Northeast Power Trading Emp. Apprec.</t>
  </si>
  <si>
    <t>Austin, TX</t>
  </si>
  <si>
    <t>Dana Davis, M.</t>
  </si>
  <si>
    <t>Mid Market &amp; Origination Outing</t>
  </si>
  <si>
    <t>Cabo, Mexico</t>
  </si>
  <si>
    <t>Baughman, E.</t>
  </si>
  <si>
    <t>Mid Market Summer Customer Retreat</t>
  </si>
  <si>
    <t>Daniels, WV</t>
  </si>
  <si>
    <t>Vickers, F.</t>
  </si>
  <si>
    <t>East Power Customer Meeting</t>
  </si>
  <si>
    <t>Cancun, Mexico</t>
  </si>
  <si>
    <t>Bentley, C.</t>
  </si>
  <si>
    <t>Baughman, D.</t>
  </si>
  <si>
    <t>107443/107473</t>
  </si>
  <si>
    <t>East Origination Fishing Trip</t>
  </si>
  <si>
    <t>Corpus Christi, TX</t>
  </si>
  <si>
    <t>Master Golf Tournament</t>
  </si>
  <si>
    <t>Augusta, GA</t>
  </si>
  <si>
    <t>Various EWS</t>
  </si>
  <si>
    <t>EWS</t>
  </si>
  <si>
    <t>Various</t>
  </si>
  <si>
    <t>Shell Houston Open Golf Sponsorship</t>
  </si>
  <si>
    <t>Fall 2001</t>
  </si>
  <si>
    <t>Origination Allegheny Closing Event</t>
  </si>
  <si>
    <t>Mexico</t>
  </si>
  <si>
    <t>Miller, D.</t>
  </si>
  <si>
    <t>East Origination BP Amoco Closing</t>
  </si>
  <si>
    <t>Curry, M.</t>
  </si>
  <si>
    <t>COGA Conference</t>
  </si>
  <si>
    <t>Denver, CO</t>
  </si>
  <si>
    <t>Whitt, M.</t>
  </si>
  <si>
    <t>NA</t>
  </si>
  <si>
    <t>N/A</t>
  </si>
  <si>
    <t>Colorado Springs, CO</t>
  </si>
  <si>
    <t>Wholesale Orig/Peoples Customer Mtg</t>
  </si>
  <si>
    <t>Luce, L.</t>
  </si>
  <si>
    <t>Oswego State Fall Classic Sponsorship</t>
  </si>
  <si>
    <t>Oswego, NY</t>
  </si>
  <si>
    <t>Frevert, M.</t>
  </si>
  <si>
    <t>Customer Dove Hunt</t>
  </si>
  <si>
    <t>Carrizo Springs, TX</t>
  </si>
  <si>
    <t>Maffett, R.</t>
  </si>
  <si>
    <t>EGM</t>
  </si>
  <si>
    <t>Nutcracker Market</t>
  </si>
  <si>
    <t>Vickers, F./Neal, S.</t>
  </si>
  <si>
    <t>107313/150152</t>
  </si>
  <si>
    <t>Coal Annual Customer Meeting</t>
  </si>
  <si>
    <t>West Palm Beach, FL</t>
  </si>
  <si>
    <t>New York Customer Holiday Event</t>
  </si>
  <si>
    <t>New York, NY</t>
  </si>
  <si>
    <t>McClellan, G.</t>
  </si>
  <si>
    <t>Duran, D./Vickers, F.</t>
  </si>
  <si>
    <t>106230/107452</t>
  </si>
  <si>
    <t>Wickes Lumber Building Mat Conf</t>
  </si>
  <si>
    <t>CPPA Conference Reception</t>
  </si>
  <si>
    <t>Montreal, Quebec</t>
  </si>
  <si>
    <t>Texas Desk Customer Ski Trip</t>
  </si>
  <si>
    <t>Beaver Creek, CO</t>
  </si>
  <si>
    <t>Wallis, J.</t>
  </si>
  <si>
    <t>HPL</t>
  </si>
  <si>
    <t>105984/105982</t>
  </si>
  <si>
    <t>Middle Marketing Customer Ski Trip</t>
  </si>
  <si>
    <t>International Builders Show</t>
  </si>
  <si>
    <t>Atlanta, GA</t>
  </si>
  <si>
    <t>105912/103231</t>
  </si>
  <si>
    <t>Canadian Lumberman's Assoc Conf</t>
  </si>
  <si>
    <t>0413/1035</t>
  </si>
  <si>
    <t>Paper Week Conference Reception</t>
  </si>
  <si>
    <t>Burnett, B.</t>
  </si>
  <si>
    <t>Cancelled per Bryan Burnett</t>
  </si>
  <si>
    <t>New Orleans, LA</t>
  </si>
  <si>
    <t>Middle Marketing Reception</t>
  </si>
  <si>
    <t>Smith, M.</t>
  </si>
  <si>
    <t>Structure Origination Employee Off-Site</t>
  </si>
  <si>
    <t>Satiel, R.</t>
  </si>
  <si>
    <t>Closing Dinner</t>
  </si>
  <si>
    <t>McMichael, E.</t>
  </si>
  <si>
    <t>Prince George, BC</t>
  </si>
  <si>
    <t>Northern Forest Products Assoc Exhibit</t>
  </si>
  <si>
    <t>Logistics Off-Site Reception</t>
  </si>
  <si>
    <t>Lumberman's Association of Texas</t>
  </si>
  <si>
    <t>San Antonio, TX</t>
  </si>
  <si>
    <t>NAWLA Annual Meeting</t>
  </si>
  <si>
    <t>Williamsburg, VA</t>
  </si>
  <si>
    <t>Transaction Development Employee Mtg</t>
  </si>
  <si>
    <t>Kelemen, A.</t>
  </si>
  <si>
    <t>Financial Investors Exec Conf</t>
  </si>
  <si>
    <t>Vancouver, BC</t>
  </si>
  <si>
    <t>World Wood Summit</t>
  </si>
  <si>
    <t>Chicago, IL</t>
  </si>
  <si>
    <t>4TH QUARTER TOTALS</t>
  </si>
  <si>
    <t>3RD QUARTER TOTALS</t>
  </si>
  <si>
    <t>2ND QUARTER TOTALS</t>
  </si>
  <si>
    <t>1ST QUARTER TOTALS</t>
  </si>
  <si>
    <t>2001 GRAND TOTALS</t>
  </si>
  <si>
    <t>Cancelled per Ed McMichael</t>
  </si>
  <si>
    <t>Upstream Origination Roadshow</t>
  </si>
  <si>
    <t>Lafayette, LA</t>
  </si>
  <si>
    <t>Midland, TX</t>
  </si>
  <si>
    <t>Oklahoma City, OK</t>
  </si>
  <si>
    <t>Tulsa, OK</t>
  </si>
  <si>
    <t>Increase due to addition of T-1 Line</t>
  </si>
  <si>
    <t>Awaiting actuals from Portland office</t>
  </si>
  <si>
    <t>Increase in registration fees</t>
  </si>
  <si>
    <t>Awaiting hotel costs</t>
  </si>
  <si>
    <t xml:space="preserve">Increase in attendees, added 2nd meeting </t>
  </si>
  <si>
    <t>charges for presentation books</t>
  </si>
  <si>
    <t>space which doubled A/V, overtime  &amp; rush</t>
  </si>
  <si>
    <t>Increase in promo items due to attendance</t>
  </si>
  <si>
    <t>Registration fee</t>
  </si>
  <si>
    <t>Added gift cert &amp; spa on-site</t>
  </si>
  <si>
    <t>TOTAL FOR 1ST &amp; 2ND QUARTERS</t>
  </si>
  <si>
    <t>Increase in F&amp;B on-site</t>
  </si>
  <si>
    <t>Cancelled per Frank Vickers</t>
  </si>
  <si>
    <t>Increase in attendance</t>
  </si>
  <si>
    <t>Deadwyler, E.</t>
  </si>
  <si>
    <t>Grass, J.</t>
  </si>
  <si>
    <t>Khron, T.</t>
  </si>
  <si>
    <t>Conference registration</t>
  </si>
  <si>
    <t>]</t>
  </si>
  <si>
    <t>EA Management Retreat</t>
  </si>
  <si>
    <t>Lavorato, J.</t>
  </si>
  <si>
    <t>2001 EA EVENT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</si>
</sst>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"/>
    <numFmt numFmtId="165" formatCode="0000"/>
  </numFmts>
  <fonts count="4" x14ac:knownFonts="1">
    <font>
      <sz val="10"/>
      <name val="Arial"/>
    </font>
    <font>
      <sz val="9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3" fontId="0" fillId="0" borderId="0" xfId="0" applyNumberFormat="1"/>
    <xf numFmtId="3" fontId="2" fillId="2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left"/>
    </xf>
    <xf numFmtId="164" fontId="2" fillId="2" borderId="0" xfId="0" applyNumberFormat="1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left"/>
    </xf>
    <xf numFmtId="165" fontId="2" fillId="2" borderId="0" xfId="0" applyNumberFormat="1" applyFont="1" applyFill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3" fontId="2" fillId="2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/>
    </xf>
    <xf numFmtId="164" fontId="2" fillId="2" borderId="0" xfId="0" applyNumberFormat="1" applyFont="1" applyFill="1" applyAlignment="1">
      <alignment horizontal="left"/>
    </xf>
    <xf numFmtId="3" fontId="2" fillId="2" borderId="0" xfId="0" applyNumberFormat="1" applyFont="1" applyFill="1"/>
    <xf numFmtId="0" fontId="3" fillId="0" borderId="0" xfId="0" applyFont="1"/>
    <xf numFmtId="164" fontId="0" fillId="0" borderId="0" xfId="0" applyNumberFormat="1" applyFill="1" applyAlignment="1">
      <alignment horizontal="left"/>
    </xf>
    <xf numFmtId="0" fontId="0" fillId="0" borderId="0" xfId="0" applyFill="1"/>
    <xf numFmtId="165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3" fontId="0" fillId="0" borderId="0" xfId="0" applyNumberFormat="1" applyFill="1"/>
    <xf numFmtId="3" fontId="0" fillId="0" borderId="0" xfId="0" applyNumberFormat="1" applyFill="1" applyAlignment="1">
      <alignment horizontal="right"/>
    </xf>
    <xf numFmtId="49" fontId="0" fillId="0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tabSelected="1" workbookViewId="0">
      <selection activeCell="A53" sqref="A53"/>
    </sheetView>
  </sheetViews>
  <sheetFormatPr defaultRowHeight="13.2" x14ac:dyDescent="0.25"/>
  <cols>
    <col min="1" max="1" width="12.6640625" style="7" customWidth="1"/>
    <col min="2" max="2" width="10.5546875" style="7" customWidth="1"/>
    <col min="3" max="3" width="34.44140625" customWidth="1"/>
    <col min="4" max="4" width="19.6640625" customWidth="1"/>
    <col min="5" max="5" width="21.44140625" customWidth="1"/>
    <col min="6" max="6" width="11" customWidth="1"/>
    <col min="7" max="7" width="10.88671875" style="11" customWidth="1"/>
    <col min="8" max="8" width="13.88671875" style="5" customWidth="1"/>
    <col min="9" max="9" width="9.6640625" style="14" customWidth="1"/>
    <col min="10" max="10" width="12.6640625" style="3" customWidth="1"/>
    <col min="11" max="11" width="10.109375" style="17" customWidth="1"/>
    <col min="12" max="12" width="9.6640625" style="14" customWidth="1"/>
    <col min="13" max="13" width="12.6640625" style="3" customWidth="1"/>
    <col min="14" max="14" width="10.5546875" style="17" customWidth="1"/>
    <col min="15" max="15" width="36.44140625" customWidth="1"/>
  </cols>
  <sheetData>
    <row r="1" spans="1:15" x14ac:dyDescent="0.25">
      <c r="A1" s="7" t="s">
        <v>175</v>
      </c>
    </row>
    <row r="2" spans="1:15" x14ac:dyDescent="0.25">
      <c r="A2" s="8">
        <v>37092</v>
      </c>
    </row>
    <row r="3" spans="1:15" ht="20.100000000000001" customHeight="1" x14ac:dyDescent="0.25">
      <c r="A3" s="9" t="s">
        <v>0</v>
      </c>
      <c r="B3" s="9" t="s">
        <v>1</v>
      </c>
      <c r="C3" s="2" t="s">
        <v>2</v>
      </c>
      <c r="D3" s="2" t="s">
        <v>3</v>
      </c>
      <c r="E3" s="2" t="s">
        <v>4</v>
      </c>
      <c r="F3" s="2" t="s">
        <v>12</v>
      </c>
      <c r="G3" s="10" t="s">
        <v>5</v>
      </c>
      <c r="H3" s="2" t="s">
        <v>6</v>
      </c>
      <c r="I3" s="15" t="s">
        <v>7</v>
      </c>
      <c r="J3" s="4" t="s">
        <v>8</v>
      </c>
      <c r="K3" s="16" t="s">
        <v>20</v>
      </c>
      <c r="L3" s="2" t="s">
        <v>9</v>
      </c>
      <c r="M3" s="4" t="s">
        <v>10</v>
      </c>
      <c r="N3" s="4" t="s">
        <v>20</v>
      </c>
      <c r="O3" s="2" t="s">
        <v>11</v>
      </c>
    </row>
    <row r="4" spans="1:15" ht="20.100000000000001" customHeight="1" x14ac:dyDescent="0.25">
      <c r="A4" s="7">
        <v>36912</v>
      </c>
      <c r="B4" s="7">
        <v>36915</v>
      </c>
      <c r="C4" t="s">
        <v>13</v>
      </c>
      <c r="D4" t="s">
        <v>14</v>
      </c>
      <c r="E4" t="s">
        <v>48</v>
      </c>
      <c r="F4" t="s">
        <v>17</v>
      </c>
      <c r="G4" s="11" t="s">
        <v>18</v>
      </c>
      <c r="H4" s="5" t="s">
        <v>19</v>
      </c>
      <c r="I4" s="14">
        <v>400</v>
      </c>
      <c r="J4" s="3">
        <v>36511</v>
      </c>
      <c r="K4" s="17">
        <f>SUM(J4/I4)</f>
        <v>91.277500000000003</v>
      </c>
      <c r="L4" s="14">
        <v>400</v>
      </c>
      <c r="M4" s="3">
        <v>38152</v>
      </c>
      <c r="N4" s="17">
        <f>SUM(M4/L4)</f>
        <v>95.38</v>
      </c>
      <c r="O4" t="s">
        <v>154</v>
      </c>
    </row>
    <row r="5" spans="1:15" s="22" customFormat="1" ht="20.100000000000001" customHeight="1" x14ac:dyDescent="0.25">
      <c r="A5" s="21">
        <v>36912</v>
      </c>
      <c r="B5" s="21">
        <v>36916</v>
      </c>
      <c r="C5" s="22" t="s">
        <v>106</v>
      </c>
      <c r="D5" s="22" t="s">
        <v>28</v>
      </c>
      <c r="E5" s="22" t="s">
        <v>51</v>
      </c>
      <c r="F5" s="22" t="s">
        <v>16</v>
      </c>
      <c r="G5" s="23">
        <v>413</v>
      </c>
      <c r="H5" s="24">
        <v>105912</v>
      </c>
      <c r="I5" s="25" t="s">
        <v>85</v>
      </c>
      <c r="J5" s="26">
        <v>15393</v>
      </c>
      <c r="K5" s="17" t="s">
        <v>85</v>
      </c>
      <c r="L5" s="27" t="s">
        <v>85</v>
      </c>
      <c r="M5" s="26">
        <v>12228</v>
      </c>
      <c r="N5" s="17" t="s">
        <v>85</v>
      </c>
    </row>
    <row r="6" spans="1:15" s="22" customFormat="1" ht="20.100000000000001" customHeight="1" x14ac:dyDescent="0.25">
      <c r="A6" s="21">
        <v>36920</v>
      </c>
      <c r="B6" s="21">
        <v>36920</v>
      </c>
      <c r="C6" s="22" t="s">
        <v>107</v>
      </c>
      <c r="D6" s="22" t="s">
        <v>108</v>
      </c>
      <c r="E6" s="22" t="s">
        <v>121</v>
      </c>
      <c r="F6" s="22" t="s">
        <v>52</v>
      </c>
      <c r="G6" s="23">
        <v>1206</v>
      </c>
      <c r="H6" s="24">
        <v>103475</v>
      </c>
      <c r="I6" s="25">
        <v>150</v>
      </c>
      <c r="J6" s="26">
        <v>10600</v>
      </c>
      <c r="K6" s="17">
        <f t="shared" ref="K6:K23" si="0">SUM(J6/I6)</f>
        <v>70.666666666666671</v>
      </c>
      <c r="L6" s="25">
        <v>100</v>
      </c>
      <c r="M6" s="26">
        <v>9795</v>
      </c>
      <c r="N6" s="17">
        <f t="shared" ref="N6:N22" si="1">SUM(M6/L6)</f>
        <v>97.95</v>
      </c>
    </row>
    <row r="7" spans="1:15" ht="20.100000000000001" customHeight="1" x14ac:dyDescent="0.25">
      <c r="A7" s="7">
        <v>36922</v>
      </c>
      <c r="B7" s="7">
        <v>36923</v>
      </c>
      <c r="C7" t="s">
        <v>21</v>
      </c>
      <c r="D7" t="s">
        <v>22</v>
      </c>
      <c r="E7" t="s">
        <v>23</v>
      </c>
      <c r="F7" t="s">
        <v>16</v>
      </c>
      <c r="G7" s="11">
        <v>413</v>
      </c>
      <c r="H7" s="5">
        <v>106790</v>
      </c>
      <c r="I7" s="14" t="s">
        <v>85</v>
      </c>
      <c r="J7" s="3">
        <v>48220</v>
      </c>
      <c r="K7" s="17" t="s">
        <v>85</v>
      </c>
      <c r="L7" s="14" t="s">
        <v>85</v>
      </c>
      <c r="M7" s="3">
        <v>50498</v>
      </c>
      <c r="N7" s="17" t="s">
        <v>84</v>
      </c>
      <c r="O7" t="s">
        <v>154</v>
      </c>
    </row>
    <row r="8" spans="1:15" ht="20.100000000000001" customHeight="1" x14ac:dyDescent="0.25">
      <c r="A8" s="7">
        <v>36924</v>
      </c>
      <c r="B8" s="7">
        <v>36926</v>
      </c>
      <c r="C8" t="s">
        <v>24</v>
      </c>
      <c r="D8" t="s">
        <v>25</v>
      </c>
      <c r="E8" t="s">
        <v>26</v>
      </c>
      <c r="F8" t="s">
        <v>16</v>
      </c>
      <c r="G8" s="11">
        <v>413</v>
      </c>
      <c r="I8" s="14">
        <v>60</v>
      </c>
      <c r="J8" s="3">
        <v>30000</v>
      </c>
      <c r="K8" s="17">
        <f t="shared" si="0"/>
        <v>500</v>
      </c>
      <c r="O8" t="s">
        <v>155</v>
      </c>
    </row>
    <row r="9" spans="1:15" s="22" customFormat="1" ht="20.100000000000001" customHeight="1" x14ac:dyDescent="0.25">
      <c r="A9" s="21">
        <v>36931</v>
      </c>
      <c r="B9" s="21">
        <v>36934</v>
      </c>
      <c r="C9" s="22" t="s">
        <v>115</v>
      </c>
      <c r="D9" s="22" t="s">
        <v>116</v>
      </c>
      <c r="E9" s="22" t="s">
        <v>51</v>
      </c>
      <c r="F9" s="22" t="s">
        <v>16</v>
      </c>
      <c r="G9" s="28" t="s">
        <v>119</v>
      </c>
      <c r="H9" s="24" t="s">
        <v>117</v>
      </c>
      <c r="I9" s="25" t="s">
        <v>85</v>
      </c>
      <c r="J9" s="26">
        <v>26154</v>
      </c>
      <c r="K9" s="17" t="s">
        <v>85</v>
      </c>
      <c r="L9" s="25" t="s">
        <v>85</v>
      </c>
      <c r="M9" s="26">
        <v>25824</v>
      </c>
      <c r="N9" s="17" t="s">
        <v>85</v>
      </c>
    </row>
    <row r="10" spans="1:15" s="22" customFormat="1" ht="20.100000000000001" customHeight="1" x14ac:dyDescent="0.25">
      <c r="A10" s="21">
        <v>36936</v>
      </c>
      <c r="B10" s="21">
        <v>36938</v>
      </c>
      <c r="C10" s="22" t="s">
        <v>118</v>
      </c>
      <c r="D10" s="22" t="s">
        <v>108</v>
      </c>
      <c r="E10" s="22" t="s">
        <v>51</v>
      </c>
      <c r="F10" s="22" t="s">
        <v>16</v>
      </c>
      <c r="G10" s="23">
        <v>413</v>
      </c>
      <c r="H10" s="24">
        <v>105912</v>
      </c>
      <c r="I10" s="25" t="s">
        <v>85</v>
      </c>
      <c r="J10" s="26">
        <v>10399</v>
      </c>
      <c r="K10" s="17" t="s">
        <v>85</v>
      </c>
      <c r="L10" s="25" t="s">
        <v>85</v>
      </c>
      <c r="M10" s="26">
        <v>12295</v>
      </c>
      <c r="N10" s="17" t="s">
        <v>85</v>
      </c>
      <c r="O10" s="22" t="s">
        <v>156</v>
      </c>
    </row>
    <row r="11" spans="1:15" ht="20.100000000000001" customHeight="1" x14ac:dyDescent="0.25">
      <c r="A11" s="7">
        <v>36938</v>
      </c>
      <c r="B11" s="7">
        <v>36941</v>
      </c>
      <c r="C11" t="s">
        <v>27</v>
      </c>
      <c r="D11" t="s">
        <v>28</v>
      </c>
      <c r="E11" t="s">
        <v>29</v>
      </c>
      <c r="F11" t="s">
        <v>16</v>
      </c>
      <c r="G11" s="11">
        <v>413</v>
      </c>
      <c r="H11" s="5">
        <v>106012</v>
      </c>
      <c r="I11" s="14">
        <v>24</v>
      </c>
      <c r="J11" s="3">
        <v>17463</v>
      </c>
      <c r="K11" s="17">
        <f t="shared" si="0"/>
        <v>727.625</v>
      </c>
      <c r="L11" s="14">
        <v>22</v>
      </c>
      <c r="M11" s="3">
        <v>14929</v>
      </c>
      <c r="N11" s="17">
        <f t="shared" si="1"/>
        <v>678.59090909090912</v>
      </c>
    </row>
    <row r="12" spans="1:15" ht="20.100000000000001" customHeight="1" x14ac:dyDescent="0.25">
      <c r="A12" s="7">
        <v>36943</v>
      </c>
      <c r="B12" s="7">
        <v>36945</v>
      </c>
      <c r="C12" t="s">
        <v>30</v>
      </c>
      <c r="D12" t="s">
        <v>22</v>
      </c>
      <c r="E12" t="s">
        <v>31</v>
      </c>
      <c r="F12" t="s">
        <v>16</v>
      </c>
      <c r="G12" s="11">
        <v>413</v>
      </c>
      <c r="H12" s="5">
        <v>106635</v>
      </c>
      <c r="I12" s="14">
        <v>85</v>
      </c>
      <c r="J12" s="3">
        <v>61010</v>
      </c>
      <c r="K12" s="17">
        <f t="shared" si="0"/>
        <v>717.76470588235293</v>
      </c>
      <c r="L12" s="14">
        <v>112</v>
      </c>
      <c r="M12" s="3">
        <v>93346</v>
      </c>
      <c r="N12" s="17">
        <f t="shared" si="1"/>
        <v>833.44642857142856</v>
      </c>
      <c r="O12" t="s">
        <v>158</v>
      </c>
    </row>
    <row r="13" spans="1:15" ht="20.100000000000001" customHeight="1" x14ac:dyDescent="0.25">
      <c r="O13" t="s">
        <v>160</v>
      </c>
    </row>
    <row r="14" spans="1:15" ht="20.100000000000001" customHeight="1" x14ac:dyDescent="0.25">
      <c r="O14" t="s">
        <v>159</v>
      </c>
    </row>
    <row r="15" spans="1:15" ht="20.100000000000001" customHeight="1" x14ac:dyDescent="0.25">
      <c r="A15" s="7">
        <v>36950</v>
      </c>
      <c r="B15" s="7">
        <v>36952</v>
      </c>
      <c r="C15" t="s">
        <v>32</v>
      </c>
      <c r="D15" t="s">
        <v>33</v>
      </c>
      <c r="E15" t="s">
        <v>34</v>
      </c>
      <c r="F15" t="s">
        <v>16</v>
      </c>
      <c r="G15" s="11">
        <v>413</v>
      </c>
      <c r="H15" s="5">
        <v>107444</v>
      </c>
      <c r="I15" s="14">
        <v>6</v>
      </c>
      <c r="J15" s="3">
        <v>11756</v>
      </c>
      <c r="K15" s="17">
        <f t="shared" si="0"/>
        <v>1959.3333333333333</v>
      </c>
      <c r="L15" s="14">
        <v>7</v>
      </c>
      <c r="M15" s="3">
        <v>14201</v>
      </c>
      <c r="N15" s="17">
        <f t="shared" si="1"/>
        <v>2028.7142857142858</v>
      </c>
    </row>
    <row r="16" spans="1:15" s="22" customFormat="1" ht="20.100000000000001" customHeight="1" x14ac:dyDescent="0.25">
      <c r="A16" s="21">
        <v>36950</v>
      </c>
      <c r="B16" s="21">
        <v>36953</v>
      </c>
      <c r="C16" s="22" t="s">
        <v>109</v>
      </c>
      <c r="D16" s="22" t="s">
        <v>110</v>
      </c>
      <c r="E16" s="22" t="s">
        <v>111</v>
      </c>
      <c r="F16" s="22" t="s">
        <v>112</v>
      </c>
      <c r="G16" s="23">
        <v>12</v>
      </c>
      <c r="H16" s="24" t="s">
        <v>113</v>
      </c>
      <c r="I16" s="25">
        <v>12</v>
      </c>
      <c r="J16" s="26">
        <v>26840</v>
      </c>
      <c r="K16" s="17">
        <f t="shared" si="0"/>
        <v>2236.6666666666665</v>
      </c>
      <c r="L16" s="25">
        <v>12</v>
      </c>
      <c r="M16" s="26">
        <v>19619</v>
      </c>
      <c r="N16" s="17">
        <f t="shared" si="1"/>
        <v>1634.9166666666667</v>
      </c>
    </row>
    <row r="17" spans="1:15" s="22" customFormat="1" ht="20.100000000000001" customHeight="1" x14ac:dyDescent="0.25">
      <c r="A17" s="21">
        <v>36950</v>
      </c>
      <c r="B17" s="21">
        <v>36953</v>
      </c>
      <c r="C17" s="22" t="s">
        <v>114</v>
      </c>
      <c r="D17" s="22" t="s">
        <v>110</v>
      </c>
      <c r="E17" s="22" t="s">
        <v>15</v>
      </c>
      <c r="F17" s="22" t="s">
        <v>16</v>
      </c>
      <c r="G17" s="23">
        <v>413</v>
      </c>
      <c r="H17" s="24">
        <v>106303</v>
      </c>
      <c r="I17" s="25">
        <v>14</v>
      </c>
      <c r="J17" s="26">
        <v>26718</v>
      </c>
      <c r="K17" s="17">
        <f t="shared" si="0"/>
        <v>1908.4285714285713</v>
      </c>
      <c r="L17" s="25">
        <v>14</v>
      </c>
      <c r="M17" s="26">
        <v>26845</v>
      </c>
      <c r="N17" s="17">
        <f t="shared" si="1"/>
        <v>1917.5</v>
      </c>
    </row>
    <row r="18" spans="1:15" ht="20.100000000000001" customHeight="1" x14ac:dyDescent="0.25">
      <c r="A18" s="7">
        <v>36952</v>
      </c>
      <c r="B18" s="7">
        <v>36955</v>
      </c>
      <c r="C18" t="s">
        <v>35</v>
      </c>
      <c r="D18" t="s">
        <v>14</v>
      </c>
      <c r="E18" t="s">
        <v>36</v>
      </c>
      <c r="F18" t="s">
        <v>37</v>
      </c>
      <c r="G18" s="13" t="s">
        <v>41</v>
      </c>
      <c r="H18" s="5" t="s">
        <v>38</v>
      </c>
      <c r="I18" s="14">
        <v>12</v>
      </c>
      <c r="J18" s="3">
        <v>46750</v>
      </c>
      <c r="K18" s="17">
        <f t="shared" si="0"/>
        <v>3895.8333333333335</v>
      </c>
      <c r="L18" s="14">
        <v>12</v>
      </c>
      <c r="M18" s="3">
        <v>45472</v>
      </c>
      <c r="N18" s="17">
        <f t="shared" si="1"/>
        <v>3789.3333333333335</v>
      </c>
    </row>
    <row r="19" spans="1:15" s="22" customFormat="1" ht="20.100000000000001" customHeight="1" x14ac:dyDescent="0.25">
      <c r="A19" s="21">
        <v>36958</v>
      </c>
      <c r="B19" s="21">
        <v>36958</v>
      </c>
      <c r="C19" s="22" t="s">
        <v>128</v>
      </c>
      <c r="D19" s="22" t="s">
        <v>116</v>
      </c>
      <c r="E19" s="22" t="s">
        <v>129</v>
      </c>
      <c r="F19" s="22" t="s">
        <v>16</v>
      </c>
      <c r="G19" s="23"/>
      <c r="H19" s="24"/>
      <c r="I19" s="25"/>
      <c r="J19" s="26"/>
      <c r="K19" s="17"/>
      <c r="L19" s="25">
        <v>0</v>
      </c>
      <c r="M19" s="26">
        <v>0</v>
      </c>
      <c r="N19" s="17">
        <v>0</v>
      </c>
      <c r="O19" s="22" t="s">
        <v>148</v>
      </c>
    </row>
    <row r="20" spans="1:15" s="22" customFormat="1" ht="20.100000000000001" customHeight="1" x14ac:dyDescent="0.25">
      <c r="A20" s="21">
        <v>36962</v>
      </c>
      <c r="B20" s="21">
        <v>36962</v>
      </c>
      <c r="C20" s="22" t="s">
        <v>120</v>
      </c>
      <c r="D20" s="22" t="s">
        <v>102</v>
      </c>
      <c r="E20" s="22" t="s">
        <v>121</v>
      </c>
      <c r="F20" s="22" t="s">
        <v>16</v>
      </c>
      <c r="G20" s="23">
        <v>413</v>
      </c>
      <c r="H20" s="24"/>
      <c r="I20" s="25">
        <v>75</v>
      </c>
      <c r="J20" s="26">
        <v>10500</v>
      </c>
      <c r="K20" s="17">
        <f t="shared" si="0"/>
        <v>140</v>
      </c>
      <c r="L20" s="25">
        <v>0</v>
      </c>
      <c r="M20" s="26">
        <v>0</v>
      </c>
      <c r="N20" s="17">
        <v>0</v>
      </c>
      <c r="O20" s="22" t="s">
        <v>122</v>
      </c>
    </row>
    <row r="21" spans="1:15" s="22" customFormat="1" ht="20.100000000000001" customHeight="1" x14ac:dyDescent="0.25">
      <c r="A21" s="21">
        <v>36968</v>
      </c>
      <c r="B21" s="21">
        <v>36968</v>
      </c>
      <c r="C21" s="22" t="s">
        <v>124</v>
      </c>
      <c r="D21" s="22" t="s">
        <v>123</v>
      </c>
      <c r="E21" s="22" t="s">
        <v>125</v>
      </c>
      <c r="F21" s="22" t="s">
        <v>16</v>
      </c>
      <c r="G21" s="23">
        <v>413</v>
      </c>
      <c r="H21" s="24">
        <v>106303</v>
      </c>
      <c r="I21" s="25">
        <v>150</v>
      </c>
      <c r="J21" s="26">
        <v>6009</v>
      </c>
      <c r="K21" s="17">
        <f t="shared" si="0"/>
        <v>40.06</v>
      </c>
      <c r="L21" s="25">
        <v>100</v>
      </c>
      <c r="M21" s="26">
        <v>5712</v>
      </c>
      <c r="N21" s="17">
        <f t="shared" si="1"/>
        <v>57.12</v>
      </c>
    </row>
    <row r="22" spans="1:15" s="22" customFormat="1" ht="20.100000000000001" customHeight="1" x14ac:dyDescent="0.25">
      <c r="A22" s="21">
        <v>36970</v>
      </c>
      <c r="B22" s="21">
        <v>36970</v>
      </c>
      <c r="C22" s="22" t="s">
        <v>149</v>
      </c>
      <c r="D22" s="22" t="s">
        <v>22</v>
      </c>
      <c r="E22" s="22" t="s">
        <v>169</v>
      </c>
      <c r="F22" s="22" t="s">
        <v>16</v>
      </c>
      <c r="G22" s="23">
        <v>413</v>
      </c>
      <c r="H22" s="24">
        <v>106802</v>
      </c>
      <c r="I22" s="25"/>
      <c r="J22" s="26"/>
      <c r="K22" s="17"/>
      <c r="L22" s="25">
        <v>20</v>
      </c>
      <c r="M22" s="26">
        <v>12015</v>
      </c>
      <c r="N22" s="17">
        <f t="shared" si="1"/>
        <v>600.75</v>
      </c>
    </row>
    <row r="23" spans="1:15" s="22" customFormat="1" ht="20.100000000000001" customHeight="1" x14ac:dyDescent="0.25">
      <c r="A23" s="21">
        <v>36977</v>
      </c>
      <c r="B23" s="21">
        <v>36978</v>
      </c>
      <c r="C23" s="22" t="s">
        <v>126</v>
      </c>
      <c r="D23" s="22" t="s">
        <v>43</v>
      </c>
      <c r="E23" s="22" t="s">
        <v>127</v>
      </c>
      <c r="F23" s="22" t="s">
        <v>52</v>
      </c>
      <c r="G23" s="23">
        <v>1206</v>
      </c>
      <c r="H23" s="24">
        <v>155008</v>
      </c>
      <c r="I23" s="25">
        <v>7</v>
      </c>
      <c r="J23" s="26">
        <v>3181</v>
      </c>
      <c r="K23" s="17">
        <f t="shared" si="0"/>
        <v>454.42857142857144</v>
      </c>
      <c r="L23" s="25"/>
      <c r="M23" s="26"/>
      <c r="N23" s="17"/>
      <c r="O23" s="22" t="s">
        <v>157</v>
      </c>
    </row>
    <row r="24" spans="1:15" ht="20.100000000000001" customHeight="1" x14ac:dyDescent="0.25">
      <c r="A24" s="18" t="s">
        <v>146</v>
      </c>
      <c r="B24" s="18"/>
      <c r="C24" s="1"/>
      <c r="D24" s="1"/>
      <c r="E24" s="1"/>
      <c r="F24" s="1"/>
      <c r="G24" s="12"/>
      <c r="H24" s="6"/>
      <c r="I24" s="15">
        <f t="shared" ref="I24:N24" si="2">SUM(I4:I23)</f>
        <v>995</v>
      </c>
      <c r="J24" s="16">
        <f t="shared" si="2"/>
        <v>387504</v>
      </c>
      <c r="K24" s="16">
        <f t="shared" si="2"/>
        <v>12742.084348739494</v>
      </c>
      <c r="L24" s="15">
        <f t="shared" si="2"/>
        <v>799</v>
      </c>
      <c r="M24" s="16">
        <f t="shared" si="2"/>
        <v>380931</v>
      </c>
      <c r="N24" s="16">
        <f t="shared" si="2"/>
        <v>11733.701623376624</v>
      </c>
      <c r="O24" s="1"/>
    </row>
    <row r="25" spans="1:15" ht="20.100000000000001" customHeight="1" x14ac:dyDescent="0.25">
      <c r="A25" s="7">
        <v>36982</v>
      </c>
      <c r="B25" s="7">
        <v>36989</v>
      </c>
      <c r="C25" t="s">
        <v>69</v>
      </c>
      <c r="D25" t="s">
        <v>70</v>
      </c>
      <c r="E25" t="s">
        <v>71</v>
      </c>
      <c r="F25" t="s">
        <v>72</v>
      </c>
      <c r="G25" s="11" t="s">
        <v>73</v>
      </c>
      <c r="H25" s="5" t="s">
        <v>73</v>
      </c>
      <c r="I25" s="14">
        <v>72</v>
      </c>
      <c r="J25" s="3">
        <v>483210</v>
      </c>
      <c r="K25" s="17">
        <f t="shared" ref="K25:K49" si="3">SUM(J25/I25)</f>
        <v>6711.25</v>
      </c>
      <c r="L25" s="14">
        <v>68</v>
      </c>
      <c r="M25" s="3">
        <v>466055</v>
      </c>
      <c r="N25" s="17">
        <f t="shared" ref="N25:N49" si="4">SUM(M25/L25)</f>
        <v>6853.75</v>
      </c>
    </row>
    <row r="26" spans="1:15" s="22" customFormat="1" ht="20.100000000000001" customHeight="1" x14ac:dyDescent="0.25">
      <c r="A26" s="21">
        <v>36984</v>
      </c>
      <c r="B26" s="21">
        <v>36984</v>
      </c>
      <c r="C26" s="22" t="s">
        <v>149</v>
      </c>
      <c r="D26" s="22" t="s">
        <v>123</v>
      </c>
      <c r="E26" s="22" t="s">
        <v>169</v>
      </c>
      <c r="F26" s="22" t="s">
        <v>16</v>
      </c>
      <c r="G26" s="23">
        <v>413</v>
      </c>
      <c r="H26" s="24">
        <v>106802</v>
      </c>
      <c r="I26" s="25"/>
      <c r="J26" s="26"/>
      <c r="K26" s="17"/>
      <c r="L26" s="25">
        <v>20</v>
      </c>
      <c r="M26" s="26">
        <v>1426</v>
      </c>
      <c r="N26" s="17">
        <f t="shared" si="4"/>
        <v>71.3</v>
      </c>
    </row>
    <row r="27" spans="1:15" s="22" customFormat="1" ht="20.100000000000001" customHeight="1" x14ac:dyDescent="0.25">
      <c r="A27" s="21">
        <v>36985</v>
      </c>
      <c r="B27" s="21">
        <v>36985</v>
      </c>
      <c r="C27" s="22" t="s">
        <v>149</v>
      </c>
      <c r="D27" s="22" t="s">
        <v>150</v>
      </c>
      <c r="E27" s="22" t="s">
        <v>169</v>
      </c>
      <c r="F27" s="22" t="s">
        <v>16</v>
      </c>
      <c r="G27" s="23">
        <v>413</v>
      </c>
      <c r="H27" s="24">
        <v>106802</v>
      </c>
      <c r="I27" s="25"/>
      <c r="J27" s="26"/>
      <c r="K27" s="17"/>
      <c r="L27" s="25">
        <v>15</v>
      </c>
      <c r="M27" s="26">
        <v>618</v>
      </c>
      <c r="N27" s="17">
        <f t="shared" si="4"/>
        <v>41.2</v>
      </c>
    </row>
    <row r="28" spans="1:15" s="22" customFormat="1" ht="20.100000000000001" customHeight="1" x14ac:dyDescent="0.25">
      <c r="A28" s="21">
        <v>36986</v>
      </c>
      <c r="B28" s="21">
        <v>36987</v>
      </c>
      <c r="C28" s="22" t="s">
        <v>131</v>
      </c>
      <c r="D28" s="22" t="s">
        <v>130</v>
      </c>
      <c r="E28" s="22" t="s">
        <v>51</v>
      </c>
      <c r="F28" s="22" t="s">
        <v>52</v>
      </c>
      <c r="G28" s="23">
        <v>1206</v>
      </c>
      <c r="H28" s="24">
        <v>103468</v>
      </c>
      <c r="I28" s="25" t="s">
        <v>85</v>
      </c>
      <c r="J28" s="26">
        <v>8962</v>
      </c>
      <c r="K28" s="17" t="s">
        <v>85</v>
      </c>
      <c r="L28" s="25" t="s">
        <v>85</v>
      </c>
      <c r="M28" s="26">
        <v>8157</v>
      </c>
      <c r="N28" s="17" t="s">
        <v>85</v>
      </c>
    </row>
    <row r="29" spans="1:15" ht="20.100000000000001" customHeight="1" x14ac:dyDescent="0.25">
      <c r="A29" s="7">
        <v>36986</v>
      </c>
      <c r="B29" s="7">
        <v>36988</v>
      </c>
      <c r="C29" t="s">
        <v>39</v>
      </c>
      <c r="D29" t="s">
        <v>14</v>
      </c>
      <c r="E29" t="s">
        <v>40</v>
      </c>
      <c r="F29" t="s">
        <v>16</v>
      </c>
      <c r="G29" s="11">
        <v>413</v>
      </c>
      <c r="H29" s="5">
        <v>106303</v>
      </c>
      <c r="I29" s="14">
        <v>12</v>
      </c>
      <c r="J29" s="3">
        <v>20570</v>
      </c>
      <c r="K29" s="17">
        <f t="shared" si="3"/>
        <v>1714.1666666666667</v>
      </c>
      <c r="L29" s="14">
        <v>12</v>
      </c>
      <c r="M29" s="3">
        <v>24177</v>
      </c>
      <c r="N29" s="17">
        <f t="shared" si="4"/>
        <v>2014.75</v>
      </c>
      <c r="O29" t="s">
        <v>165</v>
      </c>
    </row>
    <row r="30" spans="1:15" s="22" customFormat="1" ht="20.100000000000001" customHeight="1" x14ac:dyDescent="0.25">
      <c r="A30" s="21">
        <v>36986</v>
      </c>
      <c r="B30" s="21">
        <v>36989</v>
      </c>
      <c r="C30" s="22" t="s">
        <v>47</v>
      </c>
      <c r="D30" s="22" t="s">
        <v>102</v>
      </c>
      <c r="E30" s="22" t="s">
        <v>15</v>
      </c>
      <c r="F30" s="22" t="s">
        <v>16</v>
      </c>
      <c r="G30" s="23">
        <v>413</v>
      </c>
      <c r="H30" s="24">
        <v>106303</v>
      </c>
      <c r="I30" s="25">
        <v>40</v>
      </c>
      <c r="J30" s="26">
        <v>7550</v>
      </c>
      <c r="K30" s="17">
        <f t="shared" si="3"/>
        <v>188.75</v>
      </c>
      <c r="L30" s="25">
        <v>50</v>
      </c>
      <c r="M30" s="26">
        <v>11842</v>
      </c>
      <c r="N30" s="17">
        <f t="shared" si="4"/>
        <v>236.84</v>
      </c>
    </row>
    <row r="31" spans="1:15" s="22" customFormat="1" ht="20.100000000000001" customHeight="1" x14ac:dyDescent="0.25">
      <c r="A31" s="21">
        <v>36991</v>
      </c>
      <c r="B31" s="21">
        <v>36991</v>
      </c>
      <c r="C31" s="22" t="s">
        <v>149</v>
      </c>
      <c r="D31" s="22" t="s">
        <v>50</v>
      </c>
      <c r="E31" s="22" t="s">
        <v>169</v>
      </c>
      <c r="F31" s="22" t="s">
        <v>16</v>
      </c>
      <c r="G31" s="23">
        <v>413</v>
      </c>
      <c r="H31" s="24">
        <v>106802</v>
      </c>
      <c r="I31" s="25"/>
      <c r="J31" s="26"/>
      <c r="K31" s="17"/>
      <c r="L31" s="25">
        <v>20</v>
      </c>
      <c r="M31" s="26">
        <v>3855</v>
      </c>
      <c r="N31" s="17">
        <f t="shared" si="4"/>
        <v>192.75</v>
      </c>
    </row>
    <row r="32" spans="1:15" s="22" customFormat="1" ht="20.100000000000001" customHeight="1" x14ac:dyDescent="0.25">
      <c r="A32" s="21">
        <v>36992</v>
      </c>
      <c r="B32" s="21">
        <v>36992</v>
      </c>
      <c r="C32" s="22" t="s">
        <v>149</v>
      </c>
      <c r="D32" s="22" t="s">
        <v>151</v>
      </c>
      <c r="E32" s="22" t="s">
        <v>169</v>
      </c>
      <c r="F32" s="22" t="s">
        <v>16</v>
      </c>
      <c r="G32" s="23">
        <v>413</v>
      </c>
      <c r="H32" s="24">
        <v>106802</v>
      </c>
      <c r="I32" s="25"/>
      <c r="J32" s="26"/>
      <c r="K32" s="17"/>
      <c r="L32" s="25">
        <v>15</v>
      </c>
      <c r="M32" s="26">
        <v>615</v>
      </c>
      <c r="N32" s="17">
        <f t="shared" si="4"/>
        <v>41</v>
      </c>
    </row>
    <row r="33" spans="1:15" s="22" customFormat="1" ht="20.100000000000001" customHeight="1" x14ac:dyDescent="0.25">
      <c r="A33" s="21">
        <v>36992</v>
      </c>
      <c r="B33" s="21">
        <v>36992</v>
      </c>
      <c r="C33" s="22" t="s">
        <v>149</v>
      </c>
      <c r="D33" s="22" t="s">
        <v>152</v>
      </c>
      <c r="E33" s="22" t="s">
        <v>169</v>
      </c>
      <c r="F33" s="22" t="s">
        <v>16</v>
      </c>
      <c r="G33" s="23">
        <v>413</v>
      </c>
      <c r="H33" s="24">
        <v>106802</v>
      </c>
      <c r="I33" s="25"/>
      <c r="J33" s="26"/>
      <c r="K33" s="17"/>
      <c r="L33" s="25">
        <v>15</v>
      </c>
      <c r="M33" s="26">
        <v>1329</v>
      </c>
      <c r="N33" s="17">
        <f t="shared" si="4"/>
        <v>88.6</v>
      </c>
    </row>
    <row r="34" spans="1:15" s="22" customFormat="1" ht="20.100000000000001" customHeight="1" x14ac:dyDescent="0.25">
      <c r="A34" s="21">
        <v>36993</v>
      </c>
      <c r="B34" s="21">
        <v>36993</v>
      </c>
      <c r="C34" s="22" t="s">
        <v>149</v>
      </c>
      <c r="D34" s="22" t="s">
        <v>153</v>
      </c>
      <c r="E34" s="22" t="s">
        <v>169</v>
      </c>
      <c r="F34" s="22" t="s">
        <v>16</v>
      </c>
      <c r="G34" s="23">
        <v>413</v>
      </c>
      <c r="H34" s="24">
        <v>106802</v>
      </c>
      <c r="I34" s="25"/>
      <c r="J34" s="26"/>
      <c r="K34" s="17"/>
      <c r="L34" s="25">
        <v>17</v>
      </c>
      <c r="M34" s="26">
        <v>691</v>
      </c>
      <c r="N34" s="17">
        <f t="shared" si="4"/>
        <v>40.647058823529413</v>
      </c>
    </row>
    <row r="35" spans="1:15" ht="20.100000000000001" customHeight="1" x14ac:dyDescent="0.25">
      <c r="A35" s="7">
        <v>36997</v>
      </c>
      <c r="B35" s="7">
        <v>37003</v>
      </c>
      <c r="C35" t="s">
        <v>74</v>
      </c>
      <c r="D35" t="s">
        <v>22</v>
      </c>
      <c r="E35" t="s">
        <v>16</v>
      </c>
      <c r="F35" t="s">
        <v>16</v>
      </c>
      <c r="G35" s="11">
        <v>413</v>
      </c>
      <c r="H35" s="5">
        <v>105573</v>
      </c>
      <c r="I35" s="14" t="s">
        <v>85</v>
      </c>
      <c r="J35" s="3">
        <v>20700</v>
      </c>
      <c r="K35" s="17" t="s">
        <v>85</v>
      </c>
      <c r="L35" s="14" t="s">
        <v>85</v>
      </c>
      <c r="M35" s="3">
        <v>20700</v>
      </c>
      <c r="N35" s="17" t="s">
        <v>85</v>
      </c>
    </row>
    <row r="36" spans="1:15" s="22" customFormat="1" ht="20.100000000000001" customHeight="1" x14ac:dyDescent="0.25">
      <c r="A36" s="21">
        <v>36999</v>
      </c>
      <c r="B36" s="21">
        <v>36999</v>
      </c>
      <c r="C36" s="22" t="s">
        <v>149</v>
      </c>
      <c r="D36" s="22" t="s">
        <v>134</v>
      </c>
      <c r="E36" s="22" t="s">
        <v>169</v>
      </c>
      <c r="F36" s="22" t="s">
        <v>16</v>
      </c>
      <c r="G36" s="23">
        <v>413</v>
      </c>
      <c r="H36" s="24">
        <v>106802</v>
      </c>
      <c r="I36" s="25"/>
      <c r="J36" s="26"/>
      <c r="K36" s="17"/>
      <c r="L36" s="25">
        <v>20</v>
      </c>
      <c r="M36" s="26">
        <v>2187</v>
      </c>
      <c r="N36" s="17">
        <f t="shared" si="4"/>
        <v>109.35</v>
      </c>
    </row>
    <row r="37" spans="1:15" s="22" customFormat="1" ht="20.100000000000001" customHeight="1" x14ac:dyDescent="0.25">
      <c r="A37" s="21">
        <v>37000</v>
      </c>
      <c r="B37" s="21">
        <v>37000</v>
      </c>
      <c r="C37" s="22" t="s">
        <v>149</v>
      </c>
      <c r="D37" s="22" t="s">
        <v>68</v>
      </c>
      <c r="E37" s="22" t="s">
        <v>169</v>
      </c>
      <c r="F37" s="22" t="s">
        <v>16</v>
      </c>
      <c r="G37" s="23">
        <v>413</v>
      </c>
      <c r="H37" s="24">
        <v>106802</v>
      </c>
      <c r="I37" s="25"/>
      <c r="J37" s="26"/>
      <c r="K37" s="17"/>
      <c r="L37" s="25">
        <v>13</v>
      </c>
      <c r="M37" s="26">
        <v>1590</v>
      </c>
      <c r="N37" s="17">
        <f t="shared" si="4"/>
        <v>122.30769230769231</v>
      </c>
    </row>
    <row r="38" spans="1:15" s="22" customFormat="1" ht="20.100000000000001" customHeight="1" x14ac:dyDescent="0.25">
      <c r="A38" s="21">
        <v>37000</v>
      </c>
      <c r="B38" s="21">
        <v>37002</v>
      </c>
      <c r="C38" s="22" t="s">
        <v>133</v>
      </c>
      <c r="D38" s="22" t="s">
        <v>134</v>
      </c>
      <c r="E38" s="22" t="s">
        <v>51</v>
      </c>
      <c r="F38" s="22" t="s">
        <v>16</v>
      </c>
      <c r="G38" s="28" t="s">
        <v>119</v>
      </c>
      <c r="H38" s="24" t="s">
        <v>117</v>
      </c>
      <c r="I38" s="25" t="s">
        <v>85</v>
      </c>
      <c r="J38" s="26">
        <v>6257</v>
      </c>
      <c r="K38" s="17" t="s">
        <v>85</v>
      </c>
      <c r="L38" s="25" t="s">
        <v>85</v>
      </c>
      <c r="M38" s="26">
        <v>9316</v>
      </c>
      <c r="N38" s="17" t="s">
        <v>85</v>
      </c>
      <c r="O38" s="22" t="s">
        <v>161</v>
      </c>
    </row>
    <row r="39" spans="1:15" s="22" customFormat="1" ht="20.100000000000001" customHeight="1" x14ac:dyDescent="0.25">
      <c r="A39" s="21">
        <v>37007</v>
      </c>
      <c r="B39" s="21">
        <v>37007</v>
      </c>
      <c r="C39" s="22" t="s">
        <v>132</v>
      </c>
      <c r="D39" s="22" t="s">
        <v>22</v>
      </c>
      <c r="E39" s="22" t="s">
        <v>168</v>
      </c>
      <c r="F39" s="22" t="s">
        <v>52</v>
      </c>
      <c r="G39" s="23">
        <v>1206</v>
      </c>
      <c r="H39" s="24">
        <v>103464</v>
      </c>
      <c r="I39" s="25">
        <v>25</v>
      </c>
      <c r="J39" s="26">
        <v>840</v>
      </c>
      <c r="K39" s="17">
        <f t="shared" si="3"/>
        <v>33.6</v>
      </c>
      <c r="L39" s="25">
        <v>27</v>
      </c>
      <c r="M39" s="26">
        <v>1007</v>
      </c>
      <c r="N39" s="17">
        <f t="shared" si="4"/>
        <v>37.296296296296298</v>
      </c>
    </row>
    <row r="40" spans="1:15" ht="20.100000000000001" customHeight="1" x14ac:dyDescent="0.25">
      <c r="A40" s="7">
        <v>37008</v>
      </c>
      <c r="B40" s="7">
        <v>37010</v>
      </c>
      <c r="C40" t="s">
        <v>42</v>
      </c>
      <c r="D40" t="s">
        <v>43</v>
      </c>
      <c r="E40" t="s">
        <v>31</v>
      </c>
      <c r="F40" t="s">
        <v>16</v>
      </c>
      <c r="G40" s="11">
        <v>413</v>
      </c>
      <c r="H40" s="5">
        <v>106635</v>
      </c>
      <c r="I40" s="14">
        <v>14</v>
      </c>
      <c r="J40" s="3">
        <v>18000</v>
      </c>
      <c r="K40" s="17">
        <f t="shared" si="3"/>
        <v>1285.7142857142858</v>
      </c>
      <c r="L40" s="14">
        <v>15</v>
      </c>
      <c r="M40" s="3">
        <v>16746</v>
      </c>
      <c r="N40" s="17">
        <f t="shared" si="4"/>
        <v>1116.4000000000001</v>
      </c>
    </row>
    <row r="41" spans="1:15" s="22" customFormat="1" ht="20.100000000000001" customHeight="1" x14ac:dyDescent="0.25">
      <c r="A41" s="21">
        <v>37017</v>
      </c>
      <c r="B41" s="21">
        <v>37019</v>
      </c>
      <c r="C41" s="22" t="s">
        <v>135</v>
      </c>
      <c r="D41" s="22" t="s">
        <v>136</v>
      </c>
      <c r="E41" s="22" t="s">
        <v>51</v>
      </c>
      <c r="F41" s="22" t="s">
        <v>52</v>
      </c>
      <c r="G41" s="23">
        <v>1206</v>
      </c>
      <c r="H41" s="24">
        <v>103468</v>
      </c>
      <c r="I41" s="25" t="s">
        <v>85</v>
      </c>
      <c r="J41" s="26">
        <v>3055</v>
      </c>
      <c r="K41" s="17" t="s">
        <v>85</v>
      </c>
      <c r="L41" s="25" t="s">
        <v>85</v>
      </c>
      <c r="M41" s="26">
        <v>3055</v>
      </c>
      <c r="N41" s="17" t="s">
        <v>85</v>
      </c>
      <c r="O41" s="22" t="s">
        <v>162</v>
      </c>
    </row>
    <row r="42" spans="1:15" s="22" customFormat="1" ht="20.100000000000001" customHeight="1" x14ac:dyDescent="0.25">
      <c r="A42" s="21">
        <v>37027</v>
      </c>
      <c r="B42" s="21">
        <v>37029</v>
      </c>
      <c r="C42" s="22" t="s">
        <v>137</v>
      </c>
      <c r="D42" s="22" t="s">
        <v>134</v>
      </c>
      <c r="E42" s="22" t="s">
        <v>138</v>
      </c>
      <c r="F42" s="22" t="s">
        <v>52</v>
      </c>
      <c r="G42" s="23">
        <v>1206</v>
      </c>
      <c r="H42" s="24">
        <v>103357</v>
      </c>
      <c r="I42" s="25">
        <v>21</v>
      </c>
      <c r="J42" s="26">
        <v>23719</v>
      </c>
      <c r="K42" s="17">
        <f t="shared" si="3"/>
        <v>1129.4761904761904</v>
      </c>
      <c r="L42" s="25">
        <v>22</v>
      </c>
      <c r="M42" s="26">
        <v>25653</v>
      </c>
      <c r="N42" s="17">
        <f t="shared" si="4"/>
        <v>1166.0454545454545</v>
      </c>
      <c r="O42" s="22" t="s">
        <v>163</v>
      </c>
    </row>
    <row r="43" spans="1:15" s="22" customFormat="1" ht="20.100000000000001" customHeight="1" x14ac:dyDescent="0.25">
      <c r="A43" s="21">
        <v>37031</v>
      </c>
      <c r="B43" s="21">
        <v>37031</v>
      </c>
      <c r="C43" s="22" t="s">
        <v>139</v>
      </c>
      <c r="D43" s="22" t="s">
        <v>140</v>
      </c>
      <c r="E43" s="22" t="s">
        <v>170</v>
      </c>
      <c r="F43" s="22" t="s">
        <v>52</v>
      </c>
      <c r="G43" s="23">
        <v>1206</v>
      </c>
      <c r="H43" s="24">
        <v>155015</v>
      </c>
      <c r="I43" s="25">
        <v>150</v>
      </c>
      <c r="J43" s="26">
        <v>7265</v>
      </c>
      <c r="K43" s="17">
        <f t="shared" si="3"/>
        <v>48.43333333333333</v>
      </c>
      <c r="L43" s="25">
        <v>120</v>
      </c>
      <c r="M43" s="26">
        <v>6770</v>
      </c>
      <c r="N43" s="17">
        <f t="shared" si="4"/>
        <v>56.416666666666664</v>
      </c>
    </row>
    <row r="44" spans="1:15" s="22" customFormat="1" ht="20.100000000000001" customHeight="1" x14ac:dyDescent="0.25">
      <c r="A44" s="21">
        <v>37046</v>
      </c>
      <c r="B44" s="21">
        <v>37048</v>
      </c>
      <c r="C44" s="22" t="s">
        <v>141</v>
      </c>
      <c r="D44" s="22" t="s">
        <v>140</v>
      </c>
      <c r="E44" s="22" t="s">
        <v>51</v>
      </c>
      <c r="F44" s="22" t="s">
        <v>52</v>
      </c>
      <c r="G44" s="23">
        <v>1206</v>
      </c>
      <c r="H44" s="24">
        <v>103468</v>
      </c>
      <c r="I44" s="25" t="s">
        <v>85</v>
      </c>
      <c r="J44" s="26">
        <v>895</v>
      </c>
      <c r="K44" s="17" t="s">
        <v>85</v>
      </c>
      <c r="L44" s="25" t="s">
        <v>85</v>
      </c>
      <c r="M44" s="26">
        <v>895</v>
      </c>
      <c r="N44" s="17" t="s">
        <v>85</v>
      </c>
      <c r="O44" s="22" t="s">
        <v>171</v>
      </c>
    </row>
    <row r="45" spans="1:15" s="22" customFormat="1" ht="20.100000000000001" customHeight="1" x14ac:dyDescent="0.25">
      <c r="A45" s="21">
        <v>37049</v>
      </c>
      <c r="B45" s="21">
        <v>37050</v>
      </c>
      <c r="C45" s="22" t="s">
        <v>67</v>
      </c>
      <c r="D45" s="22" t="s">
        <v>68</v>
      </c>
      <c r="E45" s="22" t="s">
        <v>61</v>
      </c>
      <c r="F45" s="22" t="s">
        <v>16</v>
      </c>
      <c r="G45" s="23">
        <v>413</v>
      </c>
      <c r="H45" s="24">
        <v>150153</v>
      </c>
      <c r="I45" s="25">
        <v>22</v>
      </c>
      <c r="J45" s="26">
        <v>10000</v>
      </c>
      <c r="K45" s="17">
        <f t="shared" si="3"/>
        <v>454.54545454545456</v>
      </c>
      <c r="L45" s="25">
        <v>22</v>
      </c>
      <c r="M45" s="26">
        <v>9528</v>
      </c>
      <c r="N45" s="17">
        <f t="shared" si="4"/>
        <v>433.09090909090907</v>
      </c>
      <c r="O45" s="22" t="s">
        <v>172</v>
      </c>
    </row>
    <row r="46" spans="1:15" s="22" customFormat="1" ht="20.100000000000001" customHeight="1" x14ac:dyDescent="0.25">
      <c r="A46" s="21">
        <v>37056</v>
      </c>
      <c r="B46" s="21">
        <v>37056</v>
      </c>
      <c r="C46" s="22" t="s">
        <v>47</v>
      </c>
      <c r="D46" s="22" t="s">
        <v>142</v>
      </c>
      <c r="E46" s="22" t="s">
        <v>15</v>
      </c>
      <c r="F46" s="22" t="s">
        <v>16</v>
      </c>
      <c r="G46" s="23">
        <v>413</v>
      </c>
      <c r="H46" s="24">
        <v>106303</v>
      </c>
      <c r="I46" s="25">
        <v>50</v>
      </c>
      <c r="J46" s="26">
        <v>6885</v>
      </c>
      <c r="K46" s="17">
        <f t="shared" si="3"/>
        <v>137.69999999999999</v>
      </c>
      <c r="L46" s="25">
        <v>40</v>
      </c>
      <c r="M46" s="26">
        <v>6796</v>
      </c>
      <c r="N46" s="17">
        <f t="shared" si="4"/>
        <v>169.9</v>
      </c>
    </row>
    <row r="47" spans="1:15" ht="20.100000000000001" customHeight="1" x14ac:dyDescent="0.25">
      <c r="A47" s="7">
        <v>37060</v>
      </c>
      <c r="B47" s="7">
        <v>37062</v>
      </c>
      <c r="C47" t="s">
        <v>59</v>
      </c>
      <c r="D47" t="s">
        <v>60</v>
      </c>
      <c r="E47" t="s">
        <v>61</v>
      </c>
      <c r="F47" t="s">
        <v>16</v>
      </c>
      <c r="G47" s="11">
        <v>413</v>
      </c>
      <c r="I47" s="14">
        <v>55</v>
      </c>
      <c r="J47" s="3">
        <v>35000</v>
      </c>
      <c r="K47" s="17">
        <f t="shared" si="3"/>
        <v>636.36363636363637</v>
      </c>
      <c r="L47" s="14">
        <v>0</v>
      </c>
      <c r="M47" s="3">
        <v>0</v>
      </c>
      <c r="N47" s="17">
        <v>0</v>
      </c>
      <c r="O47" t="s">
        <v>166</v>
      </c>
    </row>
    <row r="48" spans="1:15" ht="20.100000000000001" customHeight="1" x14ac:dyDescent="0.25">
      <c r="A48" s="7">
        <v>37064</v>
      </c>
      <c r="B48" s="7">
        <v>37066</v>
      </c>
      <c r="C48" t="s">
        <v>44</v>
      </c>
      <c r="D48" t="s">
        <v>28</v>
      </c>
      <c r="E48" t="s">
        <v>40</v>
      </c>
      <c r="F48" t="s">
        <v>16</v>
      </c>
      <c r="G48" s="11">
        <v>413</v>
      </c>
      <c r="H48" s="5">
        <v>106303</v>
      </c>
      <c r="I48" s="14">
        <v>14</v>
      </c>
      <c r="J48" s="3">
        <v>23319</v>
      </c>
      <c r="K48" s="17">
        <f t="shared" si="3"/>
        <v>1665.6428571428571</v>
      </c>
      <c r="L48" s="14">
        <v>20</v>
      </c>
      <c r="M48" s="3">
        <v>31588</v>
      </c>
      <c r="N48" s="17">
        <f t="shared" si="4"/>
        <v>1579.4</v>
      </c>
      <c r="O48" t="s">
        <v>167</v>
      </c>
    </row>
    <row r="49" spans="1:15" ht="20.100000000000001" customHeight="1" x14ac:dyDescent="0.25">
      <c r="A49" s="7">
        <v>37066</v>
      </c>
      <c r="B49" s="7">
        <v>37066</v>
      </c>
      <c r="C49" t="s">
        <v>45</v>
      </c>
      <c r="D49" t="s">
        <v>22</v>
      </c>
      <c r="E49" t="s">
        <v>46</v>
      </c>
      <c r="F49" t="s">
        <v>16</v>
      </c>
      <c r="G49" s="11">
        <v>413</v>
      </c>
      <c r="H49" s="5">
        <v>105655</v>
      </c>
      <c r="I49" s="14">
        <v>150</v>
      </c>
      <c r="J49" s="3">
        <v>13999</v>
      </c>
      <c r="K49" s="17">
        <f t="shared" si="3"/>
        <v>93.326666666666668</v>
      </c>
      <c r="L49" s="14">
        <v>115</v>
      </c>
      <c r="M49" s="3">
        <v>14106</v>
      </c>
      <c r="N49" s="17">
        <f t="shared" si="4"/>
        <v>122.6608695652174</v>
      </c>
    </row>
    <row r="50" spans="1:15" ht="20.100000000000001" customHeight="1" x14ac:dyDescent="0.25">
      <c r="A50" s="18" t="s">
        <v>145</v>
      </c>
      <c r="B50" s="18"/>
      <c r="C50" s="1"/>
      <c r="D50" s="1"/>
      <c r="E50" s="1"/>
      <c r="F50" s="1"/>
      <c r="G50" s="12"/>
      <c r="H50" s="6"/>
      <c r="I50" s="15">
        <f t="shared" ref="I50:N50" si="5">SUM(I25:I49)</f>
        <v>625</v>
      </c>
      <c r="J50" s="16">
        <f t="shared" si="5"/>
        <v>690226</v>
      </c>
      <c r="K50" s="16">
        <f t="shared" si="5"/>
        <v>14098.96909090909</v>
      </c>
      <c r="L50" s="15">
        <f t="shared" si="5"/>
        <v>646</v>
      </c>
      <c r="M50" s="16">
        <f t="shared" si="5"/>
        <v>668702</v>
      </c>
      <c r="N50" s="16">
        <f t="shared" si="5"/>
        <v>14493.704947295764</v>
      </c>
      <c r="O50" s="1"/>
    </row>
    <row r="51" spans="1:15" ht="20.100000000000001" customHeight="1" x14ac:dyDescent="0.25">
      <c r="A51" s="18" t="s">
        <v>164</v>
      </c>
      <c r="B51" s="18"/>
      <c r="C51" s="1"/>
      <c r="D51" s="1"/>
      <c r="E51" s="1"/>
      <c r="F51" s="1"/>
      <c r="G51" s="12"/>
      <c r="H51" s="6"/>
      <c r="I51" s="16">
        <f t="shared" ref="I51:N51" si="6">SUM(I24,I50)</f>
        <v>1620</v>
      </c>
      <c r="J51" s="16">
        <f t="shared" si="6"/>
        <v>1077730</v>
      </c>
      <c r="K51" s="16">
        <f t="shared" si="6"/>
        <v>26841.053439648582</v>
      </c>
      <c r="L51" s="16">
        <f t="shared" si="6"/>
        <v>1445</v>
      </c>
      <c r="M51" s="16">
        <f t="shared" si="6"/>
        <v>1049633</v>
      </c>
      <c r="N51" s="16">
        <f t="shared" si="6"/>
        <v>26227.406570672389</v>
      </c>
      <c r="O51" s="1"/>
    </row>
    <row r="52" spans="1:15" x14ac:dyDescent="0.25">
      <c r="A52" s="7" t="s">
        <v>175</v>
      </c>
    </row>
    <row r="53" spans="1:15" x14ac:dyDescent="0.25">
      <c r="A53" s="8">
        <v>37092</v>
      </c>
    </row>
    <row r="54" spans="1:15" ht="20.100000000000001" customHeight="1" x14ac:dyDescent="0.25">
      <c r="A54" s="9" t="s">
        <v>0</v>
      </c>
      <c r="B54" s="9" t="s">
        <v>1</v>
      </c>
      <c r="C54" s="2" t="s">
        <v>2</v>
      </c>
      <c r="D54" s="2" t="s">
        <v>3</v>
      </c>
      <c r="E54" s="2" t="s">
        <v>4</v>
      </c>
      <c r="F54" s="2" t="s">
        <v>12</v>
      </c>
      <c r="G54" s="10" t="s">
        <v>5</v>
      </c>
      <c r="H54" s="2" t="s">
        <v>6</v>
      </c>
      <c r="I54" s="15" t="s">
        <v>7</v>
      </c>
      <c r="J54" s="4" t="s">
        <v>8</v>
      </c>
      <c r="K54" s="16" t="s">
        <v>20</v>
      </c>
      <c r="L54" s="2" t="s">
        <v>9</v>
      </c>
      <c r="M54" s="4" t="s">
        <v>10</v>
      </c>
      <c r="N54" s="4" t="s">
        <v>20</v>
      </c>
      <c r="O54" s="2" t="s">
        <v>11</v>
      </c>
    </row>
    <row r="55" spans="1:15" ht="20.100000000000001" customHeight="1" x14ac:dyDescent="0.25">
      <c r="A55" s="7">
        <v>37089</v>
      </c>
      <c r="B55" s="7">
        <v>37089</v>
      </c>
      <c r="C55" t="s">
        <v>79</v>
      </c>
      <c r="D55" t="s">
        <v>22</v>
      </c>
      <c r="E55" t="s">
        <v>80</v>
      </c>
      <c r="F55" t="s">
        <v>16</v>
      </c>
      <c r="G55" s="11">
        <v>413</v>
      </c>
      <c r="H55" s="5">
        <v>107448</v>
      </c>
      <c r="I55" s="14">
        <v>21</v>
      </c>
      <c r="J55" s="3">
        <v>4816</v>
      </c>
      <c r="K55" s="17">
        <f>SUM(J55/I55)</f>
        <v>229.33333333333334</v>
      </c>
    </row>
    <row r="56" spans="1:15" ht="20.100000000000001" customHeight="1" x14ac:dyDescent="0.25">
      <c r="A56" s="7">
        <v>37092</v>
      </c>
      <c r="B56" s="7">
        <v>37094</v>
      </c>
      <c r="C56" t="s">
        <v>53</v>
      </c>
      <c r="D56" t="s">
        <v>54</v>
      </c>
      <c r="E56" t="s">
        <v>55</v>
      </c>
      <c r="F56" t="s">
        <v>16</v>
      </c>
      <c r="G56" s="11">
        <v>413</v>
      </c>
      <c r="H56" s="5">
        <v>107310</v>
      </c>
      <c r="I56" s="14">
        <v>30</v>
      </c>
      <c r="J56" s="3">
        <v>18000</v>
      </c>
      <c r="K56" s="17">
        <f>SUM(J56/I56)</f>
        <v>600</v>
      </c>
    </row>
    <row r="57" spans="1:15" ht="20.100000000000001" customHeight="1" x14ac:dyDescent="0.25">
      <c r="A57" s="7">
        <v>37102</v>
      </c>
      <c r="B57" s="7">
        <v>37105</v>
      </c>
      <c r="C57" t="s">
        <v>56</v>
      </c>
      <c r="D57" t="s">
        <v>57</v>
      </c>
      <c r="E57" t="s">
        <v>58</v>
      </c>
      <c r="F57" t="s">
        <v>16</v>
      </c>
      <c r="G57" s="11">
        <v>413</v>
      </c>
      <c r="H57" s="5">
        <v>107309</v>
      </c>
      <c r="I57" s="14">
        <v>23</v>
      </c>
      <c r="J57" s="3">
        <v>40000</v>
      </c>
      <c r="K57" s="17">
        <f>SUM(J57/I57)</f>
        <v>1739.1304347826087</v>
      </c>
    </row>
    <row r="58" spans="1:15" ht="20.100000000000001" customHeight="1" x14ac:dyDescent="0.25">
      <c r="A58" s="7">
        <v>37110</v>
      </c>
      <c r="B58" s="7">
        <v>37111</v>
      </c>
      <c r="C58" t="s">
        <v>81</v>
      </c>
      <c r="D58" t="s">
        <v>82</v>
      </c>
      <c r="E58" t="s">
        <v>83</v>
      </c>
      <c r="F58" t="s">
        <v>16</v>
      </c>
      <c r="G58" s="11">
        <v>413</v>
      </c>
      <c r="H58" s="5">
        <v>107322</v>
      </c>
      <c r="I58" s="14" t="s">
        <v>84</v>
      </c>
      <c r="J58" s="3">
        <v>16475</v>
      </c>
      <c r="K58" s="17" t="s">
        <v>85</v>
      </c>
    </row>
    <row r="59" spans="1:15" s="22" customFormat="1" ht="20.100000000000001" customHeight="1" x14ac:dyDescent="0.25">
      <c r="A59" s="21">
        <v>37112</v>
      </c>
      <c r="B59" s="21">
        <v>37112</v>
      </c>
      <c r="C59" s="22" t="s">
        <v>47</v>
      </c>
      <c r="D59" s="22" t="s">
        <v>22</v>
      </c>
      <c r="E59" s="22" t="s">
        <v>15</v>
      </c>
      <c r="F59" s="22" t="s">
        <v>16</v>
      </c>
      <c r="G59" s="23">
        <v>413</v>
      </c>
      <c r="H59" s="24">
        <v>106303</v>
      </c>
      <c r="I59" s="25">
        <v>90</v>
      </c>
      <c r="J59" s="26">
        <v>7090</v>
      </c>
      <c r="K59" s="27">
        <f>SUM(J59/I59)</f>
        <v>78.777777777777771</v>
      </c>
      <c r="L59" s="25"/>
      <c r="M59" s="26"/>
      <c r="N59" s="27"/>
    </row>
    <row r="60" spans="1:15" ht="20.100000000000001" customHeight="1" x14ac:dyDescent="0.25">
      <c r="A60" s="7">
        <v>37112</v>
      </c>
      <c r="B60" s="7">
        <v>37114</v>
      </c>
      <c r="C60" t="s">
        <v>39</v>
      </c>
      <c r="D60" t="s">
        <v>86</v>
      </c>
      <c r="E60" t="s">
        <v>40</v>
      </c>
      <c r="F60" t="s">
        <v>16</v>
      </c>
      <c r="G60" s="11">
        <v>413</v>
      </c>
      <c r="H60" s="5">
        <v>106303</v>
      </c>
      <c r="I60" s="14">
        <v>16</v>
      </c>
      <c r="J60" s="3">
        <v>33541</v>
      </c>
      <c r="K60" s="17">
        <f>SUM(J60/I60)</f>
        <v>2096.3125</v>
      </c>
    </row>
    <row r="61" spans="1:15" ht="20.100000000000001" customHeight="1" x14ac:dyDescent="0.25">
      <c r="A61" s="7">
        <v>37112</v>
      </c>
      <c r="B61" s="7">
        <v>37116</v>
      </c>
      <c r="C61" t="s">
        <v>87</v>
      </c>
      <c r="D61" t="s">
        <v>28</v>
      </c>
      <c r="E61" t="s">
        <v>88</v>
      </c>
      <c r="F61" t="s">
        <v>16</v>
      </c>
      <c r="G61" s="11">
        <v>413</v>
      </c>
      <c r="H61" s="5">
        <v>107307</v>
      </c>
      <c r="I61" s="14">
        <v>40</v>
      </c>
      <c r="J61" s="3">
        <v>60878</v>
      </c>
      <c r="K61" s="17">
        <f>SUM(J61/I61)</f>
        <v>1521.95</v>
      </c>
    </row>
    <row r="62" spans="1:15" ht="20.100000000000001" customHeight="1" x14ac:dyDescent="0.25">
      <c r="A62" s="7">
        <v>37119</v>
      </c>
      <c r="B62" s="7">
        <v>37122</v>
      </c>
      <c r="C62" t="s">
        <v>173</v>
      </c>
      <c r="D62" t="s">
        <v>110</v>
      </c>
      <c r="E62" t="s">
        <v>174</v>
      </c>
      <c r="F62" t="s">
        <v>16</v>
      </c>
      <c r="G62" s="11">
        <v>413</v>
      </c>
      <c r="H62" s="5">
        <v>106298</v>
      </c>
      <c r="I62" s="14">
        <v>55</v>
      </c>
      <c r="J62" s="3">
        <v>158766</v>
      </c>
      <c r="K62" s="17">
        <f>SUM(J62/I62)</f>
        <v>2886.6545454545453</v>
      </c>
    </row>
    <row r="63" spans="1:15" ht="20.100000000000001" customHeight="1" x14ac:dyDescent="0.25">
      <c r="A63" s="7">
        <v>37147</v>
      </c>
      <c r="B63" s="7">
        <v>37148</v>
      </c>
      <c r="C63" t="s">
        <v>89</v>
      </c>
      <c r="D63" t="s">
        <v>90</v>
      </c>
      <c r="E63" t="s">
        <v>91</v>
      </c>
      <c r="F63" t="s">
        <v>72</v>
      </c>
      <c r="G63" s="11">
        <v>413</v>
      </c>
      <c r="H63" s="5">
        <v>105573</v>
      </c>
    </row>
    <row r="64" spans="1:15" ht="20.100000000000001" customHeight="1" x14ac:dyDescent="0.25">
      <c r="A64" s="7">
        <v>37148</v>
      </c>
      <c r="B64" s="7">
        <v>37150</v>
      </c>
      <c r="C64" t="s">
        <v>62</v>
      </c>
      <c r="D64" t="s">
        <v>63</v>
      </c>
      <c r="E64" t="s">
        <v>64</v>
      </c>
      <c r="F64" t="s">
        <v>16</v>
      </c>
      <c r="G64" s="11">
        <v>413</v>
      </c>
      <c r="H64" s="5">
        <v>107443</v>
      </c>
      <c r="I64" s="14">
        <v>25</v>
      </c>
      <c r="J64" s="3">
        <v>37438</v>
      </c>
      <c r="K64" s="17">
        <f>SUM(J64/I64)</f>
        <v>1497.52</v>
      </c>
    </row>
    <row r="65" spans="1:15" ht="20.100000000000001" customHeight="1" x14ac:dyDescent="0.25">
      <c r="A65" s="7">
        <v>37155</v>
      </c>
      <c r="B65" s="7">
        <v>37157</v>
      </c>
      <c r="C65" t="s">
        <v>92</v>
      </c>
      <c r="D65" t="s">
        <v>93</v>
      </c>
      <c r="E65" t="s">
        <v>94</v>
      </c>
      <c r="F65" t="s">
        <v>95</v>
      </c>
      <c r="G65" s="11">
        <v>460</v>
      </c>
      <c r="H65" s="5">
        <v>104561</v>
      </c>
      <c r="I65" s="14">
        <v>25</v>
      </c>
      <c r="J65" s="3">
        <v>48763</v>
      </c>
      <c r="K65" s="17">
        <f>SUM(J65/I65)</f>
        <v>1950.52</v>
      </c>
    </row>
    <row r="66" spans="1:15" ht="20.100000000000001" customHeight="1" x14ac:dyDescent="0.25">
      <c r="A66" s="18" t="s">
        <v>144</v>
      </c>
      <c r="B66" s="18"/>
      <c r="C66" s="1"/>
      <c r="D66" s="1"/>
      <c r="E66" s="1"/>
      <c r="F66" s="1"/>
      <c r="G66" s="12"/>
      <c r="H66" s="6"/>
      <c r="I66" s="15">
        <f t="shared" ref="I66:N66" si="7">SUM(I55:I65)</f>
        <v>325</v>
      </c>
      <c r="J66" s="16">
        <f t="shared" si="7"/>
        <v>425767</v>
      </c>
      <c r="K66" s="16">
        <f t="shared" si="7"/>
        <v>12600.198591348266</v>
      </c>
      <c r="L66" s="15">
        <f t="shared" si="7"/>
        <v>0</v>
      </c>
      <c r="M66" s="16">
        <f t="shared" si="7"/>
        <v>0</v>
      </c>
      <c r="N66" s="16">
        <f t="shared" si="7"/>
        <v>0</v>
      </c>
      <c r="O66" s="1"/>
    </row>
    <row r="67" spans="1:15" ht="20.100000000000001" customHeight="1" x14ac:dyDescent="0.25">
      <c r="A67" s="7" t="s">
        <v>75</v>
      </c>
      <c r="B67" s="7" t="s">
        <v>75</v>
      </c>
      <c r="C67" t="s">
        <v>76</v>
      </c>
      <c r="D67" t="s">
        <v>77</v>
      </c>
      <c r="E67" t="s">
        <v>78</v>
      </c>
      <c r="F67" t="s">
        <v>16</v>
      </c>
      <c r="G67" s="11">
        <v>413</v>
      </c>
      <c r="H67" s="5">
        <v>150246</v>
      </c>
      <c r="I67" s="14">
        <v>15</v>
      </c>
      <c r="J67" s="3">
        <v>46481</v>
      </c>
      <c r="K67" s="17">
        <f>SUM(J67/I67)</f>
        <v>3098.7333333333331</v>
      </c>
    </row>
    <row r="68" spans="1:15" ht="20.100000000000001" customHeight="1" x14ac:dyDescent="0.25">
      <c r="A68" s="7">
        <v>37168</v>
      </c>
      <c r="B68" s="7">
        <v>37171</v>
      </c>
      <c r="C68" t="s">
        <v>62</v>
      </c>
      <c r="D68" t="s">
        <v>28</v>
      </c>
      <c r="E68" t="s">
        <v>65</v>
      </c>
      <c r="F68" t="s">
        <v>16</v>
      </c>
      <c r="G68" s="11">
        <v>413</v>
      </c>
      <c r="H68" s="5" t="s">
        <v>66</v>
      </c>
      <c r="I68" s="14">
        <v>30</v>
      </c>
      <c r="J68" s="3">
        <v>39075</v>
      </c>
      <c r="K68" s="17">
        <f>SUM(J68/I68)</f>
        <v>1302.5</v>
      </c>
    </row>
    <row r="69" spans="1:15" s="22" customFormat="1" ht="20.100000000000001" customHeight="1" x14ac:dyDescent="0.25">
      <c r="A69" s="21">
        <v>37175</v>
      </c>
      <c r="B69" s="21">
        <v>37177</v>
      </c>
      <c r="C69" s="22" t="s">
        <v>49</v>
      </c>
      <c r="D69" s="22" t="s">
        <v>50</v>
      </c>
      <c r="E69" s="22" t="s">
        <v>51</v>
      </c>
      <c r="F69" s="22" t="s">
        <v>52</v>
      </c>
      <c r="G69" s="23">
        <v>1206</v>
      </c>
      <c r="H69" s="24">
        <v>103468</v>
      </c>
      <c r="I69" s="25" t="s">
        <v>85</v>
      </c>
      <c r="J69" s="26">
        <v>10789</v>
      </c>
      <c r="K69" s="27" t="s">
        <v>85</v>
      </c>
      <c r="L69" s="25"/>
      <c r="M69" s="26"/>
      <c r="N69" s="27"/>
    </row>
    <row r="70" spans="1:15" ht="20.100000000000001" customHeight="1" x14ac:dyDescent="0.25">
      <c r="A70" s="7">
        <v>37203</v>
      </c>
      <c r="B70" s="7">
        <v>37203</v>
      </c>
      <c r="C70" t="s">
        <v>96</v>
      </c>
      <c r="D70" t="s">
        <v>22</v>
      </c>
      <c r="E70" t="s">
        <v>97</v>
      </c>
      <c r="F70" t="s">
        <v>16</v>
      </c>
      <c r="G70" s="11">
        <v>413</v>
      </c>
      <c r="H70" s="5" t="s">
        <v>98</v>
      </c>
      <c r="I70" s="14">
        <v>10</v>
      </c>
      <c r="J70" s="3">
        <v>3000</v>
      </c>
      <c r="K70" s="17">
        <f>SUM(J70/I70)</f>
        <v>300</v>
      </c>
    </row>
    <row r="71" spans="1:15" ht="20.100000000000001" customHeight="1" x14ac:dyDescent="0.25">
      <c r="A71" s="7">
        <v>37206</v>
      </c>
      <c r="B71" s="7">
        <v>37208</v>
      </c>
      <c r="C71" t="s">
        <v>99</v>
      </c>
      <c r="D71" t="s">
        <v>100</v>
      </c>
      <c r="E71" t="s">
        <v>103</v>
      </c>
      <c r="F71" t="s">
        <v>95</v>
      </c>
      <c r="G71" s="11">
        <v>1105</v>
      </c>
      <c r="H71" s="5">
        <v>120420</v>
      </c>
      <c r="I71" s="14">
        <v>60</v>
      </c>
      <c r="J71" s="3">
        <v>142652</v>
      </c>
      <c r="K71" s="17">
        <f>SUM(J71/I71)</f>
        <v>2377.5333333333333</v>
      </c>
    </row>
    <row r="72" spans="1:15" ht="20.100000000000001" customHeight="1" x14ac:dyDescent="0.25">
      <c r="A72" s="7">
        <v>37225</v>
      </c>
      <c r="B72" s="7">
        <v>37227</v>
      </c>
      <c r="C72" t="s">
        <v>101</v>
      </c>
      <c r="D72" t="s">
        <v>102</v>
      </c>
      <c r="E72" t="s">
        <v>104</v>
      </c>
      <c r="F72" t="s">
        <v>16</v>
      </c>
      <c r="G72" s="11">
        <v>413</v>
      </c>
      <c r="H72" s="5" t="s">
        <v>105</v>
      </c>
      <c r="I72" s="14">
        <v>56</v>
      </c>
      <c r="J72" s="3">
        <v>162373</v>
      </c>
      <c r="K72" s="17">
        <f>SUM(J72/I72)</f>
        <v>2899.5178571428573</v>
      </c>
    </row>
    <row r="73" spans="1:15" ht="20.100000000000001" customHeight="1" x14ac:dyDescent="0.25">
      <c r="A73" s="18" t="s">
        <v>143</v>
      </c>
      <c r="B73" s="18"/>
      <c r="C73" s="1"/>
      <c r="D73" s="1"/>
      <c r="E73" s="1"/>
      <c r="F73" s="1"/>
      <c r="G73" s="12"/>
      <c r="H73" s="6"/>
      <c r="I73" s="16">
        <f t="shared" ref="I73:N73" si="8">SUM(I67:I72)</f>
        <v>171</v>
      </c>
      <c r="J73" s="16">
        <f t="shared" si="8"/>
        <v>404370</v>
      </c>
      <c r="K73" s="16">
        <f t="shared" si="8"/>
        <v>9978.2845238095233</v>
      </c>
      <c r="L73" s="16">
        <f t="shared" si="8"/>
        <v>0</v>
      </c>
      <c r="M73" s="16">
        <f t="shared" si="8"/>
        <v>0</v>
      </c>
      <c r="N73" s="16">
        <f t="shared" si="8"/>
        <v>0</v>
      </c>
      <c r="O73" s="1"/>
    </row>
    <row r="74" spans="1:15" s="20" customFormat="1" ht="20.100000000000001" customHeight="1" x14ac:dyDescent="0.25">
      <c r="A74" s="18" t="s">
        <v>147</v>
      </c>
      <c r="B74" s="18"/>
      <c r="C74" s="1"/>
      <c r="D74" s="1"/>
      <c r="E74" s="1"/>
      <c r="F74" s="1"/>
      <c r="G74" s="12"/>
      <c r="H74" s="6"/>
      <c r="I74" s="15"/>
      <c r="J74" s="19"/>
      <c r="K74" s="16"/>
      <c r="L74" s="15"/>
      <c r="M74" s="19"/>
      <c r="N74" s="16"/>
      <c r="O74" s="1"/>
    </row>
  </sheetData>
  <phoneticPr fontId="0" type="noConversion"/>
  <printOptions gridLines="1"/>
  <pageMargins left="0.28000000000000003" right="0.46" top="0.34" bottom="0.53" header="0.25" footer="0.26"/>
  <pageSetup scale="56" orientation="landscape" horizontalDpi="300" verticalDpi="300" r:id="rId1"/>
  <headerFooter alignWithMargins="0">
    <oddFooter>&amp;CPage &amp;P of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Dorie M Hitchcock</dc:creator>
  <cp:lastModifiedBy>Havlíček Jan</cp:lastModifiedBy>
  <cp:lastPrinted>2001-07-20T18:10:46Z</cp:lastPrinted>
  <dcterms:created xsi:type="dcterms:W3CDTF">2001-07-15T22:35:16Z</dcterms:created>
  <dcterms:modified xsi:type="dcterms:W3CDTF">2023-09-10T15:20:02Z</dcterms:modified>
</cp:coreProperties>
</file>