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Year" sheetId="1" r:id="rId1"/>
    <sheet name="Qtly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J11" i="2" l="1"/>
  <c r="J13" i="2"/>
  <c r="F15" i="2"/>
  <c r="G15" i="2"/>
  <c r="H15" i="2"/>
  <c r="I15" i="2"/>
  <c r="J15" i="2"/>
  <c r="J18" i="2"/>
  <c r="K8" i="1"/>
  <c r="K11" i="1"/>
  <c r="K13" i="1"/>
  <c r="K15" i="1"/>
  <c r="K16" i="1"/>
  <c r="E17" i="1"/>
  <c r="G17" i="1"/>
  <c r="I17" i="1"/>
  <c r="K17" i="1"/>
  <c r="M17" i="1"/>
  <c r="K19" i="1"/>
  <c r="K20" i="1"/>
  <c r="E21" i="1"/>
  <c r="G21" i="1"/>
  <c r="I21" i="1"/>
  <c r="K21" i="1"/>
  <c r="M21" i="1"/>
  <c r="G24" i="1"/>
  <c r="I24" i="1"/>
  <c r="K24" i="1"/>
  <c r="M24" i="1"/>
  <c r="K26" i="1"/>
  <c r="K28" i="1"/>
  <c r="K30" i="1"/>
  <c r="K33" i="1"/>
  <c r="K34" i="1"/>
  <c r="K35" i="1"/>
  <c r="K36" i="1"/>
  <c r="K37" i="1"/>
  <c r="K38" i="1"/>
  <c r="K39" i="1"/>
  <c r="K40" i="1"/>
  <c r="I41" i="1"/>
  <c r="K41" i="1"/>
  <c r="M41" i="1"/>
  <c r="K43" i="1"/>
  <c r="K45" i="1"/>
  <c r="K47" i="1"/>
  <c r="K49" i="1"/>
  <c r="I51" i="1"/>
  <c r="K51" i="1"/>
  <c r="M51" i="1"/>
  <c r="G54" i="1"/>
  <c r="I54" i="1"/>
  <c r="K54" i="1"/>
  <c r="M54" i="1"/>
</calcChain>
</file>

<file path=xl/sharedStrings.xml><?xml version="1.0" encoding="utf-8"?>
<sst xmlns="http://schemas.openxmlformats.org/spreadsheetml/2006/main" count="45" uniqueCount="42">
  <si>
    <t>Houston Gas Trading</t>
  </si>
  <si>
    <t>Gas Logistics</t>
  </si>
  <si>
    <t>Gas Book Running</t>
  </si>
  <si>
    <t>Gas Settlements</t>
  </si>
  <si>
    <t>Gas Volume Mgmt</t>
  </si>
  <si>
    <t>East Power Trading</t>
  </si>
  <si>
    <t>Power Volume Mgmt</t>
  </si>
  <si>
    <t>Power Logistics</t>
  </si>
  <si>
    <t>Power Book Running</t>
  </si>
  <si>
    <t>Power Settlements</t>
  </si>
  <si>
    <t>Houston Fundies/Structuring- Gas &amp; Power</t>
  </si>
  <si>
    <t>West Power Trading/Origination- Portland</t>
  </si>
  <si>
    <t>Canada Gas/Power Trading</t>
  </si>
  <si>
    <t>Legal</t>
  </si>
  <si>
    <t>HR</t>
  </si>
  <si>
    <t>IT- Dev, Infrastructure, &amp; EOL</t>
  </si>
  <si>
    <t>Credit/Risk/Research</t>
  </si>
  <si>
    <t>CABC/Reg Affairs</t>
  </si>
  <si>
    <t>Transaction Support</t>
  </si>
  <si>
    <t>Enron North America</t>
  </si>
  <si>
    <t>2002 Forecasted Earnings</t>
  </si>
  <si>
    <t>Direct Expenses</t>
  </si>
  <si>
    <t>Gross Margin</t>
  </si>
  <si>
    <t>EBIT</t>
  </si>
  <si>
    <t>Headcount</t>
  </si>
  <si>
    <t>Total Commercial</t>
  </si>
  <si>
    <t>Accounting, Tax, and Transaction Support</t>
  </si>
  <si>
    <t>Total Group</t>
  </si>
  <si>
    <t>VAR Limit</t>
  </si>
  <si>
    <t>Distributions to Enron Corp</t>
  </si>
  <si>
    <t>Var</t>
  </si>
  <si>
    <t>Margin</t>
  </si>
  <si>
    <t>Direct Expense</t>
  </si>
  <si>
    <t>Cash Distributions to Enron Corp</t>
  </si>
  <si>
    <t>Q1</t>
  </si>
  <si>
    <t>Q2</t>
  </si>
  <si>
    <t>Q3</t>
  </si>
  <si>
    <t>Q4</t>
  </si>
  <si>
    <t>Total</t>
  </si>
  <si>
    <t>Portland Office Costs/ Support</t>
  </si>
  <si>
    <t>Canada Office Costs/Support</t>
  </si>
  <si>
    <t>Energy Ops/Houston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</si>
</sst>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_(* #,##0.0_);_(* \(#,##0.0\);_(* &quot;-&quot;?_);_(@_)"/>
    <numFmt numFmtId="168" formatCode="_(* #,##0_);_(* \(#,##0\);_(* &quot;-&quot;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/>
    <xf numFmtId="0" fontId="0" fillId="0" borderId="0" xfId="0" applyBorder="1"/>
    <xf numFmtId="167" fontId="0" fillId="0" borderId="0" xfId="0" applyNumberForma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1" applyNumberFormat="1" applyFont="1" applyBorder="1"/>
    <xf numFmtId="164" fontId="0" fillId="0" borderId="4" xfId="1" applyNumberFormat="1" applyFont="1" applyBorder="1"/>
    <xf numFmtId="0" fontId="0" fillId="0" borderId="3" xfId="0" applyBorder="1"/>
    <xf numFmtId="167" fontId="0" fillId="0" borderId="4" xfId="0" applyNumberFormat="1" applyBorder="1"/>
    <xf numFmtId="167" fontId="0" fillId="0" borderId="3" xfId="0" applyNumberFormat="1" applyBorder="1"/>
    <xf numFmtId="164" fontId="0" fillId="0" borderId="3" xfId="0" applyNumberFormat="1" applyBorder="1"/>
    <xf numFmtId="165" fontId="0" fillId="0" borderId="3" xfId="1" applyNumberFormat="1" applyFont="1" applyBorder="1"/>
    <xf numFmtId="166" fontId="0" fillId="0" borderId="3" xfId="0" applyNumberFormat="1" applyBorder="1"/>
    <xf numFmtId="0" fontId="0" fillId="0" borderId="4" xfId="0" applyBorder="1"/>
    <xf numFmtId="167" fontId="0" fillId="0" borderId="5" xfId="0" applyNumberFormat="1" applyBorder="1"/>
    <xf numFmtId="164" fontId="0" fillId="0" borderId="5" xfId="1" applyNumberFormat="1" applyFont="1" applyBorder="1"/>
    <xf numFmtId="0" fontId="0" fillId="0" borderId="2" xfId="0" applyBorder="1"/>
    <xf numFmtId="168" fontId="0" fillId="0" borderId="3" xfId="0" applyNumberFormat="1" applyBorder="1"/>
    <xf numFmtId="164" fontId="0" fillId="0" borderId="2" xfId="1" applyNumberFormat="1" applyFont="1" applyBorder="1"/>
    <xf numFmtId="0" fontId="0" fillId="0" borderId="6" xfId="0" applyBorder="1"/>
    <xf numFmtId="164" fontId="0" fillId="0" borderId="6" xfId="0" applyNumberFormat="1" applyBorder="1"/>
    <xf numFmtId="165" fontId="0" fillId="0" borderId="2" xfId="1" applyNumberFormat="1" applyFont="1" applyBorder="1" applyAlignment="1">
      <alignment horizontal="right"/>
    </xf>
    <xf numFmtId="165" fontId="0" fillId="0" borderId="6" xfId="0" applyNumberFormat="1" applyBorder="1"/>
    <xf numFmtId="168" fontId="0" fillId="0" borderId="5" xfId="0" applyNumberFormat="1" applyBorder="1"/>
    <xf numFmtId="167" fontId="0" fillId="0" borderId="6" xfId="0" applyNumberFormat="1" applyBorder="1"/>
    <xf numFmtId="164" fontId="0" fillId="0" borderId="7" xfId="1" applyNumberFormat="1" applyFont="1" applyBorder="1"/>
    <xf numFmtId="0" fontId="0" fillId="0" borderId="5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9"/>
  <sheetViews>
    <sheetView tabSelected="1" topLeftCell="A28" workbookViewId="0">
      <selection activeCell="A62" sqref="A62"/>
    </sheetView>
  </sheetViews>
  <sheetFormatPr defaultRowHeight="13.2" x14ac:dyDescent="0.25"/>
  <cols>
    <col min="4" max="4" width="25.88671875" customWidth="1"/>
    <col min="5" max="5" width="18.5546875" customWidth="1"/>
    <col min="6" max="6" width="2.6640625" customWidth="1"/>
    <col min="7" max="7" width="18.5546875" customWidth="1"/>
    <col min="8" max="8" width="2.6640625" customWidth="1"/>
    <col min="9" max="9" width="14.88671875" bestFit="1" customWidth="1"/>
    <col min="10" max="10" width="2.6640625" customWidth="1"/>
    <col min="11" max="11" width="10" customWidth="1"/>
    <col min="12" max="12" width="2.6640625" customWidth="1"/>
    <col min="13" max="13" width="10.6640625" bestFit="1" customWidth="1"/>
  </cols>
  <sheetData>
    <row r="1" spans="1:13" x14ac:dyDescent="0.25">
      <c r="A1" s="5" t="s">
        <v>19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5" t="s">
        <v>20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t="13.8" thickBot="1" x14ac:dyDescent="0.3"/>
    <row r="5" spans="1:13" x14ac:dyDescent="0.25">
      <c r="E5" s="9" t="s">
        <v>28</v>
      </c>
      <c r="G5" s="9" t="s">
        <v>22</v>
      </c>
      <c r="H5" s="3"/>
      <c r="I5" s="9" t="s">
        <v>21</v>
      </c>
      <c r="K5" s="9" t="s">
        <v>23</v>
      </c>
      <c r="M5" s="9" t="s">
        <v>24</v>
      </c>
    </row>
    <row r="6" spans="1:13" x14ac:dyDescent="0.25">
      <c r="E6" s="10"/>
      <c r="G6" s="10"/>
      <c r="H6" s="3"/>
      <c r="I6" s="10"/>
      <c r="K6" s="10"/>
      <c r="M6" s="10"/>
    </row>
    <row r="7" spans="1:13" x14ac:dyDescent="0.25">
      <c r="E7" s="11"/>
      <c r="G7" s="11"/>
      <c r="H7" s="3"/>
      <c r="I7" s="11"/>
      <c r="K7" s="11"/>
      <c r="M7" s="11"/>
    </row>
    <row r="8" spans="1:13" x14ac:dyDescent="0.25">
      <c r="B8" t="s">
        <v>0</v>
      </c>
      <c r="E8" s="12">
        <v>0</v>
      </c>
      <c r="F8" s="1"/>
      <c r="G8" s="12">
        <v>425</v>
      </c>
      <c r="H8" s="1"/>
      <c r="I8" s="12">
        <v>40</v>
      </c>
      <c r="J8" s="1"/>
      <c r="K8" s="12">
        <f>G8-I8</f>
        <v>385</v>
      </c>
      <c r="M8" s="14">
        <v>160</v>
      </c>
    </row>
    <row r="9" spans="1:13" x14ac:dyDescent="0.25">
      <c r="E9" s="12"/>
      <c r="F9" s="1"/>
      <c r="G9" s="12"/>
      <c r="H9" s="1"/>
      <c r="I9" s="12"/>
      <c r="J9" s="1"/>
      <c r="K9" s="12"/>
      <c r="M9" s="14"/>
    </row>
    <row r="10" spans="1:13" x14ac:dyDescent="0.25">
      <c r="E10" s="12"/>
      <c r="F10" s="1"/>
      <c r="G10" s="12"/>
      <c r="H10" s="1"/>
      <c r="I10" s="12"/>
      <c r="J10" s="1"/>
      <c r="K10" s="12"/>
      <c r="M10" s="14"/>
    </row>
    <row r="11" spans="1:13" x14ac:dyDescent="0.25">
      <c r="B11" t="s">
        <v>10</v>
      </c>
      <c r="E11" s="12">
        <v>0</v>
      </c>
      <c r="F11" s="1"/>
      <c r="G11" s="12"/>
      <c r="H11" s="1"/>
      <c r="I11" s="12">
        <v>5</v>
      </c>
      <c r="J11" s="1"/>
      <c r="K11" s="12">
        <f>G11-I11</f>
        <v>-5</v>
      </c>
      <c r="M11" s="14">
        <v>30</v>
      </c>
    </row>
    <row r="12" spans="1:13" x14ac:dyDescent="0.25">
      <c r="E12" s="12"/>
      <c r="F12" s="1"/>
      <c r="G12" s="12"/>
      <c r="H12" s="1"/>
      <c r="I12" s="12"/>
      <c r="J12" s="1"/>
      <c r="K12" s="12"/>
      <c r="M12" s="14"/>
    </row>
    <row r="13" spans="1:13" x14ac:dyDescent="0.25">
      <c r="B13" t="s">
        <v>5</v>
      </c>
      <c r="E13" s="12">
        <v>0</v>
      </c>
      <c r="F13" s="1"/>
      <c r="G13" s="12">
        <v>250</v>
      </c>
      <c r="H13" s="1"/>
      <c r="I13" s="12">
        <v>20</v>
      </c>
      <c r="J13" s="1"/>
      <c r="K13" s="12">
        <f>G13-I13</f>
        <v>230</v>
      </c>
      <c r="M13" s="14">
        <v>80</v>
      </c>
    </row>
    <row r="14" spans="1:13" x14ac:dyDescent="0.25">
      <c r="E14" s="12"/>
      <c r="F14" s="1"/>
      <c r="G14" s="12"/>
      <c r="H14" s="1"/>
      <c r="I14" s="12"/>
      <c r="J14" s="1"/>
      <c r="K14" s="12"/>
      <c r="M14" s="14"/>
    </row>
    <row r="15" spans="1:13" x14ac:dyDescent="0.25">
      <c r="B15" t="s">
        <v>11</v>
      </c>
      <c r="E15" s="12">
        <v>0</v>
      </c>
      <c r="F15" s="1"/>
      <c r="G15" s="12">
        <v>150</v>
      </c>
      <c r="H15" s="1"/>
      <c r="I15" s="12">
        <v>12</v>
      </c>
      <c r="J15" s="1"/>
      <c r="K15" s="12">
        <f>G15-I15</f>
        <v>138</v>
      </c>
      <c r="M15" s="14">
        <v>50</v>
      </c>
    </row>
    <row r="16" spans="1:13" x14ac:dyDescent="0.25">
      <c r="B16" t="s">
        <v>39</v>
      </c>
      <c r="E16" s="13">
        <v>0</v>
      </c>
      <c r="F16" s="1"/>
      <c r="G16" s="13">
        <v>0</v>
      </c>
      <c r="H16" s="1"/>
      <c r="I16" s="13">
        <v>3</v>
      </c>
      <c r="J16" s="1"/>
      <c r="K16" s="13">
        <f>G16-I16</f>
        <v>-3</v>
      </c>
      <c r="M16" s="20"/>
    </row>
    <row r="17" spans="2:15" x14ac:dyDescent="0.25">
      <c r="E17" s="12">
        <f>SUM(E15:E16)</f>
        <v>0</v>
      </c>
      <c r="F17" s="1"/>
      <c r="G17" s="12">
        <f>SUM(G15:G16)</f>
        <v>150</v>
      </c>
      <c r="H17" s="1"/>
      <c r="I17" s="12">
        <f>SUM(I15:I16)</f>
        <v>15</v>
      </c>
      <c r="J17" s="1"/>
      <c r="K17" s="12">
        <f>G17-I17</f>
        <v>135</v>
      </c>
      <c r="M17" s="18">
        <f>SUM(M15:M16)</f>
        <v>50</v>
      </c>
    </row>
    <row r="18" spans="2:15" x14ac:dyDescent="0.25">
      <c r="E18" s="12"/>
      <c r="F18" s="1"/>
      <c r="G18" s="12"/>
      <c r="H18" s="1"/>
      <c r="I18" s="12"/>
      <c r="J18" s="1"/>
      <c r="K18" s="12"/>
      <c r="M18" s="14"/>
    </row>
    <row r="19" spans="2:15" x14ac:dyDescent="0.25">
      <c r="B19" t="s">
        <v>12</v>
      </c>
      <c r="E19" s="12">
        <v>0</v>
      </c>
      <c r="F19" s="1"/>
      <c r="G19" s="12">
        <v>50</v>
      </c>
      <c r="H19" s="1"/>
      <c r="I19" s="12">
        <v>7</v>
      </c>
      <c r="J19" s="1"/>
      <c r="K19" s="12">
        <f>G19-I19</f>
        <v>43</v>
      </c>
      <c r="M19" s="14">
        <v>30</v>
      </c>
    </row>
    <row r="20" spans="2:15" x14ac:dyDescent="0.25">
      <c r="B20" t="s">
        <v>40</v>
      </c>
      <c r="E20" s="13">
        <v>0</v>
      </c>
      <c r="F20" s="1"/>
      <c r="G20" s="13">
        <v>0</v>
      </c>
      <c r="H20" s="1"/>
      <c r="I20" s="13">
        <v>8.4</v>
      </c>
      <c r="J20" s="1"/>
      <c r="K20" s="13">
        <f>G20-I20</f>
        <v>-8.4</v>
      </c>
      <c r="M20" s="20">
        <v>75</v>
      </c>
    </row>
    <row r="21" spans="2:15" x14ac:dyDescent="0.25">
      <c r="E21" s="12">
        <f>SUM(E19:E20)</f>
        <v>0</v>
      </c>
      <c r="F21" s="1"/>
      <c r="G21" s="12">
        <f>SUM(G19:G20)</f>
        <v>50</v>
      </c>
      <c r="H21" s="1"/>
      <c r="I21" s="12">
        <f>SUM(I19:I20)</f>
        <v>15.4</v>
      </c>
      <c r="J21" s="1"/>
      <c r="K21" s="12">
        <f>G21-I21</f>
        <v>34.6</v>
      </c>
      <c r="M21" s="14">
        <f>SUM(M19:M20)</f>
        <v>105</v>
      </c>
      <c r="O21" s="7"/>
    </row>
    <row r="22" spans="2:15" x14ac:dyDescent="0.25">
      <c r="E22" s="14"/>
      <c r="G22" s="14"/>
      <c r="I22" s="12"/>
      <c r="K22" s="14"/>
      <c r="M22" s="14"/>
    </row>
    <row r="23" spans="2:15" x14ac:dyDescent="0.25">
      <c r="E23" s="20"/>
      <c r="G23" s="20"/>
      <c r="I23" s="13"/>
      <c r="K23" s="20"/>
      <c r="M23" s="20"/>
    </row>
    <row r="24" spans="2:15" x14ac:dyDescent="0.25">
      <c r="D24" s="6" t="s">
        <v>25</v>
      </c>
      <c r="E24" s="15">
        <v>60</v>
      </c>
      <c r="G24" s="21">
        <f>G21+G17+G13+G11+G8</f>
        <v>875</v>
      </c>
      <c r="I24" s="21">
        <f>I21+I17+I13+I11+I8</f>
        <v>95.4</v>
      </c>
      <c r="K24" s="21">
        <f>G24-I24</f>
        <v>779.6</v>
      </c>
      <c r="M24" s="30">
        <f>M21+M17+M13+M11+M8</f>
        <v>425</v>
      </c>
    </row>
    <row r="25" spans="2:15" x14ac:dyDescent="0.25">
      <c r="I25" s="12"/>
      <c r="K25" s="23"/>
      <c r="M25" s="23"/>
    </row>
    <row r="26" spans="2:15" x14ac:dyDescent="0.25">
      <c r="B26" t="s">
        <v>26</v>
      </c>
      <c r="I26" s="12">
        <v>8</v>
      </c>
      <c r="K26" s="16">
        <f>G26-I26</f>
        <v>-8</v>
      </c>
      <c r="M26" s="14">
        <v>60</v>
      </c>
    </row>
    <row r="27" spans="2:15" x14ac:dyDescent="0.25">
      <c r="I27" s="12"/>
      <c r="K27" s="14"/>
      <c r="M27" s="14"/>
    </row>
    <row r="28" spans="2:15" x14ac:dyDescent="0.25">
      <c r="B28" t="s">
        <v>17</v>
      </c>
      <c r="I28" s="12">
        <v>2</v>
      </c>
      <c r="K28" s="16">
        <f>G28-I28</f>
        <v>-2</v>
      </c>
      <c r="M28" s="14">
        <v>10</v>
      </c>
    </row>
    <row r="29" spans="2:15" x14ac:dyDescent="0.25">
      <c r="I29" s="12"/>
      <c r="K29" s="14"/>
      <c r="M29" s="14"/>
    </row>
    <row r="30" spans="2:15" x14ac:dyDescent="0.25">
      <c r="B30" t="s">
        <v>16</v>
      </c>
      <c r="I30" s="12">
        <v>2</v>
      </c>
      <c r="K30" s="16">
        <f>G30-I30</f>
        <v>-2</v>
      </c>
      <c r="M30" s="14">
        <v>15</v>
      </c>
    </row>
    <row r="31" spans="2:15" x14ac:dyDescent="0.25">
      <c r="I31" s="12"/>
      <c r="K31" s="14"/>
      <c r="M31" s="14"/>
    </row>
    <row r="32" spans="2:15" x14ac:dyDescent="0.25">
      <c r="B32" t="s">
        <v>41</v>
      </c>
      <c r="I32" s="12"/>
      <c r="K32" s="14"/>
      <c r="M32" s="14"/>
    </row>
    <row r="33" spans="2:13" x14ac:dyDescent="0.25">
      <c r="C33" t="s">
        <v>1</v>
      </c>
      <c r="I33" s="12">
        <v>9</v>
      </c>
      <c r="K33" s="16">
        <f t="shared" ref="K33:K49" si="0">G33-I33</f>
        <v>-9</v>
      </c>
      <c r="M33" s="14">
        <v>65</v>
      </c>
    </row>
    <row r="34" spans="2:13" x14ac:dyDescent="0.25">
      <c r="C34" t="s">
        <v>2</v>
      </c>
      <c r="I34" s="12">
        <v>7.5</v>
      </c>
      <c r="K34" s="16">
        <f t="shared" si="0"/>
        <v>-7.5</v>
      </c>
      <c r="M34" s="14">
        <v>64</v>
      </c>
    </row>
    <row r="35" spans="2:13" x14ac:dyDescent="0.25">
      <c r="C35" t="s">
        <v>3</v>
      </c>
      <c r="I35" s="12">
        <v>5</v>
      </c>
      <c r="K35" s="16">
        <f t="shared" si="0"/>
        <v>-5</v>
      </c>
      <c r="M35" s="14">
        <v>39</v>
      </c>
    </row>
    <row r="36" spans="2:13" x14ac:dyDescent="0.25">
      <c r="C36" t="s">
        <v>4</v>
      </c>
      <c r="I36" s="12">
        <v>2.4</v>
      </c>
      <c r="K36" s="16">
        <f t="shared" si="0"/>
        <v>-2.4</v>
      </c>
      <c r="M36" s="14">
        <v>22</v>
      </c>
    </row>
    <row r="37" spans="2:13" x14ac:dyDescent="0.25">
      <c r="C37" t="s">
        <v>7</v>
      </c>
      <c r="I37" s="12">
        <v>2</v>
      </c>
      <c r="K37" s="16">
        <f t="shared" si="0"/>
        <v>-2</v>
      </c>
      <c r="M37" s="14">
        <v>13</v>
      </c>
    </row>
    <row r="38" spans="2:13" x14ac:dyDescent="0.25">
      <c r="C38" t="s">
        <v>8</v>
      </c>
      <c r="I38" s="12">
        <v>2</v>
      </c>
      <c r="K38" s="16">
        <f t="shared" si="0"/>
        <v>-2</v>
      </c>
      <c r="M38" s="14">
        <v>14</v>
      </c>
    </row>
    <row r="39" spans="2:13" x14ac:dyDescent="0.25">
      <c r="C39" t="s">
        <v>9</v>
      </c>
      <c r="I39" s="12">
        <v>1.6</v>
      </c>
      <c r="K39" s="16">
        <f t="shared" si="0"/>
        <v>-1.6</v>
      </c>
      <c r="M39" s="14">
        <v>15</v>
      </c>
    </row>
    <row r="40" spans="2:13" x14ac:dyDescent="0.25">
      <c r="C40" t="s">
        <v>6</v>
      </c>
      <c r="I40" s="13">
        <v>2</v>
      </c>
      <c r="K40" s="15">
        <f t="shared" si="0"/>
        <v>-2</v>
      </c>
      <c r="M40" s="20">
        <v>16</v>
      </c>
    </row>
    <row r="41" spans="2:13" x14ac:dyDescent="0.25">
      <c r="I41" s="17">
        <f>SUM(I33:I40)</f>
        <v>31.5</v>
      </c>
      <c r="K41" s="16">
        <f t="shared" si="0"/>
        <v>-31.5</v>
      </c>
      <c r="M41" s="24">
        <f>SUM(M33:M40)</f>
        <v>248</v>
      </c>
    </row>
    <row r="42" spans="2:13" x14ac:dyDescent="0.25">
      <c r="I42" s="14"/>
      <c r="K42" s="14"/>
      <c r="M42" s="14"/>
    </row>
    <row r="43" spans="2:13" x14ac:dyDescent="0.25">
      <c r="B43" t="s">
        <v>14</v>
      </c>
      <c r="I43" s="12">
        <v>2</v>
      </c>
      <c r="K43" s="16">
        <f t="shared" si="0"/>
        <v>-2</v>
      </c>
      <c r="M43" s="24">
        <v>23</v>
      </c>
    </row>
    <row r="44" spans="2:13" x14ac:dyDescent="0.25">
      <c r="I44" s="14"/>
      <c r="K44" s="14"/>
      <c r="M44" s="14"/>
    </row>
    <row r="45" spans="2:13" x14ac:dyDescent="0.25">
      <c r="B45" t="s">
        <v>15</v>
      </c>
      <c r="I45" s="12">
        <v>75</v>
      </c>
      <c r="K45" s="16">
        <f t="shared" si="0"/>
        <v>-75</v>
      </c>
      <c r="M45" s="24">
        <v>150</v>
      </c>
    </row>
    <row r="46" spans="2:13" x14ac:dyDescent="0.25">
      <c r="I46" s="18"/>
      <c r="K46" s="14"/>
      <c r="M46" s="14"/>
    </row>
    <row r="47" spans="2:13" x14ac:dyDescent="0.25">
      <c r="B47" t="s">
        <v>13</v>
      </c>
      <c r="I47" s="12">
        <v>10</v>
      </c>
      <c r="K47" s="16">
        <f t="shared" si="0"/>
        <v>-10</v>
      </c>
      <c r="M47" s="24">
        <v>10</v>
      </c>
    </row>
    <row r="48" spans="2:13" x14ac:dyDescent="0.25">
      <c r="I48" s="12"/>
      <c r="K48" s="14"/>
      <c r="M48" s="14"/>
    </row>
    <row r="49" spans="2:13" x14ac:dyDescent="0.25">
      <c r="B49" t="s">
        <v>18</v>
      </c>
      <c r="I49" s="19">
        <v>1</v>
      </c>
      <c r="K49" s="16">
        <f t="shared" si="0"/>
        <v>-1</v>
      </c>
      <c r="M49" s="24">
        <v>2</v>
      </c>
    </row>
    <row r="50" spans="2:13" x14ac:dyDescent="0.25">
      <c r="I50" s="13"/>
      <c r="K50" s="20"/>
      <c r="M50" s="20"/>
    </row>
    <row r="51" spans="2:13" x14ac:dyDescent="0.25">
      <c r="D51" s="6" t="s">
        <v>27</v>
      </c>
      <c r="I51" s="25">
        <f>I49+I47+I45+I43+I41+I30+I28+I26</f>
        <v>131.5</v>
      </c>
      <c r="K51" s="25">
        <f>K49+K47+K45+K43+K41+K30+K28+K26</f>
        <v>-131.5</v>
      </c>
      <c r="M51" s="28">
        <f>M49+M47+M45+M43+M41+M30+M28+M26</f>
        <v>518</v>
      </c>
    </row>
    <row r="52" spans="2:13" x14ac:dyDescent="0.25">
      <c r="E52" s="2"/>
      <c r="F52" s="7"/>
      <c r="G52" s="2"/>
      <c r="I52" s="25"/>
      <c r="K52" s="25"/>
      <c r="M52" s="25"/>
    </row>
    <row r="53" spans="2:13" x14ac:dyDescent="0.25">
      <c r="E53" s="2"/>
      <c r="F53" s="7"/>
      <c r="G53" s="2"/>
      <c r="I53" s="12"/>
      <c r="K53" s="12"/>
      <c r="M53" s="12"/>
    </row>
    <row r="54" spans="2:13" ht="13.8" thickBot="1" x14ac:dyDescent="0.3">
      <c r="D54" s="6"/>
      <c r="E54" s="8"/>
      <c r="F54" s="7"/>
      <c r="G54" s="31">
        <f>G24</f>
        <v>875</v>
      </c>
      <c r="I54" s="27">
        <f>I51+I24</f>
        <v>226.9</v>
      </c>
      <c r="K54" s="27">
        <f>G54-I54</f>
        <v>648.1</v>
      </c>
      <c r="M54" s="29">
        <f>M51+M24</f>
        <v>943</v>
      </c>
    </row>
    <row r="55" spans="2:13" ht="13.8" thickTop="1" x14ac:dyDescent="0.25">
      <c r="E55" s="2"/>
      <c r="F55" s="7"/>
      <c r="G55" s="32"/>
      <c r="I55" s="13"/>
      <c r="K55" s="13"/>
      <c r="M55" s="32"/>
    </row>
    <row r="56" spans="2:13" x14ac:dyDescent="0.25">
      <c r="E56" s="7"/>
      <c r="G56" s="7"/>
      <c r="I56" s="23"/>
      <c r="K56" s="23"/>
      <c r="M56" s="7"/>
    </row>
    <row r="57" spans="2:13" x14ac:dyDescent="0.25">
      <c r="D57" t="s">
        <v>29</v>
      </c>
      <c r="G57" s="7"/>
      <c r="I57" s="14"/>
      <c r="K57" s="14"/>
    </row>
    <row r="58" spans="2:13" ht="13.8" thickBot="1" x14ac:dyDescent="0.3">
      <c r="G58" s="7"/>
      <c r="I58" s="26"/>
      <c r="K58" s="26"/>
    </row>
    <row r="59" spans="2:13" ht="13.8" thickTop="1" x14ac:dyDescent="0.25">
      <c r="G59" s="7"/>
      <c r="I59" s="20"/>
      <c r="K59" s="20"/>
    </row>
  </sheetData>
  <phoneticPr fontId="0" type="noConversion"/>
  <pageMargins left="0.75" right="0.75" top="1" bottom="1" header="0.5" footer="0.5"/>
  <pageSetup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27" sqref="B27"/>
    </sheetView>
  </sheetViews>
  <sheetFormatPr defaultRowHeight="13.2" x14ac:dyDescent="0.25"/>
  <cols>
    <col min="5" max="5" width="10.6640625" customWidth="1"/>
  </cols>
  <sheetData>
    <row r="1" spans="1:10" x14ac:dyDescent="0.25">
      <c r="B1" s="4"/>
      <c r="D1" s="4"/>
      <c r="E1" s="4"/>
      <c r="F1" s="5" t="s">
        <v>19</v>
      </c>
      <c r="G1" s="4"/>
      <c r="H1" s="4"/>
      <c r="I1" s="4"/>
      <c r="J1" s="4"/>
    </row>
    <row r="2" spans="1:10" x14ac:dyDescent="0.25">
      <c r="B2" s="4"/>
      <c r="D2" s="4"/>
      <c r="E2" s="4"/>
      <c r="F2" s="5" t="s">
        <v>20</v>
      </c>
      <c r="G2" s="4"/>
      <c r="H2" s="4"/>
      <c r="I2" s="4"/>
      <c r="J2" s="4"/>
    </row>
    <row r="3" spans="1:10" x14ac:dyDescent="0.25">
      <c r="B3" s="4"/>
      <c r="D3" s="4"/>
      <c r="E3" s="4"/>
      <c r="F3" s="5"/>
      <c r="G3" s="4"/>
      <c r="H3" s="4"/>
      <c r="I3" s="4"/>
      <c r="J3" s="4"/>
    </row>
    <row r="4" spans="1:10" x14ac:dyDescent="0.25">
      <c r="B4" s="4"/>
      <c r="D4" s="4"/>
      <c r="E4" s="4"/>
      <c r="F4" s="5"/>
      <c r="G4" s="4"/>
      <c r="H4" s="4"/>
      <c r="I4" s="4"/>
      <c r="J4" s="4"/>
    </row>
    <row r="5" spans="1:10" x14ac:dyDescent="0.25">
      <c r="A5" s="5"/>
    </row>
    <row r="6" spans="1:10" x14ac:dyDescent="0.25">
      <c r="A6" s="5"/>
    </row>
    <row r="7" spans="1:10" x14ac:dyDescent="0.25">
      <c r="F7" s="33" t="s">
        <v>34</v>
      </c>
      <c r="G7" s="33" t="s">
        <v>35</v>
      </c>
      <c r="H7" s="33" t="s">
        <v>36</v>
      </c>
      <c r="I7" s="33" t="s">
        <v>37</v>
      </c>
      <c r="J7" s="33" t="s">
        <v>38</v>
      </c>
    </row>
    <row r="9" spans="1:10" x14ac:dyDescent="0.25">
      <c r="C9" t="s">
        <v>30</v>
      </c>
      <c r="F9" s="23">
        <v>30</v>
      </c>
      <c r="G9" s="23">
        <v>60</v>
      </c>
      <c r="H9" s="23">
        <v>60</v>
      </c>
      <c r="I9" s="23">
        <v>60</v>
      </c>
      <c r="J9" s="23">
        <v>60</v>
      </c>
    </row>
    <row r="10" spans="1:10" x14ac:dyDescent="0.25">
      <c r="F10" s="14"/>
      <c r="G10" s="14"/>
      <c r="H10" s="14"/>
      <c r="I10" s="14"/>
      <c r="J10" s="14"/>
    </row>
    <row r="11" spans="1:10" x14ac:dyDescent="0.25">
      <c r="C11" t="s">
        <v>31</v>
      </c>
      <c r="F11" s="12">
        <v>75</v>
      </c>
      <c r="G11" s="12">
        <v>200</v>
      </c>
      <c r="H11" s="12">
        <v>250</v>
      </c>
      <c r="I11" s="12">
        <v>350</v>
      </c>
      <c r="J11" s="12">
        <f>SUM(F11:I11)</f>
        <v>875</v>
      </c>
    </row>
    <row r="12" spans="1:10" x14ac:dyDescent="0.25">
      <c r="F12" s="12"/>
      <c r="G12" s="12"/>
      <c r="H12" s="12"/>
      <c r="I12" s="12"/>
      <c r="J12" s="12"/>
    </row>
    <row r="13" spans="1:10" x14ac:dyDescent="0.25">
      <c r="C13" t="s">
        <v>32</v>
      </c>
      <c r="F13" s="12">
        <v>56.7</v>
      </c>
      <c r="G13" s="12">
        <v>56.7</v>
      </c>
      <c r="H13" s="12">
        <v>56.7</v>
      </c>
      <c r="I13" s="12">
        <v>56.8</v>
      </c>
      <c r="J13" s="12">
        <f>SUM(F13:I13)</f>
        <v>226.90000000000003</v>
      </c>
    </row>
    <row r="14" spans="1:10" x14ac:dyDescent="0.25">
      <c r="F14" s="12"/>
      <c r="G14" s="12"/>
      <c r="H14" s="12"/>
      <c r="I14" s="12"/>
      <c r="J14" s="12"/>
    </row>
    <row r="15" spans="1:10" x14ac:dyDescent="0.25">
      <c r="C15" t="s">
        <v>23</v>
      </c>
      <c r="F15" s="22">
        <f>F11-F13</f>
        <v>18.299999999999997</v>
      </c>
      <c r="G15" s="22">
        <f>G11-G13</f>
        <v>143.30000000000001</v>
      </c>
      <c r="H15" s="22">
        <f>H11-H13</f>
        <v>193.3</v>
      </c>
      <c r="I15" s="22">
        <f>I11-I13</f>
        <v>293.2</v>
      </c>
      <c r="J15" s="22">
        <f>J11-J13</f>
        <v>648.09999999999991</v>
      </c>
    </row>
    <row r="16" spans="1:10" x14ac:dyDescent="0.25">
      <c r="F16" s="12"/>
      <c r="G16" s="12"/>
      <c r="H16" s="12"/>
      <c r="I16" s="12"/>
      <c r="J16" s="12"/>
    </row>
    <row r="17" spans="3:10" x14ac:dyDescent="0.25">
      <c r="F17" s="12"/>
      <c r="G17" s="12"/>
      <c r="H17" s="12"/>
      <c r="I17" s="12"/>
      <c r="J17" s="12"/>
    </row>
    <row r="18" spans="3:10" x14ac:dyDescent="0.25">
      <c r="C18" t="s">
        <v>33</v>
      </c>
      <c r="F18" s="13">
        <v>0</v>
      </c>
      <c r="G18" s="13">
        <v>0</v>
      </c>
      <c r="H18" s="13">
        <v>0</v>
      </c>
      <c r="I18" s="13">
        <v>0</v>
      </c>
      <c r="J18" s="13">
        <f>SUM(F18:I18)</f>
        <v>0</v>
      </c>
    </row>
    <row r="19" spans="3:10" x14ac:dyDescent="0.25">
      <c r="F19" s="14"/>
      <c r="G19" s="14"/>
      <c r="H19" s="14"/>
      <c r="I19" s="14"/>
      <c r="J19" s="14"/>
    </row>
    <row r="20" spans="3:10" x14ac:dyDescent="0.25">
      <c r="F20" s="20"/>
      <c r="G20" s="20"/>
      <c r="H20" s="20"/>
      <c r="I20" s="20"/>
      <c r="J20" s="20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</vt:lpstr>
      <vt:lpstr>Qtly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fkillen</dc:creator>
  <cp:lastModifiedBy>Havlíček Jan</cp:lastModifiedBy>
  <cp:lastPrinted>2001-11-30T14:48:54Z</cp:lastPrinted>
  <dcterms:created xsi:type="dcterms:W3CDTF">2001-11-30T01:39:36Z</dcterms:created>
  <dcterms:modified xsi:type="dcterms:W3CDTF">2023-09-10T15:20:46Z</dcterms:modified>
</cp:coreProperties>
</file>