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activeTab="2"/>
  </bookViews>
  <sheets>
    <sheet name="Template" sheetId="154" r:id="rId1"/>
    <sheet name="0201" sheetId="245" r:id="rId2"/>
    <sheet name="0204" sheetId="24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28" i="245" l="1"/>
  <c r="C28" i="245"/>
  <c r="D28" i="245"/>
  <c r="E28" i="245"/>
  <c r="F28" i="245"/>
  <c r="G28" i="245"/>
  <c r="H28" i="245"/>
  <c r="J28" i="245"/>
  <c r="L28" i="245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<sst xmlns="http://schemas.openxmlformats.org/spreadsheetml/2006/main" count="150" uniqueCount="46">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</sst>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2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2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Jan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2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2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2275938.1600000006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2275938.1600000006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2275938.1600000006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2275938.1600000006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2275938.1600000006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2275938.1600000006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2275938.1600000006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2275938.1600000006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2275938.1600000006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37318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37288</v>
          </cell>
          <cell r="BX5">
            <v>37288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372881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37289</v>
          </cell>
          <cell r="BX47">
            <v>37289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372891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37290</v>
          </cell>
          <cell r="BX89">
            <v>37290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372901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37291</v>
          </cell>
          <cell r="BX131">
            <v>37291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372911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37292</v>
          </cell>
          <cell r="BX173">
            <v>37292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372921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37293</v>
          </cell>
          <cell r="BX215">
            <v>37293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372931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37294</v>
          </cell>
          <cell r="BX257">
            <v>37294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372941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37295</v>
          </cell>
          <cell r="BX299">
            <v>37295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372951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37296</v>
          </cell>
          <cell r="BX341">
            <v>37296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372961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37297</v>
          </cell>
          <cell r="BX383">
            <v>37297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372971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37298</v>
          </cell>
          <cell r="BX425">
            <v>37298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372981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37299</v>
          </cell>
          <cell r="BX467">
            <v>37299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372991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37300</v>
          </cell>
          <cell r="BX509">
            <v>37300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373001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37301</v>
          </cell>
          <cell r="BX551">
            <v>37301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373011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37302</v>
          </cell>
          <cell r="BX593">
            <v>37302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373021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37303</v>
          </cell>
          <cell r="BX635">
            <v>37303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373031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37304</v>
          </cell>
          <cell r="BX677">
            <v>37304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373041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37305</v>
          </cell>
          <cell r="BX719">
            <v>37305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373051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37306</v>
          </cell>
          <cell r="BX761">
            <v>37306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373061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37307</v>
          </cell>
          <cell r="BX803">
            <v>37307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373071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37308</v>
          </cell>
          <cell r="BX845">
            <v>37308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373081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37309</v>
          </cell>
          <cell r="BX887">
            <v>37309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373091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37310</v>
          </cell>
          <cell r="BX929">
            <v>37310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373101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37311</v>
          </cell>
          <cell r="BX971">
            <v>37311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373111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37312</v>
          </cell>
          <cell r="BX1013">
            <v>37312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373121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37313</v>
          </cell>
          <cell r="BX1055">
            <v>37313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373131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37314</v>
          </cell>
          <cell r="BX1097">
            <v>37314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373141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37315</v>
          </cell>
          <cell r="BX1139">
            <v>37315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373151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37316</v>
          </cell>
          <cell r="BX1181">
            <v>37316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373161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37317</v>
          </cell>
          <cell r="BX1223">
            <v>37317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373171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37318</v>
          </cell>
          <cell r="BX1265">
            <v>37318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373181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80439442.160000056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37289</v>
          </cell>
          <cell r="DB47">
            <v>80439442.160000056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37290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37291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37292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37293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37294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37295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37296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37297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37298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37299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37300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37301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37302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37303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37304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37305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37306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37307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37308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37309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37310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37311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37312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37313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37314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37315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37316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37317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37318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EC5">
            <v>0</v>
          </cell>
          <cell r="EQ5">
            <v>-537931.60715758137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37289</v>
          </cell>
          <cell r="EC47">
            <v>0</v>
          </cell>
          <cell r="EQ47">
            <v>-537931.60715758137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37290</v>
          </cell>
          <cell r="EC89">
            <v>0</v>
          </cell>
          <cell r="EQ89">
            <v>-537931.60715758137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37291</v>
          </cell>
          <cell r="EC131">
            <v>0</v>
          </cell>
          <cell r="EQ131">
            <v>-537931.60715758137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37292</v>
          </cell>
          <cell r="EC173">
            <v>0</v>
          </cell>
          <cell r="EQ173">
            <v>-537931.60715758137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37293</v>
          </cell>
          <cell r="EC215">
            <v>0</v>
          </cell>
          <cell r="EQ215">
            <v>-537931.60715758137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37294</v>
          </cell>
          <cell r="EC257">
            <v>0</v>
          </cell>
          <cell r="EQ257">
            <v>-537931.60715758137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37295</v>
          </cell>
          <cell r="EC299">
            <v>0</v>
          </cell>
          <cell r="EQ299">
            <v>-537931.60715758137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37296</v>
          </cell>
          <cell r="EC341">
            <v>0</v>
          </cell>
          <cell r="EQ341">
            <v>-537931.60715758137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37297</v>
          </cell>
          <cell r="EC383">
            <v>-19725.3</v>
          </cell>
          <cell r="EQ383">
            <v>-557656.90715758142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37298</v>
          </cell>
          <cell r="EC425">
            <v>0</v>
          </cell>
          <cell r="EQ425">
            <v>-537931.60715758137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37299</v>
          </cell>
          <cell r="EC467">
            <v>0</v>
          </cell>
          <cell r="EQ467">
            <v>-537931.60715758137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37300</v>
          </cell>
          <cell r="EC509">
            <v>0</v>
          </cell>
          <cell r="EQ509">
            <v>-537931.60715758137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37301</v>
          </cell>
          <cell r="EC551">
            <v>0</v>
          </cell>
          <cell r="EQ551">
            <v>-537931.60715758137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37302</v>
          </cell>
          <cell r="EC593">
            <v>0</v>
          </cell>
          <cell r="EQ593">
            <v>-537931.60715758137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37303</v>
          </cell>
          <cell r="EC635">
            <v>0</v>
          </cell>
          <cell r="EQ635">
            <v>-537931.60715758137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37304</v>
          </cell>
          <cell r="EC677">
            <v>0</v>
          </cell>
          <cell r="EQ677">
            <v>-537931.60715758137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37305</v>
          </cell>
          <cell r="EC719">
            <v>0</v>
          </cell>
          <cell r="EQ719">
            <v>-537931.60715758137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37306</v>
          </cell>
          <cell r="EC761">
            <v>0</v>
          </cell>
          <cell r="EQ761">
            <v>-537931.60715758137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37307</v>
          </cell>
          <cell r="EC803">
            <v>0</v>
          </cell>
          <cell r="EQ803">
            <v>-537931.60715758137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37308</v>
          </cell>
          <cell r="EC845">
            <v>0</v>
          </cell>
          <cell r="EQ845">
            <v>-537931.60715758137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37309</v>
          </cell>
          <cell r="EC887">
            <v>0</v>
          </cell>
          <cell r="EQ887">
            <v>-537931.60715758137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37310</v>
          </cell>
          <cell r="EC929">
            <v>0</v>
          </cell>
          <cell r="EQ929">
            <v>-537931.60715758137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37311</v>
          </cell>
          <cell r="EC971">
            <v>0</v>
          </cell>
          <cell r="EQ971">
            <v>-537931.60715758137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37312</v>
          </cell>
          <cell r="EC1013">
            <v>0</v>
          </cell>
          <cell r="EQ1013">
            <v>-537931.60715758137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37313</v>
          </cell>
          <cell r="EC1055">
            <v>0</v>
          </cell>
          <cell r="EQ1055">
            <v>-537931.60715758137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37314</v>
          </cell>
          <cell r="EC1097">
            <v>0</v>
          </cell>
          <cell r="EQ1097">
            <v>-537931.60715758137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37315</v>
          </cell>
          <cell r="EC1139">
            <v>0</v>
          </cell>
          <cell r="EQ1139">
            <v>-537931.60715758137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37316</v>
          </cell>
          <cell r="EC1181">
            <v>0</v>
          </cell>
          <cell r="EQ1181">
            <v>-537931.60715758137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37289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37290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37291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37292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37293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37294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37295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37296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37297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37298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37299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37300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37301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37302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37303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37304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37305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37306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37307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37308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37309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37310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37311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37312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37313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37314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37315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37316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37317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37318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37289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37290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37291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37292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37293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37294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37295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37296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37297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37298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37299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37300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37301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37302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37303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37304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37305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37306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37307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37308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37309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37310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37311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37312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37313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37314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37315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37316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37317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37318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37289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37290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37291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37292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37293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37294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37295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37296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37297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37298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37299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37300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37301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37302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37303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37304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37305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37306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37307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37308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37309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37310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37311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37312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37313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37314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37315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37316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37317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37318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37289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37290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37291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37292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37293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37294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37295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37296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37297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37298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37299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37300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37301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37302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37303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37304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37305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37306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37307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37308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37309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37310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37311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37312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37313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37314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37315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37316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37317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37318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37289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37290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37291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37292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37293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37294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37295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37296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37297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37298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37299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37300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37301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37302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37303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37304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37305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37306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37307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37308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37309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37310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37311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37312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37313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37314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37315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37316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37317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37318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148574.63600002788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37289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37290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37291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37292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37293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37294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37295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37296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37297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37298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37299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37300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37301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37302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37303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37304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37305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37306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37307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37308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37309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37310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37311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37312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37313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37314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37315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37316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37317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37318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37288</v>
          </cell>
          <cell r="FF5">
            <v>4387903.5155595569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37289</v>
          </cell>
          <cell r="FF47">
            <v>4082817.2628338272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37290</v>
          </cell>
          <cell r="FF89">
            <v>4087577.2572726868</v>
          </cell>
          <cell r="FJ89">
            <v>0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37291</v>
          </cell>
          <cell r="FF131">
            <v>4418340.0739524867</v>
          </cell>
          <cell r="FJ131">
            <v>0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37292</v>
          </cell>
          <cell r="FF173">
            <v>4375063.1535985665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37293</v>
          </cell>
          <cell r="FF215">
            <v>3723846.5772744585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37294</v>
          </cell>
          <cell r="FF257">
            <v>3720776.4705114178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37295</v>
          </cell>
          <cell r="FF299">
            <v>4419048.7423297167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37296</v>
          </cell>
          <cell r="FF341">
            <v>4087577.2572726868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37297</v>
          </cell>
          <cell r="FF383">
            <v>4087577.2572726868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37298</v>
          </cell>
          <cell r="FF425">
            <v>4430176.856009216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37299</v>
          </cell>
          <cell r="FF467">
            <v>4423114.8821313679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37300</v>
          </cell>
          <cell r="FF509">
            <v>4412512.1501282966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37301</v>
          </cell>
          <cell r="FF551">
            <v>4397391.0238655666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37302</v>
          </cell>
          <cell r="FF593">
            <v>4397059.5031244867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37303</v>
          </cell>
          <cell r="FF635">
            <v>4087577.2572726868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37304</v>
          </cell>
          <cell r="FF677">
            <v>4087577.2572726868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37305</v>
          </cell>
          <cell r="FF719">
            <v>4427119.8695654813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37306</v>
          </cell>
          <cell r="FF761">
            <v>4437701.8201405723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37307</v>
          </cell>
          <cell r="FF803">
            <v>4437174.2846092116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37308</v>
          </cell>
          <cell r="FF845">
            <v>4430292.5288821319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37309</v>
          </cell>
          <cell r="FF887">
            <v>4431139.0632717023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37310</v>
          </cell>
          <cell r="FF929">
            <v>4116774.8053806522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37311</v>
          </cell>
          <cell r="FF971">
            <v>4116774.8053806522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37312</v>
          </cell>
          <cell r="FF1013">
            <v>4424911.3636742635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37313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37314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37315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37316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37317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29874.610000003129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37289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37290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37291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37292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37293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37294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37295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37296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37297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37298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37299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37300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37301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37302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37303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37304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37305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37306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37307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37308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37309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37310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37311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37312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37313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37314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37315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37316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37317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37318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T5">
            <v>8381923.9459997742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37289</v>
          </cell>
          <cell r="CT47">
            <v>8393695.4659997746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37290</v>
          </cell>
          <cell r="CT89">
            <v>8393695.4659997746</v>
          </cell>
          <cell r="CX89">
            <v>1.1700000092387199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37291</v>
          </cell>
          <cell r="CT131">
            <v>8393695.4659997746</v>
          </cell>
          <cell r="CX131">
            <v>1.1700000092387199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37292</v>
          </cell>
          <cell r="CT173">
            <v>8393695.4659997746</v>
          </cell>
          <cell r="CX173">
            <v>1.1700000092387199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37293</v>
          </cell>
          <cell r="CT215">
            <v>8393695.4659997746</v>
          </cell>
          <cell r="CX215">
            <v>1.1700000092387199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37294</v>
          </cell>
          <cell r="CT257">
            <v>8393695.4659997746</v>
          </cell>
          <cell r="CX257">
            <v>1.1700000092387199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37295</v>
          </cell>
          <cell r="CT299">
            <v>8393695.4659997746</v>
          </cell>
          <cell r="CX299">
            <v>1.1700000092387199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37296</v>
          </cell>
          <cell r="CT341">
            <v>8393695.4659997746</v>
          </cell>
          <cell r="CX341">
            <v>1.1700000092387199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37297</v>
          </cell>
          <cell r="CT383">
            <v>8393695.4659997746</v>
          </cell>
          <cell r="CX383">
            <v>1.1700000092387199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37298</v>
          </cell>
          <cell r="CT425">
            <v>8393695.4659997746</v>
          </cell>
          <cell r="CX425">
            <v>1.1700000092387199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37299</v>
          </cell>
          <cell r="CT467">
            <v>8393695.4659997746</v>
          </cell>
          <cell r="CX467">
            <v>1.1700000092387199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37300</v>
          </cell>
          <cell r="CT509">
            <v>8393695.4659997746</v>
          </cell>
          <cell r="CX509">
            <v>1.1700000092387199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37301</v>
          </cell>
          <cell r="CT551">
            <v>8393695.4659997746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37302</v>
          </cell>
          <cell r="CT593">
            <v>8393695.4659997746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37303</v>
          </cell>
          <cell r="CT635">
            <v>8393695.4659997746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37304</v>
          </cell>
          <cell r="CT677">
            <v>8393695.4659997746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37305</v>
          </cell>
          <cell r="CT719">
            <v>8393695.4659997746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37306</v>
          </cell>
          <cell r="CT761">
            <v>8393695.4659997746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37307</v>
          </cell>
          <cell r="CT803">
            <v>8393695.4659997746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37308</v>
          </cell>
          <cell r="CT845">
            <v>8393695.4659997746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37309</v>
          </cell>
          <cell r="CT887">
            <v>8393695.4659997746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37310</v>
          </cell>
          <cell r="CT929">
            <v>8393695.4659997746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37311</v>
          </cell>
          <cell r="CT971">
            <v>8393695.4659997746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37312</v>
          </cell>
          <cell r="CT1013">
            <v>8393695.4659997746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37313</v>
          </cell>
          <cell r="CT1055">
            <v>8393695.4659997746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37314</v>
          </cell>
          <cell r="CT1097">
            <v>8393695.4659997746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37315</v>
          </cell>
          <cell r="CT1139">
            <v>8393695.4659997746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37316</v>
          </cell>
          <cell r="CT1181">
            <v>8393695.4659997746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37317</v>
          </cell>
          <cell r="CT1223">
            <v>8393695.4659997746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37318</v>
          </cell>
          <cell r="CT1265">
            <v>8393695.4659997746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E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37292</v>
      </c>
      <c r="M2" s="3"/>
    </row>
    <row r="3" spans="1:17" ht="17.399999999999999" x14ac:dyDescent="0.3">
      <c r="A3" s="5">
        <v>37291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f>SUMIF([4]Statements!$A$5:$A$1305,$A$3,[4]Statements!$BN$5:$BN$1305)-3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'[3]ABN-AMRO'!$K$12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SUMIF([4]Statements!$A$5:$A$1305,$A$3,[4]Statements!$BW$5:$BW$1305)</f>
        <v>0</v>
      </c>
      <c r="Q8" s="33"/>
    </row>
    <row r="9" spans="1:17" x14ac:dyDescent="0.25">
      <c r="A9" t="s">
        <v>6</v>
      </c>
      <c r="B9" s="41">
        <f>SUMIF([5]Statements!$A$5:$A$1305,$A$3,[5]Statements!$DB$5:$DB$1305)</f>
        <v>0.69900000531924888</v>
      </c>
      <c r="C9" s="43"/>
      <c r="D9" s="41">
        <f t="shared" si="0"/>
        <v>0.69900000531924888</v>
      </c>
      <c r="E9" s="43">
        <v>0</v>
      </c>
      <c r="F9" s="43">
        <f>'[3]ADM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0.69900000531924888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f>SUMIF([6]Statements!$A$5:$A$1305,$A$3,[6]Statements!$DB$5:$DB$1305)+1461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'[3]Bank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f>'[3]CARR FUTURES (NG)'!$I$11</f>
        <v>0</v>
      </c>
      <c r="C11" s="41"/>
      <c r="D11" s="41">
        <f t="shared" si="0"/>
        <v>0</v>
      </c>
      <c r="E11" s="41">
        <v>0</v>
      </c>
      <c r="F11" s="41">
        <f>'[3]CARR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f>SUMIF([7]Statements!$A$5:$A$1305,$A$3,[7]Statements!$FF$5:$FF$1305)-31107.91</f>
        <v>4387232.1639524866</v>
      </c>
      <c r="C12" s="41"/>
      <c r="D12" s="41">
        <f>B12-C12</f>
        <v>4387232.1639524866</v>
      </c>
      <c r="E12" s="41">
        <v>0</v>
      </c>
      <c r="F12" s="41">
        <f>'[3]CARR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4387232.1639524866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5">
      <c r="A13" t="s">
        <v>20</v>
      </c>
      <c r="B13" s="41">
        <f>SUMIF([8]Statements!$A$5:$A$1305,$A$3,[8]Statements!$CX$5:$CX$1305)+9</f>
        <v>29883.610000003129</v>
      </c>
      <c r="C13" s="41"/>
      <c r="D13" s="41">
        <f t="shared" si="0"/>
        <v>29883.610000003129</v>
      </c>
      <c r="E13" s="41">
        <v>0</v>
      </c>
      <c r="F13" s="41">
        <f>'[3]CREDIT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29883.610000003129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5">
      <c r="A14" t="s">
        <v>44</v>
      </c>
      <c r="B14" s="41">
        <f>SUMIF([9]Statements!$A$5:$A$1305,$A$3,[9]Statements!$CT$5:$CT$1305)-SUMIF([9]Statements!$A$5:$A$1305,$A$3,[9]Statements!$CX$5:$CX$1305)-2</f>
        <v>8393692.2959997654</v>
      </c>
      <c r="C14" s="41"/>
      <c r="D14" s="41">
        <f t="shared" si="0"/>
        <v>8393692.2959997654</v>
      </c>
      <c r="E14" s="41">
        <f>+'[1]EDF MANN'!$J$20</f>
        <v>0</v>
      </c>
      <c r="F14" s="41">
        <f>'[3]EDF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8393692.2959997654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5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[3]Fimat!$K$12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5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'[3]HSBC-US$'!$J$17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5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5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'[3]JP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'[3]Man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[3]PARIBAS!$J$19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5">
      <c r="A21" t="s">
        <v>13</v>
      </c>
      <c r="B21" s="41">
        <f>SUMIF([15]Statements!$A$5:$A$1305,$A$3,[15]Statements!$EQ$5:$EQ$1305)+537932</f>
        <v>0.39284241863060743</v>
      </c>
      <c r="C21" s="41"/>
      <c r="D21" s="41">
        <f t="shared" si="0"/>
        <v>0.39284241863060743</v>
      </c>
      <c r="E21" s="41">
        <v>0</v>
      </c>
      <c r="F21" s="41">
        <f>'[3]PRUDENTIAL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0.39284241863060743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5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[3]REFCO!$K$12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5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'[3]R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[3]SAUL!$I$13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5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'[3]Smith Barney'!ReqTotal</f>
        <v>0</v>
      </c>
      <c r="G25" s="42">
        <f>IF('[2]Smith Barney'!CurrentLoanValue&lt;50000000,IF('[2]Smith Barney'!CurrentLoanValue&gt;'[2]Smith Barney'!K16,'[2]Smith Barney'!K16,'[2]Smith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'[3]Smith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SUM(B7:B26)</f>
        <v>95658494.73538579</v>
      </c>
      <c r="C28" s="45">
        <f>SUM(C7:C26)</f>
        <v>0</v>
      </c>
      <c r="D28" s="45">
        <f>SUM(D7:D26)</f>
        <v>95658494.73538579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95658494.73538579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5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f>+B28+SUM(B30:B31)</f>
        <v>95658494.73538579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95658494.73538579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8" hidden="1" thickTop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5"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37291</v>
      </c>
      <c r="M2" s="3"/>
    </row>
    <row r="3" spans="1:17" ht="17.399999999999999" x14ac:dyDescent="0.3">
      <c r="A3" s="5">
        <v>37288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0.69900000531924888</v>
      </c>
      <c r="C9" s="43"/>
      <c r="D9" s="41">
        <v>0.69900000531924888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0.69900000531924888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4402616.4115214385</v>
      </c>
      <c r="C12" s="41"/>
      <c r="D12" s="41">
        <v>4402616.4115214385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4402616.4115214385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8381917.7759997649</v>
      </c>
      <c r="C14" s="41"/>
      <c r="D14" s="41">
        <v>8381917.7759997649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8381917.7759997649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-2123.7328479999851</v>
      </c>
      <c r="C16" s="41"/>
      <c r="D16" s="41">
        <v>-2123.7328479999851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-2123.7328479999851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0.39284241863060743</v>
      </c>
      <c r="C21" s="41"/>
      <c r="D21" s="41">
        <v>0.39284241863060743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0.39284241863060743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SUM(B8:B27)</f>
        <v>95662095.411515743</v>
      </c>
      <c r="C28" s="45">
        <f t="shared" ref="C28:J28" si="0">SUM(C8:C27)</f>
        <v>0</v>
      </c>
      <c r="D28" s="45">
        <f>SUM(D8:D26)</f>
        <v>95662095.411515743</v>
      </c>
      <c r="E28" s="45">
        <f t="shared" si="0"/>
        <v>0</v>
      </c>
      <c r="F28" s="45">
        <f t="shared" si="0"/>
        <v>0</v>
      </c>
      <c r="G28" s="45">
        <f t="shared" si="0"/>
        <v>0</v>
      </c>
      <c r="H28" s="45">
        <f t="shared" si="0"/>
        <v>0</v>
      </c>
      <c r="I28" s="45"/>
      <c r="J28" s="45">
        <f t="shared" si="0"/>
        <v>0</v>
      </c>
      <c r="K28" s="45"/>
      <c r="L28" s="45">
        <f>SUM(L8:L27)</f>
        <v>95662095.411515743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97203940.871515751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97203940.871515751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28" sqref="A2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37292</v>
      </c>
      <c r="M2" s="3"/>
    </row>
    <row r="3" spans="1:17" ht="17.399999999999999" x14ac:dyDescent="0.3">
      <c r="A3" s="5">
        <v>37291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0.69900000531924888</v>
      </c>
      <c r="C9" s="43"/>
      <c r="D9" s="41">
        <v>0.69900000531924888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0.69900000531924888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4387232.1639524866</v>
      </c>
      <c r="C12" s="41"/>
      <c r="D12" s="41">
        <v>4387232.1639524866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4387232.1639524866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29883.610000003129</v>
      </c>
      <c r="C13" s="41"/>
      <c r="D13" s="41">
        <v>29883.610000003129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29883.610000003129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8393692.2959997654</v>
      </c>
      <c r="C14" s="41"/>
      <c r="D14" s="41">
        <v>8393692.2959997654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8393692.2959997654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0.39284241863060743</v>
      </c>
      <c r="C21" s="41"/>
      <c r="D21" s="41">
        <v>0.39284241863060743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0.39284241863060743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95658494.73538579</v>
      </c>
      <c r="C28" s="45">
        <v>0</v>
      </c>
      <c r="D28" s="45">
        <v>95658494.73538579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95658494.73538579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95658494.73538579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95658494.73538579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0201</vt:lpstr>
      <vt:lpstr>0204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2002-02-05T14:18:53Z</cp:lastPrinted>
  <dcterms:created xsi:type="dcterms:W3CDTF">2000-04-03T19:03:47Z</dcterms:created>
  <dcterms:modified xsi:type="dcterms:W3CDTF">2023-09-10T15:21:13Z</dcterms:modified>
</cp:coreProperties>
</file>