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 tabRatio="514" activeTab="1"/>
  </bookViews>
  <sheets>
    <sheet name="0405" sheetId="12" r:id="rId1"/>
    <sheet name="0412" sheetId="13" r:id="rId2"/>
  </sheets>
  <definedNames>
    <definedName name="_xlnm.Print_Area" localSheetId="0">'0405'!$A$1:$L$47</definedName>
    <definedName name="_xlnm.Print_Area" localSheetId="1">'0412'!$A$1:$L$51</definedName>
  </definedNames>
  <calcPr calcId="92512"/>
</workbook>
</file>

<file path=xl/calcChain.xml><?xml version="1.0" encoding="utf-8"?>
<calcChain xmlns="http://schemas.openxmlformats.org/spreadsheetml/2006/main">
  <c r="L7" i="12" l="1"/>
  <c r="L8" i="12"/>
  <c r="L10" i="12"/>
  <c r="L25" i="12"/>
  <c r="L30" i="12"/>
  <c r="L32" i="12"/>
  <c r="L38" i="12"/>
  <c r="L41" i="12"/>
  <c r="L47" i="12"/>
  <c r="L51" i="12"/>
  <c r="L52" i="12"/>
  <c r="L7" i="13"/>
  <c r="L8" i="13"/>
  <c r="L10" i="13"/>
  <c r="L25" i="13"/>
  <c r="L30" i="13"/>
  <c r="L32" i="13"/>
  <c r="L38" i="13"/>
  <c r="L41" i="13"/>
  <c r="L47" i="13"/>
  <c r="L48" i="13"/>
  <c r="L50" i="13"/>
  <c r="L51" i="13"/>
</calcChain>
</file>

<file path=xl/comments1.xml><?xml version="1.0" encoding="utf-8"?>
<comments xmlns="http://schemas.openxmlformats.org/spreadsheetml/2006/main">
  <authors>
    <author>pharris</author>
  </authors>
  <commentList>
    <comment ref="L40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2.xml><?xml version="1.0" encoding="utf-8"?>
<comments xmlns="http://schemas.openxmlformats.org/spreadsheetml/2006/main">
  <authors>
    <author>pharris</author>
  </authors>
  <commentList>
    <comment ref="L40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sharedStrings.xml><?xml version="1.0" encoding="utf-8"?>
<sst xmlns="http://schemas.openxmlformats.org/spreadsheetml/2006/main" count="355" uniqueCount="107">
  <si>
    <t>QUARTER</t>
  </si>
  <si>
    <t>ORIGINATION TEAM</t>
  </si>
  <si>
    <t>DESCRIPTION</t>
  </si>
  <si>
    <t>Value Description</t>
  </si>
  <si>
    <t>1Q01 TOTAL</t>
  </si>
  <si>
    <t>TOTAL DEALS</t>
  </si>
  <si>
    <t>2Q01 TOTAL</t>
  </si>
  <si>
    <t>Q101</t>
  </si>
  <si>
    <t>PROBABILITY</t>
  </si>
  <si>
    <t>E N R O N   N O R T H   A M E R I C A</t>
  </si>
  <si>
    <t>DEAL/ OPPORTUNITY</t>
  </si>
  <si>
    <t>3Q01 TOTAL</t>
  </si>
  <si>
    <t>4Q01 TOTAL</t>
  </si>
  <si>
    <t>ESTIMATED VALUE (000's)</t>
  </si>
  <si>
    <t>REGION/GROUP</t>
  </si>
  <si>
    <t>Q201</t>
  </si>
  <si>
    <t>Northeast</t>
  </si>
  <si>
    <t>Project Tex Mex</t>
  </si>
  <si>
    <t>ERCOT</t>
  </si>
  <si>
    <t>Alamac</t>
  </si>
  <si>
    <t>Southeast</t>
  </si>
  <si>
    <t>Kroll</t>
  </si>
  <si>
    <t>Purchase 2 35 MW coal-fired generators for $3.5M and sell to third party for $20-25M</t>
  </si>
  <si>
    <t>Project Silver Oak I</t>
  </si>
  <si>
    <t>Jacoby</t>
  </si>
  <si>
    <t>Development</t>
  </si>
  <si>
    <t>AES</t>
  </si>
  <si>
    <t>Enron flips Haywood development site to AES with milestone payment for Interconnect Agreement with TVA</t>
  </si>
  <si>
    <t>Comments</t>
  </si>
  <si>
    <t>Llorda/Wood</t>
  </si>
  <si>
    <t>Due to deregulation, customers can choose who to service them and we are supplying power in the interim because the utility's generations are not working; 75% prob, 1-4 yr deal</t>
  </si>
  <si>
    <t>Standard offer; Taking over the utilities' obligation to supply power to their customers</t>
  </si>
  <si>
    <t>We build fuel cell farms in Connecticut with state money (fuel cell=put fuel in and electricity comes out); no emissions; value decreased from $16M because we're doing half the original size; 50% probability</t>
  </si>
  <si>
    <t>Dighton</t>
  </si>
  <si>
    <t>Mitro/Booth</t>
  </si>
  <si>
    <t>Central Maine Power</t>
  </si>
  <si>
    <t>Electric &amp; Gas L-T tolling contract, restructuring contract</t>
  </si>
  <si>
    <t>Intergen</t>
  </si>
  <si>
    <t>Turbine Sale</t>
  </si>
  <si>
    <t>TOTAL COMPLETED DEALS</t>
  </si>
  <si>
    <t>Walton EMC</t>
  </si>
  <si>
    <t>Tapscott</t>
  </si>
  <si>
    <t>Enron sells its 50% equity interest in the Doyle project in Georgia to project partner, Walton EMC</t>
  </si>
  <si>
    <t>Onondaga</t>
  </si>
  <si>
    <t>Mitro</t>
  </si>
  <si>
    <t>Sale of Enron's cash flow interest</t>
  </si>
  <si>
    <t>Omaha Public Power District</t>
  </si>
  <si>
    <t>Clynes</t>
  </si>
  <si>
    <t>Midwest</t>
  </si>
  <si>
    <t>Buyout of last seven years of capacity and energy contract</t>
  </si>
  <si>
    <t>Deals &lt; $1M each</t>
  </si>
  <si>
    <t>Doyle</t>
  </si>
  <si>
    <t>Settlement payment with Doyle</t>
  </si>
  <si>
    <t>PSEG</t>
  </si>
  <si>
    <t>Mitro/Stevens</t>
  </si>
  <si>
    <t>Mitro/Booth/Walker</t>
  </si>
  <si>
    <t>can't mtm service fee</t>
  </si>
  <si>
    <t>Llorda</t>
  </si>
  <si>
    <t>Enron enters into an asset management agreement and an agency agreement to permanently sell the interests of the LLC on a percentage basis</t>
  </si>
  <si>
    <t>Kroll/Pagan</t>
  </si>
  <si>
    <t>Q401</t>
  </si>
  <si>
    <t>Enron sells its interest in North Carolina Power Holdings</t>
  </si>
  <si>
    <t>Various</t>
  </si>
  <si>
    <t>Tingleaf</t>
  </si>
  <si>
    <t>Green Power Initiative:  26MW Fuel Cell Farms in Connecticut (Project also serves to begin vesting of warrants purchased in 2000-warrant/equity MTM not included here)</t>
  </si>
  <si>
    <t>ERCOT/Mexico Cross-Border power sale; ENA sells 15 yr firm power across HVDC tie being built in Brownsville to interconnect ERCOT/CFE.    First true interconnections of size.  Merchant transmission with LOI's for incremental synthetic positions in Mexico.  Orig to be split with Mexico Origination.</t>
  </si>
  <si>
    <t>Booth</t>
  </si>
  <si>
    <t>Structuring Fees</t>
  </si>
  <si>
    <t>Northwestern</t>
  </si>
  <si>
    <t>Exclusivity fee on the GE 7EAs of $1M with a 50% split with West Origination</t>
  </si>
  <si>
    <t>Adjustment to the gain for Intergen based on transfer price allocation</t>
  </si>
  <si>
    <t>Reversal of 2000 Doyle Loss</t>
  </si>
  <si>
    <t>Nstar</t>
  </si>
  <si>
    <t>New Hampshire Elec Coop</t>
  </si>
  <si>
    <t>Assume their all requirements load</t>
  </si>
  <si>
    <t>BlueDog Turbines</t>
  </si>
  <si>
    <t>Enron sells Calvert City project in Kentucky</t>
  </si>
  <si>
    <t>Booth/Virgo</t>
  </si>
  <si>
    <t>Calvert City</t>
  </si>
  <si>
    <t>Enron sells one steam turbine and 161 kV transformer</t>
  </si>
  <si>
    <t>Serve 25% of their default needs for residential class</t>
  </si>
  <si>
    <t>43 Deals</t>
  </si>
  <si>
    <t>Sale of two 7EA turbines - Total deal value is $8M with a 50% split with West Power</t>
  </si>
  <si>
    <t>Sale of Plano, IL site</t>
  </si>
  <si>
    <t>Sale of D5A turbine - Total deal value is $1.5M with a 50% split with West Power</t>
  </si>
  <si>
    <t>Sale of Turbines</t>
  </si>
  <si>
    <t>Xcel</t>
  </si>
  <si>
    <t>Exelon</t>
  </si>
  <si>
    <t>Baughman</t>
  </si>
  <si>
    <t>Hammond</t>
  </si>
  <si>
    <t>Berstein</t>
  </si>
  <si>
    <t>East Power                                          April 5, 2001</t>
  </si>
  <si>
    <t>CRRA</t>
  </si>
  <si>
    <t>Back-to-back commodity with $225M prepay</t>
  </si>
  <si>
    <t>Enron sells 100 MW capacity</t>
  </si>
  <si>
    <t>Assume remaining default service needs for their residential and commercial classes</t>
  </si>
  <si>
    <t>Load shape/load following to West Hub</t>
  </si>
  <si>
    <t>Manitoba Hydro</t>
  </si>
  <si>
    <t>Buy 100 MW 5x16</t>
  </si>
  <si>
    <t>Buy 200 MW hourly call option, 2x24</t>
  </si>
  <si>
    <t>Sell 150 MW hurly call option, 5x16</t>
  </si>
  <si>
    <t>Q1 COMPLETED DEALS</t>
  </si>
  <si>
    <t>Q2 COMPLETED DEALS</t>
  </si>
  <si>
    <t>East Power                                          April 12, 2001</t>
  </si>
  <si>
    <t>12 Deals</t>
  </si>
  <si>
    <t>Las Vegas Turbines</t>
  </si>
  <si>
    <t>Sale of Las Vegas Turbines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</si>
</sst>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mmmm\ d\,\ yyyy"/>
    <numFmt numFmtId="166" formatCode="&quot;$&quot;#,##0"/>
    <numFmt numFmtId="167" formatCode="_(* #,##0_);_(* \(#,##0\);_(* &quot;-&quot;??_);_(@_)"/>
    <numFmt numFmtId="168" formatCode="_(&quot;$&quot;* #,##0_);_(&quot;$&quot;* \(#,##0\);_(&quot;$&quot;* &quot;-&quot;??_);_(@_)"/>
  </numFmts>
  <fonts count="16" x14ac:knownFonts="1">
    <font>
      <sz val="10"/>
      <name val="Arial"/>
    </font>
    <font>
      <sz val="10"/>
      <name val="Arial"/>
    </font>
    <font>
      <b/>
      <sz val="11"/>
      <name val="Arial Narrow"/>
      <family val="2"/>
    </font>
    <font>
      <sz val="11"/>
      <name val="Arial Narrow"/>
      <family val="2"/>
    </font>
    <font>
      <b/>
      <sz val="10"/>
      <name val="Arial Narrow"/>
      <family val="2"/>
    </font>
    <font>
      <b/>
      <sz val="11"/>
      <color indexed="39"/>
      <name val="Arial Narrow"/>
      <family val="2"/>
    </font>
    <font>
      <b/>
      <sz val="11"/>
      <color indexed="12"/>
      <name val="Arial Narrow"/>
      <family val="2"/>
    </font>
    <font>
      <sz val="10"/>
      <color indexed="8"/>
      <name val="Arial Narrow"/>
      <family val="2"/>
    </font>
    <font>
      <sz val="10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10"/>
      <name val="Arial"/>
    </font>
    <font>
      <b/>
      <sz val="10"/>
      <name val="Arial"/>
      <family val="2"/>
    </font>
    <font>
      <b/>
      <sz val="10"/>
      <color indexed="39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8">
    <xf numFmtId="0" fontId="0" fillId="0" borderId="0" xfId="0"/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9" fontId="4" fillId="0" borderId="0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 wrapText="1"/>
    </xf>
    <xf numFmtId="166" fontId="12" fillId="0" borderId="0" xfId="2" applyNumberFormat="1" applyFont="1" applyFill="1" applyBorder="1" applyAlignment="1">
      <alignment horizontal="left" vertical="center" wrapText="1"/>
    </xf>
    <xf numFmtId="166" fontId="12" fillId="0" borderId="5" xfId="2" applyNumberFormat="1" applyFont="1" applyFill="1" applyBorder="1" applyAlignment="1">
      <alignment horizontal="right" vertical="center" wrapText="1"/>
    </xf>
    <xf numFmtId="0" fontId="8" fillId="0" borderId="4" xfId="0" applyFont="1" applyBorder="1" applyAlignment="1">
      <alignment vertical="center"/>
    </xf>
    <xf numFmtId="167" fontId="8" fillId="0" borderId="0" xfId="1" applyNumberFormat="1" applyFont="1" applyBorder="1" applyAlignment="1">
      <alignment vertical="center"/>
    </xf>
    <xf numFmtId="9" fontId="8" fillId="0" borderId="0" xfId="1" applyNumberFormat="1" applyFont="1" applyBorder="1" applyAlignment="1">
      <alignment vertical="center"/>
    </xf>
    <xf numFmtId="167" fontId="4" fillId="0" borderId="5" xfId="1" applyNumberFormat="1" applyFont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6" fontId="6" fillId="2" borderId="2" xfId="0" applyNumberFormat="1" applyFont="1" applyFill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6" fillId="2" borderId="3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168" fontId="6" fillId="2" borderId="1" xfId="2" applyNumberFormat="1" applyFont="1" applyFill="1" applyBorder="1" applyAlignment="1">
      <alignment vertical="center"/>
    </xf>
    <xf numFmtId="167" fontId="3" fillId="2" borderId="1" xfId="1" applyNumberFormat="1" applyFont="1" applyFill="1" applyBorder="1" applyAlignment="1">
      <alignment vertical="center"/>
    </xf>
    <xf numFmtId="9" fontId="6" fillId="2" borderId="1" xfId="2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164" fontId="9" fillId="0" borderId="0" xfId="0" quotePrefix="1" applyNumberFormat="1" applyFont="1" applyFill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165" fontId="9" fillId="0" borderId="0" xfId="0" applyNumberFormat="1" applyFont="1" applyFill="1" applyBorder="1" applyAlignment="1">
      <alignment horizontal="right" vertical="center"/>
    </xf>
    <xf numFmtId="0" fontId="11" fillId="0" borderId="0" xfId="0" applyFont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9" fontId="4" fillId="0" borderId="0" xfId="0" applyNumberFormat="1" applyFont="1" applyBorder="1" applyAlignment="1">
      <alignment horizontal="center" vertical="center"/>
    </xf>
    <xf numFmtId="6" fontId="4" fillId="0" borderId="5" xfId="0" applyNumberFormat="1" applyFont="1" applyBorder="1" applyAlignment="1">
      <alignment horizontal="right" vertical="center"/>
    </xf>
    <xf numFmtId="9" fontId="8" fillId="0" borderId="0" xfId="0" applyNumberFormat="1" applyFont="1" applyBorder="1" applyAlignment="1">
      <alignment vertical="center"/>
    </xf>
    <xf numFmtId="0" fontId="4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8" fillId="0" borderId="6" xfId="0" applyFont="1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/>
    </xf>
    <xf numFmtId="0" fontId="8" fillId="0" borderId="8" xfId="0" applyFont="1" applyFill="1" applyBorder="1" applyAlignment="1">
      <alignment vertical="center"/>
    </xf>
    <xf numFmtId="166" fontId="12" fillId="0" borderId="8" xfId="2" applyNumberFormat="1" applyFont="1" applyFill="1" applyBorder="1" applyAlignment="1">
      <alignment horizontal="left" vertical="center" wrapText="1"/>
    </xf>
    <xf numFmtId="0" fontId="3" fillId="0" borderId="8" xfId="0" applyFont="1" applyBorder="1" applyAlignment="1">
      <alignment vertical="center"/>
    </xf>
    <xf numFmtId="0" fontId="12" fillId="0" borderId="8" xfId="0" applyFont="1" applyFill="1" applyBorder="1" applyAlignment="1">
      <alignment horizontal="left" vertical="center" wrapText="1"/>
    </xf>
    <xf numFmtId="0" fontId="3" fillId="0" borderId="9" xfId="0" applyFont="1" applyBorder="1" applyAlignment="1">
      <alignment vertical="center"/>
    </xf>
    <xf numFmtId="0" fontId="12" fillId="3" borderId="4" xfId="0" applyFont="1" applyFill="1" applyBorder="1" applyAlignment="1">
      <alignment horizontal="left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center" vertical="center"/>
    </xf>
    <xf numFmtId="9" fontId="4" fillId="3" borderId="0" xfId="0" applyNumberFormat="1" applyFont="1" applyFill="1" applyBorder="1" applyAlignment="1">
      <alignment horizontal="center" vertical="center"/>
    </xf>
    <xf numFmtId="166" fontId="12" fillId="3" borderId="5" xfId="2" applyNumberFormat="1" applyFont="1" applyFill="1" applyBorder="1" applyAlignment="1">
      <alignment horizontal="right" vertical="center" wrapText="1"/>
    </xf>
    <xf numFmtId="0" fontId="12" fillId="3" borderId="0" xfId="0" applyFont="1" applyFill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 wrapText="1"/>
    </xf>
    <xf numFmtId="43" fontId="12" fillId="0" borderId="5" xfId="1" applyFont="1" applyFill="1" applyBorder="1" applyAlignment="1">
      <alignment horizontal="right" vertical="center" wrapText="1"/>
    </xf>
    <xf numFmtId="6" fontId="12" fillId="0" borderId="5" xfId="2" applyNumberFormat="1" applyFont="1" applyFill="1" applyBorder="1" applyAlignment="1">
      <alignment horizontal="right" vertical="center" wrapText="1"/>
    </xf>
    <xf numFmtId="166" fontId="8" fillId="0" borderId="0" xfId="0" applyNumberFormat="1" applyFont="1" applyFill="1" applyBorder="1" applyAlignment="1">
      <alignment vertical="center"/>
    </xf>
    <xf numFmtId="0" fontId="6" fillId="0" borderId="3" xfId="0" applyFont="1" applyFill="1" applyBorder="1" applyAlignment="1">
      <alignment horizontal="left" vertical="center" indent="1"/>
    </xf>
    <xf numFmtId="0" fontId="6" fillId="0" borderId="1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vertical="center"/>
    </xf>
    <xf numFmtId="168" fontId="6" fillId="0" borderId="1" xfId="2" applyNumberFormat="1" applyFont="1" applyFill="1" applyBorder="1" applyAlignment="1">
      <alignment vertical="center"/>
    </xf>
    <xf numFmtId="167" fontId="3" fillId="0" borderId="1" xfId="1" applyNumberFormat="1" applyFont="1" applyFill="1" applyBorder="1" applyAlignment="1">
      <alignment vertical="center"/>
    </xf>
    <xf numFmtId="9" fontId="6" fillId="0" borderId="1" xfId="2" applyNumberFormat="1" applyFont="1" applyFill="1" applyBorder="1" applyAlignment="1">
      <alignment vertical="center"/>
    </xf>
    <xf numFmtId="6" fontId="6" fillId="0" borderId="2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38" fontId="12" fillId="0" borderId="5" xfId="2" applyNumberFormat="1" applyFont="1" applyFill="1" applyBorder="1" applyAlignment="1">
      <alignment horizontal="right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45720</xdr:rowOff>
    </xdr:from>
    <xdr:to>
      <xdr:col>7</xdr:col>
      <xdr:colOff>0</xdr:colOff>
      <xdr:row>0</xdr:row>
      <xdr:rowOff>45720</xdr:rowOff>
    </xdr:to>
    <xdr:sp macro="" textlink="">
      <xdr:nvSpPr>
        <xdr:cNvPr id="12289" name="Line 1"/>
        <xdr:cNvSpPr>
          <a:spLocks noChangeShapeType="1"/>
        </xdr:cNvSpPr>
      </xdr:nvSpPr>
      <xdr:spPr bwMode="auto">
        <a:xfrm flipH="1">
          <a:off x="38100" y="45720"/>
          <a:ext cx="5212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12290" name="Line 2"/>
        <xdr:cNvSpPr>
          <a:spLocks noChangeShapeType="1"/>
        </xdr:cNvSpPr>
      </xdr:nvSpPr>
      <xdr:spPr bwMode="auto">
        <a:xfrm flipH="1">
          <a:off x="909066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12291" name="Line 3"/>
        <xdr:cNvSpPr>
          <a:spLocks noChangeShapeType="1"/>
        </xdr:cNvSpPr>
      </xdr:nvSpPr>
      <xdr:spPr bwMode="auto">
        <a:xfrm flipH="1">
          <a:off x="506730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144780</xdr:colOff>
      <xdr:row>0</xdr:row>
      <xdr:rowOff>38100</xdr:rowOff>
    </xdr:to>
    <xdr:sp macro="" textlink="">
      <xdr:nvSpPr>
        <xdr:cNvPr id="12292" name="Line 4"/>
        <xdr:cNvSpPr>
          <a:spLocks noChangeShapeType="1"/>
        </xdr:cNvSpPr>
      </xdr:nvSpPr>
      <xdr:spPr bwMode="auto">
        <a:xfrm flipH="1">
          <a:off x="0" y="38100"/>
          <a:ext cx="5212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12293" name="Line 5"/>
        <xdr:cNvSpPr>
          <a:spLocks noChangeShapeType="1"/>
        </xdr:cNvSpPr>
      </xdr:nvSpPr>
      <xdr:spPr bwMode="auto">
        <a:xfrm flipH="1">
          <a:off x="909066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12294" name="Line 6"/>
        <xdr:cNvSpPr>
          <a:spLocks noChangeShapeType="1"/>
        </xdr:cNvSpPr>
      </xdr:nvSpPr>
      <xdr:spPr bwMode="auto">
        <a:xfrm flipH="1">
          <a:off x="506730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45720</xdr:rowOff>
    </xdr:from>
    <xdr:to>
      <xdr:col>7</xdr:col>
      <xdr:colOff>0</xdr:colOff>
      <xdr:row>0</xdr:row>
      <xdr:rowOff>45720</xdr:rowOff>
    </xdr:to>
    <xdr:sp macro="" textlink="">
      <xdr:nvSpPr>
        <xdr:cNvPr id="13313" name="Line 1"/>
        <xdr:cNvSpPr>
          <a:spLocks noChangeShapeType="1"/>
        </xdr:cNvSpPr>
      </xdr:nvSpPr>
      <xdr:spPr bwMode="auto">
        <a:xfrm flipH="1">
          <a:off x="38100" y="45720"/>
          <a:ext cx="5212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13314" name="Line 2"/>
        <xdr:cNvSpPr>
          <a:spLocks noChangeShapeType="1"/>
        </xdr:cNvSpPr>
      </xdr:nvSpPr>
      <xdr:spPr bwMode="auto">
        <a:xfrm flipH="1">
          <a:off x="909066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13315" name="Line 3"/>
        <xdr:cNvSpPr>
          <a:spLocks noChangeShapeType="1"/>
        </xdr:cNvSpPr>
      </xdr:nvSpPr>
      <xdr:spPr bwMode="auto">
        <a:xfrm flipH="1">
          <a:off x="506730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144780</xdr:colOff>
      <xdr:row>0</xdr:row>
      <xdr:rowOff>38100</xdr:rowOff>
    </xdr:to>
    <xdr:sp macro="" textlink="">
      <xdr:nvSpPr>
        <xdr:cNvPr id="13316" name="Line 4"/>
        <xdr:cNvSpPr>
          <a:spLocks noChangeShapeType="1"/>
        </xdr:cNvSpPr>
      </xdr:nvSpPr>
      <xdr:spPr bwMode="auto">
        <a:xfrm flipH="1">
          <a:off x="0" y="38100"/>
          <a:ext cx="5212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13317" name="Line 5"/>
        <xdr:cNvSpPr>
          <a:spLocks noChangeShapeType="1"/>
        </xdr:cNvSpPr>
      </xdr:nvSpPr>
      <xdr:spPr bwMode="auto">
        <a:xfrm flipH="1">
          <a:off x="909066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13318" name="Line 6"/>
        <xdr:cNvSpPr>
          <a:spLocks noChangeShapeType="1"/>
        </xdr:cNvSpPr>
      </xdr:nvSpPr>
      <xdr:spPr bwMode="auto">
        <a:xfrm flipH="1">
          <a:off x="506730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64"/>
  <sheetViews>
    <sheetView workbookViewId="0">
      <selection sqref="A1:IV65536"/>
    </sheetView>
  </sheetViews>
  <sheetFormatPr defaultColWidth="9.109375" defaultRowHeight="27.9" customHeight="1" x14ac:dyDescent="0.25"/>
  <cols>
    <col min="1" max="1" width="22.44140625" style="12" customWidth="1"/>
    <col min="2" max="2" width="2.6640625" style="12" customWidth="1"/>
    <col min="3" max="3" width="8.5546875" style="12" customWidth="1"/>
    <col min="4" max="4" width="2.6640625" style="14" customWidth="1"/>
    <col min="5" max="5" width="18.88671875" style="12" customWidth="1"/>
    <col min="6" max="6" width="18.6640625" style="12" customWidth="1"/>
    <col min="7" max="7" width="2.6640625" style="12" customWidth="1"/>
    <col min="8" max="8" width="56" style="12" customWidth="1"/>
    <col min="9" max="9" width="1" style="12" customWidth="1"/>
    <col min="10" max="10" width="11.88671875" style="12" hidden="1" customWidth="1"/>
    <col min="11" max="11" width="1" style="12" hidden="1" customWidth="1"/>
    <col min="12" max="12" width="13.109375" style="12" customWidth="1"/>
    <col min="13" max="13" width="3.33203125" style="12" hidden="1" customWidth="1"/>
    <col min="14" max="14" width="36.44140625" style="12" hidden="1" customWidth="1"/>
    <col min="15" max="15" width="3.109375" style="12" hidden="1" customWidth="1"/>
    <col min="16" max="16" width="46.109375" style="12" hidden="1" customWidth="1"/>
    <col min="17" max="16384" width="9.109375" style="12"/>
  </cols>
  <sheetData>
    <row r="1" spans="1:19" ht="27.9" customHeight="1" x14ac:dyDescent="0.25">
      <c r="A1" s="3"/>
      <c r="B1" s="3"/>
      <c r="C1" s="3"/>
      <c r="D1" s="3"/>
      <c r="E1" s="3"/>
      <c r="F1" s="3"/>
    </row>
    <row r="2" spans="1:19" s="3" customFormat="1" ht="27.9" customHeight="1" x14ac:dyDescent="0.25">
      <c r="A2" s="38" t="s">
        <v>9</v>
      </c>
      <c r="B2" s="38"/>
      <c r="C2" s="38"/>
      <c r="D2" s="1"/>
      <c r="E2" s="1"/>
      <c r="F2" s="1"/>
      <c r="G2" s="2"/>
      <c r="H2" s="38" t="s">
        <v>91</v>
      </c>
      <c r="I2" s="39"/>
      <c r="J2" s="2"/>
      <c r="K2" s="2"/>
      <c r="L2" s="39"/>
    </row>
    <row r="3" spans="1:19" s="3" customFormat="1" ht="27.9" customHeight="1" x14ac:dyDescent="0.25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19" s="44" customFormat="1" ht="27.9" customHeight="1" x14ac:dyDescent="0.25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19" s="57" customFormat="1" ht="27.9" customHeight="1" x14ac:dyDescent="0.25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</row>
    <row r="6" spans="1:19" ht="41.25" hidden="1" customHeight="1" x14ac:dyDescent="0.25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19" s="14" customFormat="1" ht="27.9" hidden="1" customHeight="1" x14ac:dyDescent="0.25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19" s="14" customFormat="1" ht="27.9" hidden="1" customHeight="1" x14ac:dyDescent="0.25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19" ht="11.25" hidden="1" customHeight="1" x14ac:dyDescent="0.25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19" s="32" customFormat="1" ht="27.9" hidden="1" customHeight="1" x14ac:dyDescent="0.25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</row>
    <row r="11" spans="1:19" s="14" customFormat="1" ht="27.9" customHeight="1" x14ac:dyDescent="0.25">
      <c r="A11" s="16" t="s">
        <v>72</v>
      </c>
      <c r="B11" s="17"/>
      <c r="C11" s="18" t="s">
        <v>15</v>
      </c>
      <c r="E11" s="18" t="s">
        <v>57</v>
      </c>
      <c r="F11" s="18" t="s">
        <v>16</v>
      </c>
      <c r="H11" s="19" t="s">
        <v>95</v>
      </c>
      <c r="I11" s="13"/>
      <c r="J11" s="15"/>
      <c r="K11" s="13"/>
      <c r="L11" s="20">
        <v>15000</v>
      </c>
      <c r="P11" s="62"/>
    </row>
    <row r="12" spans="1:19" s="14" customFormat="1" ht="65.25" customHeight="1" x14ac:dyDescent="0.25">
      <c r="A12" s="16" t="s">
        <v>23</v>
      </c>
      <c r="B12" s="13"/>
      <c r="C12" s="18" t="s">
        <v>15</v>
      </c>
      <c r="D12" s="58"/>
      <c r="E12" s="18" t="s">
        <v>59</v>
      </c>
      <c r="F12" s="18" t="s">
        <v>16</v>
      </c>
      <c r="G12" s="58"/>
      <c r="H12" s="58" t="s">
        <v>64</v>
      </c>
      <c r="I12" s="13"/>
      <c r="J12" s="15"/>
      <c r="K12" s="13"/>
      <c r="L12" s="20">
        <v>9000</v>
      </c>
      <c r="P12" s="65" t="s">
        <v>32</v>
      </c>
    </row>
    <row r="13" spans="1:19" s="14" customFormat="1" ht="27.9" customHeight="1" x14ac:dyDescent="0.25">
      <c r="A13" s="16" t="s">
        <v>73</v>
      </c>
      <c r="B13" s="17"/>
      <c r="C13" s="18" t="s">
        <v>15</v>
      </c>
      <c r="E13" s="18" t="s">
        <v>57</v>
      </c>
      <c r="F13" s="18" t="s">
        <v>16</v>
      </c>
      <c r="H13" s="19" t="s">
        <v>74</v>
      </c>
      <c r="I13" s="13"/>
      <c r="J13" s="15"/>
      <c r="K13" s="13"/>
      <c r="L13" s="20">
        <v>5500</v>
      </c>
      <c r="P13" s="62"/>
    </row>
    <row r="14" spans="1:19" s="14" customFormat="1" ht="27.9" customHeight="1" x14ac:dyDescent="0.25">
      <c r="A14" s="16" t="s">
        <v>46</v>
      </c>
      <c r="B14" s="17"/>
      <c r="C14" s="18" t="s">
        <v>15</v>
      </c>
      <c r="E14" s="18" t="s">
        <v>47</v>
      </c>
      <c r="F14" s="18" t="s">
        <v>48</v>
      </c>
      <c r="H14" s="19" t="s">
        <v>49</v>
      </c>
      <c r="I14" s="13"/>
      <c r="J14" s="15"/>
      <c r="K14" s="13"/>
      <c r="L14" s="20">
        <v>5000</v>
      </c>
      <c r="P14" s="62"/>
    </row>
    <row r="15" spans="1:19" s="14" customFormat="1" ht="65.25" customHeight="1" x14ac:dyDescent="0.25">
      <c r="A15" s="16" t="s">
        <v>75</v>
      </c>
      <c r="B15" s="13"/>
      <c r="C15" s="18" t="s">
        <v>15</v>
      </c>
      <c r="D15" s="58"/>
      <c r="E15" s="18" t="s">
        <v>66</v>
      </c>
      <c r="F15" s="18" t="s">
        <v>25</v>
      </c>
      <c r="G15" s="58"/>
      <c r="H15" s="58" t="s">
        <v>82</v>
      </c>
      <c r="I15" s="13"/>
      <c r="J15" s="15"/>
      <c r="K15" s="13"/>
      <c r="L15" s="20">
        <v>4000</v>
      </c>
      <c r="P15" s="65" t="s">
        <v>32</v>
      </c>
    </row>
    <row r="16" spans="1:19" s="14" customFormat="1" ht="75" customHeight="1" x14ac:dyDescent="0.25">
      <c r="A16" s="16" t="s">
        <v>17</v>
      </c>
      <c r="B16" s="17"/>
      <c r="C16" s="18" t="s">
        <v>7</v>
      </c>
      <c r="E16" s="18" t="s">
        <v>63</v>
      </c>
      <c r="F16" s="18" t="s">
        <v>18</v>
      </c>
      <c r="H16" s="19" t="s">
        <v>65</v>
      </c>
      <c r="I16" s="13"/>
      <c r="J16" s="15">
        <v>0.7</v>
      </c>
      <c r="K16" s="13"/>
      <c r="L16" s="20">
        <v>3000</v>
      </c>
      <c r="P16" s="62"/>
      <c r="S16" s="19"/>
    </row>
    <row r="17" spans="1:19" s="14" customFormat="1" ht="41.25" customHeight="1" x14ac:dyDescent="0.25">
      <c r="A17" s="16" t="s">
        <v>26</v>
      </c>
      <c r="B17" s="17"/>
      <c r="C17" s="18" t="s">
        <v>15</v>
      </c>
      <c r="E17" s="18" t="s">
        <v>66</v>
      </c>
      <c r="F17" s="18" t="s">
        <v>25</v>
      </c>
      <c r="H17" s="19" t="s">
        <v>27</v>
      </c>
      <c r="I17" s="13"/>
      <c r="J17" s="15"/>
      <c r="K17" s="13"/>
      <c r="L17" s="20">
        <v>3000</v>
      </c>
      <c r="P17" s="62"/>
    </row>
    <row r="18" spans="1:19" s="14" customFormat="1" ht="41.25" customHeight="1" x14ac:dyDescent="0.25">
      <c r="A18" s="16" t="s">
        <v>40</v>
      </c>
      <c r="B18" s="17"/>
      <c r="C18" s="18" t="s">
        <v>15</v>
      </c>
      <c r="E18" s="18" t="s">
        <v>41</v>
      </c>
      <c r="F18" s="18" t="s">
        <v>25</v>
      </c>
      <c r="H18" s="19" t="s">
        <v>42</v>
      </c>
      <c r="I18" s="13"/>
      <c r="J18" s="15"/>
      <c r="K18" s="13"/>
      <c r="L18" s="20">
        <v>3000</v>
      </c>
      <c r="P18" s="62"/>
    </row>
    <row r="19" spans="1:19" s="14" customFormat="1" ht="27.9" customHeight="1" x14ac:dyDescent="0.25">
      <c r="A19" s="16" t="s">
        <v>53</v>
      </c>
      <c r="B19" s="17"/>
      <c r="C19" s="18" t="s">
        <v>7</v>
      </c>
      <c r="E19" s="18" t="s">
        <v>54</v>
      </c>
      <c r="F19" s="18" t="s">
        <v>25</v>
      </c>
      <c r="H19" s="19" t="s">
        <v>83</v>
      </c>
      <c r="I19" s="13"/>
      <c r="J19" s="15"/>
      <c r="K19" s="13"/>
      <c r="L19" s="20">
        <v>2200</v>
      </c>
      <c r="P19" s="62"/>
    </row>
    <row r="20" spans="1:19" s="14" customFormat="1" ht="41.25" customHeight="1" x14ac:dyDescent="0.25">
      <c r="A20" s="16" t="s">
        <v>43</v>
      </c>
      <c r="B20" s="17"/>
      <c r="C20" s="18" t="s">
        <v>15</v>
      </c>
      <c r="E20" s="18" t="s">
        <v>44</v>
      </c>
      <c r="F20" s="18" t="s">
        <v>25</v>
      </c>
      <c r="H20" s="19" t="s">
        <v>45</v>
      </c>
      <c r="I20" s="13"/>
      <c r="J20" s="15"/>
      <c r="K20" s="13"/>
      <c r="L20" s="20">
        <v>2000</v>
      </c>
      <c r="P20" s="62"/>
    </row>
    <row r="21" spans="1:19" s="14" customFormat="1" ht="41.25" customHeight="1" x14ac:dyDescent="0.25">
      <c r="A21" s="16" t="s">
        <v>78</v>
      </c>
      <c r="B21" s="17"/>
      <c r="C21" s="18" t="s">
        <v>15</v>
      </c>
      <c r="E21" s="18" t="s">
        <v>66</v>
      </c>
      <c r="F21" s="18" t="s">
        <v>25</v>
      </c>
      <c r="H21" s="19" t="s">
        <v>76</v>
      </c>
      <c r="I21" s="13"/>
      <c r="J21" s="15"/>
      <c r="K21" s="13"/>
      <c r="L21" s="20">
        <v>1000</v>
      </c>
      <c r="P21" s="62"/>
    </row>
    <row r="22" spans="1:19" s="14" customFormat="1" ht="65.25" customHeight="1" x14ac:dyDescent="0.25">
      <c r="A22" s="16" t="s">
        <v>38</v>
      </c>
      <c r="B22" s="13"/>
      <c r="C22" s="18" t="s">
        <v>15</v>
      </c>
      <c r="D22" s="58"/>
      <c r="E22" s="18" t="s">
        <v>34</v>
      </c>
      <c r="F22" s="18" t="s">
        <v>25</v>
      </c>
      <c r="G22" s="58"/>
      <c r="H22" s="58" t="s">
        <v>84</v>
      </c>
      <c r="I22" s="13"/>
      <c r="J22" s="15"/>
      <c r="K22" s="13"/>
      <c r="L22" s="20">
        <v>750</v>
      </c>
      <c r="P22" s="65" t="s">
        <v>32</v>
      </c>
    </row>
    <row r="23" spans="1:19" s="14" customFormat="1" ht="41.25" customHeight="1" x14ac:dyDescent="0.25">
      <c r="A23" s="16" t="s">
        <v>38</v>
      </c>
      <c r="B23" s="17"/>
      <c r="C23" s="18" t="s">
        <v>15</v>
      </c>
      <c r="E23" s="18" t="s">
        <v>77</v>
      </c>
      <c r="F23" s="18" t="s">
        <v>25</v>
      </c>
      <c r="H23" s="19" t="s">
        <v>79</v>
      </c>
      <c r="I23" s="13"/>
      <c r="J23" s="15"/>
      <c r="K23" s="13"/>
      <c r="L23" s="20">
        <v>250</v>
      </c>
      <c r="P23" s="62"/>
    </row>
    <row r="24" spans="1:19" ht="11.25" customHeight="1" x14ac:dyDescent="0.25">
      <c r="A24" s="46"/>
      <c r="B24" s="47"/>
      <c r="C24" s="47"/>
      <c r="E24" s="48"/>
      <c r="F24" s="48"/>
      <c r="H24" s="48"/>
      <c r="I24" s="49"/>
      <c r="J24" s="50"/>
      <c r="K24" s="49"/>
      <c r="L24" s="51"/>
      <c r="P24" s="61"/>
    </row>
    <row r="25" spans="1:19" ht="27.9" customHeight="1" x14ac:dyDescent="0.25">
      <c r="A25" s="6" t="s">
        <v>6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SUM(L11:L24)</f>
        <v>53700</v>
      </c>
      <c r="P25" s="61"/>
    </row>
    <row r="26" spans="1:19" ht="11.25" customHeight="1" x14ac:dyDescent="0.25">
      <c r="A26" s="59"/>
      <c r="E26" s="22"/>
      <c r="F26" s="22"/>
      <c r="G26" s="22"/>
      <c r="H26" s="22"/>
      <c r="I26" s="22"/>
      <c r="J26" s="23"/>
      <c r="K26" s="22"/>
      <c r="L26" s="24"/>
      <c r="P26" s="61"/>
    </row>
    <row r="27" spans="1:19" ht="13.8" x14ac:dyDescent="0.25">
      <c r="A27" s="6" t="s">
        <v>11</v>
      </c>
      <c r="B27" s="7"/>
      <c r="C27" s="7"/>
      <c r="D27" s="8"/>
      <c r="E27" s="7"/>
      <c r="F27" s="7"/>
      <c r="G27" s="8"/>
      <c r="H27" s="9"/>
      <c r="I27" s="10"/>
      <c r="J27" s="11"/>
      <c r="K27" s="10"/>
      <c r="L27" s="31">
        <v>0</v>
      </c>
      <c r="P27" s="61"/>
    </row>
    <row r="28" spans="1:19" s="14" customFormat="1" ht="51" customHeight="1" x14ac:dyDescent="0.25">
      <c r="A28" s="16" t="s">
        <v>19</v>
      </c>
      <c r="B28" s="17"/>
      <c r="C28" s="18" t="s">
        <v>60</v>
      </c>
      <c r="E28" s="18" t="s">
        <v>21</v>
      </c>
      <c r="F28" s="18" t="s">
        <v>20</v>
      </c>
      <c r="H28" s="19" t="s">
        <v>58</v>
      </c>
      <c r="I28" s="13"/>
      <c r="J28" s="15">
        <v>0.7</v>
      </c>
      <c r="K28" s="13"/>
      <c r="L28" s="20">
        <v>8000</v>
      </c>
      <c r="P28" s="63" t="s">
        <v>22</v>
      </c>
      <c r="S28" s="19"/>
    </row>
    <row r="29" spans="1:19" ht="13.8" x14ac:dyDescent="0.25">
      <c r="A29" s="21"/>
      <c r="E29" s="22"/>
      <c r="F29" s="22"/>
      <c r="G29" s="22"/>
      <c r="H29" s="22"/>
      <c r="I29" s="22"/>
      <c r="J29" s="23"/>
      <c r="K29" s="22"/>
      <c r="L29" s="24"/>
      <c r="P29" s="61"/>
    </row>
    <row r="30" spans="1:19" ht="13.8" x14ac:dyDescent="0.25">
      <c r="A30" s="6" t="s">
        <v>12</v>
      </c>
      <c r="B30" s="7"/>
      <c r="C30" s="7"/>
      <c r="D30" s="8"/>
      <c r="E30" s="7"/>
      <c r="F30" s="7"/>
      <c r="G30" s="8"/>
      <c r="H30" s="9"/>
      <c r="I30" s="10"/>
      <c r="J30" s="11"/>
      <c r="K30" s="10"/>
      <c r="L30" s="31">
        <f>SUM(L28:L29)</f>
        <v>8000</v>
      </c>
      <c r="P30" s="61"/>
    </row>
    <row r="31" spans="1:19" ht="13.8" x14ac:dyDescent="0.25">
      <c r="A31" s="21"/>
      <c r="E31" s="22"/>
      <c r="F31" s="22"/>
      <c r="G31" s="22"/>
      <c r="H31" s="22"/>
      <c r="I31" s="22"/>
      <c r="J31" s="23"/>
      <c r="K31" s="22"/>
      <c r="L31" s="24"/>
      <c r="P31" s="61"/>
    </row>
    <row r="32" spans="1:19" s="32" customFormat="1" ht="27.9" customHeight="1" x14ac:dyDescent="0.25">
      <c r="A32" s="33" t="s">
        <v>5</v>
      </c>
      <c r="B32" s="34"/>
      <c r="C32" s="34"/>
      <c r="D32" s="27"/>
      <c r="E32" s="35"/>
      <c r="F32" s="35"/>
      <c r="G32" s="36"/>
      <c r="H32" s="35"/>
      <c r="I32" s="35"/>
      <c r="J32" s="37"/>
      <c r="K32" s="35"/>
      <c r="L32" s="31">
        <f>+L10+L25+L30</f>
        <v>61700</v>
      </c>
      <c r="P32" s="66"/>
    </row>
    <row r="33" spans="1:19" s="85" customFormat="1" ht="27.9" customHeight="1" x14ac:dyDescent="0.25">
      <c r="A33" s="78"/>
      <c r="B33" s="79"/>
      <c r="C33" s="79"/>
      <c r="D33" s="80"/>
      <c r="E33" s="81"/>
      <c r="F33" s="81"/>
      <c r="G33" s="82"/>
      <c r="H33" s="81"/>
      <c r="I33" s="81"/>
      <c r="J33" s="83"/>
      <c r="K33" s="81"/>
      <c r="L33" s="84"/>
      <c r="P33" s="86"/>
    </row>
    <row r="34" spans="1:19" s="14" customFormat="1" ht="51" hidden="1" customHeight="1" x14ac:dyDescent="0.25">
      <c r="A34" s="16" t="s">
        <v>19</v>
      </c>
      <c r="B34" s="17"/>
      <c r="C34" s="18" t="s">
        <v>7</v>
      </c>
      <c r="E34" s="18" t="s">
        <v>21</v>
      </c>
      <c r="F34" s="18" t="s">
        <v>20</v>
      </c>
      <c r="H34" s="19" t="s">
        <v>61</v>
      </c>
      <c r="I34" s="13"/>
      <c r="J34" s="15">
        <v>0.7</v>
      </c>
      <c r="K34" s="13"/>
      <c r="L34" s="20">
        <v>8000</v>
      </c>
      <c r="P34" s="63" t="s">
        <v>22</v>
      </c>
      <c r="S34" s="19"/>
    </row>
    <row r="35" spans="1:19" s="14" customFormat="1" ht="52.5" hidden="1" customHeight="1" x14ac:dyDescent="0.25">
      <c r="A35" s="16" t="s">
        <v>35</v>
      </c>
      <c r="B35" s="17"/>
      <c r="C35" s="18" t="s">
        <v>7</v>
      </c>
      <c r="E35" s="18" t="s">
        <v>29</v>
      </c>
      <c r="F35" s="18" t="s">
        <v>16</v>
      </c>
      <c r="H35" s="19" t="s">
        <v>31</v>
      </c>
      <c r="I35" s="13"/>
      <c r="J35" s="15"/>
      <c r="K35" s="13"/>
      <c r="L35" s="20">
        <v>5000</v>
      </c>
      <c r="P35" s="63" t="s">
        <v>30</v>
      </c>
      <c r="S35" s="19"/>
    </row>
    <row r="36" spans="1:19" s="14" customFormat="1" ht="27.9" hidden="1" customHeight="1" x14ac:dyDescent="0.25">
      <c r="A36" s="16" t="s">
        <v>72</v>
      </c>
      <c r="B36" s="17"/>
      <c r="C36" s="18" t="s">
        <v>7</v>
      </c>
      <c r="E36" s="18" t="s">
        <v>57</v>
      </c>
      <c r="F36" s="18" t="s">
        <v>16</v>
      </c>
      <c r="H36" s="19" t="s">
        <v>80</v>
      </c>
      <c r="I36" s="13"/>
      <c r="J36" s="15"/>
      <c r="K36" s="13"/>
      <c r="L36" s="20">
        <v>3000</v>
      </c>
      <c r="P36" s="62"/>
    </row>
    <row r="37" spans="1:19" ht="27.9" hidden="1" customHeight="1" x14ac:dyDescent="0.25">
      <c r="A37" s="16" t="s">
        <v>37</v>
      </c>
      <c r="B37" s="17"/>
      <c r="C37" s="18" t="s">
        <v>7</v>
      </c>
      <c r="E37" s="18" t="s">
        <v>55</v>
      </c>
      <c r="F37" s="18" t="s">
        <v>25</v>
      </c>
      <c r="G37" s="14"/>
      <c r="H37" s="19" t="s">
        <v>85</v>
      </c>
      <c r="I37" s="13"/>
      <c r="J37" s="15"/>
      <c r="K37" s="13"/>
      <c r="L37" s="20">
        <v>2509</v>
      </c>
      <c r="P37" s="61"/>
    </row>
    <row r="38" spans="1:19" s="14" customFormat="1" ht="52.5" hidden="1" customHeight="1" x14ac:dyDescent="0.25">
      <c r="A38" s="16" t="s">
        <v>81</v>
      </c>
      <c r="B38" s="17"/>
      <c r="C38" s="18" t="s">
        <v>7</v>
      </c>
      <c r="E38" s="18" t="s">
        <v>62</v>
      </c>
      <c r="F38" s="18" t="s">
        <v>62</v>
      </c>
      <c r="H38" s="19" t="s">
        <v>50</v>
      </c>
      <c r="I38" s="13"/>
      <c r="J38" s="15"/>
      <c r="K38" s="13"/>
      <c r="L38" s="20">
        <f>1678+175+4+234+50+8+18+13+9+8+16+17+8+1+50+3+55+1+5+1+50</f>
        <v>2404</v>
      </c>
      <c r="P38" s="19"/>
      <c r="R38" s="77"/>
      <c r="S38" s="19"/>
    </row>
    <row r="39" spans="1:19" s="14" customFormat="1" ht="27.9" hidden="1" customHeight="1" x14ac:dyDescent="0.25">
      <c r="A39" s="16" t="s">
        <v>51</v>
      </c>
      <c r="B39" s="17"/>
      <c r="C39" s="18" t="s">
        <v>7</v>
      </c>
      <c r="E39" s="18" t="s">
        <v>41</v>
      </c>
      <c r="F39" s="18" t="s">
        <v>25</v>
      </c>
      <c r="H39" s="19" t="s">
        <v>52</v>
      </c>
      <c r="I39" s="13"/>
      <c r="J39" s="15"/>
      <c r="K39" s="13"/>
      <c r="L39" s="20">
        <v>1300</v>
      </c>
      <c r="P39" s="62"/>
    </row>
    <row r="40" spans="1:19" s="14" customFormat="1" ht="27.9" hidden="1" customHeight="1" x14ac:dyDescent="0.25">
      <c r="A40" s="16" t="s">
        <v>37</v>
      </c>
      <c r="B40" s="17"/>
      <c r="C40" s="18" t="s">
        <v>7</v>
      </c>
      <c r="E40" s="18" t="s">
        <v>55</v>
      </c>
      <c r="F40" s="18" t="s">
        <v>25</v>
      </c>
      <c r="H40" s="19" t="s">
        <v>70</v>
      </c>
      <c r="I40" s="13"/>
      <c r="J40" s="15"/>
      <c r="K40" s="13"/>
      <c r="L40" s="20">
        <v>1000</v>
      </c>
      <c r="P40" s="62"/>
    </row>
    <row r="41" spans="1:19" s="14" customFormat="1" ht="27.9" hidden="1" customHeight="1" x14ac:dyDescent="0.25">
      <c r="A41" s="16" t="s">
        <v>92</v>
      </c>
      <c r="B41" s="17"/>
      <c r="C41" s="18" t="s">
        <v>7</v>
      </c>
      <c r="E41" s="18" t="s">
        <v>90</v>
      </c>
      <c r="F41" s="18" t="s">
        <v>16</v>
      </c>
      <c r="H41" s="19" t="s">
        <v>93</v>
      </c>
      <c r="I41" s="13"/>
      <c r="J41" s="15"/>
      <c r="K41" s="13"/>
      <c r="L41" s="20">
        <f>686+15</f>
        <v>701</v>
      </c>
      <c r="P41" s="62"/>
    </row>
    <row r="42" spans="1:19" s="14" customFormat="1" ht="27.9" hidden="1" customHeight="1" x14ac:dyDescent="0.25">
      <c r="A42" s="16" t="s">
        <v>86</v>
      </c>
      <c r="B42" s="17"/>
      <c r="C42" s="18" t="s">
        <v>7</v>
      </c>
      <c r="E42" s="18" t="s">
        <v>88</v>
      </c>
      <c r="F42" s="18" t="s">
        <v>48</v>
      </c>
      <c r="H42" s="19" t="s">
        <v>94</v>
      </c>
      <c r="I42" s="13"/>
      <c r="J42" s="15"/>
      <c r="K42" s="13"/>
      <c r="L42" s="20">
        <v>600</v>
      </c>
      <c r="P42" s="62"/>
    </row>
    <row r="43" spans="1:19" s="14" customFormat="1" ht="27.9" hidden="1" customHeight="1" x14ac:dyDescent="0.25">
      <c r="A43" s="16" t="s">
        <v>87</v>
      </c>
      <c r="B43" s="17"/>
      <c r="C43" s="18" t="s">
        <v>7</v>
      </c>
      <c r="E43" s="18" t="s">
        <v>89</v>
      </c>
      <c r="F43" s="18" t="s">
        <v>16</v>
      </c>
      <c r="H43" s="19" t="s">
        <v>96</v>
      </c>
      <c r="I43" s="13"/>
      <c r="J43" s="15"/>
      <c r="K43" s="13"/>
      <c r="L43" s="20">
        <v>500</v>
      </c>
      <c r="P43" s="62"/>
    </row>
    <row r="44" spans="1:19" s="14" customFormat="1" ht="27.9" hidden="1" customHeight="1" x14ac:dyDescent="0.25">
      <c r="A44" s="16" t="s">
        <v>68</v>
      </c>
      <c r="B44" s="17"/>
      <c r="C44" s="18" t="s">
        <v>7</v>
      </c>
      <c r="E44" s="18" t="s">
        <v>66</v>
      </c>
      <c r="F44" s="18" t="s">
        <v>25</v>
      </c>
      <c r="H44" s="19" t="s">
        <v>69</v>
      </c>
      <c r="I44" s="13"/>
      <c r="J44" s="15"/>
      <c r="K44" s="13"/>
      <c r="L44" s="20">
        <v>500</v>
      </c>
      <c r="P44" s="62"/>
    </row>
    <row r="45" spans="1:19" s="14" customFormat="1" ht="27.9" hidden="1" customHeight="1" x14ac:dyDescent="0.25">
      <c r="A45" s="16" t="s">
        <v>51</v>
      </c>
      <c r="B45" s="17"/>
      <c r="C45" s="18" t="s">
        <v>7</v>
      </c>
      <c r="E45" s="18" t="s">
        <v>41</v>
      </c>
      <c r="F45" s="18" t="s">
        <v>25</v>
      </c>
      <c r="H45" s="19" t="s">
        <v>71</v>
      </c>
      <c r="I45" s="13"/>
      <c r="J45" s="15"/>
      <c r="K45" s="13"/>
      <c r="L45" s="20">
        <v>384</v>
      </c>
      <c r="P45" s="62"/>
    </row>
    <row r="46" spans="1:19" s="14" customFormat="1" ht="27.9" hidden="1" customHeight="1" x14ac:dyDescent="0.25">
      <c r="A46" s="16" t="s">
        <v>67</v>
      </c>
      <c r="B46" s="17"/>
      <c r="C46" s="18" t="s">
        <v>7</v>
      </c>
      <c r="E46" s="18" t="s">
        <v>24</v>
      </c>
      <c r="F46" s="18" t="s">
        <v>25</v>
      </c>
      <c r="H46" s="19" t="s">
        <v>67</v>
      </c>
      <c r="I46" s="13"/>
      <c r="J46" s="15"/>
      <c r="K46" s="13"/>
      <c r="L46" s="76">
        <v>-250</v>
      </c>
      <c r="P46" s="62"/>
    </row>
    <row r="47" spans="1:19" s="32" customFormat="1" ht="27.9" customHeight="1" x14ac:dyDescent="0.25">
      <c r="A47" s="33" t="s">
        <v>101</v>
      </c>
      <c r="B47" s="34"/>
      <c r="C47" s="34"/>
      <c r="D47" s="27"/>
      <c r="E47" s="35"/>
      <c r="F47" s="35"/>
      <c r="G47" s="36"/>
      <c r="H47" s="35"/>
      <c r="I47" s="35"/>
      <c r="J47" s="37"/>
      <c r="K47" s="35"/>
      <c r="L47" s="31">
        <f>SUM(L34:L46)</f>
        <v>25648</v>
      </c>
      <c r="P47" s="66"/>
    </row>
    <row r="48" spans="1:19" s="14" customFormat="1" ht="27.75" customHeight="1" x14ac:dyDescent="0.25">
      <c r="A48" s="16" t="s">
        <v>97</v>
      </c>
      <c r="B48" s="17"/>
      <c r="C48" s="18" t="s">
        <v>15</v>
      </c>
      <c r="E48" s="18" t="s">
        <v>47</v>
      </c>
      <c r="F48" s="18" t="s">
        <v>48</v>
      </c>
      <c r="H48" s="19" t="s">
        <v>98</v>
      </c>
      <c r="I48" s="13"/>
      <c r="J48" s="15"/>
      <c r="K48" s="13"/>
      <c r="L48" s="20">
        <v>134</v>
      </c>
      <c r="P48" s="63"/>
      <c r="S48" s="19"/>
    </row>
    <row r="49" spans="1:19" s="14" customFormat="1" ht="26.25" customHeight="1" x14ac:dyDescent="0.25">
      <c r="A49" s="16" t="s">
        <v>97</v>
      </c>
      <c r="B49" s="17"/>
      <c r="C49" s="18" t="s">
        <v>15</v>
      </c>
      <c r="E49" s="18" t="s">
        <v>47</v>
      </c>
      <c r="F49" s="18" t="s">
        <v>48</v>
      </c>
      <c r="H49" s="19" t="s">
        <v>99</v>
      </c>
      <c r="I49" s="13"/>
      <c r="J49" s="15"/>
      <c r="K49" s="13"/>
      <c r="L49" s="20">
        <v>134</v>
      </c>
      <c r="P49" s="63"/>
      <c r="S49" s="19"/>
    </row>
    <row r="50" spans="1:19" s="14" customFormat="1" ht="26.25" customHeight="1" x14ac:dyDescent="0.25">
      <c r="A50" s="16" t="s">
        <v>97</v>
      </c>
      <c r="B50" s="17"/>
      <c r="C50" s="18" t="s">
        <v>15</v>
      </c>
      <c r="E50" s="18" t="s">
        <v>47</v>
      </c>
      <c r="F50" s="18" t="s">
        <v>48</v>
      </c>
      <c r="H50" s="19" t="s">
        <v>100</v>
      </c>
      <c r="I50" s="13"/>
      <c r="J50" s="15"/>
      <c r="K50" s="13"/>
      <c r="L50" s="20">
        <v>134</v>
      </c>
      <c r="P50" s="63"/>
      <c r="S50" s="19"/>
    </row>
    <row r="51" spans="1:19" s="32" customFormat="1" ht="27.9" customHeight="1" x14ac:dyDescent="0.25">
      <c r="A51" s="33" t="s">
        <v>102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SUM(L48:L50)</f>
        <v>402</v>
      </c>
      <c r="P51" s="66"/>
    </row>
    <row r="52" spans="1:19" s="32" customFormat="1" ht="27.9" customHeight="1" x14ac:dyDescent="0.25">
      <c r="A52" s="33" t="s">
        <v>39</v>
      </c>
      <c r="B52" s="34"/>
      <c r="C52" s="34"/>
      <c r="D52" s="27"/>
      <c r="E52" s="35"/>
      <c r="F52" s="35"/>
      <c r="G52" s="36"/>
      <c r="H52" s="35"/>
      <c r="I52" s="35"/>
      <c r="J52" s="37"/>
      <c r="K52" s="35"/>
      <c r="L52" s="31">
        <f>+L47+L51</f>
        <v>26050</v>
      </c>
      <c r="P52" s="66"/>
    </row>
    <row r="53" spans="1:19" s="69" customFormat="1" ht="38.25" hidden="1" customHeight="1" x14ac:dyDescent="0.25">
      <c r="A53" s="67" t="s">
        <v>33</v>
      </c>
      <c r="B53" s="70"/>
      <c r="C53" s="68" t="s">
        <v>15</v>
      </c>
      <c r="D53" s="73"/>
      <c r="E53" s="68" t="s">
        <v>57</v>
      </c>
      <c r="F53" s="68" t="s">
        <v>25</v>
      </c>
      <c r="G53" s="73"/>
      <c r="H53" s="73" t="s">
        <v>36</v>
      </c>
      <c r="I53" s="70"/>
      <c r="J53" s="71"/>
      <c r="K53" s="70"/>
      <c r="L53" s="72">
        <v>10000</v>
      </c>
      <c r="P53" s="74"/>
    </row>
    <row r="54" spans="1:19" ht="27.9" customHeight="1" x14ac:dyDescent="0.25">
      <c r="E54" s="22"/>
      <c r="F54" s="22"/>
      <c r="G54" s="22"/>
      <c r="J54" s="52"/>
    </row>
    <row r="55" spans="1:19" ht="27.9" customHeight="1" x14ac:dyDescent="0.25">
      <c r="E55" s="22"/>
      <c r="F55" s="22"/>
      <c r="G55" s="22"/>
      <c r="J55" s="52"/>
    </row>
    <row r="56" spans="1:19" ht="27.9" customHeight="1" x14ac:dyDescent="0.25">
      <c r="E56" s="22"/>
      <c r="F56" s="22"/>
      <c r="G56" s="22"/>
    </row>
    <row r="57" spans="1:19" ht="27.9" customHeight="1" x14ac:dyDescent="0.25">
      <c r="E57" s="22"/>
      <c r="F57" s="22"/>
      <c r="G57" s="22"/>
    </row>
    <row r="58" spans="1:19" ht="27.9" customHeight="1" x14ac:dyDescent="0.25">
      <c r="E58" s="22"/>
      <c r="F58" s="22"/>
      <c r="G58" s="22"/>
    </row>
    <row r="59" spans="1:19" ht="27.9" customHeight="1" x14ac:dyDescent="0.25">
      <c r="E59" s="22"/>
      <c r="F59" s="22"/>
      <c r="G59" s="22"/>
    </row>
    <row r="60" spans="1:19" ht="27.9" customHeight="1" x14ac:dyDescent="0.25">
      <c r="E60" s="22"/>
      <c r="F60" s="22"/>
      <c r="G60" s="22"/>
    </row>
    <row r="61" spans="1:19" ht="27.9" customHeight="1" x14ac:dyDescent="0.25">
      <c r="E61" s="22"/>
      <c r="F61" s="22"/>
      <c r="G61" s="22"/>
    </row>
    <row r="62" spans="1:19" ht="27.9" customHeight="1" x14ac:dyDescent="0.25">
      <c r="E62" s="22"/>
      <c r="F62" s="22"/>
      <c r="G62" s="22"/>
    </row>
    <row r="63" spans="1:19" ht="27.9" customHeight="1" x14ac:dyDescent="0.25">
      <c r="E63" s="22"/>
      <c r="F63" s="22"/>
      <c r="G63" s="22"/>
    </row>
    <row r="64" spans="1:19" ht="27.9" customHeight="1" x14ac:dyDescent="0.25">
      <c r="E64" s="22"/>
      <c r="F64" s="22"/>
      <c r="G64" s="22"/>
    </row>
  </sheetData>
  <phoneticPr fontId="0" type="noConversion"/>
  <pageMargins left="0.75" right="0.75" top="1" bottom="1" header="0.5" footer="0.5"/>
  <pageSetup scale="62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63"/>
  <sheetViews>
    <sheetView tabSelected="1" workbookViewId="0"/>
  </sheetViews>
  <sheetFormatPr defaultColWidth="9.109375" defaultRowHeight="27.9" customHeight="1" x14ac:dyDescent="0.25"/>
  <cols>
    <col min="1" max="1" width="22.44140625" style="12" customWidth="1"/>
    <col min="2" max="2" width="2.6640625" style="12" customWidth="1"/>
    <col min="3" max="3" width="8.5546875" style="12" customWidth="1"/>
    <col min="4" max="4" width="2.6640625" style="14" customWidth="1"/>
    <col min="5" max="5" width="18.88671875" style="12" customWidth="1"/>
    <col min="6" max="6" width="18.6640625" style="12" customWidth="1"/>
    <col min="7" max="7" width="2.6640625" style="12" customWidth="1"/>
    <col min="8" max="8" width="56" style="12" customWidth="1"/>
    <col min="9" max="9" width="1" style="12" customWidth="1"/>
    <col min="10" max="10" width="11.88671875" style="12" hidden="1" customWidth="1"/>
    <col min="11" max="11" width="1" style="12" hidden="1" customWidth="1"/>
    <col min="12" max="12" width="13.109375" style="12" customWidth="1"/>
    <col min="13" max="13" width="3.33203125" style="12" hidden="1" customWidth="1"/>
    <col min="14" max="14" width="36.44140625" style="12" hidden="1" customWidth="1"/>
    <col min="15" max="15" width="3.109375" style="12" hidden="1" customWidth="1"/>
    <col min="16" max="16" width="46.109375" style="12" hidden="1" customWidth="1"/>
    <col min="17" max="16384" width="9.109375" style="12"/>
  </cols>
  <sheetData>
    <row r="1" spans="1:16" ht="27.9" customHeight="1" x14ac:dyDescent="0.25">
      <c r="A1" s="3"/>
      <c r="B1" s="3"/>
      <c r="C1" s="3"/>
      <c r="D1" s="3"/>
      <c r="E1" s="3"/>
      <c r="F1" s="3"/>
    </row>
    <row r="2" spans="1:16" s="3" customFormat="1" ht="27.9" customHeight="1" x14ac:dyDescent="0.25">
      <c r="A2" s="38" t="s">
        <v>9</v>
      </c>
      <c r="B2" s="38"/>
      <c r="C2" s="38"/>
      <c r="D2" s="1"/>
      <c r="E2" s="1"/>
      <c r="F2" s="1"/>
      <c r="G2" s="2"/>
      <c r="H2" s="38" t="s">
        <v>103</v>
      </c>
      <c r="I2" s="39"/>
      <c r="J2" s="2"/>
      <c r="K2" s="2"/>
      <c r="L2" s="39"/>
    </row>
    <row r="3" spans="1:16" s="3" customFormat="1" ht="27.9" customHeight="1" x14ac:dyDescent="0.25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16" s="44" customFormat="1" ht="27.9" customHeight="1" x14ac:dyDescent="0.25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16" s="57" customFormat="1" ht="27.9" customHeight="1" x14ac:dyDescent="0.25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</row>
    <row r="6" spans="1:16" ht="41.25" hidden="1" customHeight="1" x14ac:dyDescent="0.25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16" s="14" customFormat="1" ht="27.9" hidden="1" customHeight="1" x14ac:dyDescent="0.25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16" s="14" customFormat="1" ht="27.9" hidden="1" customHeight="1" x14ac:dyDescent="0.25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16" ht="11.25" hidden="1" customHeight="1" x14ac:dyDescent="0.25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16" s="32" customFormat="1" ht="27.9" hidden="1" customHeight="1" x14ac:dyDescent="0.25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</row>
    <row r="11" spans="1:16" s="14" customFormat="1" ht="27.9" customHeight="1" x14ac:dyDescent="0.25">
      <c r="A11" s="16" t="s">
        <v>72</v>
      </c>
      <c r="B11" s="17"/>
      <c r="C11" s="18" t="s">
        <v>15</v>
      </c>
      <c r="E11" s="18" t="s">
        <v>57</v>
      </c>
      <c r="F11" s="18" t="s">
        <v>16</v>
      </c>
      <c r="H11" s="19" t="s">
        <v>95</v>
      </c>
      <c r="I11" s="13"/>
      <c r="J11" s="15"/>
      <c r="K11" s="13"/>
      <c r="L11" s="20">
        <v>15000</v>
      </c>
      <c r="P11" s="62"/>
    </row>
    <row r="12" spans="1:16" s="14" customFormat="1" ht="65.25" customHeight="1" x14ac:dyDescent="0.25">
      <c r="A12" s="16" t="s">
        <v>23</v>
      </c>
      <c r="B12" s="13"/>
      <c r="C12" s="18" t="s">
        <v>15</v>
      </c>
      <c r="D12" s="58"/>
      <c r="E12" s="18" t="s">
        <v>59</v>
      </c>
      <c r="F12" s="18" t="s">
        <v>16</v>
      </c>
      <c r="G12" s="58"/>
      <c r="H12" s="58" t="s">
        <v>64</v>
      </c>
      <c r="I12" s="13"/>
      <c r="J12" s="15"/>
      <c r="K12" s="13"/>
      <c r="L12" s="20">
        <v>9000</v>
      </c>
      <c r="P12" s="65" t="s">
        <v>32</v>
      </c>
    </row>
    <row r="13" spans="1:16" s="14" customFormat="1" ht="27.9" customHeight="1" x14ac:dyDescent="0.25">
      <c r="A13" s="16" t="s">
        <v>73</v>
      </c>
      <c r="B13" s="17"/>
      <c r="C13" s="18" t="s">
        <v>15</v>
      </c>
      <c r="E13" s="18" t="s">
        <v>57</v>
      </c>
      <c r="F13" s="18" t="s">
        <v>16</v>
      </c>
      <c r="H13" s="19" t="s">
        <v>74</v>
      </c>
      <c r="I13" s="13"/>
      <c r="J13" s="15"/>
      <c r="K13" s="13"/>
      <c r="L13" s="20">
        <v>5500</v>
      </c>
      <c r="P13" s="62"/>
    </row>
    <row r="14" spans="1:16" s="14" customFormat="1" ht="27.9" customHeight="1" x14ac:dyDescent="0.25">
      <c r="A14" s="16" t="s">
        <v>46</v>
      </c>
      <c r="B14" s="17"/>
      <c r="C14" s="18" t="s">
        <v>15</v>
      </c>
      <c r="E14" s="18" t="s">
        <v>47</v>
      </c>
      <c r="F14" s="18" t="s">
        <v>48</v>
      </c>
      <c r="H14" s="19" t="s">
        <v>49</v>
      </c>
      <c r="I14" s="13"/>
      <c r="J14" s="15"/>
      <c r="K14" s="13"/>
      <c r="L14" s="20">
        <v>5000</v>
      </c>
      <c r="P14" s="62"/>
    </row>
    <row r="15" spans="1:16" s="14" customFormat="1" ht="65.25" customHeight="1" x14ac:dyDescent="0.25">
      <c r="A15" s="16" t="s">
        <v>75</v>
      </c>
      <c r="B15" s="13"/>
      <c r="C15" s="18" t="s">
        <v>15</v>
      </c>
      <c r="D15" s="58"/>
      <c r="E15" s="18" t="s">
        <v>66</v>
      </c>
      <c r="F15" s="18" t="s">
        <v>25</v>
      </c>
      <c r="G15" s="58"/>
      <c r="H15" s="58" t="s">
        <v>82</v>
      </c>
      <c r="I15" s="13"/>
      <c r="J15" s="15"/>
      <c r="K15" s="13"/>
      <c r="L15" s="20">
        <v>4000</v>
      </c>
      <c r="P15" s="65" t="s">
        <v>32</v>
      </c>
    </row>
    <row r="16" spans="1:16" s="14" customFormat="1" ht="41.25" customHeight="1" x14ac:dyDescent="0.25">
      <c r="A16" s="16" t="s">
        <v>26</v>
      </c>
      <c r="B16" s="17"/>
      <c r="C16" s="18" t="s">
        <v>15</v>
      </c>
      <c r="E16" s="18" t="s">
        <v>66</v>
      </c>
      <c r="F16" s="18" t="s">
        <v>25</v>
      </c>
      <c r="H16" s="19" t="s">
        <v>27</v>
      </c>
      <c r="I16" s="13"/>
      <c r="J16" s="15"/>
      <c r="K16" s="13"/>
      <c r="L16" s="20">
        <v>3000</v>
      </c>
      <c r="P16" s="62"/>
    </row>
    <row r="17" spans="1:19" s="14" customFormat="1" ht="41.25" customHeight="1" x14ac:dyDescent="0.25">
      <c r="A17" s="16" t="s">
        <v>40</v>
      </c>
      <c r="B17" s="17"/>
      <c r="C17" s="18" t="s">
        <v>15</v>
      </c>
      <c r="E17" s="18" t="s">
        <v>41</v>
      </c>
      <c r="F17" s="18" t="s">
        <v>25</v>
      </c>
      <c r="H17" s="19" t="s">
        <v>42</v>
      </c>
      <c r="I17" s="13"/>
      <c r="J17" s="15"/>
      <c r="K17" s="13"/>
      <c r="L17" s="20">
        <v>3000</v>
      </c>
      <c r="P17" s="62"/>
    </row>
    <row r="18" spans="1:19" s="14" customFormat="1" ht="27.9" customHeight="1" x14ac:dyDescent="0.25">
      <c r="A18" s="16" t="s">
        <v>53</v>
      </c>
      <c r="B18" s="17"/>
      <c r="C18" s="18" t="s">
        <v>15</v>
      </c>
      <c r="E18" s="18" t="s">
        <v>54</v>
      </c>
      <c r="F18" s="18" t="s">
        <v>25</v>
      </c>
      <c r="H18" s="19" t="s">
        <v>83</v>
      </c>
      <c r="I18" s="13"/>
      <c r="J18" s="15"/>
      <c r="K18" s="13"/>
      <c r="L18" s="20">
        <v>2200</v>
      </c>
      <c r="P18" s="62"/>
    </row>
    <row r="19" spans="1:19" s="14" customFormat="1" ht="27.9" customHeight="1" x14ac:dyDescent="0.25">
      <c r="A19" s="16" t="s">
        <v>105</v>
      </c>
      <c r="B19" s="17"/>
      <c r="C19" s="18" t="s">
        <v>15</v>
      </c>
      <c r="E19" s="18" t="s">
        <v>24</v>
      </c>
      <c r="F19" s="18" t="s">
        <v>25</v>
      </c>
      <c r="H19" s="19" t="s">
        <v>106</v>
      </c>
      <c r="I19" s="13"/>
      <c r="J19" s="15"/>
      <c r="K19" s="13"/>
      <c r="L19" s="20">
        <v>2100</v>
      </c>
      <c r="P19" s="62"/>
    </row>
    <row r="20" spans="1:19" s="14" customFormat="1" ht="41.25" customHeight="1" x14ac:dyDescent="0.25">
      <c r="A20" s="16" t="s">
        <v>43</v>
      </c>
      <c r="B20" s="17"/>
      <c r="C20" s="18" t="s">
        <v>15</v>
      </c>
      <c r="E20" s="18" t="s">
        <v>44</v>
      </c>
      <c r="F20" s="18" t="s">
        <v>25</v>
      </c>
      <c r="H20" s="19" t="s">
        <v>45</v>
      </c>
      <c r="I20" s="13"/>
      <c r="J20" s="15"/>
      <c r="K20" s="13"/>
      <c r="L20" s="20">
        <v>2000</v>
      </c>
      <c r="P20" s="62"/>
    </row>
    <row r="21" spans="1:19" s="14" customFormat="1" ht="41.25" customHeight="1" x14ac:dyDescent="0.25">
      <c r="A21" s="16" t="s">
        <v>78</v>
      </c>
      <c r="B21" s="17"/>
      <c r="C21" s="18" t="s">
        <v>15</v>
      </c>
      <c r="E21" s="18" t="s">
        <v>66</v>
      </c>
      <c r="F21" s="18" t="s">
        <v>25</v>
      </c>
      <c r="H21" s="19" t="s">
        <v>76</v>
      </c>
      <c r="I21" s="13"/>
      <c r="J21" s="15"/>
      <c r="K21" s="13"/>
      <c r="L21" s="20">
        <v>1000</v>
      </c>
      <c r="P21" s="62"/>
    </row>
    <row r="22" spans="1:19" s="14" customFormat="1" ht="65.25" customHeight="1" x14ac:dyDescent="0.25">
      <c r="A22" s="16" t="s">
        <v>38</v>
      </c>
      <c r="B22" s="13"/>
      <c r="C22" s="18" t="s">
        <v>15</v>
      </c>
      <c r="D22" s="58"/>
      <c r="E22" s="18" t="s">
        <v>34</v>
      </c>
      <c r="F22" s="18" t="s">
        <v>25</v>
      </c>
      <c r="G22" s="58"/>
      <c r="H22" s="58" t="s">
        <v>84</v>
      </c>
      <c r="I22" s="13"/>
      <c r="J22" s="15"/>
      <c r="K22" s="13"/>
      <c r="L22" s="20">
        <v>750</v>
      </c>
      <c r="P22" s="65" t="s">
        <v>32</v>
      </c>
    </row>
    <row r="23" spans="1:19" s="14" customFormat="1" ht="41.25" customHeight="1" x14ac:dyDescent="0.25">
      <c r="A23" s="16" t="s">
        <v>38</v>
      </c>
      <c r="B23" s="17"/>
      <c r="C23" s="18" t="s">
        <v>15</v>
      </c>
      <c r="E23" s="18" t="s">
        <v>77</v>
      </c>
      <c r="F23" s="18" t="s">
        <v>25</v>
      </c>
      <c r="H23" s="19" t="s">
        <v>79</v>
      </c>
      <c r="I23" s="13"/>
      <c r="J23" s="15"/>
      <c r="K23" s="13"/>
      <c r="L23" s="20">
        <v>250</v>
      </c>
      <c r="P23" s="62"/>
    </row>
    <row r="24" spans="1:19" ht="11.25" customHeight="1" x14ac:dyDescent="0.25">
      <c r="A24" s="46"/>
      <c r="B24" s="47"/>
      <c r="C24" s="47"/>
      <c r="E24" s="48"/>
      <c r="F24" s="48"/>
      <c r="H24" s="48"/>
      <c r="I24" s="49"/>
      <c r="J24" s="50"/>
      <c r="K24" s="49"/>
      <c r="L24" s="51"/>
      <c r="P24" s="61"/>
    </row>
    <row r="25" spans="1:19" ht="27.9" customHeight="1" x14ac:dyDescent="0.25">
      <c r="A25" s="6" t="s">
        <v>6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SUM(L11:L24)</f>
        <v>52800</v>
      </c>
      <c r="P25" s="61"/>
    </row>
    <row r="26" spans="1:19" ht="11.25" customHeight="1" x14ac:dyDescent="0.25">
      <c r="A26" s="59"/>
      <c r="E26" s="22"/>
      <c r="F26" s="22"/>
      <c r="G26" s="22"/>
      <c r="H26" s="22"/>
      <c r="I26" s="22"/>
      <c r="J26" s="23"/>
      <c r="K26" s="22"/>
      <c r="L26" s="24"/>
      <c r="P26" s="61"/>
    </row>
    <row r="27" spans="1:19" ht="13.8" x14ac:dyDescent="0.25">
      <c r="A27" s="6" t="s">
        <v>11</v>
      </c>
      <c r="B27" s="7"/>
      <c r="C27" s="7"/>
      <c r="D27" s="8"/>
      <c r="E27" s="7"/>
      <c r="F27" s="7"/>
      <c r="G27" s="8"/>
      <c r="H27" s="9"/>
      <c r="I27" s="10"/>
      <c r="J27" s="11"/>
      <c r="K27" s="10"/>
      <c r="L27" s="31">
        <v>0</v>
      </c>
      <c r="P27" s="61"/>
    </row>
    <row r="28" spans="1:19" s="14" customFormat="1" ht="51" customHeight="1" x14ac:dyDescent="0.25">
      <c r="A28" s="16" t="s">
        <v>19</v>
      </c>
      <c r="B28" s="17"/>
      <c r="C28" s="18" t="s">
        <v>60</v>
      </c>
      <c r="E28" s="18" t="s">
        <v>21</v>
      </c>
      <c r="F28" s="18" t="s">
        <v>20</v>
      </c>
      <c r="H28" s="19" t="s">
        <v>58</v>
      </c>
      <c r="I28" s="13"/>
      <c r="J28" s="15">
        <v>0.7</v>
      </c>
      <c r="K28" s="13"/>
      <c r="L28" s="20">
        <v>8000</v>
      </c>
      <c r="P28" s="63" t="s">
        <v>22</v>
      </c>
      <c r="S28" s="19"/>
    </row>
    <row r="29" spans="1:19" ht="13.8" x14ac:dyDescent="0.25">
      <c r="A29" s="21"/>
      <c r="E29" s="22"/>
      <c r="F29" s="22"/>
      <c r="G29" s="22"/>
      <c r="H29" s="22"/>
      <c r="I29" s="22"/>
      <c r="J29" s="23"/>
      <c r="K29" s="22"/>
      <c r="L29" s="24"/>
      <c r="P29" s="61"/>
    </row>
    <row r="30" spans="1:19" ht="13.8" x14ac:dyDescent="0.25">
      <c r="A30" s="6" t="s">
        <v>12</v>
      </c>
      <c r="B30" s="7"/>
      <c r="C30" s="7"/>
      <c r="D30" s="8"/>
      <c r="E30" s="7"/>
      <c r="F30" s="7"/>
      <c r="G30" s="8"/>
      <c r="H30" s="9"/>
      <c r="I30" s="10"/>
      <c r="J30" s="11"/>
      <c r="K30" s="10"/>
      <c r="L30" s="31">
        <f>SUM(L28:L29)</f>
        <v>8000</v>
      </c>
      <c r="P30" s="61"/>
    </row>
    <row r="31" spans="1:19" ht="13.8" x14ac:dyDescent="0.25">
      <c r="A31" s="21"/>
      <c r="E31" s="22"/>
      <c r="F31" s="22"/>
      <c r="G31" s="22"/>
      <c r="H31" s="22"/>
      <c r="I31" s="22"/>
      <c r="J31" s="23"/>
      <c r="K31" s="22"/>
      <c r="L31" s="24"/>
      <c r="P31" s="61"/>
    </row>
    <row r="32" spans="1:19" s="32" customFormat="1" ht="27.9" customHeight="1" x14ac:dyDescent="0.25">
      <c r="A32" s="33" t="s">
        <v>5</v>
      </c>
      <c r="B32" s="34"/>
      <c r="C32" s="34"/>
      <c r="D32" s="27"/>
      <c r="E32" s="35"/>
      <c r="F32" s="35"/>
      <c r="G32" s="36"/>
      <c r="H32" s="35"/>
      <c r="I32" s="35"/>
      <c r="J32" s="37"/>
      <c r="K32" s="35"/>
      <c r="L32" s="31">
        <f>+L10+L25+L30</f>
        <v>60800</v>
      </c>
      <c r="P32" s="66"/>
    </row>
    <row r="33" spans="1:19" s="85" customFormat="1" ht="27.9" customHeight="1" x14ac:dyDescent="0.25">
      <c r="A33" s="78"/>
      <c r="B33" s="79"/>
      <c r="C33" s="79"/>
      <c r="D33" s="80"/>
      <c r="E33" s="81"/>
      <c r="F33" s="81"/>
      <c r="G33" s="82"/>
      <c r="H33" s="81"/>
      <c r="I33" s="81"/>
      <c r="J33" s="83"/>
      <c r="K33" s="81"/>
      <c r="L33" s="84"/>
      <c r="P33" s="86"/>
    </row>
    <row r="34" spans="1:19" s="14" customFormat="1" ht="51" hidden="1" customHeight="1" x14ac:dyDescent="0.25">
      <c r="A34" s="16" t="s">
        <v>19</v>
      </c>
      <c r="B34" s="17"/>
      <c r="C34" s="18" t="s">
        <v>7</v>
      </c>
      <c r="E34" s="18" t="s">
        <v>21</v>
      </c>
      <c r="F34" s="18" t="s">
        <v>20</v>
      </c>
      <c r="H34" s="19" t="s">
        <v>61</v>
      </c>
      <c r="I34" s="13"/>
      <c r="J34" s="15">
        <v>0.7</v>
      </c>
      <c r="K34" s="13"/>
      <c r="L34" s="20">
        <v>8000</v>
      </c>
      <c r="P34" s="63" t="s">
        <v>22</v>
      </c>
      <c r="S34" s="19"/>
    </row>
    <row r="35" spans="1:19" s="14" customFormat="1" ht="52.5" hidden="1" customHeight="1" x14ac:dyDescent="0.25">
      <c r="A35" s="16" t="s">
        <v>35</v>
      </c>
      <c r="B35" s="17"/>
      <c r="C35" s="18" t="s">
        <v>7</v>
      </c>
      <c r="E35" s="18" t="s">
        <v>29</v>
      </c>
      <c r="F35" s="18" t="s">
        <v>16</v>
      </c>
      <c r="H35" s="19" t="s">
        <v>31</v>
      </c>
      <c r="I35" s="13"/>
      <c r="J35" s="15"/>
      <c r="K35" s="13"/>
      <c r="L35" s="20">
        <v>5000</v>
      </c>
      <c r="P35" s="63" t="s">
        <v>30</v>
      </c>
      <c r="S35" s="19"/>
    </row>
    <row r="36" spans="1:19" s="14" customFormat="1" ht="27.9" hidden="1" customHeight="1" x14ac:dyDescent="0.25">
      <c r="A36" s="16" t="s">
        <v>72</v>
      </c>
      <c r="B36" s="17"/>
      <c r="C36" s="18" t="s">
        <v>7</v>
      </c>
      <c r="E36" s="18" t="s">
        <v>57</v>
      </c>
      <c r="F36" s="18" t="s">
        <v>16</v>
      </c>
      <c r="H36" s="19" t="s">
        <v>80</v>
      </c>
      <c r="I36" s="13"/>
      <c r="J36" s="15"/>
      <c r="K36" s="13"/>
      <c r="L36" s="20">
        <v>3000</v>
      </c>
      <c r="P36" s="62"/>
    </row>
    <row r="37" spans="1:19" ht="27.9" hidden="1" customHeight="1" x14ac:dyDescent="0.25">
      <c r="A37" s="16" t="s">
        <v>37</v>
      </c>
      <c r="B37" s="17"/>
      <c r="C37" s="18" t="s">
        <v>7</v>
      </c>
      <c r="E37" s="18" t="s">
        <v>55</v>
      </c>
      <c r="F37" s="18" t="s">
        <v>25</v>
      </c>
      <c r="G37" s="14"/>
      <c r="H37" s="19" t="s">
        <v>85</v>
      </c>
      <c r="I37" s="13"/>
      <c r="J37" s="15"/>
      <c r="K37" s="13"/>
      <c r="L37" s="20">
        <v>2509</v>
      </c>
      <c r="P37" s="61"/>
    </row>
    <row r="38" spans="1:19" s="14" customFormat="1" ht="52.5" hidden="1" customHeight="1" x14ac:dyDescent="0.25">
      <c r="A38" s="16" t="s">
        <v>81</v>
      </c>
      <c r="B38" s="17"/>
      <c r="C38" s="18" t="s">
        <v>7</v>
      </c>
      <c r="E38" s="18" t="s">
        <v>62</v>
      </c>
      <c r="F38" s="18" t="s">
        <v>62</v>
      </c>
      <c r="H38" s="19" t="s">
        <v>50</v>
      </c>
      <c r="I38" s="13"/>
      <c r="J38" s="15"/>
      <c r="K38" s="13"/>
      <c r="L38" s="20">
        <f>1678+175+4+234+50+8+18+13+9+8+16+17+8+1+50+3+55+1+5+1+50</f>
        <v>2404</v>
      </c>
      <c r="P38" s="19"/>
      <c r="R38" s="77"/>
      <c r="S38" s="19"/>
    </row>
    <row r="39" spans="1:19" s="14" customFormat="1" ht="27.9" hidden="1" customHeight="1" x14ac:dyDescent="0.25">
      <c r="A39" s="16" t="s">
        <v>51</v>
      </c>
      <c r="B39" s="17"/>
      <c r="C39" s="18" t="s">
        <v>7</v>
      </c>
      <c r="E39" s="18" t="s">
        <v>41</v>
      </c>
      <c r="F39" s="18" t="s">
        <v>25</v>
      </c>
      <c r="H39" s="19" t="s">
        <v>52</v>
      </c>
      <c r="I39" s="13"/>
      <c r="J39" s="15"/>
      <c r="K39" s="13"/>
      <c r="L39" s="20">
        <v>1300</v>
      </c>
      <c r="P39" s="62"/>
    </row>
    <row r="40" spans="1:19" s="14" customFormat="1" ht="27.9" hidden="1" customHeight="1" x14ac:dyDescent="0.25">
      <c r="A40" s="16" t="s">
        <v>37</v>
      </c>
      <c r="B40" s="17"/>
      <c r="C40" s="18" t="s">
        <v>7</v>
      </c>
      <c r="E40" s="18" t="s">
        <v>55</v>
      </c>
      <c r="F40" s="18" t="s">
        <v>25</v>
      </c>
      <c r="H40" s="19" t="s">
        <v>70</v>
      </c>
      <c r="I40" s="13"/>
      <c r="J40" s="15"/>
      <c r="K40" s="13"/>
      <c r="L40" s="20">
        <v>1000</v>
      </c>
      <c r="P40" s="62"/>
    </row>
    <row r="41" spans="1:19" s="14" customFormat="1" ht="27.9" hidden="1" customHeight="1" x14ac:dyDescent="0.25">
      <c r="A41" s="16" t="s">
        <v>92</v>
      </c>
      <c r="B41" s="17"/>
      <c r="C41" s="18" t="s">
        <v>7</v>
      </c>
      <c r="E41" s="18" t="s">
        <v>90</v>
      </c>
      <c r="F41" s="18" t="s">
        <v>16</v>
      </c>
      <c r="H41" s="19" t="s">
        <v>93</v>
      </c>
      <c r="I41" s="13"/>
      <c r="J41" s="15"/>
      <c r="K41" s="13"/>
      <c r="L41" s="20">
        <f>686+15</f>
        <v>701</v>
      </c>
      <c r="P41" s="62"/>
    </row>
    <row r="42" spans="1:19" s="14" customFormat="1" ht="27.9" hidden="1" customHeight="1" x14ac:dyDescent="0.25">
      <c r="A42" s="16" t="s">
        <v>86</v>
      </c>
      <c r="B42" s="17"/>
      <c r="C42" s="18" t="s">
        <v>7</v>
      </c>
      <c r="E42" s="18" t="s">
        <v>88</v>
      </c>
      <c r="F42" s="18" t="s">
        <v>48</v>
      </c>
      <c r="H42" s="19" t="s">
        <v>94</v>
      </c>
      <c r="I42" s="13"/>
      <c r="J42" s="15"/>
      <c r="K42" s="13"/>
      <c r="L42" s="20">
        <v>600</v>
      </c>
      <c r="P42" s="62"/>
    </row>
    <row r="43" spans="1:19" s="14" customFormat="1" ht="27.9" hidden="1" customHeight="1" x14ac:dyDescent="0.25">
      <c r="A43" s="16" t="s">
        <v>87</v>
      </c>
      <c r="B43" s="17"/>
      <c r="C43" s="18" t="s">
        <v>7</v>
      </c>
      <c r="E43" s="18" t="s">
        <v>89</v>
      </c>
      <c r="F43" s="18" t="s">
        <v>16</v>
      </c>
      <c r="H43" s="19" t="s">
        <v>96</v>
      </c>
      <c r="I43" s="13"/>
      <c r="J43" s="15"/>
      <c r="K43" s="13"/>
      <c r="L43" s="20">
        <v>500</v>
      </c>
      <c r="P43" s="62"/>
    </row>
    <row r="44" spans="1:19" s="14" customFormat="1" ht="27.9" hidden="1" customHeight="1" x14ac:dyDescent="0.25">
      <c r="A44" s="16" t="s">
        <v>68</v>
      </c>
      <c r="B44" s="17"/>
      <c r="C44" s="18" t="s">
        <v>7</v>
      </c>
      <c r="E44" s="18" t="s">
        <v>66</v>
      </c>
      <c r="F44" s="18" t="s">
        <v>25</v>
      </c>
      <c r="H44" s="19" t="s">
        <v>69</v>
      </c>
      <c r="I44" s="13"/>
      <c r="J44" s="15"/>
      <c r="K44" s="13"/>
      <c r="L44" s="20">
        <v>500</v>
      </c>
      <c r="P44" s="62"/>
    </row>
    <row r="45" spans="1:19" s="14" customFormat="1" ht="27.9" hidden="1" customHeight="1" x14ac:dyDescent="0.25">
      <c r="A45" s="16" t="s">
        <v>51</v>
      </c>
      <c r="B45" s="17"/>
      <c r="C45" s="18" t="s">
        <v>7</v>
      </c>
      <c r="E45" s="18" t="s">
        <v>41</v>
      </c>
      <c r="F45" s="18" t="s">
        <v>25</v>
      </c>
      <c r="H45" s="19" t="s">
        <v>71</v>
      </c>
      <c r="I45" s="13"/>
      <c r="J45" s="15"/>
      <c r="K45" s="13"/>
      <c r="L45" s="20">
        <v>384</v>
      </c>
      <c r="P45" s="62"/>
    </row>
    <row r="46" spans="1:19" s="14" customFormat="1" ht="27.9" hidden="1" customHeight="1" x14ac:dyDescent="0.25">
      <c r="A46" s="16" t="s">
        <v>67</v>
      </c>
      <c r="B46" s="17"/>
      <c r="C46" s="18" t="s">
        <v>7</v>
      </c>
      <c r="E46" s="18" t="s">
        <v>24</v>
      </c>
      <c r="F46" s="18" t="s">
        <v>25</v>
      </c>
      <c r="H46" s="19" t="s">
        <v>67</v>
      </c>
      <c r="I46" s="13"/>
      <c r="J46" s="15"/>
      <c r="K46" s="13"/>
      <c r="L46" s="76">
        <v>-250</v>
      </c>
      <c r="P46" s="62"/>
    </row>
    <row r="47" spans="1:19" s="32" customFormat="1" ht="27.9" customHeight="1" x14ac:dyDescent="0.25">
      <c r="A47" s="33" t="s">
        <v>101</v>
      </c>
      <c r="B47" s="34"/>
      <c r="C47" s="34"/>
      <c r="D47" s="27"/>
      <c r="E47" s="35"/>
      <c r="F47" s="35"/>
      <c r="G47" s="36"/>
      <c r="H47" s="35"/>
      <c r="I47" s="35"/>
      <c r="J47" s="37"/>
      <c r="K47" s="35"/>
      <c r="L47" s="31">
        <f>SUM(L34:L46)</f>
        <v>25648</v>
      </c>
      <c r="P47" s="66"/>
    </row>
    <row r="48" spans="1:19" s="14" customFormat="1" ht="27.75" customHeight="1" x14ac:dyDescent="0.25">
      <c r="A48" s="16" t="s">
        <v>104</v>
      </c>
      <c r="B48" s="17"/>
      <c r="C48" s="18" t="s">
        <v>15</v>
      </c>
      <c r="E48" s="18" t="s">
        <v>62</v>
      </c>
      <c r="F48" s="18" t="s">
        <v>62</v>
      </c>
      <c r="H48" s="19" t="s">
        <v>50</v>
      </c>
      <c r="I48" s="13"/>
      <c r="J48" s="15"/>
      <c r="K48" s="13"/>
      <c r="L48" s="20">
        <f>684+18</f>
        <v>702</v>
      </c>
      <c r="P48" s="63"/>
      <c r="S48" s="19"/>
    </row>
    <row r="49" spans="1:19" s="14" customFormat="1" ht="26.25" customHeight="1" x14ac:dyDescent="0.25">
      <c r="A49" s="16" t="s">
        <v>67</v>
      </c>
      <c r="B49" s="17"/>
      <c r="C49" s="18" t="s">
        <v>15</v>
      </c>
      <c r="E49" s="18"/>
      <c r="F49" s="18" t="s">
        <v>25</v>
      </c>
      <c r="H49" s="19"/>
      <c r="I49" s="13"/>
      <c r="J49" s="15"/>
      <c r="K49" s="13"/>
      <c r="L49" s="87">
        <v>-250</v>
      </c>
      <c r="P49" s="63"/>
      <c r="S49" s="19"/>
    </row>
    <row r="50" spans="1:19" s="32" customFormat="1" ht="27.9" customHeight="1" x14ac:dyDescent="0.25">
      <c r="A50" s="33" t="s">
        <v>102</v>
      </c>
      <c r="B50" s="34"/>
      <c r="C50" s="34"/>
      <c r="D50" s="27"/>
      <c r="E50" s="35"/>
      <c r="F50" s="35"/>
      <c r="G50" s="36"/>
      <c r="H50" s="35"/>
      <c r="I50" s="35"/>
      <c r="J50" s="37"/>
      <c r="K50" s="35"/>
      <c r="L50" s="31">
        <f>SUM(L48:L49)</f>
        <v>452</v>
      </c>
      <c r="P50" s="66"/>
    </row>
    <row r="51" spans="1:19" s="32" customFormat="1" ht="27.9" customHeight="1" x14ac:dyDescent="0.25">
      <c r="A51" s="33" t="s">
        <v>39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+L47+L50</f>
        <v>26100</v>
      </c>
      <c r="P51" s="66"/>
    </row>
    <row r="52" spans="1:19" s="69" customFormat="1" ht="38.25" hidden="1" customHeight="1" x14ac:dyDescent="0.25">
      <c r="A52" s="67" t="s">
        <v>33</v>
      </c>
      <c r="B52" s="70"/>
      <c r="C52" s="68" t="s">
        <v>15</v>
      </c>
      <c r="D52" s="73"/>
      <c r="E52" s="68" t="s">
        <v>57</v>
      </c>
      <c r="F52" s="68" t="s">
        <v>25</v>
      </c>
      <c r="G52" s="73"/>
      <c r="H52" s="73" t="s">
        <v>36</v>
      </c>
      <c r="I52" s="70"/>
      <c r="J52" s="71"/>
      <c r="K52" s="70"/>
      <c r="L52" s="72">
        <v>10000</v>
      </c>
      <c r="P52" s="74"/>
    </row>
    <row r="53" spans="1:19" ht="27.9" customHeight="1" x14ac:dyDescent="0.25">
      <c r="E53" s="22"/>
      <c r="F53" s="22"/>
      <c r="G53" s="22"/>
      <c r="J53" s="52"/>
    </row>
    <row r="54" spans="1:19" ht="27.9" customHeight="1" x14ac:dyDescent="0.25">
      <c r="E54" s="22"/>
      <c r="F54" s="22"/>
      <c r="G54" s="22"/>
      <c r="J54" s="52"/>
    </row>
    <row r="55" spans="1:19" ht="27.9" customHeight="1" x14ac:dyDescent="0.25">
      <c r="E55" s="22"/>
      <c r="F55" s="22"/>
      <c r="G55" s="22"/>
    </row>
    <row r="56" spans="1:19" ht="27.9" customHeight="1" x14ac:dyDescent="0.25">
      <c r="E56" s="22"/>
      <c r="F56" s="22"/>
      <c r="G56" s="22"/>
    </row>
    <row r="57" spans="1:19" ht="27.9" customHeight="1" x14ac:dyDescent="0.25">
      <c r="E57" s="22"/>
      <c r="F57" s="22"/>
      <c r="G57" s="22"/>
    </row>
    <row r="58" spans="1:19" ht="27.9" customHeight="1" x14ac:dyDescent="0.25">
      <c r="E58" s="22"/>
      <c r="F58" s="22"/>
      <c r="G58" s="22"/>
    </row>
    <row r="59" spans="1:19" ht="27.9" customHeight="1" x14ac:dyDescent="0.25">
      <c r="E59" s="22"/>
      <c r="F59" s="22"/>
      <c r="G59" s="22"/>
    </row>
    <row r="60" spans="1:19" ht="27.9" customHeight="1" x14ac:dyDescent="0.25">
      <c r="E60" s="22"/>
      <c r="F60" s="22"/>
      <c r="G60" s="22"/>
    </row>
    <row r="61" spans="1:19" ht="27.9" customHeight="1" x14ac:dyDescent="0.25">
      <c r="E61" s="22"/>
      <c r="F61" s="22"/>
      <c r="G61" s="22"/>
    </row>
    <row r="62" spans="1:19" ht="27.9" customHeight="1" x14ac:dyDescent="0.25">
      <c r="E62" s="22"/>
      <c r="F62" s="22"/>
      <c r="G62" s="22"/>
    </row>
    <row r="63" spans="1:19" ht="27.9" customHeight="1" x14ac:dyDescent="0.25">
      <c r="E63" s="22"/>
      <c r="F63" s="22"/>
      <c r="G63" s="22"/>
    </row>
  </sheetData>
  <phoneticPr fontId="0" type="noConversion"/>
  <pageMargins left="0.75" right="0.75" top="1" bottom="1" header="0.5" footer="0.5"/>
  <pageSetup scale="62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0405</vt:lpstr>
      <vt:lpstr>0412</vt:lpstr>
      <vt:lpstr>'0405'!Print_Area</vt:lpstr>
      <vt:lpstr>'0412'!Print_Area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Havlíček Jan</cp:lastModifiedBy>
  <cp:lastPrinted>2001-04-12T19:19:23Z</cp:lastPrinted>
  <dcterms:created xsi:type="dcterms:W3CDTF">2000-07-06T17:39:10Z</dcterms:created>
  <dcterms:modified xsi:type="dcterms:W3CDTF">2023-09-10T15:21:34Z</dcterms:modified>
</cp:coreProperties>
</file>