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16" windowWidth="14940" windowHeight="8388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G2" i="1" l="1"/>
  <c r="D11" i="1"/>
  <c r="D26" i="1"/>
  <c r="G26" i="1"/>
  <c r="D39" i="1"/>
  <c r="G39" i="1"/>
  <c r="D41" i="1"/>
  <c r="D50" i="1"/>
</calcChain>
</file>

<file path=xl/sharedStrings.xml><?xml version="1.0" encoding="utf-8"?>
<sst xmlns="http://schemas.openxmlformats.org/spreadsheetml/2006/main" count="101" uniqueCount="93">
  <si>
    <t>Counterparty Activity for 10/29/01</t>
  </si>
  <si>
    <t>COUNTERPARTIES WHO HAVE CUT OFF TRADING</t>
  </si>
  <si>
    <t>Con Ed</t>
  </si>
  <si>
    <t>Chase - Equity Trades Only</t>
  </si>
  <si>
    <t>Deutsche Bank</t>
  </si>
  <si>
    <t>TransCanada</t>
  </si>
  <si>
    <t>COUNTERPARTIES WHO HAVE CALLED WITH CONCERNS</t>
  </si>
  <si>
    <t>AEP</t>
  </si>
  <si>
    <t>TXU</t>
  </si>
  <si>
    <t>Williams</t>
  </si>
  <si>
    <t>PG&amp;E</t>
  </si>
  <si>
    <t>Powerex</t>
  </si>
  <si>
    <t>Duke</t>
  </si>
  <si>
    <t>New Power</t>
  </si>
  <si>
    <t>Louis Dreyfus</t>
  </si>
  <si>
    <t>TOTAL CASH OUTGOING FOR 10/30</t>
  </si>
  <si>
    <t>OUTGOING CASH</t>
  </si>
  <si>
    <t>INCOMING CASH</t>
  </si>
  <si>
    <t>El Paso</t>
  </si>
  <si>
    <t>Vitol Capital</t>
  </si>
  <si>
    <t>TOTAL CASH INCOMING FOR 10/30</t>
  </si>
  <si>
    <t>/- - - - - - - - - -  10/30 L/C ACTIVITY   - - - - - - - - - -/</t>
  </si>
  <si>
    <t>OUTGOING LETTERS OF CREDIT</t>
  </si>
  <si>
    <t>INCOMING LETTERS OF CREDIT</t>
  </si>
  <si>
    <t>TOTAL OUTGOING L/Cs</t>
  </si>
  <si>
    <t>TOTAL INCOMING L/Cs</t>
  </si>
  <si>
    <t>J Aron - reduction of existing L/C</t>
  </si>
  <si>
    <t>NYMEX</t>
  </si>
  <si>
    <t>Sempra Energy Trading Corp</t>
  </si>
  <si>
    <t>BP Capital Energy Fund LP</t>
  </si>
  <si>
    <t>T. Boone Pickens</t>
  </si>
  <si>
    <t>Merrill Lynch Capital</t>
  </si>
  <si>
    <t>AEP Energy Services, Inc.</t>
  </si>
  <si>
    <t>Cinergy Marketing &amp; Trading, LLC</t>
  </si>
  <si>
    <t>Cornerstone Propane, L.P.</t>
  </si>
  <si>
    <t>Louis Dreyfus Corporation</t>
  </si>
  <si>
    <t>PMI Trading LTD</t>
  </si>
  <si>
    <t xml:space="preserve">   exchange L/C for cash</t>
  </si>
  <si>
    <t>Total Sempra Energy Trading Corp.</t>
  </si>
  <si>
    <t>Coral - Real Time Power Only</t>
  </si>
  <si>
    <t>TransAlta</t>
  </si>
  <si>
    <t>Entergy-Koch</t>
  </si>
  <si>
    <t xml:space="preserve">   margin</t>
  </si>
  <si>
    <t>Edison Mission - bank dependent</t>
  </si>
  <si>
    <t>XCEL Energy - wants ECC added to guaranty</t>
  </si>
  <si>
    <t>FPL - wants Master Netting Agreement</t>
  </si>
  <si>
    <t>Natural Gas Exchange (Canada) - buy physical</t>
  </si>
  <si>
    <t>Morgan Stanley - limit lowered from $15MM to $10MM</t>
  </si>
  <si>
    <t>SEMPRA - closing out positions; wants contract in UK; working ring trades</t>
  </si>
  <si>
    <t>Cargill - wants reduction of ISDA lines</t>
  </si>
  <si>
    <t>BP - wants Master Netting Agreement in US</t>
  </si>
  <si>
    <t>Coral Energy</t>
  </si>
  <si>
    <t>Devon - will cut off without $6MM L/C</t>
  </si>
  <si>
    <t>RISK REDUCING TRADES ONLY</t>
  </si>
  <si>
    <t>Koch</t>
  </si>
  <si>
    <t>Aquila</t>
  </si>
  <si>
    <t>MORE INFORMATION REQUESTED</t>
  </si>
  <si>
    <t>Harvard</t>
  </si>
  <si>
    <t>Citibank</t>
  </si>
  <si>
    <t>Constellation</t>
  </si>
  <si>
    <t>Reliant</t>
  </si>
  <si>
    <t>Engage</t>
  </si>
  <si>
    <t>Mirant - cancelled</t>
  </si>
  <si>
    <t>PSEG</t>
  </si>
  <si>
    <t>Mirant</t>
  </si>
  <si>
    <t>Wisconsin Gas</t>
  </si>
  <si>
    <t>ENRON CORP - UNITED STATES</t>
  </si>
  <si>
    <t>/- - - - - - - - - - - - - - -  TRADING   - - - - - - - - - - - - - - -/</t>
  </si>
  <si>
    <t>ConAgra - crude ring trades or L/C; wants early pymt of OCT crude</t>
  </si>
  <si>
    <t>COUNTERPARTIES "GOOD" WITH ENRON</t>
  </si>
  <si>
    <t>Duke - 2 Master Firm Agreements, ECC Assignments, &amp; Collateral Agreements</t>
  </si>
  <si>
    <t>Dynegy - wants Guaranty &amp; Master Netting</t>
  </si>
  <si>
    <t>MONDAY, 10/29 CASH SUMMARY</t>
  </si>
  <si>
    <t>OUTGOING TOTAL</t>
  </si>
  <si>
    <t>INCOMING TOTAL</t>
  </si>
  <si>
    <t>NET TOTAL</t>
  </si>
  <si>
    <t>/- - - - - - -  10/30 CASH ACTIVITY   - - - - - - -/</t>
  </si>
  <si>
    <t>Goldman Sachs</t>
  </si>
  <si>
    <t>Bank of Montreal</t>
  </si>
  <si>
    <t>Equiva</t>
  </si>
  <si>
    <t>Koch - won't ring out trades</t>
  </si>
  <si>
    <t>Phibro</t>
  </si>
  <si>
    <t>Tractabel</t>
  </si>
  <si>
    <t>Pacificorp</t>
  </si>
  <si>
    <t>Dominion Resources</t>
  </si>
  <si>
    <t>DTE</t>
  </si>
  <si>
    <t>Kinder Morgan</t>
  </si>
  <si>
    <t>Avista</t>
  </si>
  <si>
    <t>Cinergy - did not pay margin of $2.25MM on 10/29 as confirmed</t>
  </si>
  <si>
    <t>NRG Power Trading</t>
  </si>
  <si>
    <t>Mahonia</t>
  </si>
  <si>
    <t>NET OUTGOING CASH FOR 10/30</t>
  </si>
  <si>
    <t>Hess - wants ISDA, Master Netting, &amp; Novation; did not pay $5.5MM margin 10/26 OR $2MM 10/29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</si>
</sst>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color indexed="10"/>
      <name val="Tahoma"/>
      <family val="2"/>
    </font>
    <font>
      <b/>
      <sz val="10"/>
      <color indexed="17"/>
      <name val="Tahoma"/>
      <family val="2"/>
    </font>
    <font>
      <b/>
      <sz val="10"/>
      <color indexed="23"/>
      <name val="Tahoma"/>
      <family val="2"/>
    </font>
    <font>
      <b/>
      <sz val="10"/>
      <color indexed="8"/>
      <name val="Tahoma"/>
      <family val="2"/>
    </font>
    <font>
      <b/>
      <sz val="10"/>
      <color indexed="20"/>
      <name val="Tahoma"/>
      <family val="2"/>
    </font>
    <font>
      <b/>
      <sz val="10"/>
      <color indexed="60"/>
      <name val="Tahoma"/>
      <family val="2"/>
    </font>
    <font>
      <b/>
      <sz val="10"/>
      <color indexed="47"/>
      <name val="Tahoma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quotePrefix="1" applyFont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38" fontId="1" fillId="0" borderId="0" xfId="0" applyNumberFormat="1" applyFont="1"/>
    <xf numFmtId="38" fontId="4" fillId="0" borderId="1" xfId="0" applyNumberFormat="1" applyFont="1" applyBorder="1"/>
    <xf numFmtId="0" fontId="2" fillId="0" borderId="0" xfId="0" applyFont="1" applyAlignment="1">
      <alignment horizontal="right"/>
    </xf>
    <xf numFmtId="38" fontId="2" fillId="0" borderId="2" xfId="0" applyNumberFormat="1" applyFont="1" applyBorder="1"/>
    <xf numFmtId="38" fontId="5" fillId="0" borderId="1" xfId="0" applyNumberFormat="1" applyFont="1" applyBorder="1"/>
    <xf numFmtId="18" fontId="1" fillId="0" borderId="0" xfId="0" applyNumberFormat="1" applyFont="1"/>
    <xf numFmtId="0" fontId="1" fillId="0" borderId="0" xfId="0" quotePrefix="1" applyFont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1" xfId="0" applyFont="1" applyBorder="1"/>
    <xf numFmtId="0" fontId="10" fillId="0" borderId="1" xfId="0" applyFont="1" applyBorder="1"/>
    <xf numFmtId="0" fontId="9" fillId="0" borderId="1" xfId="0" applyFont="1" applyBorder="1"/>
    <xf numFmtId="0" fontId="1" fillId="0" borderId="3" xfId="0" applyFont="1" applyBorder="1"/>
    <xf numFmtId="38" fontId="1" fillId="0" borderId="4" xfId="0" applyNumberFormat="1" applyFont="1" applyBorder="1"/>
    <xf numFmtId="0" fontId="4" fillId="0" borderId="5" xfId="0" applyFont="1" applyBorder="1"/>
    <xf numFmtId="38" fontId="4" fillId="0" borderId="6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38" fontId="1" fillId="0" borderId="7" xfId="0" applyNumberFormat="1" applyFont="1" applyBorder="1"/>
    <xf numFmtId="38" fontId="2" fillId="0" borderId="8" xfId="0" applyNumberFormat="1" applyFont="1" applyBorder="1"/>
    <xf numFmtId="0" fontId="5" fillId="0" borderId="5" xfId="0" applyFont="1" applyBorder="1"/>
    <xf numFmtId="38" fontId="5" fillId="0" borderId="6" xfId="0" applyNumberFormat="1" applyFont="1" applyBorder="1"/>
    <xf numFmtId="0" fontId="0" fillId="0" borderId="9" xfId="0" applyBorder="1"/>
    <xf numFmtId="0" fontId="0" fillId="0" borderId="10" xfId="0" applyBorder="1"/>
    <xf numFmtId="0" fontId="11" fillId="0" borderId="5" xfId="0" applyFont="1" applyBorder="1"/>
    <xf numFmtId="0" fontId="0" fillId="0" borderId="6" xfId="0" applyBorder="1"/>
    <xf numFmtId="0" fontId="11" fillId="0" borderId="3" xfId="0" applyFont="1" applyBorder="1" applyAlignment="1">
      <alignment horizontal="right"/>
    </xf>
    <xf numFmtId="38" fontId="2" fillId="0" borderId="4" xfId="0" applyNumberFormat="1" applyFont="1" applyBorder="1"/>
    <xf numFmtId="0" fontId="1" fillId="0" borderId="9" xfId="0" applyFont="1" applyBorder="1"/>
    <xf numFmtId="38" fontId="1" fillId="0" borderId="10" xfId="0" applyNumberFormat="1" applyFont="1" applyBorder="1"/>
    <xf numFmtId="38" fontId="2" fillId="0" borderId="11" xfId="0" applyNumberFormat="1" applyFont="1" applyBorder="1"/>
    <xf numFmtId="0" fontId="1" fillId="0" borderId="12" xfId="0" applyFont="1" applyBorder="1"/>
    <xf numFmtId="38" fontId="1" fillId="0" borderId="13" xfId="0" applyNumberFormat="1" applyFont="1" applyBorder="1"/>
    <xf numFmtId="0" fontId="0" fillId="0" borderId="12" xfId="0" applyBorder="1"/>
    <xf numFmtId="0" fontId="0" fillId="0" borderId="13" xfId="0" applyBorder="1"/>
    <xf numFmtId="0" fontId="2" fillId="0" borderId="3" xfId="0" quotePrefix="1" applyFont="1" applyBorder="1" applyAlignment="1">
      <alignment horizontal="center"/>
    </xf>
    <xf numFmtId="0" fontId="2" fillId="0" borderId="4" xfId="0" quotePrefix="1" applyFont="1" applyBorder="1" applyAlignment="1">
      <alignment horizontal="center"/>
    </xf>
    <xf numFmtId="0" fontId="2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69"/>
  <sheetViews>
    <sheetView tabSelected="1" topLeftCell="A28" zoomScaleNormal="100" workbookViewId="0">
      <selection activeCell="A46" sqref="A46"/>
    </sheetView>
  </sheetViews>
  <sheetFormatPr defaultColWidth="9.109375" defaultRowHeight="13.2" x14ac:dyDescent="0.25"/>
  <cols>
    <col min="1" max="1" width="96.5546875" style="1" customWidth="1"/>
    <col min="2" max="2" width="5.33203125" style="1" customWidth="1"/>
    <col min="3" max="3" width="36.109375" style="1" customWidth="1"/>
    <col min="4" max="4" width="22.44140625" style="7" customWidth="1"/>
    <col min="5" max="5" width="5.33203125" style="1" customWidth="1"/>
    <col min="6" max="6" width="33.33203125" style="1" customWidth="1"/>
    <col min="7" max="7" width="19.88671875" style="7" customWidth="1"/>
    <col min="8" max="240" width="9.109375" style="1"/>
    <col min="241" max="241" width="9.88671875" style="1" customWidth="1"/>
    <col min="242" max="16384" width="9.109375" style="1"/>
  </cols>
  <sheetData>
    <row r="1" spans="1:7" ht="17.399999999999999" x14ac:dyDescent="0.3">
      <c r="A1" s="3" t="s">
        <v>66</v>
      </c>
    </row>
    <row r="2" spans="1:7" ht="17.399999999999999" x14ac:dyDescent="0.3">
      <c r="A2" s="3" t="s">
        <v>0</v>
      </c>
      <c r="G2" s="12">
        <f ca="1">NOW()</f>
        <v>37193.787181481479</v>
      </c>
    </row>
    <row r="4" spans="1:7" x14ac:dyDescent="0.25">
      <c r="A4" s="2"/>
      <c r="C4" s="36"/>
      <c r="D4" s="37"/>
    </row>
    <row r="5" spans="1:7" x14ac:dyDescent="0.25">
      <c r="A5" s="4" t="s">
        <v>67</v>
      </c>
      <c r="C5" s="43" t="s">
        <v>76</v>
      </c>
      <c r="D5" s="44"/>
      <c r="F5" s="45" t="s">
        <v>21</v>
      </c>
      <c r="G5" s="45"/>
    </row>
    <row r="6" spans="1:7" x14ac:dyDescent="0.25">
      <c r="C6" s="20"/>
      <c r="D6" s="21"/>
    </row>
    <row r="7" spans="1:7" ht="13.8" thickBot="1" x14ac:dyDescent="0.3">
      <c r="A7" s="5" t="s">
        <v>1</v>
      </c>
      <c r="C7" s="22" t="s">
        <v>16</v>
      </c>
      <c r="D7" s="23"/>
      <c r="F7" s="5" t="s">
        <v>22</v>
      </c>
      <c r="G7" s="8"/>
    </row>
    <row r="8" spans="1:7" x14ac:dyDescent="0.25">
      <c r="A8" s="2" t="s">
        <v>7</v>
      </c>
      <c r="C8" s="24" t="s">
        <v>28</v>
      </c>
      <c r="D8" s="21"/>
      <c r="F8" s="2" t="s">
        <v>28</v>
      </c>
      <c r="G8" s="7">
        <v>-8000000</v>
      </c>
    </row>
    <row r="9" spans="1:7" x14ac:dyDescent="0.25">
      <c r="A9" s="2" t="s">
        <v>78</v>
      </c>
      <c r="C9" s="20" t="s">
        <v>37</v>
      </c>
      <c r="D9" s="21">
        <v>-50000000</v>
      </c>
    </row>
    <row r="10" spans="1:7" x14ac:dyDescent="0.25">
      <c r="A10" s="2" t="s">
        <v>3</v>
      </c>
      <c r="C10" s="20" t="s">
        <v>42</v>
      </c>
      <c r="D10" s="21">
        <v>-6500000</v>
      </c>
      <c r="E10" s="13"/>
      <c r="G10"/>
    </row>
    <row r="11" spans="1:7" x14ac:dyDescent="0.25">
      <c r="A11" s="2" t="s">
        <v>58</v>
      </c>
      <c r="C11" s="25" t="s">
        <v>38</v>
      </c>
      <c r="D11" s="26">
        <f>+D9+D10</f>
        <v>-56500000</v>
      </c>
      <c r="F11" s="9"/>
      <c r="G11"/>
    </row>
    <row r="12" spans="1:7" x14ac:dyDescent="0.25">
      <c r="A12" s="2" t="s">
        <v>2</v>
      </c>
      <c r="C12" s="20"/>
      <c r="D12" s="21"/>
      <c r="F12" s="2"/>
      <c r="G12"/>
    </row>
    <row r="13" spans="1:7" x14ac:dyDescent="0.25">
      <c r="A13" s="2" t="s">
        <v>39</v>
      </c>
      <c r="C13" s="24" t="s">
        <v>90</v>
      </c>
      <c r="D13" s="21">
        <v>-28000000</v>
      </c>
      <c r="G13" s="1"/>
    </row>
    <row r="14" spans="1:7" x14ac:dyDescent="0.25">
      <c r="A14" s="2" t="s">
        <v>79</v>
      </c>
      <c r="C14" s="24" t="s">
        <v>32</v>
      </c>
      <c r="D14" s="21">
        <v>-19750000</v>
      </c>
      <c r="F14" s="2"/>
    </row>
    <row r="15" spans="1:7" x14ac:dyDescent="0.25">
      <c r="A15" s="2" t="s">
        <v>77</v>
      </c>
      <c r="C15" s="24" t="s">
        <v>60</v>
      </c>
      <c r="D15" s="21">
        <v>-8000000</v>
      </c>
    </row>
    <row r="16" spans="1:7" x14ac:dyDescent="0.25">
      <c r="A16" s="2" t="s">
        <v>80</v>
      </c>
      <c r="C16" s="24" t="s">
        <v>35</v>
      </c>
      <c r="D16" s="21">
        <v>-7400000</v>
      </c>
      <c r="F16" s="2"/>
    </row>
    <row r="17" spans="1:7" x14ac:dyDescent="0.25">
      <c r="A17" s="2" t="s">
        <v>81</v>
      </c>
      <c r="C17" s="24" t="s">
        <v>13</v>
      </c>
      <c r="D17" s="21">
        <v>-6000000</v>
      </c>
    </row>
    <row r="18" spans="1:7" x14ac:dyDescent="0.25">
      <c r="A18" s="2" t="s">
        <v>40</v>
      </c>
      <c r="C18" s="24" t="s">
        <v>12</v>
      </c>
      <c r="D18" s="21">
        <v>-5100000</v>
      </c>
    </row>
    <row r="19" spans="1:7" x14ac:dyDescent="0.25">
      <c r="A19" s="2" t="s">
        <v>5</v>
      </c>
      <c r="C19" s="24" t="s">
        <v>36</v>
      </c>
      <c r="D19" s="21">
        <v>-4500000</v>
      </c>
    </row>
    <row r="20" spans="1:7" x14ac:dyDescent="0.25">
      <c r="A20" s="2" t="s">
        <v>65</v>
      </c>
      <c r="C20" s="24" t="s">
        <v>4</v>
      </c>
      <c r="D20" s="21">
        <v>-2500000</v>
      </c>
    </row>
    <row r="21" spans="1:7" x14ac:dyDescent="0.25">
      <c r="C21" s="24" t="s">
        <v>18</v>
      </c>
      <c r="D21" s="21">
        <v>-1300000</v>
      </c>
    </row>
    <row r="22" spans="1:7" ht="13.8" thickBot="1" x14ac:dyDescent="0.3">
      <c r="A22" s="18" t="s">
        <v>6</v>
      </c>
      <c r="C22" s="24" t="s">
        <v>63</v>
      </c>
      <c r="D22" s="21">
        <v>-700000</v>
      </c>
    </row>
    <row r="23" spans="1:7" x14ac:dyDescent="0.25">
      <c r="A23" s="2" t="s">
        <v>87</v>
      </c>
      <c r="C23" s="24" t="s">
        <v>33</v>
      </c>
      <c r="D23" s="21">
        <v>-250000</v>
      </c>
    </row>
    <row r="24" spans="1:7" x14ac:dyDescent="0.25">
      <c r="A24" s="2" t="s">
        <v>50</v>
      </c>
      <c r="C24" s="24" t="s">
        <v>34</v>
      </c>
      <c r="D24" s="21">
        <v>-250000</v>
      </c>
    </row>
    <row r="25" spans="1:7" x14ac:dyDescent="0.25">
      <c r="A25" s="2" t="s">
        <v>49</v>
      </c>
      <c r="C25" s="20"/>
      <c r="D25" s="21"/>
    </row>
    <row r="26" spans="1:7" ht="13.8" thickBot="1" x14ac:dyDescent="0.3">
      <c r="A26" s="2" t="s">
        <v>88</v>
      </c>
      <c r="C26" s="25" t="s">
        <v>15</v>
      </c>
      <c r="D26" s="27">
        <f>SUM(D11:D24)</f>
        <v>-140250000</v>
      </c>
      <c r="F26" s="9" t="s">
        <v>24</v>
      </c>
      <c r="G26" s="10">
        <f>SUM(G8:G14)</f>
        <v>-8000000</v>
      </c>
    </row>
    <row r="27" spans="1:7" x14ac:dyDescent="0.25">
      <c r="A27" s="2" t="s">
        <v>68</v>
      </c>
      <c r="C27" s="20"/>
      <c r="D27" s="21"/>
      <c r="F27" s="2"/>
    </row>
    <row r="28" spans="1:7" x14ac:dyDescent="0.25">
      <c r="A28" s="2" t="s">
        <v>51</v>
      </c>
      <c r="C28" s="20"/>
      <c r="D28" s="21"/>
    </row>
    <row r="29" spans="1:7" ht="13.8" thickBot="1" x14ac:dyDescent="0.3">
      <c r="A29" s="2" t="s">
        <v>4</v>
      </c>
      <c r="C29" s="28" t="s">
        <v>17</v>
      </c>
      <c r="D29" s="29"/>
      <c r="F29" s="6" t="s">
        <v>23</v>
      </c>
      <c r="G29" s="11"/>
    </row>
    <row r="30" spans="1:7" x14ac:dyDescent="0.25">
      <c r="A30" s="2" t="s">
        <v>52</v>
      </c>
      <c r="C30" s="24" t="s">
        <v>64</v>
      </c>
      <c r="D30" s="21">
        <v>19000000</v>
      </c>
      <c r="F30" s="2" t="s">
        <v>26</v>
      </c>
      <c r="G30" s="7">
        <v>18500000</v>
      </c>
    </row>
    <row r="31" spans="1:7" x14ac:dyDescent="0.25">
      <c r="A31" s="2" t="s">
        <v>84</v>
      </c>
      <c r="C31" s="24" t="s">
        <v>12</v>
      </c>
      <c r="D31" s="21">
        <v>12750000</v>
      </c>
      <c r="F31" s="2" t="s">
        <v>62</v>
      </c>
      <c r="G31" s="7">
        <v>55000000</v>
      </c>
    </row>
    <row r="32" spans="1:7" x14ac:dyDescent="0.25">
      <c r="A32" s="2" t="s">
        <v>85</v>
      </c>
      <c r="C32" s="24" t="s">
        <v>18</v>
      </c>
      <c r="D32" s="21">
        <v>8750000</v>
      </c>
      <c r="F32" s="2"/>
    </row>
    <row r="33" spans="1:7" x14ac:dyDescent="0.25">
      <c r="A33" s="2" t="s">
        <v>43</v>
      </c>
      <c r="C33" s="24" t="s">
        <v>9</v>
      </c>
      <c r="D33" s="21">
        <v>7500000</v>
      </c>
    </row>
    <row r="34" spans="1:7" x14ac:dyDescent="0.25">
      <c r="A34" s="2" t="s">
        <v>45</v>
      </c>
      <c r="C34" s="24" t="s">
        <v>29</v>
      </c>
      <c r="D34" s="21">
        <v>7250000</v>
      </c>
    </row>
    <row r="35" spans="1:7" x14ac:dyDescent="0.25">
      <c r="A35" s="2" t="s">
        <v>92</v>
      </c>
      <c r="C35" s="24" t="s">
        <v>30</v>
      </c>
      <c r="D35" s="21">
        <v>1750000</v>
      </c>
    </row>
    <row r="36" spans="1:7" x14ac:dyDescent="0.25">
      <c r="A36" s="2" t="s">
        <v>86</v>
      </c>
      <c r="C36" s="24" t="s">
        <v>31</v>
      </c>
      <c r="D36" s="21">
        <v>400000</v>
      </c>
    </row>
    <row r="37" spans="1:7" x14ac:dyDescent="0.25">
      <c r="A37" s="2" t="s">
        <v>14</v>
      </c>
      <c r="C37" s="24" t="s">
        <v>19</v>
      </c>
      <c r="D37" s="21">
        <v>350000</v>
      </c>
    </row>
    <row r="38" spans="1:7" x14ac:dyDescent="0.25">
      <c r="A38" s="2" t="s">
        <v>64</v>
      </c>
      <c r="C38" s="20"/>
      <c r="D38" s="21"/>
    </row>
    <row r="39" spans="1:7" ht="13.8" thickBot="1" x14ac:dyDescent="0.3">
      <c r="A39" s="2" t="s">
        <v>47</v>
      </c>
      <c r="C39" s="25" t="s">
        <v>20</v>
      </c>
      <c r="D39" s="27">
        <f>SUM(D30:D38)</f>
        <v>57750000</v>
      </c>
      <c r="F39" s="9" t="s">
        <v>25</v>
      </c>
      <c r="G39" s="10">
        <f>SUM(G29:G33)</f>
        <v>73500000</v>
      </c>
    </row>
    <row r="40" spans="1:7" x14ac:dyDescent="0.25">
      <c r="A40" s="2" t="s">
        <v>46</v>
      </c>
      <c r="C40" s="20"/>
      <c r="D40" s="21"/>
    </row>
    <row r="41" spans="1:7" ht="13.8" thickBot="1" x14ac:dyDescent="0.3">
      <c r="A41" s="2" t="s">
        <v>89</v>
      </c>
      <c r="C41" s="25" t="s">
        <v>91</v>
      </c>
      <c r="D41" s="38">
        <f>+D26+D39</f>
        <v>-82500000</v>
      </c>
    </row>
    <row r="42" spans="1:7" ht="13.8" thickTop="1" x14ac:dyDescent="0.25">
      <c r="A42" s="2" t="s">
        <v>27</v>
      </c>
      <c r="C42" s="39"/>
      <c r="D42" s="40"/>
    </row>
    <row r="43" spans="1:7" x14ac:dyDescent="0.25">
      <c r="A43" s="2" t="s">
        <v>83</v>
      </c>
    </row>
    <row r="44" spans="1:7" customFormat="1" x14ac:dyDescent="0.25">
      <c r="A44" s="2" t="s">
        <v>48</v>
      </c>
      <c r="C44" s="1"/>
      <c r="D44" s="7"/>
      <c r="E44" s="1"/>
      <c r="F44" s="1"/>
      <c r="G44" s="7"/>
    </row>
    <row r="45" spans="1:7" customFormat="1" x14ac:dyDescent="0.25">
      <c r="A45" s="2" t="s">
        <v>82</v>
      </c>
    </row>
    <row r="46" spans="1:7" customFormat="1" x14ac:dyDescent="0.25">
      <c r="A46" s="2" t="s">
        <v>44</v>
      </c>
      <c r="C46" s="30"/>
      <c r="D46" s="31"/>
    </row>
    <row r="47" spans="1:7" customFormat="1" ht="13.8" thickBot="1" x14ac:dyDescent="0.3">
      <c r="A47" s="1"/>
      <c r="C47" s="32" t="s">
        <v>72</v>
      </c>
      <c r="D47" s="33"/>
    </row>
    <row r="48" spans="1:7" customFormat="1" x14ac:dyDescent="0.25">
      <c r="A48" s="1"/>
      <c r="C48" s="34" t="s">
        <v>73</v>
      </c>
      <c r="D48" s="35">
        <v>-197540000</v>
      </c>
    </row>
    <row r="49" spans="1:255" customFormat="1" x14ac:dyDescent="0.25">
      <c r="A49" s="1"/>
      <c r="C49" s="34" t="s">
        <v>74</v>
      </c>
      <c r="D49" s="35">
        <v>135050000</v>
      </c>
    </row>
    <row r="50" spans="1:255" customFormat="1" ht="13.8" thickBot="1" x14ac:dyDescent="0.3">
      <c r="A50" s="6" t="s">
        <v>69</v>
      </c>
      <c r="C50" s="34" t="s">
        <v>75</v>
      </c>
      <c r="D50" s="27">
        <f>+D48+D49</f>
        <v>-62490000</v>
      </c>
    </row>
    <row r="51" spans="1:255" customFormat="1" x14ac:dyDescent="0.25">
      <c r="A51" s="2" t="s">
        <v>59</v>
      </c>
      <c r="C51" s="41"/>
      <c r="D51" s="42"/>
    </row>
    <row r="52" spans="1:255" x14ac:dyDescent="0.25">
      <c r="A52" s="2" t="s">
        <v>70</v>
      </c>
      <c r="B52" s="14"/>
      <c r="C52" s="15"/>
      <c r="D52" s="14"/>
      <c r="E52" s="15"/>
      <c r="F52" s="14"/>
      <c r="G52" s="15"/>
      <c r="H52" s="14"/>
      <c r="I52" s="15"/>
      <c r="J52" s="14"/>
      <c r="K52" s="15"/>
      <c r="L52" s="14"/>
      <c r="M52" s="15"/>
      <c r="N52" s="14"/>
      <c r="O52" s="15"/>
      <c r="P52" s="14"/>
      <c r="Q52" s="15"/>
      <c r="R52" s="14"/>
      <c r="S52" s="15"/>
      <c r="T52" s="14"/>
      <c r="U52" s="15"/>
      <c r="V52" s="14"/>
      <c r="W52" s="15"/>
      <c r="X52" s="14"/>
      <c r="Y52" s="15"/>
      <c r="Z52" s="14"/>
      <c r="AA52" s="15"/>
      <c r="AB52" s="14"/>
      <c r="AC52" s="15"/>
      <c r="AD52" s="14"/>
      <c r="AE52" s="15"/>
      <c r="AF52" s="14"/>
      <c r="AG52" s="15"/>
      <c r="AH52" s="14"/>
      <c r="AI52" s="15"/>
      <c r="AJ52" s="14"/>
      <c r="AK52" s="15"/>
      <c r="AL52" s="14"/>
      <c r="AM52" s="15"/>
      <c r="AN52" s="14"/>
      <c r="AO52" s="15"/>
      <c r="AP52" s="14"/>
      <c r="AQ52" s="15"/>
      <c r="AR52" s="14"/>
      <c r="AS52" s="15"/>
      <c r="AT52" s="14"/>
      <c r="AU52" s="15"/>
      <c r="AV52" s="14"/>
      <c r="AW52" s="15"/>
      <c r="AX52" s="14"/>
      <c r="AY52" s="15"/>
      <c r="AZ52" s="14"/>
      <c r="BA52" s="15"/>
      <c r="BB52" s="14"/>
      <c r="BC52" s="15"/>
      <c r="BD52" s="14"/>
      <c r="BE52" s="15"/>
      <c r="BF52" s="14"/>
      <c r="BG52" s="15"/>
      <c r="BH52" s="14"/>
      <c r="BI52" s="15"/>
      <c r="BJ52" s="14"/>
      <c r="BK52" s="15"/>
      <c r="BL52" s="14"/>
      <c r="BM52" s="15"/>
      <c r="BN52" s="14"/>
      <c r="BO52" s="15"/>
      <c r="BP52" s="14"/>
      <c r="BQ52" s="15"/>
      <c r="BR52" s="14"/>
      <c r="BS52" s="15"/>
      <c r="BT52" s="14"/>
      <c r="BU52" s="15"/>
      <c r="BV52" s="14"/>
      <c r="BW52" s="15"/>
      <c r="BX52" s="14"/>
      <c r="BY52" s="15"/>
      <c r="BZ52" s="14"/>
      <c r="CA52" s="15"/>
      <c r="CB52" s="14"/>
      <c r="CC52" s="15"/>
      <c r="CD52" s="14"/>
      <c r="CE52" s="15"/>
      <c r="CF52" s="14"/>
      <c r="CG52" s="15"/>
      <c r="CH52" s="14"/>
      <c r="CI52" s="15"/>
      <c r="CJ52" s="14"/>
      <c r="CK52" s="15"/>
      <c r="CL52" s="14"/>
      <c r="CM52" s="15"/>
      <c r="CN52" s="14"/>
      <c r="CO52" s="15"/>
      <c r="CP52" s="14"/>
      <c r="CQ52" s="15"/>
      <c r="CR52" s="14"/>
      <c r="CS52" s="15"/>
      <c r="CT52" s="14"/>
      <c r="CU52" s="15"/>
      <c r="CV52" s="14"/>
      <c r="CW52" s="15"/>
      <c r="CX52" s="14"/>
      <c r="CY52" s="15"/>
      <c r="CZ52" s="14"/>
      <c r="DA52" s="15"/>
      <c r="DB52" s="14"/>
      <c r="DC52" s="15"/>
      <c r="DD52" s="14"/>
      <c r="DE52" s="15"/>
      <c r="DF52" s="14"/>
      <c r="DG52" s="15"/>
      <c r="DH52" s="14"/>
      <c r="DI52" s="15"/>
      <c r="DJ52" s="14"/>
      <c r="DK52" s="15"/>
      <c r="DL52" s="14"/>
      <c r="DM52" s="15"/>
      <c r="DN52" s="14"/>
      <c r="DO52" s="15"/>
      <c r="DP52" s="14"/>
      <c r="DQ52" s="15"/>
      <c r="DR52" s="14"/>
      <c r="DS52" s="15"/>
      <c r="DT52" s="14"/>
      <c r="DU52" s="15"/>
      <c r="DV52" s="14"/>
      <c r="DW52" s="15"/>
      <c r="DX52" s="14"/>
      <c r="DY52" s="15"/>
      <c r="DZ52" s="14"/>
      <c r="EA52" s="15"/>
      <c r="EB52" s="14"/>
      <c r="EC52" s="15"/>
      <c r="ED52" s="14"/>
      <c r="EE52" s="15"/>
      <c r="EF52" s="14"/>
      <c r="EG52" s="15"/>
      <c r="EH52" s="14"/>
      <c r="EI52" s="15"/>
      <c r="EJ52" s="14"/>
      <c r="EK52" s="15"/>
      <c r="EL52" s="14"/>
      <c r="EM52" s="15"/>
      <c r="EN52" s="14"/>
      <c r="EO52" s="15"/>
      <c r="EP52" s="14"/>
      <c r="EQ52" s="15"/>
      <c r="ER52" s="14"/>
      <c r="ES52" s="15"/>
      <c r="ET52" s="14"/>
      <c r="EU52" s="15"/>
      <c r="EV52" s="14"/>
      <c r="EW52" s="15"/>
      <c r="EX52" s="14"/>
      <c r="EY52" s="15"/>
      <c r="EZ52" s="14"/>
      <c r="FA52" s="15"/>
      <c r="FB52" s="14"/>
      <c r="FC52" s="15"/>
      <c r="FD52" s="14"/>
      <c r="FE52" s="15"/>
      <c r="FF52" s="14"/>
      <c r="FG52" s="15"/>
      <c r="FH52" s="14"/>
      <c r="FI52" s="15"/>
      <c r="FJ52" s="14"/>
      <c r="FK52" s="15"/>
      <c r="FL52" s="14"/>
      <c r="FM52" s="15"/>
      <c r="FN52" s="14"/>
      <c r="FO52" s="15"/>
      <c r="FP52" s="14"/>
      <c r="FQ52" s="15"/>
      <c r="FR52" s="14"/>
      <c r="FS52" s="15"/>
      <c r="FT52" s="14"/>
      <c r="FU52" s="15"/>
      <c r="FV52" s="14"/>
      <c r="FW52" s="15"/>
      <c r="FX52" s="14"/>
      <c r="FY52" s="15"/>
      <c r="FZ52" s="14"/>
      <c r="GA52" s="15"/>
      <c r="GB52" s="14"/>
      <c r="GC52" s="15"/>
      <c r="GD52" s="14"/>
      <c r="GE52" s="15"/>
      <c r="GF52" s="14"/>
      <c r="GG52" s="15"/>
      <c r="GH52" s="14"/>
      <c r="GI52" s="15"/>
      <c r="GJ52" s="14"/>
      <c r="GK52" s="15"/>
      <c r="GL52" s="14"/>
      <c r="GM52" s="15"/>
      <c r="GN52" s="14"/>
      <c r="GO52" s="15"/>
      <c r="GP52" s="14"/>
      <c r="GQ52" s="15"/>
      <c r="GR52" s="14"/>
      <c r="GS52" s="15"/>
      <c r="GT52" s="14"/>
      <c r="GU52" s="15"/>
      <c r="GV52" s="14"/>
      <c r="GW52" s="15"/>
      <c r="GX52" s="14"/>
      <c r="GY52" s="15"/>
      <c r="GZ52" s="14"/>
      <c r="HA52" s="15"/>
      <c r="HB52" s="14"/>
      <c r="HC52" s="15"/>
      <c r="HD52" s="14"/>
      <c r="HE52" s="15"/>
      <c r="HF52" s="14"/>
      <c r="HG52" s="15"/>
      <c r="HH52" s="14"/>
      <c r="HI52" s="15"/>
      <c r="HJ52" s="14"/>
      <c r="HK52" s="15"/>
      <c r="HL52" s="14"/>
      <c r="HM52" s="15"/>
      <c r="HN52" s="14"/>
      <c r="HO52" s="15"/>
      <c r="HP52" s="14"/>
      <c r="HQ52" s="15"/>
      <c r="HR52" s="14"/>
      <c r="HS52" s="15"/>
      <c r="HT52" s="14"/>
      <c r="HU52" s="15"/>
      <c r="HV52" s="14"/>
      <c r="HW52" s="15"/>
      <c r="HX52" s="14"/>
      <c r="HY52" s="15"/>
      <c r="HZ52" s="14"/>
      <c r="IA52" s="15"/>
      <c r="IB52" s="14"/>
      <c r="IC52" s="15"/>
      <c r="ID52" s="14"/>
      <c r="IE52" s="15"/>
      <c r="IF52" s="14"/>
      <c r="IG52" s="15"/>
      <c r="IH52" s="14"/>
      <c r="II52" s="15"/>
      <c r="IJ52" s="14"/>
      <c r="IK52" s="15"/>
      <c r="IL52" s="14"/>
      <c r="IM52" s="15"/>
      <c r="IN52" s="14"/>
      <c r="IO52" s="15"/>
      <c r="IP52" s="14"/>
      <c r="IQ52" s="15"/>
      <c r="IR52" s="14"/>
      <c r="IS52" s="15"/>
      <c r="IT52" s="14"/>
      <c r="IU52" s="15"/>
    </row>
    <row r="53" spans="1:255" x14ac:dyDescent="0.25">
      <c r="A53" s="2" t="s">
        <v>71</v>
      </c>
    </row>
    <row r="54" spans="1:255" x14ac:dyDescent="0.25">
      <c r="A54" s="2" t="s">
        <v>61</v>
      </c>
    </row>
    <row r="55" spans="1:255" x14ac:dyDescent="0.25">
      <c r="A55" s="2" t="s">
        <v>41</v>
      </c>
    </row>
    <row r="56" spans="1:255" x14ac:dyDescent="0.25">
      <c r="A56" s="2" t="s">
        <v>10</v>
      </c>
    </row>
    <row r="57" spans="1:255" x14ac:dyDescent="0.25">
      <c r="A57" s="2" t="s">
        <v>11</v>
      </c>
    </row>
    <row r="58" spans="1:255" x14ac:dyDescent="0.25">
      <c r="A58" s="2" t="s">
        <v>60</v>
      </c>
    </row>
    <row r="59" spans="1:255" x14ac:dyDescent="0.25">
      <c r="A59" s="2" t="s">
        <v>8</v>
      </c>
    </row>
    <row r="60" spans="1:255" x14ac:dyDescent="0.25">
      <c r="A60" s="2" t="s">
        <v>9</v>
      </c>
    </row>
    <row r="63" spans="1:255" ht="13.8" thickBot="1" x14ac:dyDescent="0.3">
      <c r="A63" s="17" t="s">
        <v>53</v>
      </c>
    </row>
    <row r="64" spans="1:255" x14ac:dyDescent="0.25">
      <c r="A64" s="16" t="s">
        <v>54</v>
      </c>
    </row>
    <row r="65" spans="1:1" x14ac:dyDescent="0.25">
      <c r="A65" s="16" t="s">
        <v>55</v>
      </c>
    </row>
    <row r="66" spans="1:1" x14ac:dyDescent="0.25">
      <c r="A66" s="16"/>
    </row>
    <row r="67" spans="1:1" ht="13.8" thickBot="1" x14ac:dyDescent="0.3">
      <c r="A67" s="19" t="s">
        <v>56</v>
      </c>
    </row>
    <row r="68" spans="1:1" x14ac:dyDescent="0.25">
      <c r="A68" s="16" t="s">
        <v>58</v>
      </c>
    </row>
    <row r="69" spans="1:1" x14ac:dyDescent="0.25">
      <c r="A69" s="16" t="s">
        <v>57</v>
      </c>
    </row>
  </sheetData>
  <mergeCells count="2">
    <mergeCell ref="C5:D5"/>
    <mergeCell ref="F5:G5"/>
  </mergeCells>
  <phoneticPr fontId="0" type="noConversion"/>
  <pageMargins left="0.25" right="0.23" top="0.18" bottom="0.18" header="0.17" footer="0.17"/>
  <pageSetup paperSize="5" scale="6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dbracke</dc:creator>
  <cp:lastModifiedBy>Havlíček Jan</cp:lastModifiedBy>
  <cp:lastPrinted>2001-10-30T00:53:49Z</cp:lastPrinted>
  <dcterms:created xsi:type="dcterms:W3CDTF">2001-10-29T17:34:24Z</dcterms:created>
  <dcterms:modified xsi:type="dcterms:W3CDTF">2023-09-10T15:22:12Z</dcterms:modified>
</cp:coreProperties>
</file>