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2" activeTab="15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  <sheet name="1220" sheetId="222" r:id="rId15"/>
    <sheet name="1226" sheetId="223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<sst xmlns="http://schemas.openxmlformats.org/spreadsheetml/2006/main" count="800" uniqueCount="46">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</sst>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684724.91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4143941.5600595502</v>
          </cell>
          <cell r="FJ803">
            <v>-103176.5625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4210315.7879936881</v>
          </cell>
          <cell r="FJ845">
            <v>-55344.208749999991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4317685.8613224803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3993231.7114011254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4215321.2142743049</v>
          </cell>
          <cell r="FJ971">
            <v>-61580.238750000004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4311538.0289259097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4206426.4844018007</v>
          </cell>
          <cell r="FJ1055">
            <v>-62053.14375000001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G1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37252</v>
      </c>
      <c r="M2" s="3"/>
    </row>
    <row r="3" spans="1:17" ht="17.399999999999999" x14ac:dyDescent="0.3">
      <c r="A3" s="5">
        <v>37251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SUMIF([5]Statements!$A$5:$A$1305,$A$3,[5]Statements!$FF$5:$FF$1305)+11897-9579.02</f>
        <v>4208744.4644018011</v>
      </c>
      <c r="C12" s="42"/>
      <c r="D12" s="42">
        <f t="shared" si="0"/>
        <v>4208744.4644018011</v>
      </c>
      <c r="E12" s="42">
        <v>0</v>
      </c>
      <c r="F12" s="42">
        <f>'[1]CARR FUTURES'!$I$12</f>
        <v>684724.91</v>
      </c>
      <c r="G12" s="42"/>
      <c r="H12" s="42">
        <f t="shared" si="1"/>
        <v>684724.91</v>
      </c>
      <c r="I12" s="42"/>
      <c r="J12" s="42"/>
      <c r="K12" s="42"/>
      <c r="L12" s="42">
        <f t="shared" si="2"/>
        <v>3524019.554401801</v>
      </c>
      <c r="M12" s="12"/>
      <c r="N12" s="34"/>
      <c r="O12" s="34"/>
      <c r="P12" s="42">
        <f>SUMIF([5]Statements!$A$5:$A$1305,$A$3,[5]Statements!$FJ$5:$FJ$1305)</f>
        <v>-62053.14375000001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8353759.2659997689</v>
      </c>
      <c r="C14" s="42"/>
      <c r="D14" s="42">
        <f t="shared" si="0"/>
        <v>8353759.2659997689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>
        <f t="shared" ref="L14:L20" si="3">B14+E14-F14+J14</f>
        <v>8353759.2659997689</v>
      </c>
      <c r="M14" s="12"/>
      <c r="N14" s="34"/>
      <c r="O14" s="34"/>
      <c r="P14" s="42">
        <f>SUMIF([7]Statements!$A$5:$A$1305,$A$3,[7]Statements!$DB$5:$DB$1305)</f>
        <v>0</v>
      </c>
    </row>
    <row r="15" spans="1:17" x14ac:dyDescent="0.25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-0.15000000037252903</v>
      </c>
      <c r="C18" s="42"/>
      <c r="D18" s="42">
        <f t="shared" si="0"/>
        <v>-0.15000000037252903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80381792.160000056</v>
      </c>
      <c r="C20" s="43"/>
      <c r="D20" s="42">
        <f t="shared" si="0"/>
        <v>80381792.160000056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80381792.160000056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5">
      <c r="A21" t="s">
        <v>13</v>
      </c>
      <c r="B21" s="42">
        <f>SUMIF([13]Statements!$A$5:$A$1305,$A$3,[13]Statements!$EQ$5:$EQ$1305)+1132267-19725.5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95494358.594413921</v>
      </c>
      <c r="C28" s="46">
        <f>SUM(C7:C26)</f>
        <v>0</v>
      </c>
      <c r="D28" s="46">
        <f>SUM(D7:D26)</f>
        <v>95494358.594413921</v>
      </c>
      <c r="E28" s="46">
        <f t="shared" ref="E28:L28" si="5">SUM(E7:E26)</f>
        <v>0</v>
      </c>
      <c r="F28" s="46">
        <f t="shared" si="5"/>
        <v>684724.91</v>
      </c>
      <c r="G28" s="46">
        <f t="shared" si="5"/>
        <v>0</v>
      </c>
      <c r="H28" s="46">
        <f t="shared" si="5"/>
        <v>684724.91</v>
      </c>
      <c r="I28" s="46"/>
      <c r="J28" s="46">
        <f t="shared" si="5"/>
        <v>0</v>
      </c>
      <c r="K28" s="46"/>
      <c r="L28" s="46">
        <f t="shared" si="5"/>
        <v>94809633.684413925</v>
      </c>
      <c r="M28" s="28"/>
      <c r="N28" s="46">
        <f>SUM(N7:N27)</f>
        <v>64204.5</v>
      </c>
      <c r="O28" s="46">
        <f>SUM(O7:O27)</f>
        <v>0</v>
      </c>
      <c r="P28" s="46">
        <f>SUM(P7:P27)</f>
        <v>-62053.14375000001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94809633.684413925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hidden="1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37239</v>
      </c>
      <c r="M2" s="3"/>
    </row>
    <row r="3" spans="1:17" ht="17.399999999999999" x14ac:dyDescent="0.3">
      <c r="A3" s="5">
        <v>37238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37242</v>
      </c>
      <c r="M2" s="3"/>
    </row>
    <row r="3" spans="1:17" ht="17.399999999999999" x14ac:dyDescent="0.3">
      <c r="A3" s="5">
        <v>37239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37243</v>
      </c>
      <c r="M2" s="3"/>
    </row>
    <row r="3" spans="1:17" ht="17.399999999999999" x14ac:dyDescent="0.3">
      <c r="A3" s="5">
        <v>37242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37244</v>
      </c>
      <c r="M2" s="3"/>
    </row>
    <row r="3" spans="1:17" ht="17.399999999999999" x14ac:dyDescent="0.3">
      <c r="A3" s="5">
        <v>37243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55" sqref="A55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37245</v>
      </c>
      <c r="M2" s="3"/>
    </row>
    <row r="3" spans="1:17" ht="17.399999999999999" x14ac:dyDescent="0.3">
      <c r="A3" s="5">
        <v>37244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7" sqref="L47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37246</v>
      </c>
      <c r="M2" s="3"/>
    </row>
    <row r="3" spans="1:17" ht="17.399999999999999" x14ac:dyDescent="0.3">
      <c r="A3" s="5">
        <v>37245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4155838.5600595502</v>
      </c>
      <c r="C12" s="42"/>
      <c r="D12" s="42">
        <v>4155838.5600595502</v>
      </c>
      <c r="E12" s="42">
        <v>0</v>
      </c>
      <c r="F12" s="42">
        <v>685420.44</v>
      </c>
      <c r="G12" s="42"/>
      <c r="H12" s="42">
        <v>685420.44</v>
      </c>
      <c r="I12" s="42"/>
      <c r="J12" s="42"/>
      <c r="K12" s="42"/>
      <c r="L12" s="42">
        <v>3470418.1200595503</v>
      </c>
      <c r="M12" s="12"/>
      <c r="N12" s="34"/>
      <c r="O12" s="34"/>
      <c r="P12" s="42">
        <v>-103176.5625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95441453.970071658</v>
      </c>
      <c r="C28" s="46">
        <v>0</v>
      </c>
      <c r="D28" s="46">
        <v>95441453.970071658</v>
      </c>
      <c r="E28" s="46">
        <v>0</v>
      </c>
      <c r="F28" s="46">
        <v>685420.44</v>
      </c>
      <c r="G28" s="46">
        <v>0</v>
      </c>
      <c r="H28" s="46">
        <v>685420.44</v>
      </c>
      <c r="I28" s="46"/>
      <c r="J28" s="46">
        <v>0</v>
      </c>
      <c r="K28" s="46"/>
      <c r="L28" s="46">
        <v>94756033.530071661</v>
      </c>
      <c r="M28" s="28"/>
      <c r="N28" s="46">
        <v>64204.5</v>
      </c>
      <c r="O28" s="46">
        <v>0</v>
      </c>
      <c r="P28" s="46">
        <v>-103176.5625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95441453.970071658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94756033.530071661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5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37252</v>
      </c>
      <c r="M2" s="3"/>
    </row>
    <row r="3" spans="1:17" ht="17.399999999999999" x14ac:dyDescent="0.3">
      <c r="A3" s="5">
        <v>37251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4208744.4644018011</v>
      </c>
      <c r="C12" s="42"/>
      <c r="D12" s="42">
        <v>4208744.4644018011</v>
      </c>
      <c r="E12" s="42">
        <v>0</v>
      </c>
      <c r="F12" s="42">
        <v>684724.91</v>
      </c>
      <c r="G12" s="42"/>
      <c r="H12" s="42">
        <v>684724.91</v>
      </c>
      <c r="I12" s="42"/>
      <c r="J12" s="42"/>
      <c r="K12" s="42"/>
      <c r="L12" s="42">
        <v>3524019.554401801</v>
      </c>
      <c r="M12" s="12"/>
      <c r="N12" s="34"/>
      <c r="O12" s="34"/>
      <c r="P12" s="42">
        <v>-62053.14375000001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95494358.594413921</v>
      </c>
      <c r="C28" s="46">
        <v>0</v>
      </c>
      <c r="D28" s="46">
        <v>95494358.594413921</v>
      </c>
      <c r="E28" s="46">
        <v>0</v>
      </c>
      <c r="F28" s="46">
        <v>684724.91</v>
      </c>
      <c r="G28" s="46">
        <v>0</v>
      </c>
      <c r="H28" s="46">
        <v>684724.91</v>
      </c>
      <c r="I28" s="46"/>
      <c r="J28" s="46">
        <v>0</v>
      </c>
      <c r="K28" s="46"/>
      <c r="L28" s="46">
        <v>94809633.684413925</v>
      </c>
      <c r="M28" s="28"/>
      <c r="N28" s="46">
        <v>64204.5</v>
      </c>
      <c r="O28" s="46">
        <v>0</v>
      </c>
      <c r="P28" s="46">
        <v>-62053.14375000001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94809633.684413925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37235</v>
      </c>
      <c r="M2" s="3"/>
    </row>
    <row r="3" spans="1:17" ht="17.399999999999999" x14ac:dyDescent="0.3">
      <c r="A3" s="5">
        <v>37232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37236</v>
      </c>
      <c r="M2" s="3"/>
    </row>
    <row r="3" spans="1:17" ht="17.399999999999999" x14ac:dyDescent="0.3">
      <c r="A3" s="5">
        <v>37235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37237</v>
      </c>
      <c r="M2" s="3"/>
    </row>
    <row r="3" spans="1:17" ht="17.399999999999999" x14ac:dyDescent="0.3">
      <c r="A3" s="5">
        <v>37236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37238</v>
      </c>
      <c r="M2" s="3"/>
    </row>
    <row r="3" spans="1:17" ht="17.399999999999999" x14ac:dyDescent="0.3">
      <c r="A3" s="5">
        <v>37237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1220</vt:lpstr>
      <vt:lpstr>1226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2001-12-27T15:07:31Z</cp:lastPrinted>
  <dcterms:created xsi:type="dcterms:W3CDTF">2000-04-03T19:03:47Z</dcterms:created>
  <dcterms:modified xsi:type="dcterms:W3CDTF">2023-09-10T15:22:38Z</dcterms:modified>
</cp:coreProperties>
</file>