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klyChnge" sheetId="9" r:id="rId4"/>
    <sheet name="GrossMargin" sheetId="2" r:id="rId5"/>
    <sheet name="Expenses" sheetId="3" r:id="rId6"/>
    <sheet name="Expense Weekly Change" sheetId="19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</externalReferences>
  <definedNames>
    <definedName name="_xlnm.Criteria">'[1]Equity Position'!$A$5:$A$6</definedName>
    <definedName name="CriteriaAll">'[1]Equity Position'!$A$11:$A$13</definedName>
    <definedName name="CriteriaForUK">'[1]Equity Position'!$A$16:$A$17</definedName>
    <definedName name="DealMakerTable">'[1]Commercial Groups'!$B$2:$C$105</definedName>
    <definedName name="Hedge_Beta">'[1]Equity Position'!$AS$388:$AT$740</definedName>
    <definedName name="Hedge_Daily_P_L">'[1]Pricing Sheet'!$I$92:$I$129</definedName>
    <definedName name="Hedge_QTD_P_L">'[1]Pricing Sheet'!$J$92:$J$129</definedName>
    <definedName name="HedgeNames">'[1]Pricing Sheet'!$E$92:$E$129</definedName>
    <definedName name="HedgeUsedMarketValue">'[1]Pricing Sheet'!$G$92:$G$129</definedName>
    <definedName name="IndexLivePercentChange">'[1]Pricing Sheet'!$S$60:$S$87</definedName>
    <definedName name="IndexSummaryTable">'[1]Index Summary'!$A$1:$I$26</definedName>
    <definedName name="IndexTags">'[1]Pricing Sheet'!$F$60:$F$87</definedName>
    <definedName name="IndexValues">'[1]Pricing Sheet'!$E$58:$S$87</definedName>
    <definedName name="NAMEECM_Non_SLP_Total">[1]TabCriteria!$H$4:$H$18</definedName>
    <definedName name="NAMEECM_SLP_Total">[1]TabCriteria!$G$4:$G$18</definedName>
    <definedName name="NAMEEnron_Asia_Pacific_Total">[1]TabCriteria!$K$4:$K$18</definedName>
    <definedName name="NAMEEnron_Broadband_Svcs._Total">[1]TabCriteria!$O$4:$O$18</definedName>
    <definedName name="NAMEEnron_CALME_Total">[1]TabCriteria!$J$4:$J$18</definedName>
    <definedName name="NAMEEnron_Corp._Total">[1]TabCriteria!$I$4:$I$18</definedName>
    <definedName name="NAMEEnron_Europe_Total">[1]TabCriteria!$N$4:$N$18</definedName>
    <definedName name="NAMEEnron_NA_Accrual_Income">[1]TabCriteria!$F$4:$F$18</definedName>
    <definedName name="NAMEEnron_NA_Funding_Cost">[1]TabCriteria!$E$4:$E$18</definedName>
    <definedName name="NAMEEnron_NA_Int_l_Total">[1]TabCriteria!$M$4:$M$18</definedName>
    <definedName name="NAMEEnron_NA_Total">[1]TabCriteria!$C$4:$C$18</definedName>
    <definedName name="NAMEEnron_Networks_Total">[1]TabCriteria!$P$4:$P$18</definedName>
    <definedName name="NAMEEnron_South_America_Total">[1]TabCriteria!$L$4:$L$18</definedName>
    <definedName name="NAMEGrand_Total">[1]TabCriteria!$Q$4:$Q$18</definedName>
    <definedName name="NAMEPortfolio_Insurance">[1]TabCriteria!$D$4:$D$18</definedName>
    <definedName name="nr_Mgmt_Summary">'QTD Mgmt Summary'!$A$1:$M$28</definedName>
    <definedName name="PL_Date">'[1]Equity Position'!$V$53</definedName>
    <definedName name="Position">'[1]Equity Position'!$A$1:$AE$346</definedName>
    <definedName name="Pricing_Type_Options">'[1]Pricing Sheet'!$A$5:$B$9</definedName>
    <definedName name="PricingTypeOptions">'[1]Pricing Sheet'!$B$6:$B$10</definedName>
    <definedName name="_xlnm.Print_Area" localSheetId="7">'CapChrg-AllocExp'!$B$2:$P$24</definedName>
    <definedName name="_xlnm.Print_Area" localSheetId="6">'Expense Weekly Change'!$A$2:$J$30</definedName>
    <definedName name="_xlnm.Print_Area" localSheetId="5">Expenses!$B$2:$K$29</definedName>
    <definedName name="_xlnm.Print_Area" localSheetId="3">'GM-WklyChnge'!$A$1:$K$29</definedName>
    <definedName name="_xlnm.Print_Area" localSheetId="4">GrossMargin!$B$2:$N$31</definedName>
    <definedName name="_xlnm.Print_Area" localSheetId="8">Headcount!$B$1:$N$19</definedName>
    <definedName name="_xlnm.Print_Area" localSheetId="2">'Mgmt Summary'!$A$1:$V$32</definedName>
    <definedName name="_xlnm.Print_Area" localSheetId="1">'QTD Mgmt Summary'!$A$1:$M$28</definedName>
    <definedName name="_xlnm.Print_Area" localSheetId="0">'YTD Mgmt Summary'!$A$1:$V$32</definedName>
    <definedName name="StockPriceTable">'[1]Pricing Sheet'!$F$18:$N$55</definedName>
    <definedName name="SummaryPivotPoint">'[1]ALL by Asset Class-Sector'!$A$452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Position'!$B$1:$BE$346</definedName>
    <definedName name="Z_83874C97_8BB7_11D2_9732_00104B678AA7_.wvu.PrintTitles" hidden="1">'[1]Equity Position'!$A$51:$IV$53</definedName>
  </definedNames>
  <calcPr calcId="0" fullCalcOnLoad="1"/>
</workbook>
</file>

<file path=xl/calcChain.xml><?xml version="1.0" encoding="utf-8"?>
<calcChain xmlns="http://schemas.openxmlformats.org/spreadsheetml/2006/main">
  <c r="F9" i="8" l="1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G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<sst xmlns="http://schemas.openxmlformats.org/spreadsheetml/2006/main" count="377" uniqueCount="109">
  <si>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</si>
  <si>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</si>
  <si>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</si>
  <si>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</si>
  <si>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</si>
  <si>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</si>
  <si>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</si>
  <si>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</si>
  <si>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</si>
  <si>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</si>
  <si>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</si>
  <si>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</si>
  <si>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</si>
  <si>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</si>
  <si>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</si>
  <si>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</si>
  <si>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</si>
  <si>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</si>
  <si>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</si>
  <si>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</si>
  <si>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</si>
  <si>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</si>
  <si>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</si>
  <si>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</si>
  <si>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</si>
  <si>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</si>
  <si>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</si>
  <si>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</si>
  <si>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</si>
  <si>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</si>
  <si>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</si>
  <si>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</si>
  <si>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</si>
  <si>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</si>
  <si>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</si>
  <si>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</si>
  <si>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</si>
  <si>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</si>
  <si>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</si>
  <si>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</si>
  <si>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</si>
  <si>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</si>
  <si>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</si>
  <si>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</si>
  <si>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</si>
  <si>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</si>
  <si>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</si>
  <si>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</si>
  <si>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</si>
  <si>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</si>
  <si>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</si>
  <si>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</si>
  <si>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</si>
  <si>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</si>
  <si>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</si>
  <si>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</si>
  <si>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</si>
  <si>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</si>
  <si>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</si>
  <si>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</si>
  <si>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</si>
  <si>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</si>
  <si>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</si>
  <si>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</si>
  <si>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</si>
  <si>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</si>
  <si>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</si>
  <si>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</si>
  <si>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</si>
  <si>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EARNINGS ESTIMATE</t>
  </si>
  <si>
    <t>3RD QUARTER 2000 DETAIL OF GROSS MARGIN</t>
  </si>
  <si>
    <t>3RD QUARTER 2000 EXPENSES</t>
  </si>
  <si>
    <t>3RD QUARTER 2000 CAPITAL CHARGE &amp; ALLOCATED EXPENSES</t>
  </si>
  <si>
    <t>3RD QUARTER 2000 HEADCOUNT</t>
  </si>
  <si>
    <t>Global Liquids</t>
  </si>
  <si>
    <t>Cap Charge Offset</t>
  </si>
  <si>
    <t>ENRON GLOBAL MARKETS</t>
  </si>
  <si>
    <t>3RD QUARTER 2000 DETAIL OF GROSS MARGIN - WEEKLY CHANGE</t>
  </si>
  <si>
    <t>3RD QUARTER 2000 EXPENSES - WEEKLY CHANGE</t>
  </si>
  <si>
    <t>Global Risk Markets</t>
  </si>
  <si>
    <t>Subtotal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</si>
  <si>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</si>
  <si>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</si>
  <si>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</si>
  <si>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</si>
  <si>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Total Expenses</t>
  </si>
  <si>
    <t>Subtotal Commercial Expenses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</si>
  <si>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</si>
  <si>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</si>
  <si>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</si>
  <si>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</si>
  <si>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</si>
  <si>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</si>
  <si>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</si>
  <si>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</si>
  <si>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</si>
  <si>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London plan shortfall</t>
  </si>
  <si>
    <t>Meat Trading</t>
  </si>
  <si>
    <t>3 FTE added</t>
  </si>
  <si>
    <t>YTD 2000 EARNINGS ESTIMATE</t>
  </si>
  <si>
    <t>London compensation, unplanned Australian office expense</t>
  </si>
  <si>
    <t>Enron Global Markets</t>
  </si>
  <si>
    <t>3RD QTR 2000 EARNINGS ESTIMATE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</si>
  <si>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</si>
  <si>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</si>
  <si>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</si>
  <si>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Agricultural trading expenses not planned; Compensation</t>
  </si>
  <si>
    <t>Results based on activity through September 21, 2000</t>
  </si>
  <si>
    <t>Expat compensation, unplanned SAP cost, Singapore Originations team unplanned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</si>
</sst>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2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b/>
      <i/>
      <sz val="10"/>
      <color indexed="12"/>
      <name val="Arial Narrow"/>
      <family val="2"/>
    </font>
    <font>
      <i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299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5" xfId="0" applyFont="1" applyBorder="1"/>
    <xf numFmtId="0" fontId="18" fillId="0" borderId="0" xfId="0" applyFont="1"/>
    <xf numFmtId="0" fontId="13" fillId="0" borderId="0" xfId="0" applyFont="1"/>
    <xf numFmtId="165" fontId="13" fillId="0" borderId="0" xfId="1" applyNumberFormat="1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80" fillId="4" borderId="35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9" fontId="80" fillId="4" borderId="38" xfId="2" applyNumberFormat="1" applyFont="1" applyFill="1" applyBorder="1" applyAlignment="1">
      <alignment vertical="center"/>
    </xf>
    <xf numFmtId="165" fontId="16" fillId="7" borderId="39" xfId="1" applyNumberFormat="1" applyFont="1" applyFill="1" applyBorder="1" applyAlignment="1">
      <alignment vertical="center"/>
    </xf>
    <xf numFmtId="0" fontId="81" fillId="0" borderId="5" xfId="0" applyFont="1" applyBorder="1"/>
    <xf numFmtId="0" fontId="81" fillId="0" borderId="0" xfId="0" applyFont="1"/>
    <xf numFmtId="165" fontId="81" fillId="0" borderId="9" xfId="1" applyNumberFormat="1" applyFont="1" applyFill="1" applyBorder="1"/>
    <xf numFmtId="165" fontId="81" fillId="0" borderId="0" xfId="1" applyNumberFormat="1" applyFont="1" applyFill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9" xfId="1" applyNumberFormat="1" applyFont="1" applyBorder="1"/>
    <xf numFmtId="165" fontId="81" fillId="0" borderId="5" xfId="1" applyNumberFormat="1" applyFont="1" applyBorder="1"/>
    <xf numFmtId="0" fontId="81" fillId="0" borderId="0" xfId="0" applyFont="1" applyFill="1"/>
    <xf numFmtId="0" fontId="9" fillId="0" borderId="0" xfId="0" quotePrefix="1" applyFont="1"/>
    <xf numFmtId="0" fontId="2" fillId="0" borderId="9" xfId="0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64286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05100" y="800100"/>
          <a:ext cx="48691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64286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143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53254" name="Line 6"/>
        <xdr:cNvSpPr>
          <a:spLocks noChangeShapeType="1"/>
        </xdr:cNvSpPr>
      </xdr:nvSpPr>
      <xdr:spPr bwMode="auto">
        <a:xfrm flipH="1">
          <a:off x="2705100" y="800100"/>
          <a:ext cx="48691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53212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858774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Canada)"/>
      <sheetName val="Asset Class (DnPortPr)"/>
      <sheetName val="Asset Class (Paper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Intl)"/>
      <sheetName val="Asset Class (Coal)"/>
      <sheetName val="Asset Class (DnPortPrCoal)"/>
      <sheetName val="Asset Class (DnCTGPrCoal)"/>
      <sheetName val="Asset Class (DownEEPaper)"/>
      <sheetName val="Hedge Performance"/>
      <sheetName val="Accoun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5.0625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5.0625</v>
          </cell>
          <cell r="N22">
            <v>0</v>
          </cell>
        </row>
        <row r="23">
          <cell r="F23" t="str">
            <v>US;ESNJ</v>
          </cell>
          <cell r="G23">
            <v>3.75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3.75</v>
          </cell>
          <cell r="N23">
            <v>0</v>
          </cell>
        </row>
        <row r="24">
          <cell r="F24" t="str">
            <v>US;FWIS</v>
          </cell>
          <cell r="G24">
            <v>2.9375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2.9375</v>
          </cell>
          <cell r="N24">
            <v>0</v>
          </cell>
        </row>
        <row r="25">
          <cell r="F25" t="str">
            <v>US;FST</v>
          </cell>
          <cell r="G25">
            <v>16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16</v>
          </cell>
          <cell r="N25">
            <v>0</v>
          </cell>
        </row>
        <row r="26">
          <cell r="F26" t="str">
            <v>US;QSRI</v>
          </cell>
          <cell r="G26">
            <v>6.9000000000000006E-2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6.9000000000000006E-2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18.75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18.75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33.1875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33.1875</v>
          </cell>
          <cell r="N31">
            <v>0</v>
          </cell>
        </row>
        <row r="32">
          <cell r="F32" t="str">
            <v>US;KS</v>
          </cell>
          <cell r="G32">
            <v>1.375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1.375</v>
          </cell>
          <cell r="N32">
            <v>0</v>
          </cell>
        </row>
        <row r="33">
          <cell r="F33" t="str">
            <v>CA;BAU</v>
          </cell>
          <cell r="G33">
            <v>1.0690121786197564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1.0690121786197564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0.94722598105548028</v>
          </cell>
          <cell r="N34">
            <v>0.94301495352283438</v>
          </cell>
        </row>
        <row r="35">
          <cell r="F35" t="str">
            <v>CA;PLG</v>
          </cell>
          <cell r="G35">
            <v>1.6238159675236805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1.6238159675236805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3.0784844384303112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3.0784844384303112</v>
          </cell>
          <cell r="N37">
            <v>0</v>
          </cell>
        </row>
        <row r="38">
          <cell r="F38" t="str">
            <v>CA;BOU</v>
          </cell>
          <cell r="G38">
            <v>2.3004059539918811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2.3004059539918811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2.0974289580514207</v>
          </cell>
          <cell r="N39">
            <v>2.0840336134453783</v>
          </cell>
        </row>
        <row r="40">
          <cell r="F40" t="str">
            <v>CA;CYZ.A</v>
          </cell>
          <cell r="G40">
            <v>4.972936400541272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4.972936400541272</v>
          </cell>
          <cell r="N40">
            <v>0</v>
          </cell>
        </row>
        <row r="41">
          <cell r="F41" t="str">
            <v>CA;CYZ.A BS</v>
          </cell>
          <cell r="G41">
            <v>4.972936400541272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4.972936400541272</v>
          </cell>
          <cell r="N41" t="e">
            <v>#DIV/0!</v>
          </cell>
        </row>
        <row r="42">
          <cell r="F42" t="str">
            <v>HRE</v>
          </cell>
          <cell r="G42">
            <v>3.1799729364005414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3.1799729364005414</v>
          </cell>
          <cell r="N42">
            <v>0</v>
          </cell>
        </row>
        <row r="43">
          <cell r="F43" t="str">
            <v>CA;SEH</v>
          </cell>
          <cell r="G43">
            <v>5.2097428958051424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5.2097428958051424</v>
          </cell>
          <cell r="N43">
            <v>0</v>
          </cell>
        </row>
        <row r="44">
          <cell r="F44" t="str">
            <v>CA;SEH BS</v>
          </cell>
          <cell r="G44">
            <v>5.2097428958051424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5.2097428958051424</v>
          </cell>
          <cell r="N44" t="e">
            <v>#DIV/0!</v>
          </cell>
        </row>
        <row r="45">
          <cell r="F45" t="str">
            <v>PMG</v>
          </cell>
          <cell r="G45">
            <v>3.2446808510638299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3.2446808510638299</v>
          </cell>
          <cell r="N45">
            <v>0</v>
          </cell>
        </row>
        <row r="46">
          <cell r="F46" t="str">
            <v>US;BOG</v>
          </cell>
          <cell r="G46">
            <v>9.1875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9.1875</v>
          </cell>
          <cell r="N46">
            <v>0</v>
          </cell>
        </row>
        <row r="47">
          <cell r="F47" t="str">
            <v>US;CRZO</v>
          </cell>
          <cell r="G47">
            <v>11.75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11.75</v>
          </cell>
          <cell r="N47">
            <v>0</v>
          </cell>
        </row>
        <row r="48">
          <cell r="F48" t="str">
            <v>US;CRZO-RAPT</v>
          </cell>
          <cell r="G48">
            <v>7.875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7.875</v>
          </cell>
          <cell r="N48">
            <v>7.875</v>
          </cell>
        </row>
        <row r="49">
          <cell r="F49" t="str">
            <v>US;PGEO</v>
          </cell>
          <cell r="G49">
            <v>6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6</v>
          </cell>
          <cell r="N49">
            <v>0</v>
          </cell>
        </row>
        <row r="50">
          <cell r="F50" t="str">
            <v>US;PGEO-RAPT</v>
          </cell>
          <cell r="G50">
            <v>5.75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5.75</v>
          </cell>
          <cell r="N50">
            <v>5.75</v>
          </cell>
        </row>
        <row r="51">
          <cell r="F51" t="str">
            <v>US;TCMSQ</v>
          </cell>
          <cell r="G51">
            <v>0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0</v>
          </cell>
          <cell r="N51">
            <v>0</v>
          </cell>
        </row>
        <row r="52">
          <cell r="F52" t="str">
            <v>IDF.TO</v>
          </cell>
          <cell r="G52">
            <v>0.1678866429386878</v>
          </cell>
          <cell r="H52">
            <v>0</v>
          </cell>
          <cell r="I52">
            <v>0</v>
          </cell>
          <cell r="J52">
            <v>0</v>
          </cell>
          <cell r="K52" t="e">
            <v>#REF!</v>
          </cell>
          <cell r="L52" t="e">
            <v>#REF!</v>
          </cell>
          <cell r="M52">
            <v>0.1678866429386878</v>
          </cell>
          <cell r="N52">
            <v>0.1678866429386878</v>
          </cell>
        </row>
        <row r="53">
          <cell r="F53" t="str">
            <v>US;COSEE</v>
          </cell>
          <cell r="G53">
            <v>9.9999999999999995E-7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4.4999999999999998E-2</v>
          </cell>
          <cell r="N53">
            <v>9.9999999999999995E-7</v>
          </cell>
        </row>
        <row r="54">
          <cell r="F54" t="str">
            <v>US;INLN</v>
          </cell>
          <cell r="G54">
            <v>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5</v>
          </cell>
          <cell r="N54">
            <v>0</v>
          </cell>
        </row>
        <row r="55">
          <cell r="F55" t="str">
            <v>US;INLN-RAPT</v>
          </cell>
          <cell r="G55">
            <v>4.75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4.75</v>
          </cell>
          <cell r="N55">
            <v>4.75</v>
          </cell>
        </row>
        <row r="58">
          <cell r="E58" t="str">
            <v>S&amp;P 500 Futures</v>
          </cell>
          <cell r="F58" t="str">
            <v>US;KWK-RAPT</v>
          </cell>
          <cell r="G58">
            <v>7.6875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7.6875</v>
          </cell>
          <cell r="N58">
            <v>7.6875</v>
          </cell>
          <cell r="S58" t="e">
            <v>#REF!</v>
          </cell>
        </row>
        <row r="59">
          <cell r="E59" t="str">
            <v>S&amp;P 500 Futures Puts</v>
          </cell>
          <cell r="F59" t="str">
            <v>CROE</v>
          </cell>
          <cell r="G59" t="e">
            <v>#N/A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#N/A</v>
          </cell>
          <cell r="N59">
            <v>0</v>
          </cell>
          <cell r="O59" t="str">
            <v>SZP1250O</v>
          </cell>
          <cell r="S59" t="str">
            <v>Live Last</v>
          </cell>
        </row>
        <row r="60">
          <cell r="E60" t="str">
            <v>S&amp;P 500 Futures Puts</v>
          </cell>
          <cell r="F60" t="str">
            <v>GB;PLR</v>
          </cell>
          <cell r="G60">
            <v>0.42424603292744628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0.42424603292744628</v>
          </cell>
          <cell r="N60">
            <v>0</v>
          </cell>
          <cell r="O60" t="str">
            <v>SZP1275O</v>
          </cell>
          <cell r="S60" t="str">
            <v>% Change</v>
          </cell>
        </row>
        <row r="61">
          <cell r="E61" t="str">
            <v>S&amp;P Value</v>
          </cell>
          <cell r="F61" t="str">
            <v>US;ENE</v>
          </cell>
          <cell r="G61">
            <v>83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83</v>
          </cell>
          <cell r="N61">
            <v>42.75</v>
          </cell>
          <cell r="S61" t="e">
            <v>#REF!</v>
          </cell>
        </row>
        <row r="62">
          <cell r="E62" t="str">
            <v>S&amp;P 500 Futures</v>
          </cell>
          <cell r="F62" t="str">
            <v>ENEPUT</v>
          </cell>
          <cell r="G62">
            <v>4.3516320000000004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4.3516320000000004</v>
          </cell>
          <cell r="N62">
            <v>0</v>
          </cell>
          <cell r="O62" t="str">
            <v>US;SZP OO</v>
          </cell>
          <cell r="S62" t="str">
            <v>Live Last</v>
          </cell>
        </row>
        <row r="63">
          <cell r="E63" t="str">
            <v>S&amp;P 500 Futures Puts</v>
          </cell>
          <cell r="F63" t="str">
            <v>GTRMM</v>
          </cell>
          <cell r="G63">
            <v>0.23548300776023551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0.23548300776023551</v>
          </cell>
          <cell r="N63">
            <v>0</v>
          </cell>
          <cell r="O63" t="str">
            <v>US;SZP OO</v>
          </cell>
          <cell r="S63" t="str">
            <v>Live Last</v>
          </cell>
        </row>
        <row r="64">
          <cell r="E64" t="str">
            <v>S&amp;P Value</v>
          </cell>
          <cell r="F64" t="str">
            <v>US;SCMR</v>
          </cell>
          <cell r="G64">
            <v>122.875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122.875</v>
          </cell>
          <cell r="N64">
            <v>0</v>
          </cell>
          <cell r="O64" t="str">
            <v>US;SZP RJ</v>
          </cell>
          <cell r="S64" t="str">
            <v>% Change</v>
          </cell>
        </row>
        <row r="65">
          <cell r="E65" t="str">
            <v>S&amp;P Value</v>
          </cell>
          <cell r="F65" t="str">
            <v>US;TTEN</v>
          </cell>
          <cell r="G65">
            <v>16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16</v>
          </cell>
          <cell r="N65">
            <v>0</v>
          </cell>
          <cell r="O65" t="str">
            <v>US;SZP RT</v>
          </cell>
          <cell r="S65" t="e">
            <v>#REF!</v>
          </cell>
        </row>
        <row r="66">
          <cell r="E66" t="str">
            <v>S&amp;P 500 Futures</v>
          </cell>
          <cell r="F66" t="str">
            <v>US;TTEN-RAPT</v>
          </cell>
          <cell r="G66">
            <v>12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</v>
          </cell>
          <cell r="N66">
            <v>12</v>
          </cell>
          <cell r="O66" t="str">
            <v>US;SZP OO</v>
          </cell>
          <cell r="S66" t="e">
            <v>#REF!</v>
          </cell>
        </row>
        <row r="67">
          <cell r="E67" t="str">
            <v>S&amp;P 500 Futures Puts</v>
          </cell>
          <cell r="F67" t="str">
            <v>US;RTHM</v>
          </cell>
          <cell r="G67">
            <v>10.25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10.25</v>
          </cell>
          <cell r="N67">
            <v>0</v>
          </cell>
          <cell r="O67" t="str">
            <v>US;SZP OO</v>
          </cell>
          <cell r="S67">
            <v>-1</v>
          </cell>
        </row>
        <row r="68">
          <cell r="E68" t="str">
            <v>S&amp;P 500 Futures Puts</v>
          </cell>
          <cell r="F68" t="str">
            <v>US;REDF</v>
          </cell>
          <cell r="G68">
            <v>9.8125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9.8125</v>
          </cell>
          <cell r="N68">
            <v>0</v>
          </cell>
          <cell r="O68" t="str">
            <v>US;SZP OO</v>
          </cell>
          <cell r="S68" t="e">
            <v>#REF!</v>
          </cell>
        </row>
        <row r="69">
          <cell r="E69" t="str">
            <v>S&amp;P 500 Futures Puts</v>
          </cell>
          <cell r="F69" t="str">
            <v>US;AVCI</v>
          </cell>
          <cell r="G69">
            <v>136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136</v>
          </cell>
          <cell r="N69">
            <v>0</v>
          </cell>
          <cell r="O69" t="str">
            <v>US;SZP RT</v>
          </cell>
          <cell r="S69" t="e">
            <v>#REF!</v>
          </cell>
        </row>
        <row r="70">
          <cell r="E70" t="str">
            <v>S&amp;P 500 Futures Puts</v>
          </cell>
          <cell r="F70" t="str">
            <v>US;AVCI-RAPT</v>
          </cell>
          <cell r="G70">
            <v>162.5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125.671875</v>
          </cell>
          <cell r="N70">
            <v>162.5</v>
          </cell>
          <cell r="O70" t="str">
            <v>US;SZP RE</v>
          </cell>
          <cell r="S70" t="e">
            <v>#REF!</v>
          </cell>
        </row>
        <row r="71">
          <cell r="E71" t="str">
            <v>S&amp;P 500 Futures Puts</v>
          </cell>
          <cell r="F71" t="str">
            <v>US;ACPW</v>
          </cell>
          <cell r="G71">
            <v>68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68</v>
          </cell>
          <cell r="N71">
            <v>0</v>
          </cell>
          <cell r="O71" t="str">
            <v>US;SZP RE</v>
          </cell>
          <cell r="S71" t="e">
            <v>#DIV/0!</v>
          </cell>
        </row>
        <row r="72">
          <cell r="E72" t="str">
            <v>Russell 2000 Index</v>
          </cell>
          <cell r="F72" t="str">
            <v>US;ACPW-RAPT</v>
          </cell>
          <cell r="G72">
            <v>52.75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52.75</v>
          </cell>
          <cell r="N72">
            <v>52.75</v>
          </cell>
          <cell r="S72">
            <v>0</v>
          </cell>
        </row>
        <row r="73">
          <cell r="E73" t="str">
            <v>S&amp;P Toronto Exchange</v>
          </cell>
          <cell r="F73" t="str">
            <v>CA;TDI</v>
          </cell>
          <cell r="G73">
            <v>2.740189445196211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2.740189445196211</v>
          </cell>
          <cell r="N73">
            <v>0</v>
          </cell>
          <cell r="S73" t="e">
            <v>#REF!</v>
          </cell>
        </row>
        <row r="74">
          <cell r="E74" t="str">
            <v>Paper Index</v>
          </cell>
          <cell r="F74" t="str">
            <v>CA;TDI-RAPT</v>
          </cell>
          <cell r="G74">
            <v>2.4201680672268906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2.4357239512855209</v>
          </cell>
          <cell r="N74">
            <v>2.4201680672268906</v>
          </cell>
          <cell r="S74">
            <v>0</v>
          </cell>
        </row>
        <row r="75">
          <cell r="E75" t="str">
            <v>E&amp;P Index</v>
          </cell>
          <cell r="F75" t="str">
            <v>US;EQIX</v>
          </cell>
          <cell r="G75">
            <v>14.375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14.375</v>
          </cell>
          <cell r="N75">
            <v>0</v>
          </cell>
          <cell r="S75">
            <v>0</v>
          </cell>
        </row>
        <row r="76">
          <cell r="E76" t="str">
            <v>C-LEX Index</v>
          </cell>
          <cell r="F76" t="str">
            <v>Telecom</v>
          </cell>
          <cell r="G76" t="str">
            <v>Used</v>
          </cell>
          <cell r="H76" t="str">
            <v>Last</v>
          </cell>
          <cell r="I76" t="str">
            <v>Close</v>
          </cell>
          <cell r="J76" t="str">
            <v>(Backup)</v>
          </cell>
          <cell r="K76" t="str">
            <v>Last</v>
          </cell>
          <cell r="L76" t="str">
            <v>Close</v>
          </cell>
          <cell r="M76" t="str">
            <v>External</v>
          </cell>
          <cell r="N76" t="str">
            <v>Manual</v>
          </cell>
          <cell r="S76" t="str">
            <v>Live Last</v>
          </cell>
        </row>
        <row r="77">
          <cell r="E77" t="str">
            <v>Qualitech Index</v>
          </cell>
          <cell r="F77" t="str">
            <v>Steel</v>
          </cell>
          <cell r="G77" t="str">
            <v>Used</v>
          </cell>
          <cell r="H77" t="str">
            <v>Last</v>
          </cell>
          <cell r="I77" t="str">
            <v>Close</v>
          </cell>
          <cell r="J77" t="str">
            <v>(Backup)</v>
          </cell>
          <cell r="K77" t="str">
            <v>Last</v>
          </cell>
          <cell r="L77" t="str">
            <v>Close</v>
          </cell>
          <cell r="M77" t="str">
            <v>External</v>
          </cell>
          <cell r="N77" t="str">
            <v>Manual</v>
          </cell>
          <cell r="S77" t="str">
            <v>Live Last</v>
          </cell>
        </row>
        <row r="78">
          <cell r="E78" t="str">
            <v>S&amp;P Value</v>
          </cell>
          <cell r="F78" t="str">
            <v>US;SPX</v>
          </cell>
          <cell r="G78" t="str">
            <v>Value</v>
          </cell>
          <cell r="H78" t="str">
            <v>Value</v>
          </cell>
          <cell r="I78" t="str">
            <v>Value</v>
          </cell>
          <cell r="J78" t="str">
            <v>Close Price</v>
          </cell>
          <cell r="K78" t="str">
            <v>Value</v>
          </cell>
          <cell r="L78" t="str">
            <v>Value</v>
          </cell>
          <cell r="M78" t="str">
            <v>File Feed</v>
          </cell>
          <cell r="N78" t="str">
            <v>Feed</v>
          </cell>
          <cell r="S78" t="str">
            <v>% Change</v>
          </cell>
        </row>
        <row r="79">
          <cell r="E79" t="str">
            <v>S&amp;P Value</v>
          </cell>
          <cell r="F79" t="str">
            <v>US;SPX</v>
          </cell>
          <cell r="G79" t="str">
            <v>Used</v>
          </cell>
          <cell r="H79" t="str">
            <v>Last</v>
          </cell>
          <cell r="I79" t="str">
            <v>Close</v>
          </cell>
          <cell r="J79" t="str">
            <v>(Backup)</v>
          </cell>
          <cell r="K79" t="str">
            <v>Last</v>
          </cell>
          <cell r="L79" t="str">
            <v>Close</v>
          </cell>
          <cell r="M79" t="str">
            <v>External</v>
          </cell>
          <cell r="N79" t="str">
            <v>Manual</v>
          </cell>
          <cell r="S79" t="str">
            <v>Live Last</v>
          </cell>
        </row>
        <row r="80">
          <cell r="E80" t="str">
            <v>S&amp;P 500 Futures</v>
          </cell>
          <cell r="F80" t="str">
            <v>SPZ9</v>
          </cell>
          <cell r="G80" t="str">
            <v>Value</v>
          </cell>
          <cell r="H80" t="str">
            <v>Value</v>
          </cell>
          <cell r="I80" t="str">
            <v>Value</v>
          </cell>
          <cell r="J80" t="str">
            <v>Close Price</v>
          </cell>
          <cell r="K80" t="str">
            <v>Value</v>
          </cell>
          <cell r="L80" t="str">
            <v>Value</v>
          </cell>
          <cell r="M80" t="str">
            <v>File Feed</v>
          </cell>
          <cell r="N80" t="str">
            <v>Feed</v>
          </cell>
          <cell r="O80" t="str">
            <v>US;SZP OO</v>
          </cell>
          <cell r="S80" t="str">
            <v>% Change</v>
          </cell>
        </row>
        <row r="81">
          <cell r="E81" t="str">
            <v>S&amp;P Value</v>
          </cell>
          <cell r="F81" t="str">
            <v>US;SPX</v>
          </cell>
          <cell r="G81">
            <v>1502.51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1502.51</v>
          </cell>
          <cell r="N81">
            <v>1364</v>
          </cell>
          <cell r="O81" t="str">
            <v>US;SZP OO</v>
          </cell>
          <cell r="S81" t="e">
            <v>#REF!</v>
          </cell>
        </row>
        <row r="82">
          <cell r="E82" t="str">
            <v>S&amp;P 500 Futures</v>
          </cell>
          <cell r="F82" t="str">
            <v>SPZ9</v>
          </cell>
          <cell r="G82">
            <v>0</v>
          </cell>
          <cell r="H82" t="e">
            <v>#REF!</v>
          </cell>
          <cell r="I82" t="e">
            <v>#REF!</v>
          </cell>
          <cell r="J82" t="e">
            <v>#REF!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 t="str">
            <v>US;SZP RJ</v>
          </cell>
          <cell r="S82" t="e">
            <v>#REF!</v>
          </cell>
        </row>
        <row r="83">
          <cell r="E83" t="str">
            <v>S&amp;P 500 Futures Puts</v>
          </cell>
          <cell r="F83" t="str">
            <v>US;SZP OO</v>
          </cell>
          <cell r="G83">
            <v>13.875</v>
          </cell>
          <cell r="H83" t="e">
            <v>#REF!</v>
          </cell>
          <cell r="I83" t="e">
            <v>#REF!</v>
          </cell>
          <cell r="J83" t="e">
            <v>#REF!</v>
          </cell>
          <cell r="K83">
            <v>0</v>
          </cell>
          <cell r="L83">
            <v>0</v>
          </cell>
          <cell r="M83">
            <v>13.875</v>
          </cell>
          <cell r="N83">
            <v>0</v>
          </cell>
          <cell r="O83" t="str">
            <v>US;SZP OO</v>
          </cell>
          <cell r="S83">
            <v>-1</v>
          </cell>
        </row>
        <row r="84">
          <cell r="E84" t="str">
            <v>S&amp;P 500 Futures Puts</v>
          </cell>
          <cell r="F84" t="str">
            <v>US;SZP RJ</v>
          </cell>
          <cell r="G84">
            <v>0</v>
          </cell>
          <cell r="H84" t="e">
            <v>#REF!</v>
          </cell>
          <cell r="I84" t="e">
            <v>#REF!</v>
          </cell>
          <cell r="J84" t="e">
            <v>#REF!</v>
          </cell>
          <cell r="K84" t="e">
            <v>#REF!</v>
          </cell>
          <cell r="L84" t="e">
            <v>#REF!</v>
          </cell>
          <cell r="M84">
            <v>0</v>
          </cell>
          <cell r="N84">
            <v>0</v>
          </cell>
          <cell r="O84" t="str">
            <v>US;SZP RJ</v>
          </cell>
          <cell r="S84" t="e">
            <v>#REF!</v>
          </cell>
        </row>
        <row r="85">
          <cell r="E85" t="str">
            <v>S&amp;P 500 Futures Puts</v>
          </cell>
          <cell r="F85" t="str">
            <v>US;SZP RT</v>
          </cell>
          <cell r="G85">
            <v>0</v>
          </cell>
          <cell r="H85" t="e">
            <v>#REF!</v>
          </cell>
          <cell r="I85" t="e">
            <v>#REF!</v>
          </cell>
          <cell r="J85" t="e">
            <v>#REF!</v>
          </cell>
          <cell r="K85" t="e">
            <v>#REF!</v>
          </cell>
          <cell r="L85" t="e">
            <v>#REF!</v>
          </cell>
          <cell r="M85">
            <v>0</v>
          </cell>
          <cell r="N85">
            <v>0</v>
          </cell>
          <cell r="O85" t="str">
            <v>US;SZP RT</v>
          </cell>
          <cell r="S85" t="e">
            <v>#REF!</v>
          </cell>
        </row>
        <row r="86">
          <cell r="E86" t="str">
            <v>S&amp;P 500 Futures Puts</v>
          </cell>
          <cell r="F86" t="str">
            <v>US;SZP RE</v>
          </cell>
          <cell r="G86">
            <v>0</v>
          </cell>
          <cell r="H86" t="e">
            <v>#REF!</v>
          </cell>
          <cell r="I86" t="e">
            <v>#REF!</v>
          </cell>
          <cell r="J86" t="e">
            <v>#REF!</v>
          </cell>
          <cell r="K86" t="e">
            <v>#REF!</v>
          </cell>
          <cell r="L86" t="e">
            <v>#REF!</v>
          </cell>
          <cell r="M86">
            <v>0</v>
          </cell>
          <cell r="N86">
            <v>0</v>
          </cell>
          <cell r="O86" t="str">
            <v>US;SZP RE</v>
          </cell>
          <cell r="S86" t="e">
            <v>#REF!</v>
          </cell>
        </row>
        <row r="87">
          <cell r="E87" t="str">
            <v>S&amp;P 500 Futures Puts</v>
          </cell>
          <cell r="F87" t="str">
            <v>SZPPUT</v>
          </cell>
          <cell r="G87">
            <v>687.9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687.9</v>
          </cell>
          <cell r="N87">
            <v>0</v>
          </cell>
          <cell r="O87" t="str">
            <v>US;SZP RE</v>
          </cell>
          <cell r="S87" t="e">
            <v>#DIV/0!</v>
          </cell>
        </row>
        <row r="92">
          <cell r="E92" t="str">
            <v>C-LEX Index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Qualitech Index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Heartland Index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Oilfield Services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Heavy Construction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Cyclical Index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Utility Services Index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Service Consolidators Index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OSX Index</v>
          </cell>
          <cell r="G100">
            <v>138.83000000000001</v>
          </cell>
          <cell r="I100">
            <v>0</v>
          </cell>
          <cell r="J100">
            <v>0</v>
          </cell>
        </row>
        <row r="101">
          <cell r="E101" t="str">
            <v>Toronto Oil &amp; Gas Index</v>
          </cell>
          <cell r="G101">
            <v>7478.31</v>
          </cell>
          <cell r="I101">
            <v>4467.57</v>
          </cell>
          <cell r="J101">
            <v>4467.57</v>
          </cell>
        </row>
        <row r="102">
          <cell r="E102" t="str">
            <v>Dow Jones</v>
          </cell>
          <cell r="G102">
            <v>11259.87</v>
          </cell>
          <cell r="I102">
            <v>0</v>
          </cell>
          <cell r="J102">
            <v>0</v>
          </cell>
        </row>
        <row r="103">
          <cell r="E103" t="str">
            <v>Nasdaq</v>
          </cell>
          <cell r="G103">
            <v>4098.3500000000004</v>
          </cell>
          <cell r="I103" t="e">
            <v>#REF!</v>
          </cell>
          <cell r="J103" t="e">
            <v>#REF!</v>
          </cell>
        </row>
        <row r="104">
          <cell r="E104" t="str">
            <v>Oils Index</v>
          </cell>
          <cell r="G104">
            <v>540.89</v>
          </cell>
          <cell r="I104">
            <v>0</v>
          </cell>
          <cell r="J104">
            <v>0</v>
          </cell>
        </row>
        <row r="105">
          <cell r="E105" t="str">
            <v>Natural Gas Index</v>
          </cell>
          <cell r="G105">
            <v>231.57</v>
          </cell>
          <cell r="I105">
            <v>0</v>
          </cell>
          <cell r="J105">
            <v>0</v>
          </cell>
        </row>
        <row r="106">
          <cell r="E106" t="str">
            <v>Utility Index</v>
          </cell>
          <cell r="G106">
            <v>352.8</v>
          </cell>
          <cell r="I106">
            <v>0</v>
          </cell>
          <cell r="J106">
            <v>0</v>
          </cell>
        </row>
        <row r="107">
          <cell r="E107" t="str">
            <v>Utility Basket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Oil Services Basket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Qualitech Basket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Russell Index Futures</v>
          </cell>
          <cell r="G110">
            <v>0</v>
          </cell>
          <cell r="I110">
            <v>0</v>
          </cell>
          <cell r="J110">
            <v>0</v>
          </cell>
        </row>
        <row r="111">
          <cell r="E111" t="str">
            <v>Russell Index Futures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S&amp;P 500 Options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Russell Index Futures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S&amp;P 500 Options</v>
          </cell>
          <cell r="G114">
            <v>0</v>
          </cell>
          <cell r="I114">
            <v>0</v>
          </cell>
          <cell r="J114">
            <v>0</v>
          </cell>
        </row>
        <row r="115">
          <cell r="E115" t="str">
            <v>S&amp;P 500 Options</v>
          </cell>
          <cell r="G115">
            <v>0</v>
          </cell>
          <cell r="I115">
            <v>0</v>
          </cell>
          <cell r="J115">
            <v>0</v>
          </cell>
        </row>
        <row r="116">
          <cell r="E116" t="str">
            <v>S&amp;P 500 Options</v>
          </cell>
          <cell r="G116">
            <v>0</v>
          </cell>
          <cell r="I116">
            <v>0</v>
          </cell>
          <cell r="J116">
            <v>0</v>
          </cell>
        </row>
        <row r="117">
          <cell r="E117" t="str">
            <v>S&amp;P 500 Futures Puts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S&amp;P Toronto Exchange</v>
          </cell>
          <cell r="G118">
            <v>0</v>
          </cell>
          <cell r="I118">
            <v>0</v>
          </cell>
          <cell r="J118">
            <v>-1523393.6680544442</v>
          </cell>
        </row>
        <row r="119">
          <cell r="E119" t="str">
            <v>Telecom Basket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Construction Basket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Cyclical Basket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Service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Utility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Oil Services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Qualitech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ENP Domestic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Energy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E&amp;P Basket II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E&amp;P Basket III</v>
          </cell>
          <cell r="G129">
            <v>0</v>
          </cell>
          <cell r="I129">
            <v>0</v>
          </cell>
          <cell r="J129">
            <v>0</v>
          </cell>
        </row>
      </sheetData>
      <sheetData sheetId="13" refreshError="1"/>
      <sheetData sheetId="14" refreshError="1"/>
      <sheetData sheetId="15" refreshError="1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</row>
      </sheetData>
      <sheetData sheetId="16" refreshError="1">
        <row r="452">
          <cell r="A452" t="str">
            <v>Summary:</v>
          </cell>
        </row>
      </sheetData>
      <sheetData sheetId="17" refreshError="1"/>
      <sheetData sheetId="18" refreshError="1"/>
      <sheetData sheetId="19" refreshError="1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A53:CM423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Sep-07-2000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2517386519.7973299</v>
          </cell>
          <cell r="AD22">
            <v>2561287248.9530334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1241563567.9178348</v>
          </cell>
          <cell r="L49">
            <v>1248552230.6553347</v>
          </cell>
          <cell r="V49">
            <v>2534838092.484817</v>
          </cell>
          <cell r="X49">
            <v>260191153.39323065</v>
          </cell>
          <cell r="Y49">
            <v>-2552102.1890412802</v>
          </cell>
          <cell r="Z49">
            <v>257639051.20418936</v>
          </cell>
          <cell r="AA49">
            <v>101614538.04556243</v>
          </cell>
          <cell r="AB49">
            <v>0</v>
          </cell>
          <cell r="AC49">
            <v>101614538.04556243</v>
          </cell>
          <cell r="AD49">
            <v>2578738821.6405206</v>
          </cell>
          <cell r="AE49">
            <v>-61402435.648744605</v>
          </cell>
          <cell r="AF49">
            <v>-36020.859941895586</v>
          </cell>
          <cell r="AG49">
            <v>-390.11999999999534</v>
          </cell>
          <cell r="AH49">
            <v>-58790887.382659122</v>
          </cell>
          <cell r="AI49">
            <v>118799663.07843386</v>
          </cell>
          <cell r="AJ49">
            <v>-584037.09744563419</v>
          </cell>
          <cell r="AK49">
            <v>7727624.8025266724</v>
          </cell>
          <cell r="AL49">
            <v>125943250.78351502</v>
          </cell>
          <cell r="AM49">
            <v>15972064.661257815</v>
          </cell>
          <cell r="AN49">
            <v>2388076058.3667879</v>
          </cell>
          <cell r="AO49">
            <v>0</v>
          </cell>
          <cell r="AP49">
            <v>2330072.3712808737</v>
          </cell>
          <cell r="AQ49">
            <v>2273987716.8930402</v>
          </cell>
          <cell r="AU49">
            <v>-67495291.73963131</v>
          </cell>
          <cell r="AV49">
            <v>-204713.60444496869</v>
          </cell>
          <cell r="AW49">
            <v>1766.9930489046965</v>
          </cell>
          <cell r="AX49">
            <v>-67698238.351027369</v>
          </cell>
          <cell r="AY49">
            <v>218125684.80903021</v>
          </cell>
          <cell r="AZ49">
            <v>-17122286.885491788</v>
          </cell>
          <cell r="BA49">
            <v>11285616.957855441</v>
          </cell>
          <cell r="BB49">
            <v>212289014.88139382</v>
          </cell>
          <cell r="BC49">
            <v>1049.6833621607989</v>
          </cell>
          <cell r="BD49">
            <v>1050.8572312341535</v>
          </cell>
          <cell r="BE49">
            <v>-4220090.9657148877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6/30/00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36776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0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2.5</v>
          </cell>
          <cell r="Q54">
            <v>2.5</v>
          </cell>
          <cell r="R54">
            <v>0</v>
          </cell>
          <cell r="S54" t="str">
            <v>1527-1800</v>
          </cell>
          <cell r="V54">
            <v>0</v>
          </cell>
          <cell r="W54" t="str">
            <v>015:Enron Raptor I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1644736.84375</v>
          </cell>
          <cell r="AE54">
            <v>-205592.10546875</v>
          </cell>
          <cell r="AF54">
            <v>0</v>
          </cell>
          <cell r="AG54">
            <v>0</v>
          </cell>
          <cell r="AH54">
            <v>-205592.10546875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2.5</v>
          </cell>
          <cell r="AU54">
            <v>-20559.21054687514</v>
          </cell>
          <cell r="AV54">
            <v>0</v>
          </cell>
          <cell r="AW54">
            <v>0</v>
          </cell>
          <cell r="AX54">
            <v>-20559.21054687514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2.5</v>
          </cell>
          <cell r="BD54">
            <v>2.5</v>
          </cell>
          <cell r="BE54">
            <v>185032.89492187486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2.5</v>
          </cell>
          <cell r="Q55">
            <v>2.1875</v>
          </cell>
          <cell r="R55">
            <v>0.3125</v>
          </cell>
          <cell r="S55" t="str">
            <v>1527-1800</v>
          </cell>
          <cell r="V55">
            <v>0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-1439144.73828125</v>
          </cell>
          <cell r="AF55">
            <v>0</v>
          </cell>
          <cell r="AG55">
            <v>0</v>
          </cell>
          <cell r="AH55">
            <v>-1439144.73828125</v>
          </cell>
          <cell r="AI55">
            <v>-1644736.84375</v>
          </cell>
          <cell r="AJ55">
            <v>0</v>
          </cell>
          <cell r="AK55">
            <v>0</v>
          </cell>
          <cell r="AL55">
            <v>-1644736.84375</v>
          </cell>
          <cell r="AM55">
            <v>246710.52656250005</v>
          </cell>
          <cell r="AN55">
            <v>1644736.84375</v>
          </cell>
          <cell r="AP55">
            <v>0</v>
          </cell>
          <cell r="AQ55">
            <v>1480263.159375</v>
          </cell>
          <cell r="AR55">
            <v>1</v>
          </cell>
          <cell r="AS55">
            <v>0</v>
          </cell>
          <cell r="AT55">
            <v>2.5</v>
          </cell>
          <cell r="AU55">
            <v>-1439144.73828125</v>
          </cell>
          <cell r="AV55">
            <v>0</v>
          </cell>
          <cell r="AW55">
            <v>0</v>
          </cell>
          <cell r="AX55">
            <v>-1439144.73828125</v>
          </cell>
          <cell r="AY55">
            <v>-1007401.3167968751</v>
          </cell>
          <cell r="AZ55">
            <v>0</v>
          </cell>
          <cell r="BA55">
            <v>0</v>
          </cell>
          <cell r="BB55">
            <v>-1007401.3167968751</v>
          </cell>
          <cell r="BC55">
            <v>2.5</v>
          </cell>
          <cell r="BD55">
            <v>2.1875</v>
          </cell>
          <cell r="BE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CA;BOU-RAPT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2.0840336134453783</v>
          </cell>
          <cell r="Q56">
            <v>2.0840336134453783</v>
          </cell>
          <cell r="R56">
            <v>0</v>
          </cell>
          <cell r="S56" t="str">
            <v>1348-6217</v>
          </cell>
          <cell r="V56">
            <v>0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-124600.86733859696</v>
          </cell>
          <cell r="AJ56">
            <v>0</v>
          </cell>
          <cell r="AK56">
            <v>0</v>
          </cell>
          <cell r="AL56">
            <v>-124600.86733859696</v>
          </cell>
          <cell r="AM56">
            <v>-103464.29360395897</v>
          </cell>
          <cell r="AN56">
            <v>803234.79170834494</v>
          </cell>
          <cell r="AP56">
            <v>0</v>
          </cell>
          <cell r="AQ56">
            <v>578536.26009870996</v>
          </cell>
          <cell r="AR56">
            <v>1</v>
          </cell>
          <cell r="AS56">
            <v>0</v>
          </cell>
          <cell r="AT56">
            <v>2.0840336134453783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160223.08731664566</v>
          </cell>
          <cell r="AZ56">
            <v>0</v>
          </cell>
          <cell r="BA56">
            <v>0</v>
          </cell>
          <cell r="BB56">
            <v>160223.08731664566</v>
          </cell>
          <cell r="BC56">
            <v>2.0840336134453783</v>
          </cell>
          <cell r="BD56">
            <v>2.0840336134453783</v>
          </cell>
          <cell r="BE56">
            <v>0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325000</v>
          </cell>
          <cell r="L57">
            <v>325000</v>
          </cell>
          <cell r="M57">
            <v>0</v>
          </cell>
          <cell r="N57">
            <v>0</v>
          </cell>
          <cell r="O57">
            <v>1</v>
          </cell>
          <cell r="P57">
            <v>2.3004059539918811</v>
          </cell>
          <cell r="Q57">
            <v>2.2945066810635715</v>
          </cell>
          <cell r="R57">
            <v>5.8992729283096068E-3</v>
          </cell>
          <cell r="S57" t="str">
            <v>1348-6217</v>
          </cell>
          <cell r="V57">
            <v>747631.9350473613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745714.6713456607</v>
          </cell>
          <cell r="AE57">
            <v>1917.2637017006055</v>
          </cell>
          <cell r="AF57">
            <v>0</v>
          </cell>
          <cell r="AG57">
            <v>0</v>
          </cell>
          <cell r="AH57">
            <v>1917.2637017006055</v>
          </cell>
          <cell r="AI57">
            <v>68998.010677613318</v>
          </cell>
          <cell r="AJ57">
            <v>0</v>
          </cell>
          <cell r="AK57">
            <v>0</v>
          </cell>
          <cell r="AL57">
            <v>68998.010677613318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747631.9350473613</v>
          </cell>
          <cell r="AT57">
            <v>2.3004059539918811</v>
          </cell>
          <cell r="AU57">
            <v>40870.127368122456</v>
          </cell>
          <cell r="AV57">
            <v>0</v>
          </cell>
          <cell r="AW57">
            <v>0</v>
          </cell>
          <cell r="AX57">
            <v>40870.127368122456</v>
          </cell>
          <cell r="AY57">
            <v>68998.010677613318</v>
          </cell>
          <cell r="AZ57">
            <v>0</v>
          </cell>
          <cell r="BA57">
            <v>0</v>
          </cell>
          <cell r="BB57">
            <v>68998.010677613318</v>
          </cell>
          <cell r="BC57">
            <v>2.3004059539918811</v>
          </cell>
          <cell r="BD57">
            <v>2.2945066810635715</v>
          </cell>
          <cell r="BE57">
            <v>38952.86366642185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V58">
            <v>0.3878625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3.75</v>
          </cell>
          <cell r="Q59">
            <v>3.5625</v>
          </cell>
          <cell r="R59">
            <v>0.1875</v>
          </cell>
          <cell r="S59" t="str">
            <v>4941-7324</v>
          </cell>
          <cell r="V59">
            <v>0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86300</v>
          </cell>
          <cell r="AR59">
            <v>1</v>
          </cell>
          <cell r="AS59">
            <v>0</v>
          </cell>
          <cell r="AT59">
            <v>3.75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3.75</v>
          </cell>
          <cell r="BD59">
            <v>3.5625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Kuykendall</v>
          </cell>
          <cell r="E60" t="str">
            <v>713-853-3995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1.1994997774009031</v>
          </cell>
          <cell r="Q60">
            <v>1.2961014980011998</v>
          </cell>
          <cell r="R60">
            <v>-9.6601720600296703E-2</v>
          </cell>
          <cell r="S60" t="str">
            <v>889-1038</v>
          </cell>
          <cell r="V60">
            <v>3598499.3322027093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3888304.4940035995</v>
          </cell>
          <cell r="AE60">
            <v>-289805.16180089023</v>
          </cell>
          <cell r="AF60">
            <v>0</v>
          </cell>
          <cell r="AG60">
            <v>0</v>
          </cell>
          <cell r="AH60">
            <v>-289805.16180089023</v>
          </cell>
          <cell r="AI60">
            <v>-18901500.667797297</v>
          </cell>
          <cell r="AJ60">
            <v>0</v>
          </cell>
          <cell r="AK60">
            <v>100274.73</v>
          </cell>
          <cell r="AL60">
            <v>-18801225.937797293</v>
          </cell>
          <cell r="AM60">
            <v>0</v>
          </cell>
          <cell r="AN60">
            <v>31500000</v>
          </cell>
          <cell r="AP60">
            <v>894283.82690674404</v>
          </cell>
          <cell r="AQ60">
            <v>61125000</v>
          </cell>
          <cell r="AR60">
            <v>1</v>
          </cell>
          <cell r="AS60">
            <v>7103886.2750863712</v>
          </cell>
          <cell r="AT60">
            <v>2.9375</v>
          </cell>
          <cell r="AU60">
            <v>-599416.97229030635</v>
          </cell>
          <cell r="AV60">
            <v>0</v>
          </cell>
          <cell r="AW60">
            <v>0</v>
          </cell>
          <cell r="AX60">
            <v>-599416.97229030635</v>
          </cell>
          <cell r="AY60">
            <v>-19706670.667797297</v>
          </cell>
          <cell r="AZ60">
            <v>0</v>
          </cell>
          <cell r="BA60">
            <v>-132574.26999999999</v>
          </cell>
          <cell r="BB60">
            <v>-19839244.937797293</v>
          </cell>
          <cell r="BC60">
            <v>2.9375</v>
          </cell>
          <cell r="BD60">
            <v>3.0625</v>
          </cell>
          <cell r="BE60">
            <v>-309611.81048941612</v>
          </cell>
        </row>
        <row r="61">
          <cell r="A61" t="str">
            <v>Show</v>
          </cell>
          <cell r="B61" t="str">
            <v>US Public</v>
          </cell>
          <cell r="C61" t="str">
            <v>Special Assets - Non-Performing</v>
          </cell>
          <cell r="D61" t="str">
            <v>Lydecker</v>
          </cell>
          <cell r="E61" t="str">
            <v>713-853-3504</v>
          </cell>
          <cell r="F61" t="str">
            <v>Inland Common</v>
          </cell>
          <cell r="G61" t="str">
            <v>US;INLN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146048.75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5</v>
          </cell>
          <cell r="Q61">
            <v>4.75</v>
          </cell>
          <cell r="R61">
            <v>0.25</v>
          </cell>
          <cell r="S61" t="str">
            <v>58-7704</v>
          </cell>
          <cell r="V61">
            <v>730243.75</v>
          </cell>
          <cell r="W61" t="str">
            <v>001:Enron-NA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36512.1875</v>
          </cell>
          <cell r="AF61">
            <v>0</v>
          </cell>
          <cell r="AG61">
            <v>0</v>
          </cell>
          <cell r="AH61">
            <v>36512.1875</v>
          </cell>
          <cell r="AI61">
            <v>-237329.21875</v>
          </cell>
          <cell r="AJ61">
            <v>0</v>
          </cell>
          <cell r="AK61">
            <v>0</v>
          </cell>
          <cell r="AL61">
            <v>-237329.21875</v>
          </cell>
          <cell r="AM61">
            <v>-803268.125</v>
          </cell>
          <cell r="AN61">
            <v>967572.96875</v>
          </cell>
          <cell r="AP61">
            <v>0</v>
          </cell>
          <cell r="AQ61">
            <v>310353.59375</v>
          </cell>
          <cell r="AR61">
            <v>1</v>
          </cell>
          <cell r="AS61">
            <v>730243.75</v>
          </cell>
          <cell r="AT61">
            <v>5</v>
          </cell>
          <cell r="AU61">
            <v>36512.1875</v>
          </cell>
          <cell r="AV61">
            <v>0</v>
          </cell>
          <cell r="AW61">
            <v>0</v>
          </cell>
          <cell r="AX61">
            <v>36512.1875</v>
          </cell>
          <cell r="AY61">
            <v>255585.3125</v>
          </cell>
          <cell r="AZ61">
            <v>0</v>
          </cell>
          <cell r="BA61">
            <v>0</v>
          </cell>
          <cell r="BB61">
            <v>255585.3125</v>
          </cell>
          <cell r="BC61">
            <v>5</v>
          </cell>
          <cell r="BD61">
            <v>4.75</v>
          </cell>
          <cell r="BE61">
            <v>0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Non-Performing Raptor</v>
          </cell>
          <cell r="D62" t="str">
            <v>Lydecker</v>
          </cell>
          <cell r="E62" t="str">
            <v>713-853-3504</v>
          </cell>
          <cell r="F62" t="str">
            <v>Inland Common Raptor I</v>
          </cell>
          <cell r="G62" t="str">
            <v>US;INLN</v>
          </cell>
          <cell r="H62" t="str">
            <v>Special Assets - Non-Performing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5</v>
          </cell>
          <cell r="Q62">
            <v>4.625</v>
          </cell>
          <cell r="R62">
            <v>0.375</v>
          </cell>
          <cell r="S62" t="str">
            <v>58-7704</v>
          </cell>
          <cell r="V62">
            <v>0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675475.46875</v>
          </cell>
          <cell r="AE62">
            <v>18256.09375</v>
          </cell>
          <cell r="AF62">
            <v>0</v>
          </cell>
          <cell r="AG62">
            <v>0</v>
          </cell>
          <cell r="AH62">
            <v>18256.09375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5</v>
          </cell>
          <cell r="AU62">
            <v>36512.1875</v>
          </cell>
          <cell r="AV62">
            <v>0</v>
          </cell>
          <cell r="AW62">
            <v>0</v>
          </cell>
          <cell r="AX62">
            <v>36512.1875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5</v>
          </cell>
          <cell r="BD62">
            <v>4.625</v>
          </cell>
          <cell r="BE62">
            <v>18256.09375</v>
          </cell>
        </row>
        <row r="63">
          <cell r="A63" t="str">
            <v>Show</v>
          </cell>
          <cell r="B63" t="str">
            <v>US Public</v>
          </cell>
          <cell r="C63" t="str">
            <v>Special Assets - Performing</v>
          </cell>
          <cell r="D63" t="str">
            <v>Lydecker</v>
          </cell>
          <cell r="E63" t="str">
            <v>713-853-3504</v>
          </cell>
          <cell r="F63" t="str">
            <v>Paradigm Common</v>
          </cell>
          <cell r="G63" t="str">
            <v>US;PGEO-RAPT</v>
          </cell>
          <cell r="H63" t="str">
            <v>OSX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5.75</v>
          </cell>
          <cell r="Q63">
            <v>5.75</v>
          </cell>
          <cell r="R63">
            <v>0</v>
          </cell>
          <cell r="S63" t="str">
            <v>75-10364</v>
          </cell>
          <cell r="V63">
            <v>0</v>
          </cell>
          <cell r="W63" t="str">
            <v>001:Enron-NA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-5614.15625</v>
          </cell>
          <cell r="AJ63">
            <v>0</v>
          </cell>
          <cell r="AK63">
            <v>0</v>
          </cell>
          <cell r="AL63">
            <v>-5614.15625</v>
          </cell>
          <cell r="AM63">
            <v>0</v>
          </cell>
          <cell r="AN63">
            <v>357474.40625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5.75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351860.25</v>
          </cell>
          <cell r="AZ63">
            <v>0</v>
          </cell>
          <cell r="BA63">
            <v>0</v>
          </cell>
          <cell r="BB63">
            <v>351860.25</v>
          </cell>
          <cell r="BC63">
            <v>5.75</v>
          </cell>
          <cell r="BD63">
            <v>5.75</v>
          </cell>
          <cell r="BE63">
            <v>0</v>
          </cell>
        </row>
        <row r="64">
          <cell r="A64" t="str">
            <v>Hide</v>
          </cell>
          <cell r="B64" t="str">
            <v>Enron Raptor I - US Public</v>
          </cell>
          <cell r="C64" t="str">
            <v>Special Assets - Performing Raptor</v>
          </cell>
          <cell r="D64" t="str">
            <v>Lydecker</v>
          </cell>
          <cell r="E64" t="str">
            <v>713-853-3504</v>
          </cell>
          <cell r="F64" t="str">
            <v>Paradigm Common Raptor I</v>
          </cell>
          <cell r="G64" t="str">
            <v>US;PGEO</v>
          </cell>
          <cell r="H64" t="str">
            <v>Special Assets - Performing</v>
          </cell>
          <cell r="I64" t="str">
            <v>Public</v>
          </cell>
          <cell r="J64" t="str">
            <v>Common Equity</v>
          </cell>
          <cell r="K64">
            <v>59891</v>
          </cell>
          <cell r="L64">
            <v>59891</v>
          </cell>
          <cell r="M64">
            <v>0</v>
          </cell>
          <cell r="N64">
            <v>0</v>
          </cell>
          <cell r="O64">
            <v>1</v>
          </cell>
          <cell r="P64">
            <v>6</v>
          </cell>
          <cell r="Q64">
            <v>6.125</v>
          </cell>
          <cell r="R64">
            <v>-0.125</v>
          </cell>
          <cell r="S64" t="str">
            <v>75-10364</v>
          </cell>
          <cell r="V64">
            <v>359346</v>
          </cell>
          <cell r="W64" t="str">
            <v>015:Enron Raptor I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366832.375</v>
          </cell>
          <cell r="AE64">
            <v>-7486.375</v>
          </cell>
          <cell r="AF64">
            <v>0</v>
          </cell>
          <cell r="AG64">
            <v>0</v>
          </cell>
          <cell r="AH64">
            <v>-7486.375</v>
          </cell>
          <cell r="AI64">
            <v>7485.75</v>
          </cell>
          <cell r="AJ64">
            <v>0</v>
          </cell>
          <cell r="AK64">
            <v>0</v>
          </cell>
          <cell r="AL64">
            <v>7485.75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359346</v>
          </cell>
          <cell r="AT64">
            <v>6</v>
          </cell>
          <cell r="AU64">
            <v>3743.1875</v>
          </cell>
          <cell r="AV64">
            <v>0</v>
          </cell>
          <cell r="AW64">
            <v>0</v>
          </cell>
          <cell r="AX64">
            <v>3743.1875</v>
          </cell>
          <cell r="AY64">
            <v>7485.75</v>
          </cell>
          <cell r="AZ64">
            <v>0</v>
          </cell>
          <cell r="BA64">
            <v>0</v>
          </cell>
          <cell r="BB64">
            <v>7485.75</v>
          </cell>
          <cell r="BC64">
            <v>6</v>
          </cell>
          <cell r="BD64">
            <v>6.125</v>
          </cell>
          <cell r="BE64">
            <v>11229.5625</v>
          </cell>
        </row>
        <row r="65">
          <cell r="A65" t="str">
            <v>Show</v>
          </cell>
          <cell r="B65" t="str">
            <v>US Public</v>
          </cell>
          <cell r="C65" t="str">
            <v>Special Assets - Non-Performing</v>
          </cell>
          <cell r="D65" t="str">
            <v>Lydecker</v>
          </cell>
          <cell r="E65" t="str">
            <v>713-853-3504</v>
          </cell>
          <cell r="F65" t="str">
            <v>Queen Sands Common</v>
          </cell>
          <cell r="G65" t="str">
            <v>US;QSRI-RAPT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7.4999999999999997E-2</v>
          </cell>
          <cell r="Q65">
            <v>7.4999999999999997E-2</v>
          </cell>
          <cell r="R65">
            <v>0</v>
          </cell>
          <cell r="S65" t="str">
            <v>82-847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-73409.279999999999</v>
          </cell>
          <cell r="AJ65">
            <v>0</v>
          </cell>
          <cell r="AK65">
            <v>0</v>
          </cell>
          <cell r="AL65">
            <v>-73409.279999999999</v>
          </cell>
          <cell r="AM65">
            <v>-284462.6339999999</v>
          </cell>
          <cell r="AN65">
            <v>734097.12</v>
          </cell>
          <cell r="AP65">
            <v>0</v>
          </cell>
          <cell r="AQ65">
            <v>3009798.1919999998</v>
          </cell>
          <cell r="AR65">
            <v>1</v>
          </cell>
          <cell r="AS65">
            <v>0</v>
          </cell>
          <cell r="AT65">
            <v>7.4999999999999997E-2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-2495929.7759999996</v>
          </cell>
          <cell r="AZ65">
            <v>0</v>
          </cell>
          <cell r="BA65">
            <v>50000</v>
          </cell>
          <cell r="BB65">
            <v>-2445929.7759999996</v>
          </cell>
          <cell r="BC65">
            <v>7.4999999999999997E-2</v>
          </cell>
          <cell r="BD65">
            <v>7.4999999999999997E-2</v>
          </cell>
          <cell r="BE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Non-Performing Raptor</v>
          </cell>
          <cell r="D66" t="str">
            <v>Lydecker</v>
          </cell>
          <cell r="E66" t="str">
            <v>713-853-3504</v>
          </cell>
          <cell r="F66" t="str">
            <v>Queen Sands Common Raptor I</v>
          </cell>
          <cell r="G66" t="str">
            <v>US;QSRI</v>
          </cell>
          <cell r="H66" t="str">
            <v>Special Assets - Non-Performing</v>
          </cell>
          <cell r="I66" t="str">
            <v>Public</v>
          </cell>
          <cell r="J66" t="str">
            <v>Common Equity</v>
          </cell>
          <cell r="K66">
            <v>7340971.2000000002</v>
          </cell>
          <cell r="L66">
            <v>7340971.2000000002</v>
          </cell>
          <cell r="M66">
            <v>0</v>
          </cell>
          <cell r="N66">
            <v>0</v>
          </cell>
          <cell r="O66">
            <v>1</v>
          </cell>
          <cell r="P66">
            <v>6.9000000000000006E-2</v>
          </cell>
          <cell r="Q66">
            <v>6.9000000000000006E-2</v>
          </cell>
          <cell r="R66">
            <v>0</v>
          </cell>
          <cell r="S66" t="str">
            <v>82-847</v>
          </cell>
          <cell r="V66">
            <v>506527.01280000008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506527.01280000008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-154160.82719999988</v>
          </cell>
          <cell r="AJ66">
            <v>0</v>
          </cell>
          <cell r="AK66">
            <v>0</v>
          </cell>
          <cell r="AL66">
            <v>-154160.82719999988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506527.01280000008</v>
          </cell>
          <cell r="AT66">
            <v>6.9000000000000006E-2</v>
          </cell>
          <cell r="AU66">
            <v>-80750.683199999912</v>
          </cell>
          <cell r="AV66">
            <v>0</v>
          </cell>
          <cell r="AW66">
            <v>0</v>
          </cell>
          <cell r="AX66">
            <v>-80750.683199999912</v>
          </cell>
          <cell r="AY66">
            <v>-154160.82719999988</v>
          </cell>
          <cell r="AZ66">
            <v>0</v>
          </cell>
          <cell r="BA66">
            <v>0</v>
          </cell>
          <cell r="BB66">
            <v>-154160.82719999988</v>
          </cell>
          <cell r="BC66">
            <v>6.9000000000000006E-2</v>
          </cell>
          <cell r="BD66">
            <v>6.9000000000000006E-2</v>
          </cell>
          <cell r="BE66">
            <v>-80750.683199999912</v>
          </cell>
        </row>
        <row r="67">
          <cell r="A67" t="str">
            <v>Show</v>
          </cell>
          <cell r="B67" t="str">
            <v>US Public</v>
          </cell>
          <cell r="C67" t="str">
            <v>Energy Capital Resources</v>
          </cell>
          <cell r="D67" t="str">
            <v>Pruett/Josey</v>
          </cell>
          <cell r="E67" t="str">
            <v>713-345-7109/713-853-0321</v>
          </cell>
          <cell r="F67" t="str">
            <v>Pure Resources</v>
          </cell>
          <cell r="G67" t="str">
            <v>US;PRS</v>
          </cell>
          <cell r="H67" t="str">
            <v>Energy</v>
          </cell>
          <cell r="I67" t="str">
            <v>Public</v>
          </cell>
          <cell r="J67" t="str">
            <v>Common Equity</v>
          </cell>
          <cell r="K67">
            <v>111970.94673095993</v>
          </cell>
          <cell r="L67">
            <v>111970.94673095993</v>
          </cell>
          <cell r="M67">
            <v>0</v>
          </cell>
          <cell r="N67">
            <v>0.43</v>
          </cell>
          <cell r="O67">
            <v>1</v>
          </cell>
          <cell r="P67">
            <v>18.75</v>
          </cell>
          <cell r="Q67">
            <v>18.5625</v>
          </cell>
          <cell r="R67">
            <v>0.1875</v>
          </cell>
          <cell r="S67" t="str">
            <v>96-120</v>
          </cell>
          <cell r="V67">
            <v>2099455.2512054988</v>
          </cell>
          <cell r="W67" t="str">
            <v>001:Enron-NA</v>
          </cell>
          <cell r="X67">
            <v>1469618.6758438493</v>
          </cell>
          <cell r="Y67">
            <v>0</v>
          </cell>
          <cell r="Z67">
            <v>1469618.6758438493</v>
          </cell>
          <cell r="AA67">
            <v>566852.91782548476</v>
          </cell>
          <cell r="AB67">
            <v>0</v>
          </cell>
          <cell r="AC67">
            <v>566852.91782548476</v>
          </cell>
          <cell r="AD67">
            <v>2078460.6986934436</v>
          </cell>
          <cell r="AE67">
            <v>20994.552512055263</v>
          </cell>
          <cell r="AF67">
            <v>0</v>
          </cell>
          <cell r="AG67">
            <v>0</v>
          </cell>
          <cell r="AH67">
            <v>20994.552512055263</v>
          </cell>
          <cell r="AI67">
            <v>-464997.49914657092</v>
          </cell>
          <cell r="AJ67">
            <v>0</v>
          </cell>
          <cell r="AK67">
            <v>35725.79</v>
          </cell>
          <cell r="AL67">
            <v>-429271.70914657088</v>
          </cell>
          <cell r="AM67">
            <v>1001643.7488834173</v>
          </cell>
          <cell r="AN67">
            <v>9084270.6728159096</v>
          </cell>
          <cell r="AP67">
            <v>0</v>
          </cell>
          <cell r="AQ67">
            <v>10093782</v>
          </cell>
          <cell r="AR67">
            <v>1</v>
          </cell>
          <cell r="AS67">
            <v>2099455.2512054988</v>
          </cell>
          <cell r="AT67">
            <v>18.75</v>
          </cell>
          <cell r="AU67">
            <v>-64699.819536164869</v>
          </cell>
          <cell r="AV67">
            <v>0</v>
          </cell>
          <cell r="AW67">
            <v>0</v>
          </cell>
          <cell r="AX67">
            <v>-64699.819536164869</v>
          </cell>
          <cell r="AY67">
            <v>3222842.4566693343</v>
          </cell>
          <cell r="AZ67">
            <v>0</v>
          </cell>
          <cell r="BA67">
            <v>35725.79</v>
          </cell>
          <cell r="BB67">
            <v>3258568.2466693344</v>
          </cell>
          <cell r="BC67">
            <v>18.75</v>
          </cell>
          <cell r="BD67">
            <v>18.5625</v>
          </cell>
          <cell r="BE67">
            <v>-85694.372048220132</v>
          </cell>
        </row>
        <row r="68">
          <cell r="A68" t="str">
            <v>Show</v>
          </cell>
          <cell r="B68" t="str">
            <v>US Public</v>
          </cell>
          <cell r="C68" t="str">
            <v>Special Assets - Performing</v>
          </cell>
          <cell r="D68" t="str">
            <v>Lydecker</v>
          </cell>
          <cell r="E68" t="str">
            <v>713-853-3504</v>
          </cell>
          <cell r="F68" t="str">
            <v>Tetonka Drilling Common</v>
          </cell>
          <cell r="G68" t="str">
            <v>CA;TDI</v>
          </cell>
          <cell r="H68" t="str">
            <v>Toronto Oil &amp; Gas Service</v>
          </cell>
          <cell r="I68" t="str">
            <v>Public</v>
          </cell>
          <cell r="J68" t="str">
            <v>Common Equity</v>
          </cell>
          <cell r="K68">
            <v>2048561</v>
          </cell>
          <cell r="L68">
            <v>0</v>
          </cell>
          <cell r="M68">
            <v>0</v>
          </cell>
          <cell r="N68">
            <v>0</v>
          </cell>
          <cell r="O68">
            <v>1</v>
          </cell>
          <cell r="P68">
            <v>2.740189445196211</v>
          </cell>
          <cell r="Q68">
            <v>2.4201680672268906</v>
          </cell>
          <cell r="R68">
            <v>0.3200213779693204</v>
          </cell>
          <cell r="S68" t="str">
            <v>582-632</v>
          </cell>
          <cell r="V68">
            <v>5613445.2300405949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507911.31407420523</v>
          </cell>
          <cell r="AF68">
            <v>0</v>
          </cell>
          <cell r="AG68">
            <v>0</v>
          </cell>
          <cell r="AH68">
            <v>507911.31407420523</v>
          </cell>
          <cell r="AI68">
            <v>411731.42138883844</v>
          </cell>
          <cell r="AJ68">
            <v>0</v>
          </cell>
          <cell r="AK68">
            <v>0</v>
          </cell>
          <cell r="AL68">
            <v>411731.42138883844</v>
          </cell>
          <cell r="AM68">
            <v>0</v>
          </cell>
          <cell r="AN68">
            <v>5201713.8086517565</v>
          </cell>
          <cell r="AP68">
            <v>0</v>
          </cell>
          <cell r="AQ68">
            <v>4488205.7070734147</v>
          </cell>
          <cell r="AR68">
            <v>1</v>
          </cell>
          <cell r="AS68">
            <v>5613445.2300405949</v>
          </cell>
          <cell r="AT68">
            <v>2.740189445196211</v>
          </cell>
          <cell r="AU68">
            <v>507911.31407420523</v>
          </cell>
          <cell r="AV68">
            <v>0</v>
          </cell>
          <cell r="AW68">
            <v>0</v>
          </cell>
          <cell r="AX68">
            <v>507911.31407420523</v>
          </cell>
          <cell r="AY68">
            <v>1426891.4158299351</v>
          </cell>
          <cell r="AZ68">
            <v>0</v>
          </cell>
          <cell r="BA68">
            <v>0</v>
          </cell>
          <cell r="BB68">
            <v>1426891.4158299351</v>
          </cell>
          <cell r="BC68">
            <v>2.740189445196211</v>
          </cell>
          <cell r="BD68">
            <v>2.4201680672268906</v>
          </cell>
          <cell r="BE68">
            <v>0</v>
          </cell>
        </row>
        <row r="69">
          <cell r="A69" t="str">
            <v>Hide</v>
          </cell>
          <cell r="B69" t="str">
            <v>Enron Raptor I - US Public</v>
          </cell>
          <cell r="C69" t="str">
            <v>Special Assets - Performing Raptor</v>
          </cell>
          <cell r="D69" t="str">
            <v>Lydecker</v>
          </cell>
          <cell r="E69" t="str">
            <v>713-853-3504</v>
          </cell>
          <cell r="F69" t="str">
            <v>Tetonka Drilling Common Raptor I</v>
          </cell>
          <cell r="G69" t="str">
            <v>CA;TDI</v>
          </cell>
          <cell r="H69" t="str">
            <v>Special Assets - Performing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2048561</v>
          </cell>
          <cell r="M69">
            <v>0</v>
          </cell>
          <cell r="N69">
            <v>0</v>
          </cell>
          <cell r="O69">
            <v>1</v>
          </cell>
          <cell r="P69">
            <v>2.740189445196211</v>
          </cell>
          <cell r="Q69">
            <v>2.6994196247806723</v>
          </cell>
          <cell r="R69">
            <v>4.0769820415538671E-2</v>
          </cell>
          <cell r="S69" t="str">
            <v>582-632</v>
          </cell>
          <cell r="V69">
            <v>0</v>
          </cell>
          <cell r="W69" t="str">
            <v>015:Enron Raptor 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5529925.765960319</v>
          </cell>
          <cell r="AE69">
            <v>-424391.84999392927</v>
          </cell>
          <cell r="AF69">
            <v>0</v>
          </cell>
          <cell r="AG69">
            <v>0</v>
          </cell>
          <cell r="AH69">
            <v>-424391.84999392927</v>
          </cell>
          <cell r="AI69">
            <v>3.7252902984619141E-9</v>
          </cell>
          <cell r="AJ69">
            <v>0</v>
          </cell>
          <cell r="AK69">
            <v>0</v>
          </cell>
          <cell r="AL69">
            <v>3.7252902984619141E-9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2.740189445196211</v>
          </cell>
          <cell r="AU69">
            <v>-254275.70007166639</v>
          </cell>
          <cell r="AV69">
            <v>0</v>
          </cell>
          <cell r="AW69">
            <v>0</v>
          </cell>
          <cell r="AX69">
            <v>-254275.70007166639</v>
          </cell>
          <cell r="AY69">
            <v>3.7252902984619141E-9</v>
          </cell>
          <cell r="AZ69">
            <v>0</v>
          </cell>
          <cell r="BA69">
            <v>0</v>
          </cell>
          <cell r="BB69">
            <v>3.7252902984619141E-9</v>
          </cell>
          <cell r="BC69">
            <v>2.740189445196211</v>
          </cell>
          <cell r="BD69">
            <v>2.6994196247806723</v>
          </cell>
          <cell r="BE69">
            <v>170116.14992226288</v>
          </cell>
        </row>
        <row r="70">
          <cell r="A70" t="str">
            <v>Show</v>
          </cell>
          <cell r="B70" t="str">
            <v>US Public</v>
          </cell>
          <cell r="C70" t="str">
            <v>Portfolio</v>
          </cell>
          <cell r="D70" t="str">
            <v>Bowen</v>
          </cell>
          <cell r="E70" t="str">
            <v>713-853-7433</v>
          </cell>
          <cell r="F70" t="str">
            <v>Hanover Compressor Common</v>
          </cell>
          <cell r="G70" t="str">
            <v>US;HC</v>
          </cell>
          <cell r="H70" t="str">
            <v>Energy</v>
          </cell>
          <cell r="I70" t="str">
            <v>Public</v>
          </cell>
          <cell r="J70" t="str">
            <v>Common Equity</v>
          </cell>
          <cell r="K70">
            <v>3314340</v>
          </cell>
          <cell r="L70">
            <v>3314340</v>
          </cell>
          <cell r="M70">
            <v>0</v>
          </cell>
          <cell r="N70">
            <v>0.62</v>
          </cell>
          <cell r="O70">
            <v>1</v>
          </cell>
          <cell r="P70">
            <v>33.1875</v>
          </cell>
          <cell r="Q70">
            <v>34.5</v>
          </cell>
          <cell r="R70">
            <v>-1.3125</v>
          </cell>
          <cell r="S70" t="str">
            <v>53-64</v>
          </cell>
          <cell r="V70">
            <v>109994658.75</v>
          </cell>
          <cell r="W70" t="str">
            <v>001:Enron-NA</v>
          </cell>
          <cell r="X70">
            <v>146292896.13749999</v>
          </cell>
          <cell r="Y70">
            <v>0</v>
          </cell>
          <cell r="Z70">
            <v>146292896.13749999</v>
          </cell>
          <cell r="AA70">
            <v>78096207.712499991</v>
          </cell>
          <cell r="AB70">
            <v>0</v>
          </cell>
          <cell r="AC70">
            <v>78096207.712499991</v>
          </cell>
          <cell r="AD70">
            <v>114344730</v>
          </cell>
          <cell r="AE70">
            <v>-4350071.25</v>
          </cell>
          <cell r="AF70">
            <v>0</v>
          </cell>
          <cell r="AG70">
            <v>0</v>
          </cell>
          <cell r="AH70">
            <v>-4350071.25</v>
          </cell>
          <cell r="AI70">
            <v>-15950261.25</v>
          </cell>
          <cell r="AJ70">
            <v>0</v>
          </cell>
          <cell r="AK70">
            <v>0</v>
          </cell>
          <cell r="AL70">
            <v>-15950261.25</v>
          </cell>
          <cell r="AM70">
            <v>9839446.3269576766</v>
          </cell>
          <cell r="AN70">
            <v>125944920</v>
          </cell>
          <cell r="AP70">
            <v>0</v>
          </cell>
          <cell r="AQ70">
            <v>94251543.75</v>
          </cell>
          <cell r="AR70">
            <v>1</v>
          </cell>
          <cell r="AS70">
            <v>109994658.75</v>
          </cell>
          <cell r="AT70">
            <v>33.1875</v>
          </cell>
          <cell r="AU70">
            <v>4764363.75</v>
          </cell>
          <cell r="AV70">
            <v>0</v>
          </cell>
          <cell r="AW70">
            <v>0</v>
          </cell>
          <cell r="AX70">
            <v>4764363.75</v>
          </cell>
          <cell r="AY70">
            <v>47436491.25</v>
          </cell>
          <cell r="AZ70">
            <v>0</v>
          </cell>
          <cell r="BA70">
            <v>0</v>
          </cell>
          <cell r="BB70">
            <v>47436491.25</v>
          </cell>
          <cell r="BC70">
            <v>33.1875</v>
          </cell>
          <cell r="BD70">
            <v>34.5</v>
          </cell>
          <cell r="BE70">
            <v>9114435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Maffet</v>
          </cell>
          <cell r="E71" t="str">
            <v>713-853-3212</v>
          </cell>
          <cell r="F71" t="str">
            <v>Kafus Common</v>
          </cell>
          <cell r="G71" t="str">
            <v>US;KS</v>
          </cell>
          <cell r="H71" t="str">
            <v>Paper</v>
          </cell>
          <cell r="I71" t="str">
            <v>Public</v>
          </cell>
          <cell r="J71" t="str">
            <v>Common Equity</v>
          </cell>
          <cell r="K71">
            <v>0</v>
          </cell>
          <cell r="L71">
            <v>4580000</v>
          </cell>
          <cell r="M71">
            <v>0</v>
          </cell>
          <cell r="N71">
            <v>0</v>
          </cell>
          <cell r="O71">
            <v>1</v>
          </cell>
          <cell r="P71">
            <v>1.375</v>
          </cell>
          <cell r="Q71">
            <v>1.375</v>
          </cell>
          <cell r="R71">
            <v>0</v>
          </cell>
          <cell r="S71" t="str">
            <v>61-76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6297500</v>
          </cell>
          <cell r="AE71">
            <v>-6297500</v>
          </cell>
          <cell r="AF71">
            <v>0</v>
          </cell>
          <cell r="AG71">
            <v>0</v>
          </cell>
          <cell r="AH71">
            <v>-6297500</v>
          </cell>
          <cell r="AI71">
            <v>-15457500</v>
          </cell>
          <cell r="AJ71">
            <v>0</v>
          </cell>
          <cell r="AK71">
            <v>0</v>
          </cell>
          <cell r="AL71">
            <v>-15457500</v>
          </cell>
          <cell r="AM71">
            <v>-1717500</v>
          </cell>
          <cell r="AN71">
            <v>15457500</v>
          </cell>
          <cell r="AP71">
            <v>0</v>
          </cell>
          <cell r="AQ71">
            <v>27766250</v>
          </cell>
          <cell r="AR71">
            <v>1</v>
          </cell>
          <cell r="AS71">
            <v>0</v>
          </cell>
          <cell r="AT71">
            <v>1.375</v>
          </cell>
          <cell r="AU71">
            <v>-6297500</v>
          </cell>
          <cell r="AV71">
            <v>0</v>
          </cell>
          <cell r="AW71">
            <v>0</v>
          </cell>
          <cell r="AX71">
            <v>-6297500</v>
          </cell>
          <cell r="AY71">
            <v>-40933750</v>
          </cell>
          <cell r="AZ71">
            <v>0</v>
          </cell>
          <cell r="BA71">
            <v>375000</v>
          </cell>
          <cell r="BB71">
            <v>-40558750</v>
          </cell>
          <cell r="BC71">
            <v>1.375</v>
          </cell>
          <cell r="BD71">
            <v>1.375</v>
          </cell>
          <cell r="BE71">
            <v>0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Condor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1.375</v>
          </cell>
          <cell r="Q72">
            <v>1.375</v>
          </cell>
          <cell r="R72">
            <v>0</v>
          </cell>
          <cell r="S72">
            <v>0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-2874998.5625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1.375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2874998.875</v>
          </cell>
          <cell r="AZ72">
            <v>0</v>
          </cell>
          <cell r="BA72">
            <v>2.7939677238464355E-9</v>
          </cell>
          <cell r="BB72">
            <v>2874998.8750000028</v>
          </cell>
          <cell r="BC72">
            <v>1.375</v>
          </cell>
          <cell r="BD72">
            <v>1.375</v>
          </cell>
          <cell r="BE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Converts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857143</v>
          </cell>
          <cell r="M73">
            <v>0</v>
          </cell>
          <cell r="N73">
            <v>0</v>
          </cell>
          <cell r="O73">
            <v>1</v>
          </cell>
          <cell r="P73">
            <v>1.375</v>
          </cell>
          <cell r="Q73">
            <v>1.375</v>
          </cell>
          <cell r="R73">
            <v>0</v>
          </cell>
          <cell r="S73" t="str">
            <v>61-10202</v>
          </cell>
          <cell r="V73">
            <v>0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1178571.625</v>
          </cell>
          <cell r="AE73">
            <v>-1178571.625</v>
          </cell>
          <cell r="AF73">
            <v>0</v>
          </cell>
          <cell r="AG73">
            <v>0</v>
          </cell>
          <cell r="AH73">
            <v>-1178571.625</v>
          </cell>
          <cell r="AI73">
            <v>-2892857.625</v>
          </cell>
          <cell r="AJ73">
            <v>0</v>
          </cell>
          <cell r="AK73">
            <v>0</v>
          </cell>
          <cell r="AL73">
            <v>-2892857.625</v>
          </cell>
          <cell r="AM73">
            <v>-321428.625</v>
          </cell>
          <cell r="AN73">
            <v>2892857.625</v>
          </cell>
          <cell r="AP73">
            <v>0</v>
          </cell>
          <cell r="AQ73">
            <v>5196429.4375</v>
          </cell>
          <cell r="AR73">
            <v>1</v>
          </cell>
          <cell r="AS73">
            <v>0</v>
          </cell>
          <cell r="AT73">
            <v>1.375</v>
          </cell>
          <cell r="AU73">
            <v>-1178571.625</v>
          </cell>
          <cell r="AV73">
            <v>0</v>
          </cell>
          <cell r="AW73">
            <v>0</v>
          </cell>
          <cell r="AX73">
            <v>-1178571.625</v>
          </cell>
          <cell r="AY73">
            <v>-7660715.5625</v>
          </cell>
          <cell r="AZ73">
            <v>0</v>
          </cell>
          <cell r="BA73">
            <v>0</v>
          </cell>
          <cell r="BB73">
            <v>-7660715.5625</v>
          </cell>
          <cell r="BC73">
            <v>1.375</v>
          </cell>
          <cell r="BD73">
            <v>1.375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Clawback (Digital Option)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857143</v>
          </cell>
          <cell r="L74">
            <v>857143</v>
          </cell>
          <cell r="M74">
            <v>0</v>
          </cell>
          <cell r="N74">
            <v>0</v>
          </cell>
          <cell r="O74">
            <v>1</v>
          </cell>
          <cell r="P74">
            <v>1.375</v>
          </cell>
          <cell r="Q74">
            <v>1.375</v>
          </cell>
          <cell r="R74">
            <v>0</v>
          </cell>
          <cell r="S74" t="str">
            <v>61-6597</v>
          </cell>
          <cell r="V74">
            <v>0</v>
          </cell>
          <cell r="W74" t="str">
            <v>001:Enron-NA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2329.7752820073492</v>
          </cell>
          <cell r="AL74">
            <v>2329.7752820073492</v>
          </cell>
          <cell r="AM74">
            <v>-98417.237668097485</v>
          </cell>
          <cell r="AN74">
            <v>-2329.7752820073483</v>
          </cell>
          <cell r="AP74">
            <v>0</v>
          </cell>
          <cell r="AQ74">
            <v>-2876372.4058465161</v>
          </cell>
          <cell r="AR74">
            <v>1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7713014.6445011785</v>
          </cell>
          <cell r="BB74">
            <v>7713014.6445011785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Pruett/Josey</v>
          </cell>
          <cell r="E75" t="str">
            <v>713-345-7109/713-853-0321</v>
          </cell>
          <cell r="F75" t="str">
            <v>CGAS Commodity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22635</v>
          </cell>
          <cell r="Q75">
            <v>22503</v>
          </cell>
          <cell r="R75">
            <v>132</v>
          </cell>
          <cell r="S75" t="str">
            <v>16-10262</v>
          </cell>
          <cell r="V75">
            <v>22635</v>
          </cell>
          <cell r="W75" t="str">
            <v>001:Enron-NA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22503</v>
          </cell>
          <cell r="AE75">
            <v>132</v>
          </cell>
          <cell r="AF75">
            <v>-132</v>
          </cell>
          <cell r="AG75">
            <v>0</v>
          </cell>
          <cell r="AH75">
            <v>0</v>
          </cell>
          <cell r="AI75">
            <v>14153</v>
          </cell>
          <cell r="AJ75">
            <v>-14153</v>
          </cell>
          <cell r="AK75">
            <v>0</v>
          </cell>
          <cell r="AL75">
            <v>0</v>
          </cell>
          <cell r="AM75">
            <v>0</v>
          </cell>
          <cell r="AN75">
            <v>8482</v>
          </cell>
          <cell r="AP75">
            <v>0</v>
          </cell>
          <cell r="AQ75">
            <v>8482</v>
          </cell>
          <cell r="AR75">
            <v>1</v>
          </cell>
          <cell r="AS75">
            <v>9.9999999999999995E-8</v>
          </cell>
          <cell r="AT75">
            <v>22635</v>
          </cell>
          <cell r="AU75">
            <v>1287</v>
          </cell>
          <cell r="AV75">
            <v>-1287</v>
          </cell>
          <cell r="AW75">
            <v>0</v>
          </cell>
          <cell r="AX75">
            <v>0</v>
          </cell>
          <cell r="AY75">
            <v>-20544</v>
          </cell>
          <cell r="AZ75">
            <v>-826872</v>
          </cell>
          <cell r="BA75">
            <v>0</v>
          </cell>
          <cell r="BB75">
            <v>-847416</v>
          </cell>
          <cell r="BC75" t="str">
            <v xml:space="preserve"> </v>
          </cell>
          <cell r="BD75" t="str">
            <v xml:space="preserve"> </v>
          </cell>
          <cell r="BE75">
            <v>1155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3300000</v>
          </cell>
          <cell r="L76">
            <v>3300000</v>
          </cell>
          <cell r="M76">
            <v>0</v>
          </cell>
          <cell r="N76">
            <v>0</v>
          </cell>
          <cell r="O76">
            <v>1</v>
          </cell>
          <cell r="P76">
            <v>5.3223500000000001</v>
          </cell>
          <cell r="Q76">
            <v>5.3223500000000001</v>
          </cell>
          <cell r="R76">
            <v>0</v>
          </cell>
          <cell r="S76" t="str">
            <v>16-17</v>
          </cell>
          <cell r="V76">
            <v>17563755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17563755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17563755</v>
          </cell>
          <cell r="AP76">
            <v>0</v>
          </cell>
          <cell r="AQ76">
            <v>17563755</v>
          </cell>
          <cell r="AR76">
            <v>1</v>
          </cell>
          <cell r="AS76">
            <v>17563755</v>
          </cell>
          <cell r="AT76">
            <v>5.3223500000000001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847416</v>
          </cell>
          <cell r="AZ76">
            <v>0</v>
          </cell>
          <cell r="BA76">
            <v>0</v>
          </cell>
          <cell r="BB76">
            <v>847416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</row>
        <row r="77">
          <cell r="A77" t="str">
            <v>Show</v>
          </cell>
          <cell r="B77" t="str">
            <v>US Private</v>
          </cell>
          <cell r="C77" t="str">
            <v>Special Assets - Performing</v>
          </cell>
          <cell r="D77" t="str">
            <v>Lydecker</v>
          </cell>
          <cell r="E77" t="str">
            <v>713-853-3504</v>
          </cell>
          <cell r="F77" t="str">
            <v>H&amp;R Drilling</v>
          </cell>
          <cell r="G77" t="str">
            <v xml:space="preserve"> </v>
          </cell>
          <cell r="H77" t="str">
            <v>Toronto Oil &amp; Gas Service</v>
          </cell>
          <cell r="I77" t="str">
            <v xml:space="preserve">Private </v>
          </cell>
          <cell r="J77" t="str">
            <v>Common Equity</v>
          </cell>
          <cell r="K77">
            <v>1250000</v>
          </cell>
          <cell r="L77">
            <v>1250000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V77">
            <v>0</v>
          </cell>
          <cell r="W77" t="str">
            <v>001:Enron-NA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2.1027464214284919E-9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-84.185789338313043</v>
          </cell>
          <cell r="AZ77">
            <v>84.185789338080212</v>
          </cell>
          <cell r="BA77">
            <v>0</v>
          </cell>
          <cell r="BB77">
            <v>-2.3283064365386963E-10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Special Assets - Non-Performing</v>
          </cell>
          <cell r="D78" t="str">
            <v>Lydecker</v>
          </cell>
          <cell r="E78" t="str">
            <v>713-853-3504</v>
          </cell>
          <cell r="F78" t="str">
            <v>Hogan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1635</v>
          </cell>
          <cell r="L78">
            <v>1635</v>
          </cell>
          <cell r="M78">
            <v>0</v>
          </cell>
          <cell r="N78">
            <v>0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S78" t="str">
            <v>55-66</v>
          </cell>
          <cell r="V78">
            <v>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Special Assets - Non-Performing</v>
          </cell>
          <cell r="D79" t="str">
            <v>Lydecker</v>
          </cell>
          <cell r="E79" t="str">
            <v>713-853-3504</v>
          </cell>
          <cell r="F79" t="str">
            <v>Lyco Common</v>
          </cell>
          <cell r="G79" t="str">
            <v xml:space="preserve"> </v>
          </cell>
          <cell r="H79" t="str">
            <v>Energy</v>
          </cell>
          <cell r="I79" t="str">
            <v xml:space="preserve">Private </v>
          </cell>
          <cell r="J79" t="str">
            <v>Common Equity</v>
          </cell>
          <cell r="K79">
            <v>99999.599999999991</v>
          </cell>
          <cell r="L79">
            <v>99999.6</v>
          </cell>
          <cell r="M79">
            <v>0</v>
          </cell>
          <cell r="N79">
            <v>0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  <cell r="S79" t="str">
            <v>65-84</v>
          </cell>
          <cell r="V79">
            <v>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Portfolio</v>
          </cell>
          <cell r="D80" t="str">
            <v>Melendrez</v>
          </cell>
          <cell r="E80" t="str">
            <v>713-345-8670</v>
          </cell>
          <cell r="F80" t="str">
            <v>Mariner Commodity</v>
          </cell>
          <cell r="G80" t="str">
            <v xml:space="preserve"> </v>
          </cell>
          <cell r="H80" t="str">
            <v>Energy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1</v>
          </cell>
          <cell r="P80">
            <v>356218</v>
          </cell>
          <cell r="Q80">
            <v>354548</v>
          </cell>
          <cell r="R80">
            <v>1670</v>
          </cell>
          <cell r="S80" t="str">
            <v>66-10289</v>
          </cell>
          <cell r="V80">
            <v>356218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354548</v>
          </cell>
          <cell r="AE80">
            <v>1670</v>
          </cell>
          <cell r="AF80">
            <v>-1670</v>
          </cell>
          <cell r="AG80">
            <v>0</v>
          </cell>
          <cell r="AH80">
            <v>0</v>
          </cell>
          <cell r="AI80">
            <v>139554</v>
          </cell>
          <cell r="AJ80">
            <v>-139554</v>
          </cell>
          <cell r="AK80">
            <v>0</v>
          </cell>
          <cell r="AL80">
            <v>0</v>
          </cell>
          <cell r="AM80">
            <v>0</v>
          </cell>
          <cell r="AN80">
            <v>216664</v>
          </cell>
          <cell r="AP80">
            <v>0</v>
          </cell>
          <cell r="AQ80">
            <v>216664</v>
          </cell>
          <cell r="AR80">
            <v>1</v>
          </cell>
          <cell r="AS80">
            <v>9.9999999999999995E-8</v>
          </cell>
          <cell r="AT80">
            <v>356218</v>
          </cell>
          <cell r="AU80">
            <v>15750</v>
          </cell>
          <cell r="AV80">
            <v>-15750</v>
          </cell>
          <cell r="AW80">
            <v>0</v>
          </cell>
          <cell r="AX80">
            <v>0</v>
          </cell>
          <cell r="AY80">
            <v>-259194</v>
          </cell>
          <cell r="AZ80">
            <v>-8243861</v>
          </cell>
          <cell r="BA80">
            <v>0</v>
          </cell>
          <cell r="BB80">
            <v>-8503055</v>
          </cell>
          <cell r="BC80" t="str">
            <v xml:space="preserve"> </v>
          </cell>
          <cell r="BD80" t="str">
            <v xml:space="preserve"> </v>
          </cell>
          <cell r="BE80">
            <v>14080</v>
          </cell>
        </row>
        <row r="81">
          <cell r="A81" t="str">
            <v>Show</v>
          </cell>
          <cell r="B81" t="str">
            <v>US Private</v>
          </cell>
          <cell r="C81" t="str">
            <v>Portfolio</v>
          </cell>
          <cell r="D81" t="str">
            <v>Melendrez</v>
          </cell>
          <cell r="E81" t="str">
            <v>713-345-8670</v>
          </cell>
          <cell r="F81" t="str">
            <v>Mariner</v>
          </cell>
          <cell r="G81" t="str">
            <v xml:space="preserve"> </v>
          </cell>
          <cell r="H81" t="str">
            <v>Energy</v>
          </cell>
          <cell r="I81" t="str">
            <v xml:space="preserve">Private </v>
          </cell>
          <cell r="J81" t="str">
            <v>Common Equity</v>
          </cell>
          <cell r="K81">
            <v>570000</v>
          </cell>
          <cell r="L81">
            <v>570000</v>
          </cell>
          <cell r="M81">
            <v>0</v>
          </cell>
          <cell r="N81">
            <v>0.3</v>
          </cell>
          <cell r="O81">
            <v>1</v>
          </cell>
          <cell r="P81">
            <v>279.31157894736845</v>
          </cell>
          <cell r="Q81">
            <v>279.31157894736845</v>
          </cell>
          <cell r="R81">
            <v>0</v>
          </cell>
          <cell r="S81" t="str">
            <v>66-86</v>
          </cell>
          <cell r="V81">
            <v>159207600</v>
          </cell>
          <cell r="W81" t="str">
            <v>001:Enron-NA</v>
          </cell>
          <cell r="X81">
            <v>47762280</v>
          </cell>
          <cell r="Y81">
            <v>0</v>
          </cell>
          <cell r="Z81">
            <v>47762280</v>
          </cell>
          <cell r="AA81">
            <v>0</v>
          </cell>
          <cell r="AB81">
            <v>0</v>
          </cell>
          <cell r="AC81">
            <v>0</v>
          </cell>
          <cell r="AD81">
            <v>159207600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-749434</v>
          </cell>
          <cell r="AJ81">
            <v>0</v>
          </cell>
          <cell r="AK81">
            <v>0</v>
          </cell>
          <cell r="AL81">
            <v>-749434</v>
          </cell>
          <cell r="AM81">
            <v>-1.3649291363826421E-8</v>
          </cell>
          <cell r="AN81">
            <v>159957034</v>
          </cell>
          <cell r="AP81">
            <v>0</v>
          </cell>
          <cell r="AQ81">
            <v>159207600</v>
          </cell>
          <cell r="AR81">
            <v>1</v>
          </cell>
          <cell r="AS81">
            <v>159207600</v>
          </cell>
          <cell r="AT81">
            <v>279.31157894736845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5907000</v>
          </cell>
          <cell r="AZ81">
            <v>0</v>
          </cell>
          <cell r="BA81">
            <v>0</v>
          </cell>
          <cell r="BB81">
            <v>5907000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Hide</v>
          </cell>
          <cell r="B82" t="str">
            <v>EBS Public</v>
          </cell>
          <cell r="C82" t="str">
            <v>EBS</v>
          </cell>
          <cell r="D82" t="str">
            <v>Garland</v>
          </cell>
          <cell r="E82" t="str">
            <v>713-853-7301</v>
          </cell>
          <cell r="F82" t="str">
            <v>Sycamore Common EBS</v>
          </cell>
          <cell r="G82" t="str">
            <v>US;SCMR</v>
          </cell>
          <cell r="H82" t="str">
            <v>Telecom</v>
          </cell>
          <cell r="I82" t="str">
            <v>Public</v>
          </cell>
          <cell r="J82" t="str">
            <v>Common Equity</v>
          </cell>
          <cell r="K82">
            <v>0</v>
          </cell>
          <cell r="L82">
            <v>0</v>
          </cell>
          <cell r="M82">
            <v>0</v>
          </cell>
          <cell r="N82">
            <v>0.03</v>
          </cell>
          <cell r="O82">
            <v>1</v>
          </cell>
          <cell r="P82">
            <v>122.875</v>
          </cell>
          <cell r="Q82">
            <v>131.625</v>
          </cell>
          <cell r="R82">
            <v>-8.75</v>
          </cell>
          <cell r="S82">
            <v>0</v>
          </cell>
          <cell r="V82">
            <v>0</v>
          </cell>
          <cell r="W82" t="str">
            <v>011:Enron Broadband Svcs.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10108343.200000001</v>
          </cell>
          <cell r="AN82">
            <v>0</v>
          </cell>
          <cell r="AP82">
            <v>0</v>
          </cell>
          <cell r="AQ82">
            <v>6095250</v>
          </cell>
          <cell r="AR82">
            <v>1</v>
          </cell>
          <cell r="AS82">
            <v>0</v>
          </cell>
          <cell r="AT82">
            <v>122.875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-556441.12500000023</v>
          </cell>
          <cell r="AZ82">
            <v>0</v>
          </cell>
          <cell r="BA82">
            <v>-19091.88196000001</v>
          </cell>
          <cell r="BB82">
            <v>-575533.00696000084</v>
          </cell>
          <cell r="BC82">
            <v>122.875</v>
          </cell>
          <cell r="BD82">
            <v>131.625</v>
          </cell>
          <cell r="BE82">
            <v>0</v>
          </cell>
        </row>
        <row r="83">
          <cell r="A83" t="str">
            <v>Show</v>
          </cell>
          <cell r="B83" t="str">
            <v>US Public</v>
          </cell>
          <cell r="C83" t="str">
            <v>Principal Investing</v>
          </cell>
          <cell r="D83" t="str">
            <v>Greer</v>
          </cell>
          <cell r="E83" t="str">
            <v>713-853-9140</v>
          </cell>
          <cell r="F83" t="str">
            <v>Quanta Common</v>
          </cell>
          <cell r="G83" t="str">
            <v>US;PWR</v>
          </cell>
          <cell r="H83" t="str">
            <v>Utility Services</v>
          </cell>
          <cell r="I83" t="str">
            <v>Public</v>
          </cell>
          <cell r="J83" t="str">
            <v>Common Equity</v>
          </cell>
          <cell r="K83">
            <v>0</v>
          </cell>
          <cell r="L83">
            <v>0</v>
          </cell>
          <cell r="M83">
            <v>0</v>
          </cell>
          <cell r="N83">
            <v>0.03</v>
          </cell>
          <cell r="O83">
            <v>1</v>
          </cell>
          <cell r="P83">
            <v>47</v>
          </cell>
          <cell r="Q83">
            <v>46.8125</v>
          </cell>
          <cell r="R83">
            <v>0.1875</v>
          </cell>
          <cell r="S83">
            <v>0</v>
          </cell>
          <cell r="V83">
            <v>0</v>
          </cell>
          <cell r="W83" t="str">
            <v>001:Enron-NA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R83">
            <v>1</v>
          </cell>
          <cell r="AS83">
            <v>0</v>
          </cell>
          <cell r="AT83">
            <v>47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5309248.5190870017</v>
          </cell>
          <cell r="AZ83">
            <v>0</v>
          </cell>
          <cell r="BA83">
            <v>-6771603.3984375</v>
          </cell>
          <cell r="BB83">
            <v>-1462354.8793504983</v>
          </cell>
          <cell r="BC83">
            <v>47</v>
          </cell>
          <cell r="BD83">
            <v>46.8125</v>
          </cell>
          <cell r="BE83">
            <v>0</v>
          </cell>
        </row>
        <row r="84">
          <cell r="A84" t="str">
            <v>Show</v>
          </cell>
          <cell r="B84" t="str">
            <v>US Public</v>
          </cell>
          <cell r="C84" t="str">
            <v>Special Assets - Performing</v>
          </cell>
          <cell r="D84" t="str">
            <v>Lydecker</v>
          </cell>
          <cell r="E84" t="str">
            <v>713-853-3504</v>
          </cell>
          <cell r="F84" t="str">
            <v>Quicksilver Common</v>
          </cell>
          <cell r="G84" t="str">
            <v>US;KWK-RAPT</v>
          </cell>
          <cell r="H84" t="str">
            <v>Energy</v>
          </cell>
          <cell r="I84" t="str">
            <v>Public</v>
          </cell>
          <cell r="J84" t="str">
            <v>Common Equity</v>
          </cell>
          <cell r="K84">
            <v>0</v>
          </cell>
          <cell r="L84">
            <v>0</v>
          </cell>
          <cell r="M84">
            <v>0</v>
          </cell>
          <cell r="N84">
            <v>0.03</v>
          </cell>
          <cell r="O84">
            <v>1</v>
          </cell>
          <cell r="P84">
            <v>7.6875</v>
          </cell>
          <cell r="Q84">
            <v>7.6875</v>
          </cell>
          <cell r="R84">
            <v>0</v>
          </cell>
          <cell r="S84" t="str">
            <v>216-259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402121.6875</v>
          </cell>
          <cell r="AJ84">
            <v>0</v>
          </cell>
          <cell r="AK84">
            <v>0</v>
          </cell>
          <cell r="AL84">
            <v>402121.6875</v>
          </cell>
          <cell r="AM84">
            <v>-1809546.7526801042</v>
          </cell>
          <cell r="AN84">
            <v>5730231.375</v>
          </cell>
          <cell r="AP84">
            <v>0</v>
          </cell>
          <cell r="AQ84">
            <v>4825458</v>
          </cell>
          <cell r="AR84">
            <v>1</v>
          </cell>
          <cell r="AS84">
            <v>0</v>
          </cell>
          <cell r="AT84">
            <v>7.6875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2613789.9375</v>
          </cell>
          <cell r="AZ84">
            <v>0</v>
          </cell>
          <cell r="BA84">
            <v>0</v>
          </cell>
          <cell r="BB84">
            <v>2613789.9375</v>
          </cell>
          <cell r="BC84">
            <v>7.6875</v>
          </cell>
          <cell r="BD84">
            <v>7.6875</v>
          </cell>
          <cell r="BE84">
            <v>0</v>
          </cell>
        </row>
        <row r="85">
          <cell r="A85" t="str">
            <v>Hide</v>
          </cell>
          <cell r="B85" t="str">
            <v>Enron Raptor I - US Public</v>
          </cell>
          <cell r="C85" t="str">
            <v>Special Assets - Performing Raptor</v>
          </cell>
          <cell r="D85" t="str">
            <v>Lydecker</v>
          </cell>
          <cell r="E85" t="str">
            <v>713-853-3504</v>
          </cell>
          <cell r="F85" t="str">
            <v>Quicksilver Common Raptor I</v>
          </cell>
          <cell r="G85" t="str">
            <v>US;KWK</v>
          </cell>
          <cell r="H85" t="str">
            <v>Special Assets - Performing</v>
          </cell>
          <cell r="I85" t="str">
            <v>Public</v>
          </cell>
          <cell r="J85" t="str">
            <v>Common Equity</v>
          </cell>
          <cell r="K85">
            <v>804243</v>
          </cell>
          <cell r="L85">
            <v>804243</v>
          </cell>
          <cell r="M85">
            <v>0</v>
          </cell>
          <cell r="N85">
            <v>0.03</v>
          </cell>
          <cell r="O85">
            <v>1</v>
          </cell>
          <cell r="P85">
            <v>8.3125</v>
          </cell>
          <cell r="Q85">
            <v>8.375</v>
          </cell>
          <cell r="R85">
            <v>-6.25E-2</v>
          </cell>
          <cell r="S85" t="str">
            <v>216-259</v>
          </cell>
          <cell r="V85">
            <v>6685269.9375</v>
          </cell>
          <cell r="W85" t="str">
            <v>015:Enron Raptor I</v>
          </cell>
          <cell r="X85">
            <v>2807813.3737500003</v>
          </cell>
          <cell r="Y85">
            <v>0</v>
          </cell>
          <cell r="Z85">
            <v>2807813.3737500003</v>
          </cell>
          <cell r="AA85">
            <v>2607255.2756250002</v>
          </cell>
          <cell r="AB85">
            <v>0</v>
          </cell>
          <cell r="AC85">
            <v>2607255.2756250002</v>
          </cell>
          <cell r="AD85">
            <v>6735535.125</v>
          </cell>
          <cell r="AE85">
            <v>-50265.1875</v>
          </cell>
          <cell r="AF85">
            <v>0</v>
          </cell>
          <cell r="AG85">
            <v>0</v>
          </cell>
          <cell r="AH85">
            <v>-50265.1875</v>
          </cell>
          <cell r="AI85">
            <v>552916.875</v>
          </cell>
          <cell r="AJ85">
            <v>0</v>
          </cell>
          <cell r="AK85">
            <v>0</v>
          </cell>
          <cell r="AL85">
            <v>552916.875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1</v>
          </cell>
          <cell r="AS85">
            <v>6685269.9375</v>
          </cell>
          <cell r="AT85">
            <v>8.3125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552916.875</v>
          </cell>
          <cell r="AZ85">
            <v>0</v>
          </cell>
          <cell r="BA85">
            <v>0</v>
          </cell>
          <cell r="BB85">
            <v>552916.875</v>
          </cell>
          <cell r="BC85">
            <v>8.3125</v>
          </cell>
          <cell r="BD85">
            <v>8.375</v>
          </cell>
          <cell r="BE85">
            <v>50265.1875</v>
          </cell>
        </row>
        <row r="86">
          <cell r="A86" t="str">
            <v>Show</v>
          </cell>
          <cell r="B86" t="str">
            <v>US Private</v>
          </cell>
          <cell r="C86" t="str">
            <v>Paper</v>
          </cell>
          <cell r="D86" t="str">
            <v>Ondarza</v>
          </cell>
          <cell r="E86" t="str">
            <v>713-853-6058</v>
          </cell>
          <cell r="F86" t="str">
            <v>Papier Masson Paper</v>
          </cell>
          <cell r="G86" t="str">
            <v xml:space="preserve"> </v>
          </cell>
          <cell r="H86" t="str">
            <v>Paper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0.17</v>
          </cell>
          <cell r="O86">
            <v>1</v>
          </cell>
          <cell r="P86">
            <v>16216925.970000001</v>
          </cell>
          <cell r="Q86">
            <v>16050796.599656994</v>
          </cell>
          <cell r="R86">
            <v>166129.37034300715</v>
          </cell>
          <cell r="S86" t="str">
            <v>1087-1200-Special Assets - Performing</v>
          </cell>
          <cell r="V86">
            <v>16216925.970000001</v>
          </cell>
          <cell r="W86" t="str">
            <v>001:Enron-NA</v>
          </cell>
          <cell r="X86">
            <v>2756877.4149000002</v>
          </cell>
          <cell r="Y86">
            <v>-1408942.7052518888</v>
          </cell>
          <cell r="Z86">
            <v>1347934.7096481114</v>
          </cell>
          <cell r="AA86">
            <v>0</v>
          </cell>
          <cell r="AB86">
            <v>0</v>
          </cell>
          <cell r="AC86">
            <v>0</v>
          </cell>
          <cell r="AD86">
            <v>16050796.599656994</v>
          </cell>
          <cell r="AE86">
            <v>166129.37034300715</v>
          </cell>
          <cell r="AF86">
            <v>35513.176205781143</v>
          </cell>
          <cell r="AG86">
            <v>0</v>
          </cell>
          <cell r="AH86">
            <v>201642.54654878829</v>
          </cell>
          <cell r="AI86">
            <v>394962.97000000067</v>
          </cell>
          <cell r="AJ86">
            <v>-152853.79649302471</v>
          </cell>
          <cell r="AK86">
            <v>0</v>
          </cell>
          <cell r="AL86">
            <v>242109.17350697593</v>
          </cell>
          <cell r="AM86">
            <v>-25523.999999996318</v>
          </cell>
          <cell r="AN86">
            <v>15821963</v>
          </cell>
          <cell r="AP86">
            <v>0</v>
          </cell>
          <cell r="AQ86">
            <v>16216925.970000001</v>
          </cell>
          <cell r="AR86">
            <v>1</v>
          </cell>
          <cell r="AS86">
            <v>16216925.970000001</v>
          </cell>
          <cell r="AT86">
            <v>16216925.970000001</v>
          </cell>
          <cell r="AU86">
            <v>169360.84013437293</v>
          </cell>
          <cell r="AV86">
            <v>32281.706414417589</v>
          </cell>
          <cell r="AW86">
            <v>0</v>
          </cell>
          <cell r="AX86">
            <v>201642.54654879053</v>
          </cell>
          <cell r="AY86">
            <v>-24665.445000035688</v>
          </cell>
          <cell r="AZ86">
            <v>-59758.87123694137</v>
          </cell>
          <cell r="BA86">
            <v>-38266</v>
          </cell>
          <cell r="BB86">
            <v>-122690.31623697703</v>
          </cell>
          <cell r="BC86" t="str">
            <v xml:space="preserve"> </v>
          </cell>
          <cell r="BD86" t="str">
            <v xml:space="preserve"> </v>
          </cell>
          <cell r="BE86">
            <v>3231.4697913657874</v>
          </cell>
        </row>
        <row r="87">
          <cell r="A87" t="str">
            <v>Show</v>
          </cell>
          <cell r="B87" t="str">
            <v>US Public</v>
          </cell>
          <cell r="C87" t="str">
            <v>Principal Investing</v>
          </cell>
          <cell r="D87" t="str">
            <v>Kuykendall</v>
          </cell>
          <cell r="E87" t="str">
            <v>713-853-3995</v>
          </cell>
          <cell r="F87" t="str">
            <v>Active Power</v>
          </cell>
          <cell r="G87" t="str">
            <v>US;ACPW-RAPT</v>
          </cell>
          <cell r="H87" t="str">
            <v>Generation</v>
          </cell>
          <cell r="I87" t="str">
            <v>Public</v>
          </cell>
          <cell r="J87" t="str">
            <v>Common Equity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1</v>
          </cell>
          <cell r="P87">
            <v>52.75</v>
          </cell>
          <cell r="Q87">
            <v>52.75</v>
          </cell>
          <cell r="R87">
            <v>0</v>
          </cell>
          <cell r="S87" t="str">
            <v>5942-7905</v>
          </cell>
          <cell r="V87">
            <v>0</v>
          </cell>
          <cell r="W87" t="str">
            <v>001:Enron-NA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60951299.25</v>
          </cell>
          <cell r="AJ87">
            <v>0</v>
          </cell>
          <cell r="AK87">
            <v>0</v>
          </cell>
          <cell r="AL87">
            <v>60951299.25</v>
          </cell>
          <cell r="AM87">
            <v>0</v>
          </cell>
          <cell r="AN87">
            <v>5000000</v>
          </cell>
          <cell r="AP87">
            <v>0</v>
          </cell>
          <cell r="AQ87">
            <v>5000000</v>
          </cell>
          <cell r="AR87">
            <v>1</v>
          </cell>
          <cell r="AS87">
            <v>0</v>
          </cell>
          <cell r="AT87">
            <v>52.75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60951299.25</v>
          </cell>
          <cell r="AZ87">
            <v>0</v>
          </cell>
          <cell r="BA87">
            <v>-1.1999999999825377</v>
          </cell>
          <cell r="BB87">
            <v>60951298.049999997</v>
          </cell>
          <cell r="BC87">
            <v>52.75</v>
          </cell>
          <cell r="BD87">
            <v>52.75</v>
          </cell>
          <cell r="BE87">
            <v>0</v>
          </cell>
        </row>
        <row r="88">
          <cell r="A88" t="str">
            <v>Hide</v>
          </cell>
          <cell r="B88" t="str">
            <v>Enron Raptor I - US Public</v>
          </cell>
          <cell r="C88" t="str">
            <v>Principal Investing Raptor</v>
          </cell>
          <cell r="D88" t="str">
            <v>Kuykendall</v>
          </cell>
          <cell r="E88" t="str">
            <v>713-853-3995</v>
          </cell>
          <cell r="F88" t="str">
            <v>Active Power Raptor I</v>
          </cell>
          <cell r="G88" t="str">
            <v>US;ACPW</v>
          </cell>
          <cell r="H88" t="str">
            <v>Principal Investing</v>
          </cell>
          <cell r="I88" t="str">
            <v>Public</v>
          </cell>
          <cell r="J88" t="str">
            <v>Common Equity</v>
          </cell>
          <cell r="K88">
            <v>1276383</v>
          </cell>
          <cell r="L88">
            <v>1276383</v>
          </cell>
          <cell r="M88">
            <v>0</v>
          </cell>
          <cell r="N88">
            <v>0</v>
          </cell>
          <cell r="O88">
            <v>1</v>
          </cell>
          <cell r="P88">
            <v>68</v>
          </cell>
          <cell r="Q88">
            <v>67</v>
          </cell>
          <cell r="R88">
            <v>1</v>
          </cell>
          <cell r="S88" t="str">
            <v>5942-7905</v>
          </cell>
          <cell r="V88">
            <v>86794044</v>
          </cell>
          <cell r="W88" t="str">
            <v>015:Enron Raptor I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85517661</v>
          </cell>
          <cell r="AE88">
            <v>1276383</v>
          </cell>
          <cell r="AF88">
            <v>0</v>
          </cell>
          <cell r="AG88">
            <v>0</v>
          </cell>
          <cell r="AH88">
            <v>1276383</v>
          </cell>
          <cell r="AI88">
            <v>19145744.75</v>
          </cell>
          <cell r="AJ88">
            <v>0</v>
          </cell>
          <cell r="AK88">
            <v>0</v>
          </cell>
          <cell r="AL88">
            <v>19145744.75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R88">
            <v>1</v>
          </cell>
          <cell r="AS88">
            <v>86794044</v>
          </cell>
          <cell r="AT88">
            <v>68</v>
          </cell>
          <cell r="AU88">
            <v>-2871861.75</v>
          </cell>
          <cell r="AV88">
            <v>0</v>
          </cell>
          <cell r="AW88">
            <v>0</v>
          </cell>
          <cell r="AX88">
            <v>-2871861.75</v>
          </cell>
          <cell r="AY88">
            <v>19145744.75</v>
          </cell>
          <cell r="AZ88">
            <v>0</v>
          </cell>
          <cell r="BA88">
            <v>0</v>
          </cell>
          <cell r="BB88">
            <v>19145744.75</v>
          </cell>
          <cell r="BC88">
            <v>68</v>
          </cell>
          <cell r="BD88">
            <v>67</v>
          </cell>
          <cell r="BE88">
            <v>-4148244.75</v>
          </cell>
        </row>
        <row r="89">
          <cell r="A89" t="str">
            <v>Hide</v>
          </cell>
          <cell r="B89" t="str">
            <v>Enron Networks - Private</v>
          </cell>
          <cell r="C89" t="str">
            <v>Enron Networks</v>
          </cell>
          <cell r="D89" t="str">
            <v>Horn</v>
          </cell>
          <cell r="E89" t="str">
            <v>713-853-4250</v>
          </cell>
          <cell r="F89" t="str">
            <v>ChemConnect</v>
          </cell>
          <cell r="G89" t="str">
            <v xml:space="preserve"> </v>
          </cell>
          <cell r="H89" t="str">
            <v>Information Technology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2000003</v>
          </cell>
          <cell r="Q89">
            <v>2000003</v>
          </cell>
          <cell r="R89">
            <v>0</v>
          </cell>
          <cell r="S89" t="str">
            <v>6822-8921</v>
          </cell>
          <cell r="V89">
            <v>2000003</v>
          </cell>
          <cell r="W89" t="str">
            <v>013:Enron Networks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2000003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2000003</v>
          </cell>
          <cell r="AP89">
            <v>0</v>
          </cell>
          <cell r="AQ89">
            <v>2000003</v>
          </cell>
          <cell r="AR89">
            <v>1</v>
          </cell>
          <cell r="AS89">
            <v>2000003</v>
          </cell>
          <cell r="AT89">
            <v>2000003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0.5</v>
          </cell>
          <cell r="AZ89">
            <v>0</v>
          </cell>
          <cell r="BA89">
            <v>0</v>
          </cell>
          <cell r="BB89">
            <v>0.5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Show</v>
          </cell>
          <cell r="B90" t="str">
            <v>US Private</v>
          </cell>
          <cell r="C90" t="str">
            <v>Principal Investing</v>
          </cell>
          <cell r="D90" t="str">
            <v>Horn</v>
          </cell>
          <cell r="E90" t="str">
            <v>713-853-4250</v>
          </cell>
          <cell r="F90" t="str">
            <v>Encorp</v>
          </cell>
          <cell r="G90" t="str">
            <v xml:space="preserve"> </v>
          </cell>
          <cell r="H90" t="str">
            <v>Generation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3000000</v>
          </cell>
          <cell r="Q90">
            <v>3000000</v>
          </cell>
          <cell r="R90">
            <v>0</v>
          </cell>
          <cell r="S90" t="str">
            <v>6743-8841</v>
          </cell>
          <cell r="V90">
            <v>3000000</v>
          </cell>
          <cell r="W90" t="str">
            <v>001:Enron-NA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3000000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3000000</v>
          </cell>
          <cell r="AP90">
            <v>0</v>
          </cell>
          <cell r="AQ90">
            <v>3000000</v>
          </cell>
          <cell r="AR90">
            <v>1</v>
          </cell>
          <cell r="AS90">
            <v>3000000</v>
          </cell>
          <cell r="AT90">
            <v>3000000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Hide</v>
          </cell>
          <cell r="B91" t="str">
            <v>Enron Networks - Private</v>
          </cell>
          <cell r="C91" t="str">
            <v>Enron Networks</v>
          </cell>
          <cell r="D91" t="str">
            <v>Horn</v>
          </cell>
          <cell r="E91" t="str">
            <v>713-853-4250</v>
          </cell>
          <cell r="F91" t="str">
            <v>ECOutlook (ECO)</v>
          </cell>
          <cell r="G91" t="str">
            <v xml:space="preserve"> </v>
          </cell>
          <cell r="H91" t="str">
            <v>Information Technology</v>
          </cell>
          <cell r="I91" t="str">
            <v xml:space="preserve">Private </v>
          </cell>
          <cell r="J91" t="str">
            <v>Common Equity</v>
          </cell>
          <cell r="K91">
            <v>1</v>
          </cell>
          <cell r="L91">
            <v>1</v>
          </cell>
          <cell r="M91">
            <v>0</v>
          </cell>
          <cell r="N91">
            <v>0</v>
          </cell>
          <cell r="O91">
            <v>1</v>
          </cell>
          <cell r="P91">
            <v>2000000</v>
          </cell>
          <cell r="Q91">
            <v>0</v>
          </cell>
          <cell r="R91">
            <v>2000000</v>
          </cell>
          <cell r="S91" t="str">
            <v>6781-8879</v>
          </cell>
          <cell r="V91">
            <v>2000000</v>
          </cell>
          <cell r="W91" t="str">
            <v>013:Enron Networks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2000000</v>
          </cell>
          <cell r="AT91">
            <v>2000000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0.19999999995343387</v>
          </cell>
          <cell r="AZ91">
            <v>0</v>
          </cell>
          <cell r="BA91">
            <v>0</v>
          </cell>
          <cell r="BB91">
            <v>0.19999999995343387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Hide</v>
          </cell>
          <cell r="B92" t="str">
            <v>Enron Networks - Private</v>
          </cell>
          <cell r="C92" t="str">
            <v>Enron Networks</v>
          </cell>
          <cell r="D92" t="str">
            <v>Horn</v>
          </cell>
          <cell r="E92" t="str">
            <v>713-853-4250</v>
          </cell>
          <cell r="F92" t="str">
            <v>Impresse</v>
          </cell>
          <cell r="G92" t="str">
            <v xml:space="preserve"> </v>
          </cell>
          <cell r="H92" t="str">
            <v>Information Technology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1999994</v>
          </cell>
          <cell r="Q92">
            <v>1999994</v>
          </cell>
          <cell r="R92">
            <v>0</v>
          </cell>
          <cell r="S92" t="str">
            <v>6781-8879</v>
          </cell>
          <cell r="V92">
            <v>1999994</v>
          </cell>
          <cell r="W92" t="str">
            <v>013:Enron Networks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1999994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1999994</v>
          </cell>
          <cell r="AP92">
            <v>0</v>
          </cell>
          <cell r="AQ92">
            <v>1999994</v>
          </cell>
          <cell r="AR92">
            <v>1</v>
          </cell>
          <cell r="AS92">
            <v>1999994</v>
          </cell>
          <cell r="AT92">
            <v>1999994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0.19999999995343387</v>
          </cell>
          <cell r="AZ92">
            <v>0</v>
          </cell>
          <cell r="BA92">
            <v>0</v>
          </cell>
          <cell r="BB92">
            <v>0.19999999995343387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Principal Investing</v>
          </cell>
          <cell r="D93" t="str">
            <v>Vetters</v>
          </cell>
          <cell r="E93" t="str">
            <v>713-853-9435</v>
          </cell>
          <cell r="F93" t="str">
            <v>Power Systems MFG</v>
          </cell>
          <cell r="G93" t="str">
            <v xml:space="preserve"> </v>
          </cell>
          <cell r="H93" t="str">
            <v>Generation</v>
          </cell>
          <cell r="I93" t="str">
            <v xml:space="preserve">Private </v>
          </cell>
          <cell r="J93" t="str">
            <v>Common Equity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1</v>
          </cell>
          <cell r="P93">
            <v>1000000</v>
          </cell>
          <cell r="Q93">
            <v>1000000</v>
          </cell>
          <cell r="R93">
            <v>0</v>
          </cell>
          <cell r="S93" t="str">
            <v>7562-9862</v>
          </cell>
          <cell r="V93">
            <v>1000000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1000000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1000000</v>
          </cell>
          <cell r="AP93">
            <v>0</v>
          </cell>
          <cell r="AQ93">
            <v>1000000</v>
          </cell>
          <cell r="AR93">
            <v>1</v>
          </cell>
          <cell r="AS93">
            <v>1000000</v>
          </cell>
          <cell r="AT93">
            <v>1000000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 - Performing</v>
          </cell>
          <cell r="D94" t="str">
            <v>Lydecker</v>
          </cell>
          <cell r="E94" t="str">
            <v>713-853-3504</v>
          </cell>
          <cell r="F94" t="str">
            <v>Terradyne</v>
          </cell>
          <cell r="G94" t="str">
            <v xml:space="preserve"> </v>
          </cell>
          <cell r="H94" t="str">
            <v>Other</v>
          </cell>
          <cell r="I94" t="str">
            <v xml:space="preserve">Private </v>
          </cell>
          <cell r="J94" t="str">
            <v>Common Equity</v>
          </cell>
          <cell r="K94">
            <v>795.75699999999995</v>
          </cell>
          <cell r="L94">
            <v>795.75699999999995</v>
          </cell>
          <cell r="M94">
            <v>0</v>
          </cell>
          <cell r="N94">
            <v>0</v>
          </cell>
          <cell r="O94">
            <v>1</v>
          </cell>
          <cell r="P94">
            <v>0</v>
          </cell>
          <cell r="Q94">
            <v>0</v>
          </cell>
          <cell r="R94">
            <v>0</v>
          </cell>
          <cell r="S94" t="str">
            <v>170-202</v>
          </cell>
          <cell r="V94">
            <v>0</v>
          </cell>
          <cell r="W94" t="str">
            <v>001:Enron-NA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-796000</v>
          </cell>
          <cell r="AJ94">
            <v>0</v>
          </cell>
          <cell r="AK94">
            <v>0</v>
          </cell>
          <cell r="AL94">
            <v>-796000</v>
          </cell>
          <cell r="AM94">
            <v>0</v>
          </cell>
          <cell r="AN94">
            <v>796000</v>
          </cell>
          <cell r="AP94">
            <v>0</v>
          </cell>
          <cell r="AQ94">
            <v>0</v>
          </cell>
          <cell r="AR94">
            <v>1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-796000</v>
          </cell>
          <cell r="AZ94">
            <v>0</v>
          </cell>
          <cell r="BA94">
            <v>0</v>
          </cell>
          <cell r="BB94">
            <v>-796000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Show</v>
          </cell>
          <cell r="B95" t="str">
            <v>US Private</v>
          </cell>
          <cell r="C95" t="str">
            <v>Generation East</v>
          </cell>
          <cell r="D95" t="str">
            <v>Ward</v>
          </cell>
          <cell r="E95" t="str">
            <v>713-345-8957</v>
          </cell>
          <cell r="F95" t="str">
            <v>East Coast Power Common</v>
          </cell>
          <cell r="G95" t="str">
            <v xml:space="preserve"> </v>
          </cell>
          <cell r="H95" t="str">
            <v>Generation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101106000</v>
          </cell>
          <cell r="Q95">
            <v>101106000</v>
          </cell>
          <cell r="R95">
            <v>0</v>
          </cell>
          <cell r="S95" t="str">
            <v>2333-3193</v>
          </cell>
          <cell r="V95">
            <v>101106000</v>
          </cell>
          <cell r="W95" t="str">
            <v>001:Enron-NA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101106000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1000030</v>
          </cell>
          <cell r="AN95">
            <v>101106000</v>
          </cell>
          <cell r="AP95">
            <v>0</v>
          </cell>
          <cell r="AQ95">
            <v>101106000</v>
          </cell>
          <cell r="AR95">
            <v>1</v>
          </cell>
          <cell r="AS95">
            <v>101106000</v>
          </cell>
          <cell r="AT95">
            <v>101106000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13397500</v>
          </cell>
          <cell r="AZ95">
            <v>0</v>
          </cell>
          <cell r="BA95">
            <v>0</v>
          </cell>
          <cell r="BB95">
            <v>13397500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Show</v>
          </cell>
          <cell r="B96" t="str">
            <v>US Private</v>
          </cell>
          <cell r="C96" t="str">
            <v>Generation East</v>
          </cell>
          <cell r="D96" t="str">
            <v>Ward</v>
          </cell>
          <cell r="E96" t="str">
            <v>713-345-8957</v>
          </cell>
          <cell r="F96" t="str">
            <v xml:space="preserve">East Coast Power Pref </v>
          </cell>
          <cell r="G96" t="str">
            <v xml:space="preserve"> </v>
          </cell>
          <cell r="H96" t="str">
            <v>Generation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2333-5227</v>
          </cell>
          <cell r="V96">
            <v>0</v>
          </cell>
          <cell r="W96" t="str">
            <v>001:Enron-NA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Special Assets - Performing</v>
          </cell>
          <cell r="D97" t="str">
            <v>Lydecker</v>
          </cell>
          <cell r="E97" t="str">
            <v>713-853-3504</v>
          </cell>
          <cell r="F97" t="str">
            <v>WB Oil &amp; Gas</v>
          </cell>
          <cell r="G97" t="str">
            <v xml:space="preserve"> </v>
          </cell>
          <cell r="H97" t="str">
            <v>Energy</v>
          </cell>
          <cell r="I97" t="str">
            <v xml:space="preserve">Private </v>
          </cell>
          <cell r="J97" t="str">
            <v>Common Equity</v>
          </cell>
          <cell r="K97">
            <v>1000</v>
          </cell>
          <cell r="L97">
            <v>1000</v>
          </cell>
          <cell r="M97">
            <v>0</v>
          </cell>
          <cell r="N97">
            <v>0</v>
          </cell>
          <cell r="O97">
            <v>1</v>
          </cell>
          <cell r="P97">
            <v>1360</v>
          </cell>
          <cell r="Q97">
            <v>1360</v>
          </cell>
          <cell r="R97">
            <v>0</v>
          </cell>
          <cell r="S97" t="str">
            <v>588-639</v>
          </cell>
          <cell r="V97">
            <v>1360000</v>
          </cell>
          <cell r="W97" t="str">
            <v>001:Enron-NA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1360000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1360000</v>
          </cell>
          <cell r="AP97">
            <v>0</v>
          </cell>
          <cell r="AQ97">
            <v>1360000</v>
          </cell>
          <cell r="AR97">
            <v>1</v>
          </cell>
          <cell r="AS97">
            <v>1360000</v>
          </cell>
          <cell r="AT97">
            <v>1360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Performing Raptor</v>
          </cell>
          <cell r="D98" t="str">
            <v>Lydecker</v>
          </cell>
          <cell r="E98" t="str">
            <v>713-853-3504</v>
          </cell>
          <cell r="F98" t="str">
            <v>WB Oil &amp; Gas Raptor I</v>
          </cell>
          <cell r="G98" t="str">
            <v xml:space="preserve"> </v>
          </cell>
          <cell r="H98" t="str">
            <v>Special Assets - Performing</v>
          </cell>
          <cell r="I98" t="str">
            <v xml:space="preserve">Private </v>
          </cell>
          <cell r="J98" t="str">
            <v>Common Equity</v>
          </cell>
          <cell r="K98">
            <v>1000</v>
          </cell>
          <cell r="L98">
            <v>1000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588-639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Special Assets - Performing</v>
          </cell>
          <cell r="D99" t="str">
            <v>Lydecker</v>
          </cell>
          <cell r="E99" t="str">
            <v>713-853-3504</v>
          </cell>
          <cell r="F99" t="str">
            <v xml:space="preserve">Neutralysis </v>
          </cell>
          <cell r="G99" t="str">
            <v xml:space="preserve"> </v>
          </cell>
          <cell r="H99" t="str">
            <v>Energy</v>
          </cell>
          <cell r="I99" t="str">
            <v xml:space="preserve">Private </v>
          </cell>
          <cell r="J99" t="str">
            <v>Common Equity</v>
          </cell>
          <cell r="K99">
            <v>1000</v>
          </cell>
          <cell r="L99">
            <v>1000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S99" t="str">
            <v>441-506</v>
          </cell>
          <cell r="V99">
            <v>0</v>
          </cell>
          <cell r="W99" t="str">
            <v>001:Enron-NA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US Private</v>
          </cell>
          <cell r="C100" t="str">
            <v>Special Assets - Performing</v>
          </cell>
          <cell r="D100" t="str">
            <v>Lydecker</v>
          </cell>
          <cell r="E100" t="str">
            <v>713-853-3504</v>
          </cell>
          <cell r="F100" t="str">
            <v>Masada Oxynol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1000</v>
          </cell>
          <cell r="L100">
            <v>1000</v>
          </cell>
          <cell r="M100">
            <v>0</v>
          </cell>
          <cell r="N100">
            <v>0</v>
          </cell>
          <cell r="O100">
            <v>1</v>
          </cell>
          <cell r="P100">
            <v>3896</v>
          </cell>
          <cell r="Q100">
            <v>3896</v>
          </cell>
          <cell r="R100">
            <v>0</v>
          </cell>
          <cell r="S100" t="str">
            <v>1354-1608</v>
          </cell>
          <cell r="V100">
            <v>3896000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3896000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3896000</v>
          </cell>
          <cell r="AP100">
            <v>0</v>
          </cell>
          <cell r="AQ100">
            <v>3896000</v>
          </cell>
          <cell r="AR100">
            <v>1</v>
          </cell>
          <cell r="AS100">
            <v>3896000</v>
          </cell>
          <cell r="AT100">
            <v>3896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-892000</v>
          </cell>
          <cell r="AZ100">
            <v>0</v>
          </cell>
          <cell r="BA100">
            <v>0</v>
          </cell>
          <cell r="BB100">
            <v>-892000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DoNotShow</v>
          </cell>
          <cell r="B101" t="str">
            <v>Enron Raptor II - US Private</v>
          </cell>
          <cell r="C101" t="str">
            <v>Special Assets - Performing Raptor</v>
          </cell>
          <cell r="D101" t="str">
            <v>Lydecker</v>
          </cell>
          <cell r="E101" t="str">
            <v>713-853-3504</v>
          </cell>
          <cell r="F101" t="str">
            <v>Masada Oxynol Raptor II</v>
          </cell>
          <cell r="G101" t="str">
            <v xml:space="preserve"> </v>
          </cell>
          <cell r="H101" t="str">
            <v>Special Assets - Performing</v>
          </cell>
          <cell r="I101" t="str">
            <v xml:space="preserve">Private </v>
          </cell>
          <cell r="J101" t="str">
            <v>Common Equity</v>
          </cell>
          <cell r="K101">
            <v>1000</v>
          </cell>
          <cell r="L101">
            <v>1000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S101" t="str">
            <v>1354-1608</v>
          </cell>
          <cell r="V101">
            <v>0</v>
          </cell>
          <cell r="W101" t="str">
            <v>016:Enron Raptor II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US Private</v>
          </cell>
          <cell r="C102" t="str">
            <v>Principal Investing</v>
          </cell>
          <cell r="D102" t="str">
            <v>Kuykendall</v>
          </cell>
          <cell r="E102" t="str">
            <v>713-853-3995</v>
          </cell>
          <cell r="F102" t="str">
            <v>Metering Technology Corp</v>
          </cell>
          <cell r="G102" t="str">
            <v xml:space="preserve"> </v>
          </cell>
          <cell r="H102" t="str">
            <v>Utility Services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0.5</v>
          </cell>
          <cell r="O102">
            <v>1</v>
          </cell>
          <cell r="P102">
            <v>5000000</v>
          </cell>
          <cell r="Q102">
            <v>5000000</v>
          </cell>
          <cell r="R102">
            <v>0</v>
          </cell>
          <cell r="S102" t="str">
            <v>7648-9950</v>
          </cell>
          <cell r="V102">
            <v>5000000</v>
          </cell>
          <cell r="W102" t="str">
            <v>001:Enron-NA</v>
          </cell>
          <cell r="X102">
            <v>2500000</v>
          </cell>
          <cell r="Y102">
            <v>0</v>
          </cell>
          <cell r="Z102">
            <v>2500000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5000000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US Private</v>
          </cell>
          <cell r="C103" t="str">
            <v>Special Assets - Non-Performing</v>
          </cell>
          <cell r="D103" t="str">
            <v>Lydecker</v>
          </cell>
          <cell r="E103" t="str">
            <v>713-853-3504</v>
          </cell>
          <cell r="F103" t="str">
            <v>Heartland Steel Common</v>
          </cell>
          <cell r="G103" t="str">
            <v xml:space="preserve"> </v>
          </cell>
          <cell r="H103" t="str">
            <v>Steel</v>
          </cell>
          <cell r="I103" t="str">
            <v xml:space="preserve">Private </v>
          </cell>
          <cell r="J103" t="str">
            <v>Common Equity</v>
          </cell>
          <cell r="K103">
            <v>172031</v>
          </cell>
          <cell r="L103">
            <v>172031</v>
          </cell>
          <cell r="M103">
            <v>0</v>
          </cell>
          <cell r="N103">
            <v>0.5</v>
          </cell>
          <cell r="O103">
            <v>1</v>
          </cell>
          <cell r="P103">
            <v>136.64929576646068</v>
          </cell>
          <cell r="Q103">
            <v>162.09551185542139</v>
          </cell>
          <cell r="R103">
            <v>-25.446216088960711</v>
          </cell>
          <cell r="S103" t="str">
            <v>126-153</v>
          </cell>
          <cell r="V103">
            <v>23507915</v>
          </cell>
          <cell r="W103" t="str">
            <v>001:Enron-NA</v>
          </cell>
          <cell r="X103">
            <v>11753957.499999998</v>
          </cell>
          <cell r="Y103">
            <v>0</v>
          </cell>
          <cell r="Z103">
            <v>11753957.499999998</v>
          </cell>
          <cell r="AA103">
            <v>0</v>
          </cell>
          <cell r="AB103">
            <v>0</v>
          </cell>
          <cell r="AC103">
            <v>0</v>
          </cell>
          <cell r="AD103">
            <v>27885453</v>
          </cell>
          <cell r="AE103">
            <v>-4377538</v>
          </cell>
          <cell r="AF103">
            <v>0</v>
          </cell>
          <cell r="AG103">
            <v>0</v>
          </cell>
          <cell r="AH103">
            <v>-4377538</v>
          </cell>
          <cell r="AI103">
            <v>-4377538</v>
          </cell>
          <cell r="AJ103">
            <v>0</v>
          </cell>
          <cell r="AK103">
            <v>0</v>
          </cell>
          <cell r="AL103">
            <v>-4377538</v>
          </cell>
          <cell r="AM103">
            <v>0</v>
          </cell>
          <cell r="AN103">
            <v>27885453</v>
          </cell>
          <cell r="AP103">
            <v>0</v>
          </cell>
          <cell r="AQ103">
            <v>23507915</v>
          </cell>
          <cell r="AR103">
            <v>1</v>
          </cell>
          <cell r="AS103">
            <v>23507914.999999996</v>
          </cell>
          <cell r="AT103">
            <v>136.64929576646068</v>
          </cell>
          <cell r="AU103">
            <v>-4377538</v>
          </cell>
          <cell r="AV103">
            <v>0</v>
          </cell>
          <cell r="AW103">
            <v>0</v>
          </cell>
          <cell r="AX103">
            <v>-4377538</v>
          </cell>
          <cell r="AY103">
            <v>-9965552</v>
          </cell>
          <cell r="AZ103">
            <v>0</v>
          </cell>
          <cell r="BA103">
            <v>6730</v>
          </cell>
          <cell r="BB103">
            <v>-9958822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Hide</v>
          </cell>
          <cell r="B104" t="str">
            <v>Enron Raptor I - US Private</v>
          </cell>
          <cell r="C104" t="str">
            <v>Special Assets - Non-Performing Raptor</v>
          </cell>
          <cell r="D104" t="str">
            <v>Lydecker</v>
          </cell>
          <cell r="E104" t="str">
            <v>713-853-3504</v>
          </cell>
          <cell r="F104" t="str">
            <v>Heartland Steel Common Raptor I</v>
          </cell>
          <cell r="G104" t="str">
            <v xml:space="preserve"> </v>
          </cell>
          <cell r="H104" t="str">
            <v>Special Assets - Non-Performing</v>
          </cell>
          <cell r="I104" t="str">
            <v xml:space="preserve">Private </v>
          </cell>
          <cell r="J104" t="str">
            <v>Common Equity</v>
          </cell>
          <cell r="K104">
            <v>172031</v>
          </cell>
          <cell r="L104">
            <v>172031</v>
          </cell>
          <cell r="M104">
            <v>0</v>
          </cell>
          <cell r="N104">
            <v>0.5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S104" t="str">
            <v>126-153</v>
          </cell>
          <cell r="V104">
            <v>0</v>
          </cell>
          <cell r="W104" t="str">
            <v>015:Enron Raptor I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Special Assets - Non-Performing</v>
          </cell>
          <cell r="D105" t="str">
            <v>Lydecker</v>
          </cell>
          <cell r="E105" t="str">
            <v>713-853-3504</v>
          </cell>
          <cell r="F105" t="str">
            <v>Heartland Steel Common Condor</v>
          </cell>
          <cell r="G105" t="str">
            <v xml:space="preserve"> </v>
          </cell>
          <cell r="H105" t="str">
            <v>Steel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14753533</v>
          </cell>
          <cell r="Q105">
            <v>14753533</v>
          </cell>
          <cell r="R105">
            <v>0</v>
          </cell>
          <cell r="S105" t="str">
            <v>126-153-Condor</v>
          </cell>
          <cell r="V105">
            <v>14753533</v>
          </cell>
          <cell r="W105" t="str">
            <v>001:Enron-NA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14753533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14753533</v>
          </cell>
          <cell r="AP105">
            <v>0</v>
          </cell>
          <cell r="AQ105">
            <v>14753533</v>
          </cell>
          <cell r="AR105">
            <v>1</v>
          </cell>
          <cell r="AS105">
            <v>14753533</v>
          </cell>
          <cell r="AT105">
            <v>14753533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Hide</v>
          </cell>
          <cell r="B106" t="str">
            <v>Enron Raptor I - US Private</v>
          </cell>
          <cell r="C106" t="str">
            <v>Special Assets - Non-Performing Raptor</v>
          </cell>
          <cell r="D106" t="str">
            <v>Lydecker</v>
          </cell>
          <cell r="E106" t="str">
            <v>713-853-3504</v>
          </cell>
          <cell r="F106" t="str">
            <v>Heartland Steel Common Condor Raptor I</v>
          </cell>
          <cell r="G106" t="str">
            <v xml:space="preserve"> </v>
          </cell>
          <cell r="H106" t="str">
            <v>Steel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S106" t="str">
            <v>126-153-Condor</v>
          </cell>
          <cell r="V106">
            <v>0</v>
          </cell>
          <cell r="W106" t="str">
            <v>015:Enron Raptor I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Private</v>
          </cell>
          <cell r="C107" t="str">
            <v>Principal Investing</v>
          </cell>
          <cell r="D107" t="str">
            <v>Vetters</v>
          </cell>
          <cell r="E107" t="str">
            <v>713-853-9435</v>
          </cell>
          <cell r="F107" t="str">
            <v>Solo Energy</v>
          </cell>
          <cell r="G107" t="str">
            <v xml:space="preserve"> </v>
          </cell>
          <cell r="H107" t="str">
            <v>Venture Capital</v>
          </cell>
          <cell r="I107" t="str">
            <v xml:space="preserve">Private </v>
          </cell>
          <cell r="J107" t="str">
            <v>Common Equity</v>
          </cell>
          <cell r="K107">
            <v>6937.5</v>
          </cell>
          <cell r="L107">
            <v>6937.5</v>
          </cell>
          <cell r="M107">
            <v>0</v>
          </cell>
          <cell r="N107">
            <v>0</v>
          </cell>
          <cell r="O107">
            <v>1</v>
          </cell>
          <cell r="P107">
            <v>1079.3513513513512</v>
          </cell>
          <cell r="Q107">
            <v>1079.3513513513512</v>
          </cell>
          <cell r="R107">
            <v>0</v>
          </cell>
          <cell r="S107" t="str">
            <v>1627-1900</v>
          </cell>
          <cell r="V107">
            <v>7488000</v>
          </cell>
          <cell r="W107" t="str">
            <v>001:Enron-NA</v>
          </cell>
          <cell r="X107">
            <v>3743999.9999999995</v>
          </cell>
          <cell r="Y107">
            <v>0</v>
          </cell>
          <cell r="Z107">
            <v>3743999.9999999995</v>
          </cell>
          <cell r="AA107">
            <v>3743999.9999999995</v>
          </cell>
          <cell r="AB107">
            <v>0</v>
          </cell>
          <cell r="AC107">
            <v>3743999.9999999995</v>
          </cell>
          <cell r="AD107">
            <v>7488000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7487999.9999999991</v>
          </cell>
          <cell r="AT107">
            <v>1079.3513513513512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Principal Investing</v>
          </cell>
          <cell r="D108" t="str">
            <v>Kuykendall</v>
          </cell>
          <cell r="E108" t="str">
            <v>713-853-3995</v>
          </cell>
          <cell r="F108" t="str">
            <v>Utiliquest</v>
          </cell>
          <cell r="G108" t="str">
            <v xml:space="preserve"> </v>
          </cell>
          <cell r="H108" t="str">
            <v>Utility Services</v>
          </cell>
          <cell r="I108" t="str">
            <v xml:space="preserve">Private </v>
          </cell>
          <cell r="J108" t="str">
            <v>Common Equity</v>
          </cell>
          <cell r="K108">
            <v>6937.5</v>
          </cell>
          <cell r="L108">
            <v>6937.5</v>
          </cell>
          <cell r="M108">
            <v>0</v>
          </cell>
          <cell r="N108">
            <v>0</v>
          </cell>
          <cell r="O108">
            <v>1</v>
          </cell>
          <cell r="P108">
            <v>2315.0450450450448</v>
          </cell>
          <cell r="Q108">
            <v>2315.0450450450448</v>
          </cell>
          <cell r="R108">
            <v>0</v>
          </cell>
          <cell r="S108" t="str">
            <v>1627-1900</v>
          </cell>
          <cell r="V108">
            <v>16060625</v>
          </cell>
          <cell r="W108" t="str">
            <v>001:Enron-NA</v>
          </cell>
          <cell r="X108">
            <v>8030312.4999999991</v>
          </cell>
          <cell r="Y108">
            <v>0</v>
          </cell>
          <cell r="Z108">
            <v>8030312.4999999991</v>
          </cell>
          <cell r="AA108">
            <v>8030312.4999999991</v>
          </cell>
          <cell r="AB108">
            <v>0</v>
          </cell>
          <cell r="AC108">
            <v>8030312.4999999991</v>
          </cell>
          <cell r="AD108">
            <v>16060625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62500</v>
          </cell>
          <cell r="AL108">
            <v>62500</v>
          </cell>
          <cell r="AM108">
            <v>7.4114520233698436E-9</v>
          </cell>
          <cell r="AN108">
            <v>16060625</v>
          </cell>
          <cell r="AP108">
            <v>0</v>
          </cell>
          <cell r="AQ108">
            <v>16060625</v>
          </cell>
          <cell r="AR108">
            <v>1</v>
          </cell>
          <cell r="AS108">
            <v>16060624.999999998</v>
          </cell>
          <cell r="AT108">
            <v>2315.0450450450448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-2913659</v>
          </cell>
          <cell r="AZ108">
            <v>0</v>
          </cell>
          <cell r="BA108">
            <v>187500</v>
          </cell>
          <cell r="BB108">
            <v>-2726159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DoNotShow</v>
          </cell>
          <cell r="B109" t="str">
            <v>Enron Raptor II - US Private</v>
          </cell>
          <cell r="C109" t="str">
            <v>Principal Investing Raptor</v>
          </cell>
          <cell r="D109" t="str">
            <v>Kuykendall</v>
          </cell>
          <cell r="E109" t="str">
            <v>713-853-3995</v>
          </cell>
          <cell r="F109" t="str">
            <v>Utiliquest Raptor II</v>
          </cell>
          <cell r="G109" t="str">
            <v xml:space="preserve"> </v>
          </cell>
          <cell r="H109" t="str">
            <v>Principal Investing</v>
          </cell>
          <cell r="I109" t="str">
            <v xml:space="preserve">Private </v>
          </cell>
          <cell r="J109" t="str">
            <v>Common Equity</v>
          </cell>
          <cell r="K109">
            <v>6937.5</v>
          </cell>
          <cell r="L109">
            <v>6937.5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1627-1900</v>
          </cell>
          <cell r="V109">
            <v>0</v>
          </cell>
          <cell r="W109" t="str">
            <v>016:Enron Raptor II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7.4114520233698436E-9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Show</v>
          </cell>
          <cell r="B110" t="str">
            <v>US Private</v>
          </cell>
          <cell r="C110" t="str">
            <v>Special Assets - Performing</v>
          </cell>
          <cell r="D110" t="str">
            <v>Lydecker</v>
          </cell>
          <cell r="E110" t="str">
            <v>713-853-3504</v>
          </cell>
          <cell r="F110" t="str">
            <v>Catalytica</v>
          </cell>
          <cell r="G110" t="str">
            <v xml:space="preserve"> </v>
          </cell>
          <cell r="H110" t="str">
            <v>Generation</v>
          </cell>
          <cell r="I110" t="str">
            <v xml:space="preserve">Private </v>
          </cell>
          <cell r="J110" t="str">
            <v>Preferred Equity</v>
          </cell>
          <cell r="K110">
            <v>30000</v>
          </cell>
          <cell r="L110">
            <v>30000</v>
          </cell>
          <cell r="M110">
            <v>0</v>
          </cell>
          <cell r="N110">
            <v>0</v>
          </cell>
          <cell r="O110">
            <v>1</v>
          </cell>
          <cell r="P110">
            <v>3870.5</v>
          </cell>
          <cell r="Q110">
            <v>3195.6798333333331</v>
          </cell>
          <cell r="R110">
            <v>674.82016666666686</v>
          </cell>
          <cell r="S110" t="str">
            <v>1588-1862</v>
          </cell>
          <cell r="V110">
            <v>116115000</v>
          </cell>
          <cell r="W110" t="str">
            <v>001:Enron-NA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95870395</v>
          </cell>
          <cell r="AE110">
            <v>20244605</v>
          </cell>
          <cell r="AF110">
            <v>0</v>
          </cell>
          <cell r="AG110">
            <v>0</v>
          </cell>
          <cell r="AH110">
            <v>20244605</v>
          </cell>
          <cell r="AI110">
            <v>69801000</v>
          </cell>
          <cell r="AJ110">
            <v>0</v>
          </cell>
          <cell r="AK110">
            <v>0</v>
          </cell>
          <cell r="AL110">
            <v>69801000</v>
          </cell>
          <cell r="AM110">
            <v>0</v>
          </cell>
          <cell r="AN110">
            <v>46314000</v>
          </cell>
          <cell r="AP110">
            <v>0</v>
          </cell>
          <cell r="AQ110">
            <v>116115000</v>
          </cell>
          <cell r="AR110">
            <v>1</v>
          </cell>
          <cell r="AS110">
            <v>116115000</v>
          </cell>
          <cell r="AT110">
            <v>3870.5</v>
          </cell>
          <cell r="AU110">
            <v>20244605</v>
          </cell>
          <cell r="AV110">
            <v>0</v>
          </cell>
          <cell r="AW110">
            <v>0</v>
          </cell>
          <cell r="AX110">
            <v>20244605</v>
          </cell>
          <cell r="AY110">
            <v>70087000</v>
          </cell>
          <cell r="AZ110">
            <v>0</v>
          </cell>
          <cell r="BA110">
            <v>106000</v>
          </cell>
          <cell r="BB110">
            <v>70193000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Hide</v>
          </cell>
          <cell r="B111" t="str">
            <v>Enron Raptor I - US Private</v>
          </cell>
          <cell r="C111" t="str">
            <v>Special Assets - Performing Raptor</v>
          </cell>
          <cell r="D111" t="str">
            <v>Lydecker</v>
          </cell>
          <cell r="E111" t="str">
            <v>713-853-3504</v>
          </cell>
          <cell r="F111" t="str">
            <v>Catalytica Raptor I</v>
          </cell>
          <cell r="G111" t="str">
            <v xml:space="preserve"> </v>
          </cell>
          <cell r="H111" t="str">
            <v>Special Assets - Performing</v>
          </cell>
          <cell r="I111" t="str">
            <v xml:space="preserve">Private </v>
          </cell>
          <cell r="J111" t="str">
            <v>Preferred Equity</v>
          </cell>
          <cell r="K111">
            <v>30000</v>
          </cell>
          <cell r="L111">
            <v>30000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 t="str">
            <v>1588-1862</v>
          </cell>
          <cell r="V111">
            <v>0</v>
          </cell>
          <cell r="W111" t="str">
            <v>015:Enron Raptor I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Hide</v>
          </cell>
          <cell r="B112" t="str">
            <v>EBS Private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Amber Networks EBS</v>
          </cell>
          <cell r="G112" t="str">
            <v xml:space="preserve"> </v>
          </cell>
          <cell r="H112" t="str">
            <v>Network Equipment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5000000</v>
          </cell>
          <cell r="Q112">
            <v>5000000</v>
          </cell>
          <cell r="R112">
            <v>0</v>
          </cell>
          <cell r="S112">
            <v>0</v>
          </cell>
          <cell r="V112">
            <v>5000000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5000000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5000000</v>
          </cell>
          <cell r="AP112">
            <v>0</v>
          </cell>
          <cell r="AQ112">
            <v>0</v>
          </cell>
          <cell r="AR112">
            <v>1</v>
          </cell>
          <cell r="AS112">
            <v>5000000</v>
          </cell>
          <cell r="AT112">
            <v>5000000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Hide</v>
          </cell>
          <cell r="B113" t="str">
            <v>EBS Private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Artesia EBS</v>
          </cell>
          <cell r="G113" t="str">
            <v xml:space="preserve"> </v>
          </cell>
          <cell r="H113" t="str">
            <v>Content Enabler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V113">
            <v>0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EBS Public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Avici EBS</v>
          </cell>
          <cell r="G114" t="str">
            <v>US;AVCI-RAPT</v>
          </cell>
          <cell r="H114" t="str">
            <v>Network Equipment</v>
          </cell>
          <cell r="I114" t="str">
            <v>Public</v>
          </cell>
          <cell r="J114" t="str">
            <v>Common Equity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1</v>
          </cell>
          <cell r="P114">
            <v>162.5</v>
          </cell>
          <cell r="Q114">
            <v>162.5</v>
          </cell>
          <cell r="R114">
            <v>0</v>
          </cell>
          <cell r="S114">
            <v>0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158681725</v>
          </cell>
          <cell r="AJ114">
            <v>0</v>
          </cell>
          <cell r="AK114">
            <v>0</v>
          </cell>
          <cell r="AL114">
            <v>158681725</v>
          </cell>
          <cell r="AM114">
            <v>0</v>
          </cell>
          <cell r="AN114">
            <v>14000000</v>
          </cell>
          <cell r="AP114">
            <v>0</v>
          </cell>
          <cell r="AQ114">
            <v>14000000</v>
          </cell>
          <cell r="AR114">
            <v>1</v>
          </cell>
          <cell r="AS114">
            <v>0</v>
          </cell>
          <cell r="AT114">
            <v>162.5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162681725</v>
          </cell>
          <cell r="AZ114">
            <v>0</v>
          </cell>
          <cell r="BA114">
            <v>0</v>
          </cell>
          <cell r="BB114">
            <v>162681725</v>
          </cell>
          <cell r="BC114">
            <v>162.5</v>
          </cell>
          <cell r="BD114">
            <v>162.5</v>
          </cell>
          <cell r="BE114">
            <v>0</v>
          </cell>
        </row>
        <row r="115">
          <cell r="A115" t="str">
            <v>Hide</v>
          </cell>
          <cell r="B115" t="str">
            <v>Enron Raptor I - EBS Public</v>
          </cell>
          <cell r="C115" t="str">
            <v>EBS Raptor</v>
          </cell>
          <cell r="D115" t="str">
            <v>Garland</v>
          </cell>
          <cell r="E115" t="str">
            <v>713-853-7301</v>
          </cell>
          <cell r="F115" t="str">
            <v>Avici EBS Raptor I</v>
          </cell>
          <cell r="G115" t="str">
            <v>US;AVCI</v>
          </cell>
          <cell r="H115" t="str">
            <v>Network Equipment</v>
          </cell>
          <cell r="I115" t="str">
            <v>Public</v>
          </cell>
          <cell r="J115" t="str">
            <v>Common Equity</v>
          </cell>
          <cell r="K115">
            <v>1093426</v>
          </cell>
          <cell r="L115">
            <v>1093426</v>
          </cell>
          <cell r="M115">
            <v>0</v>
          </cell>
          <cell r="N115">
            <v>0</v>
          </cell>
          <cell r="O115">
            <v>1</v>
          </cell>
          <cell r="P115">
            <v>136</v>
          </cell>
          <cell r="Q115">
            <v>130.375</v>
          </cell>
          <cell r="R115">
            <v>5.625</v>
          </cell>
          <cell r="S115">
            <v>0</v>
          </cell>
          <cell r="V115">
            <v>148705936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142555414.75</v>
          </cell>
          <cell r="AE115">
            <v>6150521.25</v>
          </cell>
          <cell r="AF115">
            <v>0</v>
          </cell>
          <cell r="AG115">
            <v>0</v>
          </cell>
          <cell r="AH115">
            <v>6150521.25</v>
          </cell>
          <cell r="AI115">
            <v>-28975789</v>
          </cell>
          <cell r="AJ115">
            <v>0</v>
          </cell>
          <cell r="AK115">
            <v>0</v>
          </cell>
          <cell r="AL115">
            <v>-28975789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148705936</v>
          </cell>
          <cell r="AT115">
            <v>136</v>
          </cell>
          <cell r="AU115">
            <v>-15102946.625</v>
          </cell>
          <cell r="AV115">
            <v>0</v>
          </cell>
          <cell r="AW115">
            <v>0</v>
          </cell>
          <cell r="AX115">
            <v>-15102946.625</v>
          </cell>
          <cell r="AY115">
            <v>-28975789</v>
          </cell>
          <cell r="AZ115">
            <v>0</v>
          </cell>
          <cell r="BA115">
            <v>0</v>
          </cell>
          <cell r="BB115">
            <v>-28975789</v>
          </cell>
          <cell r="BC115">
            <v>136</v>
          </cell>
          <cell r="BD115">
            <v>130.375</v>
          </cell>
          <cell r="BE115">
            <v>-21253467.875</v>
          </cell>
        </row>
        <row r="116">
          <cell r="A116" t="str">
            <v>DoNotShow</v>
          </cell>
          <cell r="B116" t="str">
            <v>EBS Public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Avici EBS - Valuation Reserve</v>
          </cell>
          <cell r="G116" t="str">
            <v>US;AVCI</v>
          </cell>
          <cell r="H116" t="str">
            <v>Network Equipment</v>
          </cell>
          <cell r="I116" t="str">
            <v>Public</v>
          </cell>
          <cell r="J116" t="str">
            <v>Common Equity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V116">
            <v>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Hide</v>
          </cell>
          <cell r="B117" t="str">
            <v>EBS Private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Aristasoft EBS</v>
          </cell>
          <cell r="G117" t="str">
            <v xml:space="preserve"> </v>
          </cell>
          <cell r="H117" t="str">
            <v>Application Service Provider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5000000</v>
          </cell>
          <cell r="Q117">
            <v>5000000</v>
          </cell>
          <cell r="R117">
            <v>0</v>
          </cell>
          <cell r="S117">
            <v>0</v>
          </cell>
          <cell r="V117">
            <v>5000000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5000000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5000000</v>
          </cell>
          <cell r="AT117">
            <v>5000000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Digital Entertainment Networks EBS</v>
          </cell>
          <cell r="G118" t="str">
            <v xml:space="preserve"> </v>
          </cell>
          <cell r="H118" t="str">
            <v>Content Origination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V118">
            <v>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-5000000</v>
          </cell>
          <cell r="AZ118">
            <v>0</v>
          </cell>
          <cell r="BA118">
            <v>0</v>
          </cell>
          <cell r="BB118">
            <v>-5000000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eMotion Content Enabler EBS</v>
          </cell>
          <cell r="G119" t="str">
            <v xml:space="preserve"> </v>
          </cell>
          <cell r="H119" t="str">
            <v>Content Enabler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3000000</v>
          </cell>
          <cell r="Q119">
            <v>3000000</v>
          </cell>
          <cell r="R119">
            <v>0</v>
          </cell>
          <cell r="S119">
            <v>0</v>
          </cell>
          <cell r="V119">
            <v>3000000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3000000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3000000</v>
          </cell>
          <cell r="AP119">
            <v>0</v>
          </cell>
          <cell r="AQ119">
            <v>0</v>
          </cell>
          <cell r="AR119">
            <v>1</v>
          </cell>
          <cell r="AS119">
            <v>3000000</v>
          </cell>
          <cell r="AT119">
            <v>3000000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Ennovate Networks EBS</v>
          </cell>
          <cell r="G120" t="str">
            <v xml:space="preserve"> </v>
          </cell>
          <cell r="H120" t="str">
            <v>Network Equipment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3000000</v>
          </cell>
          <cell r="Q120">
            <v>3000000</v>
          </cell>
          <cell r="R120">
            <v>0</v>
          </cell>
          <cell r="S120">
            <v>0</v>
          </cell>
          <cell r="V120">
            <v>3000000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3000000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3000000</v>
          </cell>
          <cell r="AP120">
            <v>0</v>
          </cell>
          <cell r="AQ120">
            <v>3000000</v>
          </cell>
          <cell r="AR120">
            <v>1</v>
          </cell>
          <cell r="AS120">
            <v>3000000</v>
          </cell>
          <cell r="AT120">
            <v>3000000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EBS Public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Equinix EBS</v>
          </cell>
          <cell r="G121" t="str">
            <v>US;EQIX</v>
          </cell>
          <cell r="H121" t="str">
            <v>Co-location</v>
          </cell>
          <cell r="I121" t="str">
            <v>Public</v>
          </cell>
          <cell r="J121" t="str">
            <v>Common Equity</v>
          </cell>
          <cell r="K121">
            <v>938086</v>
          </cell>
          <cell r="L121">
            <v>938086</v>
          </cell>
          <cell r="M121">
            <v>0</v>
          </cell>
          <cell r="N121">
            <v>0</v>
          </cell>
          <cell r="O121">
            <v>1</v>
          </cell>
          <cell r="P121">
            <v>14.375</v>
          </cell>
          <cell r="Q121">
            <v>15.5</v>
          </cell>
          <cell r="R121">
            <v>-1.125</v>
          </cell>
          <cell r="S121">
            <v>0</v>
          </cell>
          <cell r="V121">
            <v>13484986.25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14540333</v>
          </cell>
          <cell r="AE121">
            <v>-1055346.75</v>
          </cell>
          <cell r="AF121">
            <v>0</v>
          </cell>
          <cell r="AG121">
            <v>0</v>
          </cell>
          <cell r="AH121">
            <v>-1055346.75</v>
          </cell>
          <cell r="AI121">
            <v>-661350.63</v>
          </cell>
          <cell r="AJ121">
            <v>0</v>
          </cell>
          <cell r="AK121">
            <v>0</v>
          </cell>
          <cell r="AL121">
            <v>-661350.63</v>
          </cell>
          <cell r="AM121">
            <v>0</v>
          </cell>
          <cell r="AN121">
            <v>13000000</v>
          </cell>
          <cell r="AP121">
            <v>0</v>
          </cell>
          <cell r="AQ121">
            <v>13000000</v>
          </cell>
          <cell r="AR121">
            <v>1</v>
          </cell>
          <cell r="AS121">
            <v>13484986.25</v>
          </cell>
          <cell r="AT121">
            <v>14.375</v>
          </cell>
          <cell r="AU121">
            <v>-1700280.875</v>
          </cell>
          <cell r="AV121">
            <v>0</v>
          </cell>
          <cell r="AW121">
            <v>0</v>
          </cell>
          <cell r="AX121">
            <v>-1700280.875</v>
          </cell>
          <cell r="AY121">
            <v>7338649.370000001</v>
          </cell>
          <cell r="AZ121">
            <v>0</v>
          </cell>
          <cell r="BA121">
            <v>0</v>
          </cell>
          <cell r="BB121">
            <v>7338649.370000001</v>
          </cell>
          <cell r="BC121">
            <v>14.375</v>
          </cell>
          <cell r="BD121">
            <v>15.5</v>
          </cell>
          <cell r="BE121">
            <v>-644934.125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Fast Forward Networks EBS</v>
          </cell>
          <cell r="G122" t="str">
            <v xml:space="preserve"> </v>
          </cell>
          <cell r="H122" t="str">
            <v>Content Facilitator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3000000</v>
          </cell>
          <cell r="Q122">
            <v>3000000</v>
          </cell>
          <cell r="R122">
            <v>0</v>
          </cell>
          <cell r="S122">
            <v>0</v>
          </cell>
          <cell r="V122">
            <v>3000000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3000000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3000000</v>
          </cell>
          <cell r="AP122">
            <v>0</v>
          </cell>
          <cell r="AQ122">
            <v>0</v>
          </cell>
          <cell r="AR122">
            <v>1</v>
          </cell>
          <cell r="AS122">
            <v>3000000</v>
          </cell>
          <cell r="AT122">
            <v>3000000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IAM.COM EBS</v>
          </cell>
          <cell r="G123" t="str">
            <v xml:space="preserve"> </v>
          </cell>
          <cell r="H123" t="str">
            <v>Content Facilitator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4000000</v>
          </cell>
          <cell r="Q123">
            <v>4000000</v>
          </cell>
          <cell r="R123">
            <v>0</v>
          </cell>
          <cell r="S123">
            <v>0</v>
          </cell>
          <cell r="V123">
            <v>4000000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4000000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4000000</v>
          </cell>
          <cell r="AP123">
            <v>0</v>
          </cell>
          <cell r="AQ123">
            <v>4000000</v>
          </cell>
          <cell r="AR123">
            <v>1</v>
          </cell>
          <cell r="AS123">
            <v>4000000</v>
          </cell>
          <cell r="AT123">
            <v>4000000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InterXion EBS</v>
          </cell>
          <cell r="G124" t="str">
            <v xml:space="preserve"> </v>
          </cell>
          <cell r="H124" t="str">
            <v>Co-location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9530000</v>
          </cell>
          <cell r="Q124">
            <v>9530000</v>
          </cell>
          <cell r="R124">
            <v>0</v>
          </cell>
          <cell r="S124">
            <v>0</v>
          </cell>
          <cell r="V124">
            <v>9530000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9530000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9530000</v>
          </cell>
          <cell r="AT124">
            <v>9530000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Mshow EBS</v>
          </cell>
          <cell r="G125" t="str">
            <v xml:space="preserve"> </v>
          </cell>
          <cell r="H125" t="str">
            <v>Content Facilitator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3000000</v>
          </cell>
          <cell r="Q125">
            <v>3000000</v>
          </cell>
          <cell r="R125">
            <v>0</v>
          </cell>
          <cell r="S125">
            <v>0</v>
          </cell>
          <cell r="V125">
            <v>3000000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3000000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3000000</v>
          </cell>
          <cell r="AP125">
            <v>0</v>
          </cell>
          <cell r="AQ125">
            <v>3000000</v>
          </cell>
          <cell r="AR125">
            <v>1</v>
          </cell>
          <cell r="AS125">
            <v>3000000</v>
          </cell>
          <cell r="AT125">
            <v>3000000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Salus Media EBS</v>
          </cell>
          <cell r="G126" t="str">
            <v xml:space="preserve"> </v>
          </cell>
          <cell r="H126" t="str">
            <v>Content Origination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3000000</v>
          </cell>
          <cell r="Q126">
            <v>3000000</v>
          </cell>
          <cell r="R126">
            <v>0</v>
          </cell>
          <cell r="S126">
            <v>0</v>
          </cell>
          <cell r="V126">
            <v>3000000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3000000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3000000</v>
          </cell>
          <cell r="AP126">
            <v>0</v>
          </cell>
          <cell r="AQ126">
            <v>3000000</v>
          </cell>
          <cell r="AR126">
            <v>1</v>
          </cell>
          <cell r="AS126">
            <v>3000000</v>
          </cell>
          <cell r="AT126">
            <v>3000000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Telseon EBS</v>
          </cell>
          <cell r="G127" t="str">
            <v xml:space="preserve"> </v>
          </cell>
          <cell r="H127" t="str">
            <v>Metro Fiber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5000000</v>
          </cell>
          <cell r="Q127">
            <v>5000000</v>
          </cell>
          <cell r="R127">
            <v>0</v>
          </cell>
          <cell r="S127">
            <v>0</v>
          </cell>
          <cell r="V127">
            <v>5000000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5000000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5000000</v>
          </cell>
          <cell r="AP127">
            <v>0</v>
          </cell>
          <cell r="AQ127">
            <v>0</v>
          </cell>
          <cell r="AR127">
            <v>1</v>
          </cell>
          <cell r="AS127">
            <v>5000000</v>
          </cell>
          <cell r="AT127">
            <v>5000000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Vspan EBS</v>
          </cell>
          <cell r="G128" t="str">
            <v xml:space="preserve"> </v>
          </cell>
          <cell r="H128" t="str">
            <v>Video Conferencing Service Provider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5000000</v>
          </cell>
          <cell r="Q128">
            <v>5000000</v>
          </cell>
          <cell r="R128">
            <v>0</v>
          </cell>
          <cell r="S128">
            <v>0</v>
          </cell>
          <cell r="V128">
            <v>5000000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5000000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5000000</v>
          </cell>
          <cell r="AT128">
            <v>5000000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Enron Global Markets - Total Return Swap</v>
          </cell>
          <cell r="C129" t="str">
            <v>GRM - New Products</v>
          </cell>
          <cell r="D129" t="str">
            <v>Blesie</v>
          </cell>
          <cell r="E129" t="str">
            <v>713-345-7830</v>
          </cell>
          <cell r="F129" t="str">
            <v>BWT/Swiss Re TRS EGM</v>
          </cell>
          <cell r="G129" t="str">
            <v xml:space="preserve"> </v>
          </cell>
          <cell r="H129" t="str">
            <v>Insurance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0.6</v>
          </cell>
          <cell r="O129">
            <v>1</v>
          </cell>
          <cell r="P129">
            <v>-60664</v>
          </cell>
          <cell r="Q129">
            <v>-60664</v>
          </cell>
          <cell r="R129">
            <v>0</v>
          </cell>
          <cell r="S129" t="str">
            <v>6043-9063</v>
          </cell>
          <cell r="V129">
            <v>-60664</v>
          </cell>
          <cell r="W129" t="str">
            <v>014:Enron Global Markets</v>
          </cell>
          <cell r="X129">
            <v>-36398.400000000001</v>
          </cell>
          <cell r="Y129">
            <v>0</v>
          </cell>
          <cell r="Z129">
            <v>-36398.400000000001</v>
          </cell>
          <cell r="AA129">
            <v>0</v>
          </cell>
          <cell r="AB129">
            <v>0</v>
          </cell>
          <cell r="AC129">
            <v>0</v>
          </cell>
          <cell r="AD129">
            <v>-60664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-60664</v>
          </cell>
          <cell r="AP129">
            <v>0</v>
          </cell>
          <cell r="AQ129">
            <v>-60664</v>
          </cell>
          <cell r="AR129">
            <v>1</v>
          </cell>
          <cell r="AS129">
            <v>-60664</v>
          </cell>
          <cell r="AT129">
            <v>-60664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-60664</v>
          </cell>
          <cell r="AZ129">
            <v>0</v>
          </cell>
          <cell r="BA129">
            <v>740000</v>
          </cell>
          <cell r="BB129">
            <v>679336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Show</v>
          </cell>
          <cell r="B130" t="str">
            <v>Total Return Swap</v>
          </cell>
          <cell r="C130" t="str">
            <v>Generation East</v>
          </cell>
          <cell r="D130" t="str">
            <v>Duran</v>
          </cell>
          <cell r="E130" t="str">
            <v>713-853-7364</v>
          </cell>
          <cell r="F130" t="str">
            <v>MCN TRS</v>
          </cell>
          <cell r="G130" t="str">
            <v xml:space="preserve"> </v>
          </cell>
          <cell r="H130" t="str">
            <v>Generation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12597600</v>
          </cell>
          <cell r="Q130">
            <v>12597600</v>
          </cell>
          <cell r="R130">
            <v>0</v>
          </cell>
          <cell r="S130" t="str">
            <v>6681-9742</v>
          </cell>
          <cell r="V130">
            <v>12597600</v>
          </cell>
          <cell r="W130" t="str">
            <v>001:Enron-NA</v>
          </cell>
          <cell r="X130">
            <v>7558560</v>
          </cell>
          <cell r="Y130">
            <v>0</v>
          </cell>
          <cell r="Z130">
            <v>7558560</v>
          </cell>
          <cell r="AA130">
            <v>0</v>
          </cell>
          <cell r="AB130">
            <v>0</v>
          </cell>
          <cell r="AC130">
            <v>0</v>
          </cell>
          <cell r="AD130">
            <v>12597600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12597600</v>
          </cell>
          <cell r="AP130">
            <v>0</v>
          </cell>
          <cell r="AQ130">
            <v>12597600</v>
          </cell>
          <cell r="AR130">
            <v>1</v>
          </cell>
          <cell r="AS130">
            <v>12597600</v>
          </cell>
          <cell r="AT130">
            <v>12597600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12597600</v>
          </cell>
          <cell r="AZ130">
            <v>0</v>
          </cell>
          <cell r="BA130">
            <v>0</v>
          </cell>
          <cell r="BB130">
            <v>12597600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US Structured Credit-Book</v>
          </cell>
          <cell r="C131" t="str">
            <v>Gas Assets</v>
          </cell>
          <cell r="D131" t="str">
            <v>TBD</v>
          </cell>
          <cell r="E131" t="str">
            <v>Not Available</v>
          </cell>
          <cell r="F131" t="str">
            <v>Bammel Gas Trust Loan</v>
          </cell>
          <cell r="G131" t="str">
            <v xml:space="preserve"> </v>
          </cell>
          <cell r="H131" t="str">
            <v>Energy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6960000</v>
          </cell>
          <cell r="Q131">
            <v>6960000</v>
          </cell>
          <cell r="R131">
            <v>0</v>
          </cell>
          <cell r="S131" t="str">
            <v>1287-1520</v>
          </cell>
          <cell r="V131">
            <v>6960000</v>
          </cell>
          <cell r="W131" t="str">
            <v>001:Enron-NA</v>
          </cell>
          <cell r="X131">
            <v>4176000</v>
          </cell>
          <cell r="Y131">
            <v>0</v>
          </cell>
          <cell r="Z131">
            <v>4176000</v>
          </cell>
          <cell r="AA131">
            <v>0</v>
          </cell>
          <cell r="AB131">
            <v>0</v>
          </cell>
          <cell r="AC131">
            <v>0</v>
          </cell>
          <cell r="AD131">
            <v>6960000</v>
          </cell>
          <cell r="AE131">
            <v>0</v>
          </cell>
          <cell r="AF131">
            <v>0</v>
          </cell>
          <cell r="AG131">
            <v>1609</v>
          </cell>
          <cell r="AH131">
            <v>1609</v>
          </cell>
          <cell r="AI131">
            <v>0</v>
          </cell>
          <cell r="AJ131">
            <v>0</v>
          </cell>
          <cell r="AK131">
            <v>146043.35</v>
          </cell>
          <cell r="AL131">
            <v>146043.35</v>
          </cell>
          <cell r="AM131">
            <v>0</v>
          </cell>
          <cell r="AN131">
            <v>6960000</v>
          </cell>
          <cell r="AP131">
            <v>0</v>
          </cell>
          <cell r="AQ131">
            <v>6960000</v>
          </cell>
          <cell r="AR131">
            <v>1</v>
          </cell>
          <cell r="AS131">
            <v>6960000</v>
          </cell>
          <cell r="AT131">
            <v>6960000</v>
          </cell>
          <cell r="AU131">
            <v>0</v>
          </cell>
          <cell r="AV131">
            <v>0</v>
          </cell>
          <cell r="AW131">
            <v>1609</v>
          </cell>
          <cell r="AX131">
            <v>1609</v>
          </cell>
          <cell r="AY131">
            <v>0</v>
          </cell>
          <cell r="AZ131">
            <v>0</v>
          </cell>
          <cell r="BA131">
            <v>275391.7</v>
          </cell>
          <cell r="BB131">
            <v>275391.7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Total Return Swap</v>
          </cell>
          <cell r="C132" t="str">
            <v>Gas Assets</v>
          </cell>
          <cell r="D132" t="str">
            <v>TBD</v>
          </cell>
          <cell r="E132" t="str">
            <v>Not Available</v>
          </cell>
          <cell r="F132" t="str">
            <v>Bammel Looper TRS</v>
          </cell>
          <cell r="G132" t="str">
            <v xml:space="preserve"> </v>
          </cell>
          <cell r="H132" t="str">
            <v>Energy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 t="str">
            <v>1287-10502</v>
          </cell>
          <cell r="V132">
            <v>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Total Return Swap</v>
          </cell>
          <cell r="C133" t="str">
            <v>Gas Assets</v>
          </cell>
          <cell r="D133" t="str">
            <v>TBD</v>
          </cell>
          <cell r="E133" t="str">
            <v>Not Available</v>
          </cell>
          <cell r="F133" t="str">
            <v>Mid Texas TRS</v>
          </cell>
          <cell r="G133" t="str">
            <v xml:space="preserve"> </v>
          </cell>
          <cell r="H133" t="str">
            <v>Energy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0.6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Hide</v>
          </cell>
          <cell r="B134" t="str">
            <v>Enron Global Markets - Total Return Swap</v>
          </cell>
          <cell r="C134" t="str">
            <v>Coal</v>
          </cell>
          <cell r="D134" t="str">
            <v>Beyer</v>
          </cell>
          <cell r="E134" t="str">
            <v>713-853-9825</v>
          </cell>
          <cell r="F134" t="str">
            <v>American Coal Senior TRS EGM</v>
          </cell>
          <cell r="G134" t="str">
            <v xml:space="preserve"> </v>
          </cell>
          <cell r="H134" t="str">
            <v>Coal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 t="str">
            <v>1727-10290</v>
          </cell>
          <cell r="V134">
            <v>0</v>
          </cell>
          <cell r="W134" t="str">
            <v>014:Enron Global Markets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Total Return Swap</v>
          </cell>
          <cell r="C135" t="str">
            <v>Gas Assets</v>
          </cell>
          <cell r="D135" t="str">
            <v>Bierbach</v>
          </cell>
          <cell r="E135" t="str">
            <v>713-853-4725</v>
          </cell>
          <cell r="F135" t="str">
            <v>Powder River TRS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0.6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S135" t="str">
            <v>2859-10505</v>
          </cell>
          <cell r="V135">
            <v>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Total Return Swap</v>
          </cell>
          <cell r="C136" t="str">
            <v>Gas Assets</v>
          </cell>
          <cell r="D136" t="str">
            <v>Bierbach</v>
          </cell>
          <cell r="E136" t="str">
            <v>713-853-4725</v>
          </cell>
          <cell r="F136" t="str">
            <v>Wind River TRS</v>
          </cell>
          <cell r="G136" t="str">
            <v xml:space="preserve"> </v>
          </cell>
          <cell r="H136" t="str">
            <v>Energy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0.6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 t="str">
            <v>2860-10503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DoNotShow</v>
          </cell>
          <cell r="B137" t="str">
            <v>Total Return Swap</v>
          </cell>
          <cell r="C137" t="str">
            <v>Discovery</v>
          </cell>
          <cell r="D137" t="str">
            <v>Kuykendall</v>
          </cell>
          <cell r="E137" t="str">
            <v>713-853-3995</v>
          </cell>
          <cell r="F137" t="str">
            <v>First World Discovery</v>
          </cell>
          <cell r="G137" t="str">
            <v xml:space="preserve"> </v>
          </cell>
          <cell r="H137" t="str">
            <v>Telecom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0.6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Show</v>
          </cell>
          <cell r="B138" t="str">
            <v>US Private</v>
          </cell>
          <cell r="C138" t="str">
            <v>Principal Investing</v>
          </cell>
          <cell r="D138" t="str">
            <v>Kuykendall</v>
          </cell>
          <cell r="E138" t="str">
            <v>713-853-3995</v>
          </cell>
          <cell r="F138" t="str">
            <v>First World</v>
          </cell>
          <cell r="G138" t="str">
            <v xml:space="preserve"> </v>
          </cell>
          <cell r="H138" t="str">
            <v>Telecom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0.6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 t="str">
            <v>889-981</v>
          </cell>
          <cell r="V138">
            <v>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298066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US Private</v>
          </cell>
          <cell r="C139" t="str">
            <v>West Originations</v>
          </cell>
          <cell r="D139" t="str">
            <v>TBD</v>
          </cell>
          <cell r="E139" t="str">
            <v>Not Available</v>
          </cell>
          <cell r="F139" t="str">
            <v>Alpine Natural Gas Preferred</v>
          </cell>
          <cell r="G139" t="str">
            <v xml:space="preserve"> </v>
          </cell>
          <cell r="H139" t="str">
            <v>Energy</v>
          </cell>
          <cell r="I139" t="str">
            <v xml:space="preserve">Private </v>
          </cell>
          <cell r="J139" t="str">
            <v>Preferred Equity</v>
          </cell>
          <cell r="K139">
            <v>10694884</v>
          </cell>
          <cell r="L139">
            <v>10694884</v>
          </cell>
          <cell r="M139">
            <v>0</v>
          </cell>
          <cell r="N139">
            <v>0</v>
          </cell>
          <cell r="O139">
            <v>1</v>
          </cell>
          <cell r="P139">
            <v>0.26648255371446761</v>
          </cell>
          <cell r="Q139">
            <v>0.26648255371446761</v>
          </cell>
          <cell r="R139">
            <v>0</v>
          </cell>
          <cell r="S139" t="str">
            <v>567-3876</v>
          </cell>
          <cell r="V139">
            <v>2850000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2850000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2850000</v>
          </cell>
          <cell r="AP139">
            <v>0</v>
          </cell>
          <cell r="AQ139">
            <v>2850000</v>
          </cell>
          <cell r="AR139">
            <v>1</v>
          </cell>
          <cell r="AS139">
            <v>2850000</v>
          </cell>
          <cell r="AT139">
            <v>0.26648255371446761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Show</v>
          </cell>
          <cell r="B140" t="str">
            <v>US Private</v>
          </cell>
          <cell r="C140" t="str">
            <v>Energy Capital Resources</v>
          </cell>
          <cell r="D140" t="str">
            <v>Pruett/Josey</v>
          </cell>
          <cell r="E140" t="str">
            <v>713-345-7109/713-853-0321</v>
          </cell>
          <cell r="F140" t="str">
            <v>EEX Equity</v>
          </cell>
          <cell r="G140" t="str">
            <v xml:space="preserve"> </v>
          </cell>
          <cell r="H140" t="str">
            <v>Energy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S140" t="str">
            <v>6043-8046</v>
          </cell>
          <cell r="V140">
            <v>0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US Private</v>
          </cell>
          <cell r="C141" t="str">
            <v>Special Assets - Performing</v>
          </cell>
          <cell r="D141" t="str">
            <v>Lydecker</v>
          </cell>
          <cell r="E141" t="str">
            <v>713-853-3504</v>
          </cell>
          <cell r="F141" t="str">
            <v>LSI Preferred Private</v>
          </cell>
          <cell r="G141" t="str">
            <v xml:space="preserve"> </v>
          </cell>
          <cell r="H141" t="str">
            <v>OSX</v>
          </cell>
          <cell r="I141" t="str">
            <v xml:space="preserve">Private </v>
          </cell>
          <cell r="J141" t="str">
            <v>Preferred Equity</v>
          </cell>
          <cell r="K141">
            <v>4000</v>
          </cell>
          <cell r="L141">
            <v>4000</v>
          </cell>
          <cell r="M141">
            <v>0</v>
          </cell>
          <cell r="N141">
            <v>0</v>
          </cell>
          <cell r="O141">
            <v>1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V141">
            <v>0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Show</v>
          </cell>
          <cell r="B142" t="str">
            <v>US Private</v>
          </cell>
          <cell r="C142" t="str">
            <v>Special Assets - Non-Performing</v>
          </cell>
          <cell r="D142" t="str">
            <v>Lydecker</v>
          </cell>
          <cell r="E142" t="str">
            <v>713-853-3504</v>
          </cell>
          <cell r="F142" t="str">
            <v>NSM Common</v>
          </cell>
          <cell r="G142" t="str">
            <v xml:space="preserve"> </v>
          </cell>
          <cell r="H142" t="str">
            <v>Steel</v>
          </cell>
          <cell r="I142" t="str">
            <v xml:space="preserve">Private </v>
          </cell>
          <cell r="J142" t="str">
            <v>Common Equity</v>
          </cell>
          <cell r="K142">
            <v>27955691</v>
          </cell>
          <cell r="L142">
            <v>27955691</v>
          </cell>
          <cell r="M142">
            <v>0</v>
          </cell>
          <cell r="N142">
            <v>0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S142" t="str">
            <v>295-333</v>
          </cell>
          <cell r="V142">
            <v>0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Show</v>
          </cell>
          <cell r="B143" t="str">
            <v>Priv. Equity Partnerships</v>
          </cell>
          <cell r="C143" t="str">
            <v>Energy Capital Resources</v>
          </cell>
          <cell r="D143" t="str">
            <v>Pruett/Josey</v>
          </cell>
          <cell r="E143" t="str">
            <v>713-345-7109/713-853-0321</v>
          </cell>
          <cell r="F143" t="str">
            <v>Ridgelake ORRI</v>
          </cell>
          <cell r="G143" t="str">
            <v xml:space="preserve"> </v>
          </cell>
          <cell r="H143" t="str">
            <v>Energy</v>
          </cell>
          <cell r="I143" t="str">
            <v xml:space="preserve">Private </v>
          </cell>
          <cell r="J143" t="str">
            <v>Partnership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-6.9999999977881089E-2</v>
          </cell>
          <cell r="Q143">
            <v>-6.9999999977881089E-2</v>
          </cell>
          <cell r="R143">
            <v>0</v>
          </cell>
          <cell r="S143" t="str">
            <v>3194-5978</v>
          </cell>
          <cell r="V143">
            <v>-6.9999999977881089E-2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-6.9999999977881089E-2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132383.76</v>
          </cell>
          <cell r="AP143">
            <v>0</v>
          </cell>
          <cell r="AQ143">
            <v>132383.76</v>
          </cell>
          <cell r="AR143">
            <v>1</v>
          </cell>
          <cell r="AS143">
            <v>-6.9999999977881089E-2</v>
          </cell>
          <cell r="AT143">
            <v>-6.9999999977881089E-2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0.27000000001862645</v>
          </cell>
          <cell r="AZ143">
            <v>0</v>
          </cell>
          <cell r="BA143">
            <v>0</v>
          </cell>
          <cell r="BB143">
            <v>0.27000000001862645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Show</v>
          </cell>
          <cell r="B144" t="str">
            <v>Convertible - Public</v>
          </cell>
          <cell r="C144" t="str">
            <v>Special Assets - Non-Performing</v>
          </cell>
          <cell r="D144" t="str">
            <v>Lydecker</v>
          </cell>
          <cell r="E144" t="str">
            <v>713-853-3504</v>
          </cell>
          <cell r="F144" t="str">
            <v>Costilla Convertible</v>
          </cell>
          <cell r="G144" t="str">
            <v>US;COSEE</v>
          </cell>
          <cell r="H144" t="str">
            <v>Energy</v>
          </cell>
          <cell r="I144" t="str">
            <v>Convertible</v>
          </cell>
          <cell r="J144" t="str">
            <v>Convertible Preferred</v>
          </cell>
          <cell r="K144">
            <v>31250</v>
          </cell>
          <cell r="L144">
            <v>31250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 t="str">
            <v>1088-1201</v>
          </cell>
          <cell r="V144">
            <v>0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80.709999999999994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9.9999999999999995E-7</v>
          </cell>
          <cell r="BD144">
            <v>9.9999999999999995E-7</v>
          </cell>
          <cell r="BE144">
            <v>0</v>
          </cell>
        </row>
        <row r="145">
          <cell r="A145" t="str">
            <v>Show</v>
          </cell>
          <cell r="B145" t="str">
            <v>Convertible - Public</v>
          </cell>
          <cell r="C145" t="str">
            <v>Special Assets - Non-Performing</v>
          </cell>
          <cell r="D145" t="str">
            <v>Lydecker</v>
          </cell>
          <cell r="E145" t="str">
            <v>713-853-3504</v>
          </cell>
          <cell r="F145" t="str">
            <v>Inland Convertible</v>
          </cell>
          <cell r="G145" t="str">
            <v>US;INLN</v>
          </cell>
          <cell r="H145" t="str">
            <v>Energy</v>
          </cell>
          <cell r="I145" t="str">
            <v>Convertible</v>
          </cell>
          <cell r="J145" t="str">
            <v>Convertible Preferred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0.17445779340646311</v>
          </cell>
          <cell r="P145">
            <v>82.699378580450613</v>
          </cell>
          <cell r="Q145">
            <v>82.247511577881454</v>
          </cell>
          <cell r="R145">
            <v>0.45186700256915913</v>
          </cell>
          <cell r="S145" t="str">
            <v>58-70</v>
          </cell>
          <cell r="V145">
            <v>0</v>
          </cell>
          <cell r="W145" t="str">
            <v>001:Enron-NA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1698620</v>
          </cell>
          <cell r="AN145">
            <v>0</v>
          </cell>
          <cell r="AP145">
            <v>0</v>
          </cell>
          <cell r="AQ145">
            <v>0</v>
          </cell>
          <cell r="AR145">
            <v>8.33</v>
          </cell>
          <cell r="AS145">
            <v>0</v>
          </cell>
          <cell r="AT145">
            <v>5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5</v>
          </cell>
          <cell r="BD145">
            <v>4.625</v>
          </cell>
          <cell r="BE145">
            <v>0</v>
          </cell>
        </row>
        <row r="146">
          <cell r="A146" t="str">
            <v>Show</v>
          </cell>
          <cell r="B146" t="str">
            <v>Convertible - Private</v>
          </cell>
          <cell r="C146" t="str">
            <v>Special Assets - Non-Performing</v>
          </cell>
          <cell r="D146" t="str">
            <v>Lydecker</v>
          </cell>
          <cell r="E146" t="str">
            <v>713-853-3504</v>
          </cell>
          <cell r="F146" t="str">
            <v>Crown Energy Convertible</v>
          </cell>
          <cell r="G146" t="str">
            <v>US;CROE</v>
          </cell>
          <cell r="H146" t="str">
            <v>Heavy Construction</v>
          </cell>
          <cell r="I146" t="str">
            <v>Convertible</v>
          </cell>
          <cell r="J146" t="str">
            <v>Convertible Preferred</v>
          </cell>
          <cell r="K146">
            <v>817049</v>
          </cell>
          <cell r="L146">
            <v>817049</v>
          </cell>
          <cell r="M146">
            <v>0</v>
          </cell>
          <cell r="N146">
            <v>0</v>
          </cell>
          <cell r="O146">
            <v>0.28000000000000003</v>
          </cell>
          <cell r="P146">
            <v>0</v>
          </cell>
          <cell r="Q146">
            <v>0</v>
          </cell>
          <cell r="R146">
            <v>0</v>
          </cell>
          <cell r="S146" t="str">
            <v>30-32</v>
          </cell>
          <cell r="V146">
            <v>0</v>
          </cell>
          <cell r="W146" t="str">
            <v>001:Enron-NA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-3020000</v>
          </cell>
          <cell r="AJ146">
            <v>0</v>
          </cell>
          <cell r="AK146">
            <v>-100000</v>
          </cell>
          <cell r="AL146">
            <v>-3120000</v>
          </cell>
          <cell r="AM146">
            <v>0</v>
          </cell>
          <cell r="AN146">
            <v>3020000</v>
          </cell>
          <cell r="AP146">
            <v>0</v>
          </cell>
          <cell r="AQ146">
            <v>0</v>
          </cell>
          <cell r="AR146">
            <v>1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-3020000</v>
          </cell>
          <cell r="AZ146">
            <v>0</v>
          </cell>
          <cell r="BA146">
            <v>-100000</v>
          </cell>
          <cell r="BB146">
            <v>-3120000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</row>
        <row r="147">
          <cell r="A147" t="str">
            <v>Show</v>
          </cell>
          <cell r="B147" t="str">
            <v>Convertible - Private</v>
          </cell>
          <cell r="C147" t="str">
            <v>Portfolio</v>
          </cell>
          <cell r="D147" t="str">
            <v>Melendrez</v>
          </cell>
          <cell r="E147" t="str">
            <v>713-345-8670</v>
          </cell>
          <cell r="F147" t="str">
            <v>Mariner Convertible</v>
          </cell>
          <cell r="G147" t="str">
            <v/>
          </cell>
          <cell r="H147" t="str">
            <v>Energy</v>
          </cell>
          <cell r="I147" t="str">
            <v>Convertible</v>
          </cell>
          <cell r="J147" t="str">
            <v>Convertible Debt</v>
          </cell>
          <cell r="K147">
            <v>28571.428571500001</v>
          </cell>
          <cell r="L147">
            <v>28571.428571500001</v>
          </cell>
          <cell r="M147">
            <v>0</v>
          </cell>
          <cell r="N147">
            <v>0.3</v>
          </cell>
          <cell r="O147">
            <v>0.8</v>
          </cell>
          <cell r="P147">
            <v>0</v>
          </cell>
          <cell r="Q147">
            <v>0</v>
          </cell>
          <cell r="R147">
            <v>0</v>
          </cell>
          <cell r="S147" t="str">
            <v>66-2787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-2.6373031536408575E-10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-18399617</v>
          </cell>
          <cell r="AZ147">
            <v>0</v>
          </cell>
          <cell r="BA147">
            <v>0</v>
          </cell>
          <cell r="BB147">
            <v>-18399617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Show</v>
          </cell>
          <cell r="B148" t="str">
            <v>Convertible - Public</v>
          </cell>
          <cell r="C148" t="str">
            <v>Principal Investing</v>
          </cell>
          <cell r="D148" t="str">
            <v>Greer</v>
          </cell>
          <cell r="E148" t="str">
            <v>713-853-9140</v>
          </cell>
          <cell r="F148" t="str">
            <v>Quanta Convertible</v>
          </cell>
          <cell r="G148" t="str">
            <v>US;PWR</v>
          </cell>
          <cell r="H148" t="str">
            <v>Utility Services</v>
          </cell>
          <cell r="I148" t="str">
            <v>Convertible</v>
          </cell>
          <cell r="J148" t="str">
            <v>Convertible Debt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0.8996489454285177</v>
          </cell>
          <cell r="P148">
            <v>233.4598371149257</v>
          </cell>
          <cell r="Q148">
            <v>232.55298890074252</v>
          </cell>
          <cell r="R148">
            <v>0.90684821418318506</v>
          </cell>
          <cell r="S148" t="str">
            <v>2009-2422</v>
          </cell>
          <cell r="V148">
            <v>0</v>
          </cell>
          <cell r="W148" t="str">
            <v>001:Enron-NA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-3145353.4325060286</v>
          </cell>
          <cell r="AN148">
            <v>0</v>
          </cell>
          <cell r="AP148">
            <v>0</v>
          </cell>
          <cell r="AQ148">
            <v>0</v>
          </cell>
          <cell r="AR148">
            <v>5.3836349999999999</v>
          </cell>
          <cell r="AS148">
            <v>0</v>
          </cell>
          <cell r="AT148">
            <v>47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68069972.499192059</v>
          </cell>
          <cell r="AZ148">
            <v>0</v>
          </cell>
          <cell r="BA148">
            <v>683723.95</v>
          </cell>
          <cell r="BB148">
            <v>68753696.449192062</v>
          </cell>
          <cell r="BC148">
            <v>47</v>
          </cell>
          <cell r="BD148">
            <v>46.8125</v>
          </cell>
          <cell r="BE148">
            <v>0</v>
          </cell>
        </row>
        <row r="149">
          <cell r="A149" t="str">
            <v>Show</v>
          </cell>
          <cell r="B149" t="str">
            <v>Convertible - Public</v>
          </cell>
          <cell r="C149" t="str">
            <v>Principal Investing</v>
          </cell>
          <cell r="D149" t="str">
            <v>Greer</v>
          </cell>
          <cell r="E149" t="str">
            <v>713-853-9140</v>
          </cell>
          <cell r="F149" t="str">
            <v>Quanta Convertible Condor</v>
          </cell>
          <cell r="G149" t="str">
            <v>US;PWR</v>
          </cell>
          <cell r="H149" t="str">
            <v>Utility Services</v>
          </cell>
          <cell r="I149" t="str">
            <v>Convertible</v>
          </cell>
          <cell r="J149" t="str">
            <v>Convertible Debt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0.8996489454285177</v>
          </cell>
          <cell r="P149">
            <v>233.4598371149257</v>
          </cell>
          <cell r="Q149">
            <v>232.55298890074252</v>
          </cell>
          <cell r="R149">
            <v>0.90684821418318506</v>
          </cell>
          <cell r="S149">
            <v>0</v>
          </cell>
          <cell r="V149">
            <v>0</v>
          </cell>
          <cell r="W149" t="str">
            <v>001:Enron-NA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315687.80981162563</v>
          </cell>
          <cell r="AN149">
            <v>0</v>
          </cell>
          <cell r="AP149">
            <v>0</v>
          </cell>
          <cell r="AQ149">
            <v>0</v>
          </cell>
          <cell r="AR149">
            <v>5.3836349999999999</v>
          </cell>
          <cell r="AS149">
            <v>0</v>
          </cell>
          <cell r="AT149">
            <v>47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-315687.96981162578</v>
          </cell>
          <cell r="AZ149">
            <v>0</v>
          </cell>
          <cell r="BA149">
            <v>-3.3527612686157227E-8</v>
          </cell>
          <cell r="BB149">
            <v>-315687.96981165931</v>
          </cell>
          <cell r="BC149">
            <v>47</v>
          </cell>
          <cell r="BD149">
            <v>46.8125</v>
          </cell>
          <cell r="BE149">
            <v>0</v>
          </cell>
        </row>
        <row r="150">
          <cell r="A150" t="str">
            <v>Show</v>
          </cell>
          <cell r="B150" t="str">
            <v>Convertible - Private</v>
          </cell>
          <cell r="C150" t="str">
            <v>Paper</v>
          </cell>
          <cell r="D150" t="str">
            <v>Ondarza</v>
          </cell>
          <cell r="E150" t="str">
            <v>713-853-6058</v>
          </cell>
          <cell r="F150" t="str">
            <v>Repap Energy Advisory Agreement</v>
          </cell>
          <cell r="G150" t="str">
            <v/>
          </cell>
          <cell r="H150" t="str">
            <v>Paper</v>
          </cell>
          <cell r="I150" t="str">
            <v>Convertible</v>
          </cell>
          <cell r="J150" t="str">
            <v>Convertible Debt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 t="str">
            <v>747-6752</v>
          </cell>
          <cell r="V150">
            <v>0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Show</v>
          </cell>
          <cell r="B151" t="str">
            <v>Convertible - Private</v>
          </cell>
          <cell r="C151" t="str">
            <v>Paper</v>
          </cell>
          <cell r="D151" t="str">
            <v>Ondarza</v>
          </cell>
          <cell r="E151" t="str">
            <v>713-853-6058</v>
          </cell>
          <cell r="F151" t="str">
            <v>Repap Convertible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 t="str">
            <v>747-798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DoNotShow</v>
          </cell>
          <cell r="B152" t="str">
            <v>Convertible - Private</v>
          </cell>
          <cell r="C152" t="str">
            <v>Special Assets - Non-Performing</v>
          </cell>
          <cell r="D152" t="str">
            <v>Ondarza</v>
          </cell>
          <cell r="E152" t="str">
            <v>713-853-6058</v>
          </cell>
          <cell r="F152" t="str">
            <v>Repap Convertible RA</v>
          </cell>
          <cell r="G152" t="str">
            <v/>
          </cell>
          <cell r="H152" t="str">
            <v>Paper</v>
          </cell>
          <cell r="I152" t="str">
            <v>Convertible</v>
          </cell>
          <cell r="J152" t="str">
            <v>Convertible Debt</v>
          </cell>
          <cell r="K152">
            <v>100000</v>
          </cell>
          <cell r="L152">
            <v>100000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V152">
            <v>0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Show</v>
          </cell>
          <cell r="B153" t="str">
            <v>Convertible - Private</v>
          </cell>
          <cell r="C153" t="str">
            <v>Paper</v>
          </cell>
          <cell r="D153" t="str">
            <v>Ondarza</v>
          </cell>
          <cell r="E153" t="str">
            <v>713-853-6058</v>
          </cell>
          <cell r="F153" t="str">
            <v xml:space="preserve">Repap Agency Agreement </v>
          </cell>
          <cell r="G153" t="str">
            <v/>
          </cell>
          <cell r="H153" t="str">
            <v>Paper</v>
          </cell>
          <cell r="I153" t="str">
            <v>Convertible</v>
          </cell>
          <cell r="J153" t="str">
            <v>Convertible Debt</v>
          </cell>
          <cell r="K153">
            <v>100000</v>
          </cell>
          <cell r="L153">
            <v>100000</v>
          </cell>
          <cell r="M153">
            <v>0</v>
          </cell>
          <cell r="N153">
            <v>0</v>
          </cell>
          <cell r="O153">
            <v>0</v>
          </cell>
          <cell r="P153">
            <v>29.828020800000001</v>
          </cell>
          <cell r="Q153">
            <v>29.828020800000001</v>
          </cell>
          <cell r="R153">
            <v>0</v>
          </cell>
          <cell r="S153" t="str">
            <v>747-5267</v>
          </cell>
          <cell r="V153">
            <v>2982802.08</v>
          </cell>
          <cell r="W153" t="str">
            <v>001:Enron-NA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2982802.08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3070538.72</v>
          </cell>
          <cell r="AP153">
            <v>0</v>
          </cell>
          <cell r="AQ153">
            <v>3070538.72</v>
          </cell>
          <cell r="AR153">
            <v>1</v>
          </cell>
          <cell r="AS153">
            <v>0</v>
          </cell>
          <cell r="AT153">
            <v>29.828020800000001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DoNotShow</v>
          </cell>
          <cell r="B154" t="str">
            <v>Convertible - Private</v>
          </cell>
          <cell r="C154" t="str">
            <v>Special Assets - Non-Performing</v>
          </cell>
          <cell r="D154" t="str">
            <v>Ondarza</v>
          </cell>
          <cell r="E154" t="str">
            <v>713-853-6058</v>
          </cell>
          <cell r="F154" t="str">
            <v>Repap Agency Agreement RA</v>
          </cell>
          <cell r="G154" t="str">
            <v/>
          </cell>
          <cell r="H154" t="str">
            <v>Paper</v>
          </cell>
          <cell r="I154" t="str">
            <v>Convertible</v>
          </cell>
          <cell r="J154" t="str">
            <v>Convertible Debt</v>
          </cell>
          <cell r="K154">
            <v>100000</v>
          </cell>
          <cell r="L154">
            <v>100000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V154">
            <v>0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Show</v>
          </cell>
          <cell r="B155" t="str">
            <v>Convertible - Private</v>
          </cell>
          <cell r="C155" t="str">
            <v>Special Assets - Performing</v>
          </cell>
          <cell r="D155" t="str">
            <v>Lydecker</v>
          </cell>
          <cell r="E155" t="str">
            <v>713-853-3504</v>
          </cell>
          <cell r="F155" t="str">
            <v>Venoco Convertible</v>
          </cell>
          <cell r="G155" t="str">
            <v/>
          </cell>
          <cell r="H155" t="str">
            <v>Energy</v>
          </cell>
          <cell r="I155" t="str">
            <v>Convertible</v>
          </cell>
          <cell r="J155" t="str">
            <v>Convertible Preferred</v>
          </cell>
          <cell r="K155">
            <v>375000</v>
          </cell>
          <cell r="L155">
            <v>375000</v>
          </cell>
          <cell r="M155">
            <v>0</v>
          </cell>
          <cell r="N155">
            <v>0</v>
          </cell>
          <cell r="O155">
            <v>0</v>
          </cell>
          <cell r="P155">
            <v>217.28</v>
          </cell>
          <cell r="Q155">
            <v>125.00921200000001</v>
          </cell>
          <cell r="R155">
            <v>92.270787999999996</v>
          </cell>
          <cell r="S155" t="str">
            <v>1090-1203</v>
          </cell>
          <cell r="V155">
            <v>81480000</v>
          </cell>
          <cell r="W155" t="str">
            <v>001:Enron-NA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46878454.5</v>
          </cell>
          <cell r="AE155">
            <v>35587500</v>
          </cell>
          <cell r="AF155">
            <v>0</v>
          </cell>
          <cell r="AG155">
            <v>0</v>
          </cell>
          <cell r="AH155">
            <v>35587500</v>
          </cell>
          <cell r="AI155">
            <v>35587500</v>
          </cell>
          <cell r="AJ155">
            <v>0</v>
          </cell>
          <cell r="AK155">
            <v>1005673.37</v>
          </cell>
          <cell r="AL155">
            <v>36593173.369999997</v>
          </cell>
          <cell r="AM155">
            <v>0</v>
          </cell>
          <cell r="AN155">
            <v>45892500</v>
          </cell>
          <cell r="AP155">
            <v>0</v>
          </cell>
          <cell r="AQ155">
            <v>81480000</v>
          </cell>
          <cell r="AR155">
            <v>1</v>
          </cell>
          <cell r="AS155">
            <v>0</v>
          </cell>
          <cell r="AT155">
            <v>217.28</v>
          </cell>
          <cell r="AU155">
            <v>35587500</v>
          </cell>
          <cell r="AV155">
            <v>0</v>
          </cell>
          <cell r="AW155">
            <v>0</v>
          </cell>
          <cell r="AX155">
            <v>35587500</v>
          </cell>
          <cell r="AY155">
            <v>37836542.390000001</v>
          </cell>
          <cell r="AZ155">
            <v>0</v>
          </cell>
          <cell r="BA155">
            <v>2951116.89</v>
          </cell>
          <cell r="BB155">
            <v>40787659.280000001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Hide</v>
          </cell>
          <cell r="B156" t="str">
            <v>Enron Raptor I - Convertible - Private</v>
          </cell>
          <cell r="C156" t="str">
            <v>Special Assets - Performing Raptor</v>
          </cell>
          <cell r="D156" t="str">
            <v>Lydecker</v>
          </cell>
          <cell r="E156" t="str">
            <v>713-853-3504</v>
          </cell>
          <cell r="F156" t="str">
            <v>Venoco Convertible Raptor I</v>
          </cell>
          <cell r="G156" t="str">
            <v/>
          </cell>
          <cell r="H156" t="str">
            <v>Special Assets - Performing</v>
          </cell>
          <cell r="I156" t="str">
            <v>Convertible</v>
          </cell>
          <cell r="J156" t="str">
            <v>Convertible Preferred</v>
          </cell>
          <cell r="K156">
            <v>375000</v>
          </cell>
          <cell r="L156">
            <v>375000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 t="str">
            <v>1090-1203</v>
          </cell>
          <cell r="V156">
            <v>0</v>
          </cell>
          <cell r="W156" t="str">
            <v>015:Enron Raptor I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Show</v>
          </cell>
          <cell r="B157" t="str">
            <v>Convertible - Private</v>
          </cell>
          <cell r="C157" t="str">
            <v>Special Assets - Non-Performing</v>
          </cell>
          <cell r="D157" t="str">
            <v>Lydecker</v>
          </cell>
          <cell r="E157" t="str">
            <v>713-853-3504</v>
          </cell>
          <cell r="F157" t="str">
            <v>Lyco Convertible</v>
          </cell>
          <cell r="G157" t="str">
            <v/>
          </cell>
          <cell r="H157" t="str">
            <v>Energy</v>
          </cell>
          <cell r="I157" t="str">
            <v>Convertible</v>
          </cell>
          <cell r="J157" t="str">
            <v>Convertible Preferred</v>
          </cell>
          <cell r="K157">
            <v>2000</v>
          </cell>
          <cell r="L157">
            <v>2000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 t="str">
            <v>65-85</v>
          </cell>
          <cell r="V157">
            <v>0</v>
          </cell>
          <cell r="W157" t="str">
            <v>001:Enron-NA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Convertible - Public</v>
          </cell>
          <cell r="C158" t="str">
            <v>Portfolio</v>
          </cell>
          <cell r="D158" t="str">
            <v>Maffet</v>
          </cell>
          <cell r="E158" t="str">
            <v>713-853-3212</v>
          </cell>
          <cell r="F158" t="str">
            <v>Kafus Convertible</v>
          </cell>
          <cell r="G158" t="str">
            <v>US;KS</v>
          </cell>
          <cell r="H158" t="str">
            <v>Paper</v>
          </cell>
          <cell r="I158" t="str">
            <v>Convertible</v>
          </cell>
          <cell r="J158" t="str">
            <v>Convertible Preferred</v>
          </cell>
          <cell r="K158">
            <v>0</v>
          </cell>
          <cell r="L158">
            <v>10000</v>
          </cell>
          <cell r="M158">
            <v>0</v>
          </cell>
          <cell r="N158">
            <v>0</v>
          </cell>
          <cell r="O158">
            <v>0.60540699393898934</v>
          </cell>
          <cell r="P158">
            <v>875.44890275885962</v>
          </cell>
          <cell r="Q158">
            <v>875.51937626775054</v>
          </cell>
          <cell r="R158">
            <v>-7.0473508890927405E-2</v>
          </cell>
          <cell r="S158" t="str">
            <v>61-77</v>
          </cell>
          <cell r="V158">
            <v>0</v>
          </cell>
          <cell r="W158" t="str">
            <v>001:Enron-NA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8755193.7626775056</v>
          </cell>
          <cell r="AE158">
            <v>-8755193.7626775056</v>
          </cell>
          <cell r="AF158">
            <v>0</v>
          </cell>
          <cell r="AG158">
            <v>0</v>
          </cell>
          <cell r="AH158">
            <v>-8755193.7626775056</v>
          </cell>
          <cell r="AI158">
            <v>-11813138.149516296</v>
          </cell>
          <cell r="AJ158">
            <v>0</v>
          </cell>
          <cell r="AK158">
            <v>0</v>
          </cell>
          <cell r="AL158">
            <v>-11813138.149516296</v>
          </cell>
          <cell r="AM158">
            <v>-918660.17596893944</v>
          </cell>
          <cell r="AN158">
            <v>11813138.149516296</v>
          </cell>
          <cell r="AP158">
            <v>0</v>
          </cell>
          <cell r="AQ158">
            <v>16619863.066392872</v>
          </cell>
          <cell r="AR158">
            <v>250</v>
          </cell>
          <cell r="AS158">
            <v>0</v>
          </cell>
          <cell r="AT158">
            <v>1.375</v>
          </cell>
          <cell r="AU158">
            <v>-8763802.862535296</v>
          </cell>
          <cell r="AV158">
            <v>0</v>
          </cell>
          <cell r="AW158">
            <v>0</v>
          </cell>
          <cell r="AX158">
            <v>-8763802.862535296</v>
          </cell>
          <cell r="AY158">
            <v>-22390081.040512957</v>
          </cell>
          <cell r="AZ158">
            <v>0</v>
          </cell>
          <cell r="BA158">
            <v>0</v>
          </cell>
          <cell r="BB158">
            <v>-22390081.040512957</v>
          </cell>
          <cell r="BC158">
            <v>1.375</v>
          </cell>
          <cell r="BD158">
            <v>1.375</v>
          </cell>
          <cell r="BE158">
            <v>-8609.0998577903956</v>
          </cell>
        </row>
        <row r="159">
          <cell r="A159" t="str">
            <v>Show</v>
          </cell>
          <cell r="B159" t="str">
            <v>Warrants - Private</v>
          </cell>
          <cell r="C159" t="str">
            <v>West Originations</v>
          </cell>
          <cell r="D159" t="str">
            <v>TBD</v>
          </cell>
          <cell r="E159" t="str">
            <v>Not Available</v>
          </cell>
          <cell r="F159" t="str">
            <v>Alpine Natural Gas Warrants</v>
          </cell>
          <cell r="G159" t="str">
            <v/>
          </cell>
          <cell r="H159" t="str">
            <v>Energy</v>
          </cell>
          <cell r="I159" t="str">
            <v>Warrants</v>
          </cell>
          <cell r="J159" t="str">
            <v>Warrants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98263</v>
          </cell>
          <cell r="Q159">
            <v>98263</v>
          </cell>
          <cell r="R159">
            <v>0</v>
          </cell>
          <cell r="S159" t="str">
            <v>567-844</v>
          </cell>
          <cell r="V159">
            <v>98263</v>
          </cell>
          <cell r="W159" t="str">
            <v>001:Enron-NA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98263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98263</v>
          </cell>
          <cell r="AP159">
            <v>0</v>
          </cell>
          <cell r="AQ159">
            <v>98263</v>
          </cell>
          <cell r="AR159">
            <v>1</v>
          </cell>
          <cell r="AS159">
            <v>98263</v>
          </cell>
          <cell r="AT159">
            <v>98263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DoNotShow</v>
          </cell>
          <cell r="B160" t="str">
            <v>Total Return Swap</v>
          </cell>
          <cell r="C160" t="str">
            <v>Discovery</v>
          </cell>
          <cell r="D160" t="str">
            <v>Kuykendall</v>
          </cell>
          <cell r="E160" t="str">
            <v>713-853-3995</v>
          </cell>
          <cell r="F160" t="str">
            <v>First World (Spectranet) Warrants Discovery</v>
          </cell>
          <cell r="G160" t="str">
            <v/>
          </cell>
          <cell r="H160" t="str">
            <v>Telecom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 t="str">
            <v>889-981</v>
          </cell>
          <cell r="V160">
            <v>0</v>
          </cell>
          <cell r="W160" t="str">
            <v>001:Enron-NA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Warrants - Private</v>
          </cell>
          <cell r="C161" t="str">
            <v>Principal Investing</v>
          </cell>
          <cell r="D161" t="str">
            <v>Kuykendall</v>
          </cell>
          <cell r="E161" t="str">
            <v>713-853-3995</v>
          </cell>
          <cell r="F161" t="str">
            <v>First World Warrants</v>
          </cell>
          <cell r="G161" t="str">
            <v/>
          </cell>
          <cell r="H161" t="str">
            <v>Telecom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V161">
            <v>0</v>
          </cell>
          <cell r="W161" t="str">
            <v>001:Enron-NA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19767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Warrants - Private</v>
          </cell>
          <cell r="C162" t="str">
            <v>Special Assets - Non-Performing</v>
          </cell>
          <cell r="D162" t="str">
            <v>Lydecker</v>
          </cell>
          <cell r="E162" t="str">
            <v>713-853-3504</v>
          </cell>
          <cell r="F162" t="str">
            <v>Gasco Distribution Warrants</v>
          </cell>
          <cell r="G162" t="str">
            <v/>
          </cell>
          <cell r="H162" t="str">
            <v>Energy</v>
          </cell>
          <cell r="I162" t="str">
            <v>Warrants</v>
          </cell>
          <cell r="J162" t="str">
            <v>Warrants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 t="str">
            <v>45-53</v>
          </cell>
          <cell r="V162">
            <v>0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Show</v>
          </cell>
          <cell r="B163" t="str">
            <v>Warrants - Private</v>
          </cell>
          <cell r="C163" t="str">
            <v>Special Assets - Performing</v>
          </cell>
          <cell r="D163" t="str">
            <v>Lydecker</v>
          </cell>
          <cell r="E163" t="str">
            <v>713-853-3504</v>
          </cell>
          <cell r="F163" t="str">
            <v>HV Marine Warrants</v>
          </cell>
          <cell r="G163" t="str">
            <v/>
          </cell>
          <cell r="H163" t="str">
            <v>OSX</v>
          </cell>
          <cell r="I163" t="str">
            <v>Warrants</v>
          </cell>
          <cell r="J163" t="str">
            <v>Warrants</v>
          </cell>
          <cell r="K163">
            <v>1</v>
          </cell>
          <cell r="L163">
            <v>1</v>
          </cell>
          <cell r="M163">
            <v>0</v>
          </cell>
          <cell r="N163">
            <v>0</v>
          </cell>
          <cell r="O163">
            <v>1</v>
          </cell>
          <cell r="P163">
            <v>27082500</v>
          </cell>
          <cell r="Q163">
            <v>11804250</v>
          </cell>
          <cell r="R163">
            <v>15278250</v>
          </cell>
          <cell r="S163" t="str">
            <v>480-2948</v>
          </cell>
          <cell r="V163">
            <v>27082500</v>
          </cell>
          <cell r="W163" t="str">
            <v>001:Enron-NA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11804250</v>
          </cell>
          <cell r="AE163">
            <v>15278250</v>
          </cell>
          <cell r="AF163">
            <v>0</v>
          </cell>
          <cell r="AG163">
            <v>0</v>
          </cell>
          <cell r="AH163">
            <v>15278250</v>
          </cell>
          <cell r="AI163">
            <v>15278250</v>
          </cell>
          <cell r="AJ163">
            <v>0</v>
          </cell>
          <cell r="AK163">
            <v>0</v>
          </cell>
          <cell r="AL163">
            <v>15278250</v>
          </cell>
          <cell r="AM163">
            <v>0</v>
          </cell>
          <cell r="AN163">
            <v>11804250</v>
          </cell>
          <cell r="AP163">
            <v>0</v>
          </cell>
          <cell r="AQ163">
            <v>27082500</v>
          </cell>
          <cell r="AR163">
            <v>1</v>
          </cell>
          <cell r="AS163">
            <v>27082500</v>
          </cell>
          <cell r="AT163">
            <v>27082500</v>
          </cell>
          <cell r="AU163">
            <v>15278250</v>
          </cell>
          <cell r="AV163">
            <v>0</v>
          </cell>
          <cell r="AW163">
            <v>0</v>
          </cell>
          <cell r="AX163">
            <v>15278250</v>
          </cell>
          <cell r="AY163">
            <v>18295251</v>
          </cell>
          <cell r="AZ163">
            <v>0</v>
          </cell>
          <cell r="BA163">
            <v>0</v>
          </cell>
          <cell r="BB163">
            <v>18295251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Hide</v>
          </cell>
          <cell r="B164" t="str">
            <v>Enron Raptor I - Warrants - Private</v>
          </cell>
          <cell r="C164" t="str">
            <v>Special Assets - Performing Raptor</v>
          </cell>
          <cell r="D164" t="str">
            <v>Lydecker</v>
          </cell>
          <cell r="E164" t="str">
            <v>713-853-3504</v>
          </cell>
          <cell r="F164" t="str">
            <v>HV Marine Warrants Raptor I</v>
          </cell>
          <cell r="G164" t="str">
            <v/>
          </cell>
          <cell r="H164" t="str">
            <v>Special Assets - Performing</v>
          </cell>
          <cell r="I164" t="str">
            <v>Warrants</v>
          </cell>
          <cell r="J164" t="str">
            <v>Warrants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 t="str">
            <v>480-2948</v>
          </cell>
          <cell r="V164">
            <v>0</v>
          </cell>
          <cell r="W164" t="str">
            <v>015:Enron Raptor I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Show</v>
          </cell>
          <cell r="B165" t="str">
            <v>Warrants - Private</v>
          </cell>
          <cell r="C165" t="str">
            <v>Special Assets - Non-Performing</v>
          </cell>
          <cell r="D165" t="str">
            <v>Lydecker</v>
          </cell>
          <cell r="E165" t="str">
            <v>713-853-3504</v>
          </cell>
          <cell r="F165" t="str">
            <v>Heartland Steel Warrants</v>
          </cell>
          <cell r="G165" t="str">
            <v/>
          </cell>
          <cell r="H165" t="str">
            <v>Steel</v>
          </cell>
          <cell r="I165" t="str">
            <v>Warrants</v>
          </cell>
          <cell r="J165" t="str">
            <v>Warrants</v>
          </cell>
          <cell r="K165">
            <v>1</v>
          </cell>
          <cell r="L165">
            <v>1</v>
          </cell>
          <cell r="M165">
            <v>0</v>
          </cell>
          <cell r="N165">
            <v>0</v>
          </cell>
          <cell r="O165">
            <v>1</v>
          </cell>
          <cell r="P165">
            <v>3486752</v>
          </cell>
          <cell r="Q165">
            <v>4217177</v>
          </cell>
          <cell r="R165">
            <v>-730425</v>
          </cell>
          <cell r="S165" t="str">
            <v>126-2040</v>
          </cell>
          <cell r="V165">
            <v>3486752</v>
          </cell>
          <cell r="W165" t="str">
            <v>001:Enron-NA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4217177</v>
          </cell>
          <cell r="AE165">
            <v>-730425</v>
          </cell>
          <cell r="AF165">
            <v>0</v>
          </cell>
          <cell r="AG165">
            <v>0</v>
          </cell>
          <cell r="AH165">
            <v>-730425</v>
          </cell>
          <cell r="AI165">
            <v>-730425</v>
          </cell>
          <cell r="AJ165">
            <v>0</v>
          </cell>
          <cell r="AK165">
            <v>0</v>
          </cell>
          <cell r="AL165">
            <v>-730425</v>
          </cell>
          <cell r="AM165">
            <v>0</v>
          </cell>
          <cell r="AN165">
            <v>4217177</v>
          </cell>
          <cell r="AP165">
            <v>0</v>
          </cell>
          <cell r="AQ165">
            <v>3486752</v>
          </cell>
          <cell r="AR165">
            <v>1</v>
          </cell>
          <cell r="AS165">
            <v>3486752</v>
          </cell>
          <cell r="AT165">
            <v>3486752</v>
          </cell>
          <cell r="AU165">
            <v>-730425</v>
          </cell>
          <cell r="AV165">
            <v>0</v>
          </cell>
          <cell r="AW165">
            <v>0</v>
          </cell>
          <cell r="AX165">
            <v>-730425</v>
          </cell>
          <cell r="AY165">
            <v>-1646248</v>
          </cell>
          <cell r="AZ165">
            <v>0</v>
          </cell>
          <cell r="BA165">
            <v>0</v>
          </cell>
          <cell r="BB165">
            <v>-1646248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Hide</v>
          </cell>
          <cell r="B166" t="str">
            <v>Enron Raptor I - Warrants - Private</v>
          </cell>
          <cell r="C166" t="str">
            <v>Special Assets - Non-Performing Raptor</v>
          </cell>
          <cell r="D166" t="str">
            <v>Lydecker</v>
          </cell>
          <cell r="E166" t="str">
            <v>713-853-3504</v>
          </cell>
          <cell r="F166" t="str">
            <v>Heartland Steel Warrants Raptor I</v>
          </cell>
          <cell r="G166" t="str">
            <v/>
          </cell>
          <cell r="H166" t="str">
            <v>Special Assets - Non-Performing</v>
          </cell>
          <cell r="I166" t="str">
            <v>Warrants</v>
          </cell>
          <cell r="J166" t="str">
            <v>Warrants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 t="str">
            <v>126-2040</v>
          </cell>
          <cell r="V166">
            <v>0</v>
          </cell>
          <cell r="W166" t="str">
            <v>015:Enron Raptor I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Warrants - Private</v>
          </cell>
          <cell r="C167" t="str">
            <v>Special Assets - Performing</v>
          </cell>
          <cell r="D167" t="str">
            <v>Lydecker</v>
          </cell>
          <cell r="E167" t="str">
            <v>713-853-3504</v>
          </cell>
          <cell r="F167" t="str">
            <v>LSI Warrants</v>
          </cell>
          <cell r="G167" t="str">
            <v/>
          </cell>
          <cell r="H167" t="str">
            <v>OSX</v>
          </cell>
          <cell r="I167" t="str">
            <v>Warrants</v>
          </cell>
          <cell r="J167" t="str">
            <v>Warrants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1</v>
          </cell>
          <cell r="P167">
            <v>1374750</v>
          </cell>
          <cell r="Q167">
            <v>1118250</v>
          </cell>
          <cell r="R167">
            <v>256500</v>
          </cell>
          <cell r="S167" t="str">
            <v>614-5501</v>
          </cell>
          <cell r="V167">
            <v>1374750</v>
          </cell>
          <cell r="W167" t="str">
            <v>001:Enron-NA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1118250</v>
          </cell>
          <cell r="AE167">
            <v>256500</v>
          </cell>
          <cell r="AF167">
            <v>0</v>
          </cell>
          <cell r="AG167">
            <v>0</v>
          </cell>
          <cell r="AH167">
            <v>256500</v>
          </cell>
          <cell r="AI167">
            <v>256500</v>
          </cell>
          <cell r="AJ167">
            <v>0</v>
          </cell>
          <cell r="AK167">
            <v>0</v>
          </cell>
          <cell r="AL167">
            <v>256500</v>
          </cell>
          <cell r="AM167">
            <v>0</v>
          </cell>
          <cell r="AN167">
            <v>1118250</v>
          </cell>
          <cell r="AP167">
            <v>0</v>
          </cell>
          <cell r="AQ167">
            <v>1374750</v>
          </cell>
          <cell r="AR167">
            <v>1</v>
          </cell>
          <cell r="AS167">
            <v>1374750</v>
          </cell>
          <cell r="AT167">
            <v>1374750</v>
          </cell>
          <cell r="AU167">
            <v>256500</v>
          </cell>
          <cell r="AV167">
            <v>0</v>
          </cell>
          <cell r="AW167">
            <v>0</v>
          </cell>
          <cell r="AX167">
            <v>256500</v>
          </cell>
          <cell r="AY167">
            <v>-63000</v>
          </cell>
          <cell r="AZ167">
            <v>0</v>
          </cell>
          <cell r="BA167">
            <v>0</v>
          </cell>
          <cell r="BB167">
            <v>-63000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Hide</v>
          </cell>
          <cell r="B168" t="str">
            <v>Enron Raptor I - Warrants - Private</v>
          </cell>
          <cell r="C168" t="str">
            <v>Special Assets - Performing Raptor</v>
          </cell>
          <cell r="D168" t="str">
            <v>Lydecker</v>
          </cell>
          <cell r="E168" t="str">
            <v>713-853-3504</v>
          </cell>
          <cell r="F168" t="str">
            <v>LSI Warrants Raptor I</v>
          </cell>
          <cell r="G168" t="str">
            <v/>
          </cell>
          <cell r="H168" t="str">
            <v>Special Assets - Performing</v>
          </cell>
          <cell r="I168" t="str">
            <v>Warrants</v>
          </cell>
          <cell r="J168" t="str">
            <v>Warrants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 t="str">
            <v>614-5501</v>
          </cell>
          <cell r="V168">
            <v>0</v>
          </cell>
          <cell r="W168" t="str">
            <v>015:Enron Raptor I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Warrants - Private</v>
          </cell>
          <cell r="C169" t="str">
            <v>Portfolio</v>
          </cell>
          <cell r="D169" t="str">
            <v>Melendrez</v>
          </cell>
          <cell r="E169" t="str">
            <v>713-345-8670</v>
          </cell>
          <cell r="F169" t="str">
            <v>Mariner Warrants</v>
          </cell>
          <cell r="G169" t="str">
            <v/>
          </cell>
          <cell r="H169" t="str">
            <v>Energy</v>
          </cell>
          <cell r="I169" t="str">
            <v>Warrants</v>
          </cell>
          <cell r="J169" t="str">
            <v>Warrants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1</v>
          </cell>
          <cell r="P169">
            <v>17935000</v>
          </cell>
          <cell r="Q169">
            <v>17935000</v>
          </cell>
          <cell r="R169">
            <v>0</v>
          </cell>
          <cell r="S169" t="str">
            <v>66-9562</v>
          </cell>
          <cell r="V169">
            <v>17935000</v>
          </cell>
          <cell r="W169" t="str">
            <v>001:Enron-NA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17935000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17935000</v>
          </cell>
          <cell r="AP169">
            <v>0</v>
          </cell>
          <cell r="AQ169">
            <v>17935000</v>
          </cell>
          <cell r="AR169">
            <v>1</v>
          </cell>
          <cell r="AS169">
            <v>17935000</v>
          </cell>
          <cell r="AT169">
            <v>17935000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17935000</v>
          </cell>
          <cell r="AZ169">
            <v>0</v>
          </cell>
          <cell r="BA169">
            <v>0</v>
          </cell>
          <cell r="BB169">
            <v>17935000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Show</v>
          </cell>
          <cell r="B170" t="str">
            <v>Warrants - Private</v>
          </cell>
          <cell r="C170" t="str">
            <v>Special Assets - Non-Performing</v>
          </cell>
          <cell r="D170" t="str">
            <v>Lydecker</v>
          </cell>
          <cell r="E170" t="str">
            <v>713-853-3504</v>
          </cell>
          <cell r="F170" t="str">
            <v>Basic Energy Warrants</v>
          </cell>
          <cell r="G170" t="str">
            <v/>
          </cell>
          <cell r="H170" t="str">
            <v>OSX</v>
          </cell>
          <cell r="I170" t="str">
            <v>Warrants</v>
          </cell>
          <cell r="J170" t="str">
            <v>Warrants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S170" t="str">
            <v>172-0</v>
          </cell>
          <cell r="V170">
            <v>0</v>
          </cell>
          <cell r="W170" t="str">
            <v>001:Enron-NA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Show</v>
          </cell>
          <cell r="B171" t="str">
            <v>Warrants - Private</v>
          </cell>
          <cell r="C171" t="str">
            <v>Special Assets - Non-Performing</v>
          </cell>
          <cell r="D171" t="str">
            <v>Lydecker</v>
          </cell>
          <cell r="E171" t="str">
            <v>713-853-3504</v>
          </cell>
          <cell r="F171" t="str">
            <v>Tripoint (ACS) Warrants</v>
          </cell>
          <cell r="G171" t="str">
            <v/>
          </cell>
          <cell r="H171" t="str">
            <v>OSX</v>
          </cell>
          <cell r="I171" t="str">
            <v>Warrants</v>
          </cell>
          <cell r="J171" t="str">
            <v>Warrants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1-332</v>
          </cell>
          <cell r="V171">
            <v>0</v>
          </cell>
          <cell r="W171" t="str">
            <v>001:Enron-NA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937000</v>
          </cell>
          <cell r="AZ171">
            <v>0</v>
          </cell>
          <cell r="BA171">
            <v>0</v>
          </cell>
          <cell r="BB171">
            <v>937000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Warrants - Public</v>
          </cell>
          <cell r="C172" t="str">
            <v>Special Assets - Non-Performing</v>
          </cell>
          <cell r="D172" t="str">
            <v>Lydecker</v>
          </cell>
          <cell r="E172" t="str">
            <v>713-853-3504</v>
          </cell>
          <cell r="F172" t="str">
            <v>Belco Warrants</v>
          </cell>
          <cell r="G172" t="str">
            <v>US;BOG</v>
          </cell>
          <cell r="H172" t="str">
            <v>Energy</v>
          </cell>
          <cell r="I172" t="str">
            <v>Warrants</v>
          </cell>
          <cell r="J172" t="str">
            <v>Warrants</v>
          </cell>
          <cell r="K172">
            <v>1000000</v>
          </cell>
          <cell r="L172">
            <v>1000000</v>
          </cell>
          <cell r="M172">
            <v>1.6865550338335756E-8</v>
          </cell>
          <cell r="N172">
            <v>0</v>
          </cell>
          <cell r="O172">
            <v>4.9647654387000856E-9</v>
          </cell>
          <cell r="P172">
            <v>1.3389583269181857E-9</v>
          </cell>
          <cell r="Q172">
            <v>1.6942396805803447E-9</v>
          </cell>
          <cell r="R172">
            <v>-3.55281353662159E-10</v>
          </cell>
          <cell r="S172" t="str">
            <v>520-584</v>
          </cell>
          <cell r="V172">
            <v>1.3389583269181858E-3</v>
          </cell>
          <cell r="W172" t="str">
            <v>001:Enron-NA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1.6942396805803446E-3</v>
          </cell>
          <cell r="AE172">
            <v>-3.5528135366215885E-4</v>
          </cell>
          <cell r="AF172">
            <v>0</v>
          </cell>
          <cell r="AG172">
            <v>0</v>
          </cell>
          <cell r="AH172">
            <v>-3.5528135366215885E-4</v>
          </cell>
          <cell r="AI172">
            <v>-2.2801210704540162</v>
          </cell>
          <cell r="AJ172">
            <v>0</v>
          </cell>
          <cell r="AK172">
            <v>0</v>
          </cell>
          <cell r="AL172">
            <v>-2.2801210704540162</v>
          </cell>
          <cell r="AM172">
            <v>-1301.4066097702657</v>
          </cell>
          <cell r="AN172">
            <v>2.2814600287809346</v>
          </cell>
          <cell r="AP172">
            <v>0.15495224373345975</v>
          </cell>
          <cell r="AQ172">
            <v>2846.7346192135979</v>
          </cell>
          <cell r="AR172">
            <v>1</v>
          </cell>
          <cell r="AS172">
            <v>4.5613782468057036E-2</v>
          </cell>
          <cell r="AT172">
            <v>9.1875</v>
          </cell>
          <cell r="AU172">
            <v>-3.7009999840272151E-3</v>
          </cell>
          <cell r="AV172">
            <v>0</v>
          </cell>
          <cell r="AW172">
            <v>0</v>
          </cell>
          <cell r="AX172">
            <v>-3.7009999840272151E-3</v>
          </cell>
          <cell r="AY172">
            <v>-20.312498710563389</v>
          </cell>
          <cell r="AZ172">
            <v>0</v>
          </cell>
          <cell r="BA172">
            <v>0</v>
          </cell>
          <cell r="BB172">
            <v>-20.312498710563389</v>
          </cell>
          <cell r="BC172">
            <v>9.1875</v>
          </cell>
          <cell r="BD172">
            <v>9.1875</v>
          </cell>
          <cell r="BE172">
            <v>-3.3457186303650563E-3</v>
          </cell>
        </row>
        <row r="173">
          <cell r="A173" t="str">
            <v>Show</v>
          </cell>
          <cell r="B173" t="str">
            <v>Warrants - Public</v>
          </cell>
          <cell r="C173" t="str">
            <v>Special Assets - Non-Performing</v>
          </cell>
          <cell r="D173" t="str">
            <v>Lydecker</v>
          </cell>
          <cell r="E173" t="str">
            <v>713-853-3504</v>
          </cell>
          <cell r="F173" t="str">
            <v>Carrizo Warrants</v>
          </cell>
          <cell r="G173" t="str">
            <v>US;CRZO-RAPT</v>
          </cell>
          <cell r="H173" t="str">
            <v>Energy</v>
          </cell>
          <cell r="I173" t="str">
            <v>Warrants</v>
          </cell>
          <cell r="J173" t="str">
            <v>Warrants</v>
          </cell>
          <cell r="K173">
            <v>156250</v>
          </cell>
          <cell r="L173">
            <v>156250</v>
          </cell>
          <cell r="M173">
            <v>1.8367962855079266E-2</v>
          </cell>
          <cell r="N173">
            <v>0</v>
          </cell>
          <cell r="O173">
            <v>0.93896448373777097</v>
          </cell>
          <cell r="P173">
            <v>0</v>
          </cell>
          <cell r="Q173">
            <v>0</v>
          </cell>
          <cell r="R173">
            <v>0</v>
          </cell>
          <cell r="S173" t="str">
            <v>561-606</v>
          </cell>
          <cell r="V173">
            <v>0</v>
          </cell>
          <cell r="W173" t="str">
            <v>001:Enron-NA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128216.0393596373</v>
          </cell>
          <cell r="AJ173">
            <v>0</v>
          </cell>
          <cell r="AK173">
            <v>0</v>
          </cell>
          <cell r="AL173">
            <v>128216.0393596373</v>
          </cell>
          <cell r="AM173">
            <v>24441.655815211678</v>
          </cell>
          <cell r="AN173">
            <v>527315.52718584274</v>
          </cell>
          <cell r="AP173">
            <v>22601.204294335814</v>
          </cell>
          <cell r="AQ173">
            <v>259546.05641988531</v>
          </cell>
          <cell r="AR173">
            <v>1</v>
          </cell>
          <cell r="AS173">
            <v>1155366.4545992103</v>
          </cell>
          <cell r="AT173">
            <v>7.875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582920.2676713292</v>
          </cell>
          <cell r="AZ173">
            <v>0</v>
          </cell>
          <cell r="BA173">
            <v>0</v>
          </cell>
          <cell r="BB173">
            <v>582920.2676713292</v>
          </cell>
          <cell r="BC173">
            <v>7.875</v>
          </cell>
          <cell r="BD173">
            <v>7.875</v>
          </cell>
          <cell r="BE173">
            <v>0</v>
          </cell>
        </row>
        <row r="174">
          <cell r="A174" t="str">
            <v>Hide</v>
          </cell>
          <cell r="B174" t="str">
            <v>Enron Raptor I - Warrants - Public</v>
          </cell>
          <cell r="C174" t="str">
            <v>Special Assets - Non-Performing Raptor</v>
          </cell>
          <cell r="D174" t="str">
            <v>Lydecker</v>
          </cell>
          <cell r="E174" t="str">
            <v>713-853-3504</v>
          </cell>
          <cell r="F174" t="str">
            <v>Carrizo Warrants Raptor I</v>
          </cell>
          <cell r="G174" t="str">
            <v>US;CRZO</v>
          </cell>
          <cell r="H174" t="str">
            <v>Special Assets - Non-Performing</v>
          </cell>
          <cell r="I174" t="str">
            <v>Warrants</v>
          </cell>
          <cell r="J174" t="str">
            <v>Warrants</v>
          </cell>
          <cell r="K174">
            <v>156250</v>
          </cell>
          <cell r="L174">
            <v>156250</v>
          </cell>
          <cell r="M174">
            <v>5.2732941807764845E-3</v>
          </cell>
          <cell r="N174">
            <v>0</v>
          </cell>
          <cell r="O174">
            <v>0.97859523241446766</v>
          </cell>
          <cell r="P174">
            <v>8.7607444528252074</v>
          </cell>
          <cell r="Q174">
            <v>7.3609937565012604</v>
          </cell>
          <cell r="R174">
            <v>1.399750696323947</v>
          </cell>
          <cell r="S174" t="str">
            <v>561-606</v>
          </cell>
          <cell r="V174">
            <v>1368866.3207539388</v>
          </cell>
          <cell r="W174" t="str">
            <v>015:Enron Raptor I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1150155.2744533219</v>
          </cell>
          <cell r="AE174">
            <v>218711.04630061681</v>
          </cell>
          <cell r="AF174">
            <v>0</v>
          </cell>
          <cell r="AG174">
            <v>0</v>
          </cell>
          <cell r="AH174">
            <v>218711.04630061681</v>
          </cell>
          <cell r="AI174">
            <v>713334.75420845859</v>
          </cell>
          <cell r="AJ174">
            <v>0</v>
          </cell>
          <cell r="AK174">
            <v>0</v>
          </cell>
          <cell r="AL174">
            <v>713334.75420845859</v>
          </cell>
          <cell r="AM174">
            <v>0</v>
          </cell>
          <cell r="AN174">
            <v>0</v>
          </cell>
          <cell r="AP174">
            <v>9681.4385350193261</v>
          </cell>
          <cell r="AQ174">
            <v>0</v>
          </cell>
          <cell r="AR174">
            <v>1</v>
          </cell>
          <cell r="AS174">
            <v>1796639.6845109367</v>
          </cell>
          <cell r="AT174">
            <v>11.75</v>
          </cell>
          <cell r="AU174">
            <v>150828.88465594081</v>
          </cell>
          <cell r="AV174">
            <v>0</v>
          </cell>
          <cell r="AW174">
            <v>0</v>
          </cell>
          <cell r="AX174">
            <v>150828.88465594081</v>
          </cell>
          <cell r="AY174">
            <v>713334.75420845859</v>
          </cell>
          <cell r="AZ174">
            <v>0</v>
          </cell>
          <cell r="BA174">
            <v>0</v>
          </cell>
          <cell r="BB174">
            <v>713334.75420845859</v>
          </cell>
          <cell r="BC174">
            <v>11.75</v>
          </cell>
          <cell r="BD174">
            <v>10.3125</v>
          </cell>
          <cell r="BE174">
            <v>-67882.161644676002</v>
          </cell>
        </row>
        <row r="175">
          <cell r="A175" t="str">
            <v>Show</v>
          </cell>
          <cell r="B175" t="str">
            <v>Warrants - Public</v>
          </cell>
          <cell r="C175" t="str">
            <v>Special Assets - Performing</v>
          </cell>
          <cell r="D175" t="str">
            <v>Lydecker</v>
          </cell>
          <cell r="E175" t="str">
            <v>713-853-3504</v>
          </cell>
          <cell r="F175" t="str">
            <v>Paradigm Warrants</v>
          </cell>
          <cell r="G175" t="str">
            <v>US;PGEO</v>
          </cell>
          <cell r="H175" t="str">
            <v>OSX</v>
          </cell>
          <cell r="I175" t="str">
            <v>Warrants</v>
          </cell>
          <cell r="J175" t="str">
            <v>Warrants</v>
          </cell>
          <cell r="K175">
            <v>1.7999999999999999E-2</v>
          </cell>
          <cell r="L175">
            <v>1.7999999999999999E-2</v>
          </cell>
          <cell r="M175">
            <v>6.4500882511629859E-2</v>
          </cell>
          <cell r="N175">
            <v>0</v>
          </cell>
          <cell r="O175">
            <v>0.75852802859029589</v>
          </cell>
          <cell r="P175">
            <v>0</v>
          </cell>
          <cell r="Q175">
            <v>0</v>
          </cell>
          <cell r="R175">
            <v>0</v>
          </cell>
          <cell r="S175" t="str">
            <v>75-3627</v>
          </cell>
          <cell r="V175">
            <v>0</v>
          </cell>
          <cell r="W175" t="str">
            <v>001:Enron-NA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-116689.07779418817</v>
          </cell>
          <cell r="AN175">
            <v>0</v>
          </cell>
          <cell r="AP175">
            <v>6.9660953112560238E-3</v>
          </cell>
          <cell r="AQ175">
            <v>0</v>
          </cell>
          <cell r="AR175">
            <v>1</v>
          </cell>
          <cell r="AS175">
            <v>8.1921027087751938E-2</v>
          </cell>
          <cell r="AT175">
            <v>6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-327752.09983459779</v>
          </cell>
          <cell r="AZ175">
            <v>0</v>
          </cell>
          <cell r="BA175">
            <v>-7420.35</v>
          </cell>
          <cell r="BB175">
            <v>-335172.44983459776</v>
          </cell>
          <cell r="BC175">
            <v>6</v>
          </cell>
          <cell r="BD175">
            <v>6.125</v>
          </cell>
          <cell r="BE175">
            <v>0</v>
          </cell>
        </row>
        <row r="176">
          <cell r="A176" t="str">
            <v>Show</v>
          </cell>
          <cell r="B176" t="str">
            <v>Warrants - Public</v>
          </cell>
          <cell r="C176" t="str">
            <v>Special Assets - Non-Performing</v>
          </cell>
          <cell r="D176" t="str">
            <v>Lydecker</v>
          </cell>
          <cell r="E176" t="str">
            <v>713-853-3504</v>
          </cell>
          <cell r="F176" t="str">
            <v>Transcoastal Warrants</v>
          </cell>
          <cell r="G176" t="str">
            <v>US;TCMSQ</v>
          </cell>
          <cell r="H176" t="str">
            <v>OSX</v>
          </cell>
          <cell r="I176" t="str">
            <v>Warrants</v>
          </cell>
          <cell r="J176" t="str">
            <v>Warrants</v>
          </cell>
          <cell r="K176">
            <v>204000</v>
          </cell>
          <cell r="L176">
            <v>204000</v>
          </cell>
          <cell r="M176">
            <v>1.5035822421723313E-3</v>
          </cell>
          <cell r="N176">
            <v>0</v>
          </cell>
          <cell r="O176">
            <v>9.3401772189626564E-6</v>
          </cell>
          <cell r="P176">
            <v>0</v>
          </cell>
          <cell r="Q176">
            <v>0</v>
          </cell>
          <cell r="R176">
            <v>0</v>
          </cell>
          <cell r="S176" t="str">
            <v>157-959</v>
          </cell>
          <cell r="V176">
            <v>1.0651247246230592E-2</v>
          </cell>
          <cell r="W176" t="str">
            <v>001:Enron-NA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1.0651247246230592E-2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-125.49122019896134</v>
          </cell>
          <cell r="AJ176">
            <v>0</v>
          </cell>
          <cell r="AK176">
            <v>0</v>
          </cell>
          <cell r="AL176">
            <v>-125.49122019896134</v>
          </cell>
          <cell r="AM176">
            <v>22501.192348760553</v>
          </cell>
          <cell r="AN176">
            <v>125.50187144620757</v>
          </cell>
          <cell r="AP176">
            <v>9.2019233220946681</v>
          </cell>
          <cell r="AQ176">
            <v>60801.824999343167</v>
          </cell>
          <cell r="AR176">
            <v>1</v>
          </cell>
          <cell r="AS176">
            <v>5.7161884580051454E-2</v>
          </cell>
          <cell r="AT176">
            <v>0.03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-265515.6978470055</v>
          </cell>
          <cell r="AZ176">
            <v>0</v>
          </cell>
          <cell r="BA176">
            <v>0</v>
          </cell>
          <cell r="BB176">
            <v>-265515.6978470055</v>
          </cell>
          <cell r="BC176">
            <v>0</v>
          </cell>
          <cell r="BD176">
            <v>0</v>
          </cell>
          <cell r="BE176">
            <v>0</v>
          </cell>
        </row>
        <row r="177">
          <cell r="A177" t="str">
            <v>Show</v>
          </cell>
          <cell r="B177" t="str">
            <v>Warrants - Public</v>
          </cell>
          <cell r="C177" t="str">
            <v>Special Assets - Non-Performing</v>
          </cell>
          <cell r="D177" t="str">
            <v>Lydecker</v>
          </cell>
          <cell r="E177" t="str">
            <v>713-853-3504</v>
          </cell>
          <cell r="F177" t="str">
            <v>3TEC Warrants</v>
          </cell>
          <cell r="G177" t="str">
            <v>US;TTEN-RAPT</v>
          </cell>
          <cell r="H177" t="str">
            <v>Energy</v>
          </cell>
          <cell r="I177" t="str">
            <v>Warrants</v>
          </cell>
          <cell r="J177" t="str">
            <v>Warrants</v>
          </cell>
          <cell r="K177">
            <v>78000</v>
          </cell>
          <cell r="L177">
            <v>78000</v>
          </cell>
          <cell r="M177">
            <v>3.7639346694984248E-2</v>
          </cell>
          <cell r="N177">
            <v>0.5</v>
          </cell>
          <cell r="O177">
            <v>0.28089599737161447</v>
          </cell>
          <cell r="P177">
            <v>0</v>
          </cell>
          <cell r="Q177">
            <v>0</v>
          </cell>
          <cell r="R177">
            <v>0</v>
          </cell>
          <cell r="S177" t="str">
            <v>4561-9602</v>
          </cell>
          <cell r="V177">
            <v>0</v>
          </cell>
          <cell r="W177" t="str">
            <v>001:Enron-NA</v>
          </cell>
          <cell r="X177">
            <v>262918.65353983117</v>
          </cell>
          <cell r="Y177">
            <v>0</v>
          </cell>
          <cell r="Z177">
            <v>262918.65353983117</v>
          </cell>
          <cell r="AA177">
            <v>131459.32676991558</v>
          </cell>
          <cell r="AB177">
            <v>0</v>
          </cell>
          <cell r="AC177">
            <v>131459.32676991558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39258.257562041821</v>
          </cell>
          <cell r="AJ177">
            <v>0</v>
          </cell>
          <cell r="AK177">
            <v>0</v>
          </cell>
          <cell r="AL177">
            <v>39258.257562041821</v>
          </cell>
          <cell r="AM177">
            <v>0</v>
          </cell>
          <cell r="AN177">
            <v>52678.800638790286</v>
          </cell>
          <cell r="AP177">
            <v>35230.428506505254</v>
          </cell>
          <cell r="AQ177">
            <v>0</v>
          </cell>
          <cell r="AR177">
            <v>1</v>
          </cell>
          <cell r="AS177">
            <v>262918.65353983117</v>
          </cell>
          <cell r="AT177">
            <v>12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91937.058200832107</v>
          </cell>
          <cell r="AZ177">
            <v>0</v>
          </cell>
          <cell r="BA177">
            <v>0</v>
          </cell>
          <cell r="BB177">
            <v>91937.058200832107</v>
          </cell>
          <cell r="BC177">
            <v>12</v>
          </cell>
          <cell r="BD177">
            <v>12</v>
          </cell>
          <cell r="BE177">
            <v>0</v>
          </cell>
        </row>
        <row r="178">
          <cell r="A178" t="str">
            <v>Hide</v>
          </cell>
          <cell r="B178" t="str">
            <v>Enron Raptor I - Warrants - Public</v>
          </cell>
          <cell r="C178" t="str">
            <v>Special Assets - Non-Performing Raptor</v>
          </cell>
          <cell r="D178" t="str">
            <v>Lydecker</v>
          </cell>
          <cell r="E178" t="str">
            <v>713-853-3504</v>
          </cell>
          <cell r="F178" t="str">
            <v>3TEC Warrants Raptor I</v>
          </cell>
          <cell r="G178" t="str">
            <v>US;TTEN</v>
          </cell>
          <cell r="H178" t="str">
            <v>Special Assets - Non-Performing</v>
          </cell>
          <cell r="I178" t="str">
            <v>Warrants</v>
          </cell>
          <cell r="J178" t="str">
            <v>Warrants</v>
          </cell>
          <cell r="K178">
            <v>78000</v>
          </cell>
          <cell r="L178">
            <v>78000</v>
          </cell>
          <cell r="M178">
            <v>3.3096271685045808E-2</v>
          </cell>
          <cell r="N178">
            <v>0.5</v>
          </cell>
          <cell r="O178">
            <v>0.41523554103947702</v>
          </cell>
          <cell r="P178">
            <v>2.444761335435425</v>
          </cell>
          <cell r="Q178">
            <v>2.2939211643713957</v>
          </cell>
          <cell r="R178">
            <v>0.15084017106402925</v>
          </cell>
          <cell r="S178" t="str">
            <v>4561-9602</v>
          </cell>
          <cell r="V178">
            <v>190691.38416396314</v>
          </cell>
          <cell r="W178" t="str">
            <v>015:Enron Raptor I</v>
          </cell>
          <cell r="X178">
            <v>518213.95521726733</v>
          </cell>
          <cell r="Y178">
            <v>0</v>
          </cell>
          <cell r="Z178">
            <v>518213.95521726733</v>
          </cell>
          <cell r="AA178">
            <v>259106.97760863366</v>
          </cell>
          <cell r="AB178">
            <v>0</v>
          </cell>
          <cell r="AC178">
            <v>259106.97760863366</v>
          </cell>
          <cell r="AD178">
            <v>178925.85082096886</v>
          </cell>
          <cell r="AE178">
            <v>11765.533342994284</v>
          </cell>
          <cell r="AF178">
            <v>0</v>
          </cell>
          <cell r="AG178">
            <v>0</v>
          </cell>
          <cell r="AH178">
            <v>11765.533342994284</v>
          </cell>
          <cell r="AI178">
            <v>98754.325963131036</v>
          </cell>
          <cell r="AJ178">
            <v>0</v>
          </cell>
          <cell r="AK178">
            <v>0</v>
          </cell>
          <cell r="AL178">
            <v>98754.325963131036</v>
          </cell>
          <cell r="AM178">
            <v>0</v>
          </cell>
          <cell r="AN178">
            <v>0</v>
          </cell>
          <cell r="AP178">
            <v>41304.147062937169</v>
          </cell>
          <cell r="AQ178">
            <v>0</v>
          </cell>
          <cell r="AR178">
            <v>1</v>
          </cell>
          <cell r="AS178">
            <v>518213.95521726733</v>
          </cell>
          <cell r="AT178">
            <v>16</v>
          </cell>
          <cell r="AU178">
            <v>-18606.327468299802</v>
          </cell>
          <cell r="AV178">
            <v>0</v>
          </cell>
          <cell r="AW178">
            <v>0</v>
          </cell>
          <cell r="AX178">
            <v>-18606.327468299802</v>
          </cell>
          <cell r="AY178">
            <v>98754.325963131036</v>
          </cell>
          <cell r="AZ178">
            <v>0</v>
          </cell>
          <cell r="BA178">
            <v>0</v>
          </cell>
          <cell r="BB178">
            <v>98754.325963131036</v>
          </cell>
          <cell r="BC178">
            <v>16</v>
          </cell>
          <cell r="BD178">
            <v>15.9375</v>
          </cell>
          <cell r="BE178">
            <v>-30371.860811294086</v>
          </cell>
        </row>
        <row r="179">
          <cell r="A179" t="str">
            <v>Show</v>
          </cell>
          <cell r="B179" t="str">
            <v>Warrants - Public</v>
          </cell>
          <cell r="C179" t="str">
            <v>Special Assets - Non-Performing</v>
          </cell>
          <cell r="D179" t="str">
            <v>Lydecker</v>
          </cell>
          <cell r="E179" t="str">
            <v>713-853-3504</v>
          </cell>
          <cell r="F179" t="str">
            <v>Brigham Warrants</v>
          </cell>
          <cell r="G179" t="str">
            <v>US;BEXP</v>
          </cell>
          <cell r="H179" t="str">
            <v>Energy</v>
          </cell>
          <cell r="I179" t="str">
            <v>Warrants</v>
          </cell>
          <cell r="J179" t="str">
            <v>Warrants</v>
          </cell>
          <cell r="K179">
            <v>0</v>
          </cell>
          <cell r="L179">
            <v>625000</v>
          </cell>
          <cell r="M179">
            <v>0.11476082562467127</v>
          </cell>
          <cell r="N179">
            <v>0.5</v>
          </cell>
          <cell r="O179">
            <v>0.75061746674691676</v>
          </cell>
          <cell r="P179">
            <v>1.1515736064744928</v>
          </cell>
          <cell r="Q179">
            <v>0</v>
          </cell>
          <cell r="R179">
            <v>1.1515736064744928</v>
          </cell>
          <cell r="S179" t="str">
            <v>1527-2480</v>
          </cell>
          <cell r="V179">
            <v>0</v>
          </cell>
          <cell r="W179" t="str">
            <v>001:Enron-NA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-587135.15666641295</v>
          </cell>
          <cell r="AF179">
            <v>0</v>
          </cell>
          <cell r="AG179">
            <v>0</v>
          </cell>
          <cell r="AH179">
            <v>-587135.15666641295</v>
          </cell>
          <cell r="AI179">
            <v>-740728.7579753173</v>
          </cell>
          <cell r="AJ179">
            <v>0</v>
          </cell>
          <cell r="AK179">
            <v>0</v>
          </cell>
          <cell r="AL179">
            <v>-740728.7579753173</v>
          </cell>
          <cell r="AM179">
            <v>139104.75578382559</v>
          </cell>
          <cell r="AN179">
            <v>740728.7579753173</v>
          </cell>
          <cell r="AP179">
            <v>0</v>
          </cell>
          <cell r="AQ179">
            <v>642824.89538220502</v>
          </cell>
          <cell r="AR179">
            <v>1</v>
          </cell>
          <cell r="AS179">
            <v>0</v>
          </cell>
          <cell r="AT179">
            <v>2.5</v>
          </cell>
          <cell r="AU179">
            <v>-587135.15666641295</v>
          </cell>
          <cell r="AV179">
            <v>0</v>
          </cell>
          <cell r="AW179">
            <v>0</v>
          </cell>
          <cell r="AX179">
            <v>-587135.15666641295</v>
          </cell>
          <cell r="AY179">
            <v>-353175.62344403437</v>
          </cell>
          <cell r="AZ179">
            <v>0</v>
          </cell>
          <cell r="BA179">
            <v>0</v>
          </cell>
          <cell r="BB179">
            <v>-353175.62344403437</v>
          </cell>
          <cell r="BC179">
            <v>2.5</v>
          </cell>
          <cell r="BD179">
            <v>2.1875</v>
          </cell>
          <cell r="BE179">
            <v>0</v>
          </cell>
        </row>
        <row r="180">
          <cell r="A180" t="str">
            <v>Hide</v>
          </cell>
          <cell r="B180" t="str">
            <v>Enron Raptor I - Warrants - Public</v>
          </cell>
          <cell r="C180" t="str">
            <v>Special Assets - Non-Performing Raptor</v>
          </cell>
          <cell r="D180" t="str">
            <v>Lydecker</v>
          </cell>
          <cell r="E180" t="str">
            <v>713-853-3504</v>
          </cell>
          <cell r="F180" t="str">
            <v>Brigham Warrants Raptor I</v>
          </cell>
          <cell r="G180" t="str">
            <v>US;BEXP</v>
          </cell>
          <cell r="H180" t="str">
            <v>Special Assets - Non-Performing</v>
          </cell>
          <cell r="I180" t="str">
            <v>Warrants</v>
          </cell>
          <cell r="J180" t="str">
            <v>Warrants</v>
          </cell>
          <cell r="K180">
            <v>625000</v>
          </cell>
          <cell r="L180">
            <v>625000</v>
          </cell>
          <cell r="M180">
            <v>0.13928562747405149</v>
          </cell>
          <cell r="N180">
            <v>0.5</v>
          </cell>
          <cell r="O180">
            <v>0.71584022578764661</v>
          </cell>
          <cell r="P180">
            <v>0</v>
          </cell>
          <cell r="Q180">
            <v>1.1518456259681655</v>
          </cell>
          <cell r="R180">
            <v>-1.1518456259681655</v>
          </cell>
          <cell r="S180" t="str">
            <v>1527-2480</v>
          </cell>
          <cell r="V180">
            <v>0</v>
          </cell>
          <cell r="W180" t="str">
            <v>015:Enron Raptor I</v>
          </cell>
          <cell r="X180">
            <v>978687.80869404809</v>
          </cell>
          <cell r="Y180">
            <v>0</v>
          </cell>
          <cell r="Z180">
            <v>978687.80869404809</v>
          </cell>
          <cell r="AA180">
            <v>489343.90434702404</v>
          </cell>
          <cell r="AB180">
            <v>0</v>
          </cell>
          <cell r="AC180">
            <v>489343.90434702404</v>
          </cell>
          <cell r="AD180">
            <v>719903.51623010344</v>
          </cell>
          <cell r="AE180">
            <v>-132768.35956369049</v>
          </cell>
          <cell r="AF180">
            <v>0</v>
          </cell>
          <cell r="AG180">
            <v>0</v>
          </cell>
          <cell r="AH180">
            <v>-132768.35956369049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P180">
            <v>190429.56881217976</v>
          </cell>
          <cell r="AQ180">
            <v>0</v>
          </cell>
          <cell r="AR180">
            <v>1</v>
          </cell>
          <cell r="AS180">
            <v>978687.80869404809</v>
          </cell>
          <cell r="AT180">
            <v>2.1875</v>
          </cell>
          <cell r="AU180">
            <v>-5656.1784773936961</v>
          </cell>
          <cell r="AV180">
            <v>0</v>
          </cell>
          <cell r="AW180">
            <v>0</v>
          </cell>
          <cell r="AX180">
            <v>-5656.1784773936961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2.5</v>
          </cell>
          <cell r="BD180">
            <v>2.5</v>
          </cell>
          <cell r="BE180">
            <v>127112.1810862968</v>
          </cell>
        </row>
        <row r="181">
          <cell r="A181" t="str">
            <v>Show</v>
          </cell>
          <cell r="B181" t="str">
            <v>Warrants - Public</v>
          </cell>
          <cell r="C181" t="str">
            <v>Portfolio</v>
          </cell>
          <cell r="D181" t="str">
            <v>Maffet</v>
          </cell>
          <cell r="E181" t="str">
            <v>713-853-3212</v>
          </cell>
          <cell r="F181" t="str">
            <v>Kafus Warrants</v>
          </cell>
          <cell r="G181" t="str">
            <v>US;KS</v>
          </cell>
          <cell r="H181" t="str">
            <v>Paper</v>
          </cell>
          <cell r="I181" t="str">
            <v>Warrants</v>
          </cell>
          <cell r="J181" t="str">
            <v>Warrants</v>
          </cell>
          <cell r="K181">
            <v>3182500</v>
          </cell>
          <cell r="L181">
            <v>3182500</v>
          </cell>
          <cell r="M181">
            <v>0.25404467829606547</v>
          </cell>
          <cell r="N181">
            <v>0</v>
          </cell>
          <cell r="O181">
            <v>0.55024254344803314</v>
          </cell>
          <cell r="P181">
            <v>0</v>
          </cell>
          <cell r="Q181">
            <v>0.40105342536628291</v>
          </cell>
          <cell r="R181">
            <v>-0.40105342536628291</v>
          </cell>
          <cell r="S181" t="str">
            <v>61-5499</v>
          </cell>
          <cell r="V181">
            <v>0</v>
          </cell>
          <cell r="W181" t="str">
            <v>001:Enron-NA</v>
          </cell>
          <cell r="X181">
            <v>1035365.6013869399</v>
          </cell>
          <cell r="Y181">
            <v>0</v>
          </cell>
          <cell r="Z181">
            <v>1035365.6013869399</v>
          </cell>
          <cell r="AA181">
            <v>1035365.6013869399</v>
          </cell>
          <cell r="AB181">
            <v>0</v>
          </cell>
          <cell r="AC181">
            <v>1035365.6013869399</v>
          </cell>
          <cell r="AD181">
            <v>1276352.5262281953</v>
          </cell>
          <cell r="AE181">
            <v>-1276352.5262281953</v>
          </cell>
          <cell r="AF181">
            <v>0</v>
          </cell>
          <cell r="AG181">
            <v>0</v>
          </cell>
          <cell r="AH181">
            <v>-1276352.5262281953</v>
          </cell>
          <cell r="AI181">
            <v>-5953992.6608969793</v>
          </cell>
          <cell r="AJ181">
            <v>0</v>
          </cell>
          <cell r="AK181">
            <v>0</v>
          </cell>
          <cell r="AL181">
            <v>-5953992.6608969793</v>
          </cell>
          <cell r="AM181">
            <v>627160.97047566995</v>
          </cell>
          <cell r="AN181">
            <v>5953992.6608969783</v>
          </cell>
          <cell r="AP181">
            <v>1111683.6344311889</v>
          </cell>
          <cell r="AQ181">
            <v>13706016.359765276</v>
          </cell>
          <cell r="AR181">
            <v>1</v>
          </cell>
          <cell r="AS181">
            <v>2407826.9799696277</v>
          </cell>
          <cell r="AT181">
            <v>1.375</v>
          </cell>
          <cell r="AU181">
            <v>-1281924.5888992732</v>
          </cell>
          <cell r="AV181">
            <v>0</v>
          </cell>
          <cell r="AW181">
            <v>0</v>
          </cell>
          <cell r="AX181">
            <v>-1281924.5888992732</v>
          </cell>
          <cell r="AY181">
            <v>-22671983.828863785</v>
          </cell>
          <cell r="AZ181">
            <v>0</v>
          </cell>
          <cell r="BA181">
            <v>0</v>
          </cell>
          <cell r="BB181">
            <v>-22671983.828863785</v>
          </cell>
          <cell r="BC181">
            <v>1.375</v>
          </cell>
          <cell r="BD181">
            <v>1.375</v>
          </cell>
          <cell r="BE181">
            <v>-5572.0626710779034</v>
          </cell>
        </row>
        <row r="182">
          <cell r="A182" t="str">
            <v>Show</v>
          </cell>
          <cell r="B182" t="str">
            <v>Warrants - Public</v>
          </cell>
          <cell r="C182" t="str">
            <v>Canada</v>
          </cell>
          <cell r="D182" t="str">
            <v>Kitagawa</v>
          </cell>
          <cell r="E182" t="str">
            <v>403-974-6723</v>
          </cell>
          <cell r="F182" t="str">
            <v>Beau Canada Warrants</v>
          </cell>
          <cell r="G182" t="str">
            <v>CA;BAU</v>
          </cell>
          <cell r="H182" t="str">
            <v>Canadian Energy</v>
          </cell>
          <cell r="I182" t="str">
            <v>Warrants</v>
          </cell>
          <cell r="J182" t="str">
            <v>Warrants</v>
          </cell>
          <cell r="K182">
            <v>4937500</v>
          </cell>
          <cell r="L182">
            <v>4937500</v>
          </cell>
          <cell r="M182">
            <v>2.0253164556962029E-12</v>
          </cell>
          <cell r="N182">
            <v>0</v>
          </cell>
          <cell r="O182">
            <v>2.0253164556962029E-12</v>
          </cell>
          <cell r="P182">
            <v>0</v>
          </cell>
          <cell r="Q182">
            <v>0</v>
          </cell>
          <cell r="R182">
            <v>0</v>
          </cell>
          <cell r="S182" t="str">
            <v>9-1742</v>
          </cell>
          <cell r="V182">
            <v>0</v>
          </cell>
          <cell r="W182" t="str">
            <v>001:Enron-NA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-169226.83259797384</v>
          </cell>
          <cell r="AN182">
            <v>0</v>
          </cell>
          <cell r="AP182">
            <v>1.5800000000000001E-5</v>
          </cell>
          <cell r="AQ182">
            <v>0</v>
          </cell>
          <cell r="AR182">
            <v>1</v>
          </cell>
          <cell r="AS182">
            <v>1.5800000000000001E-5</v>
          </cell>
          <cell r="AT182">
            <v>1.58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-22473.404858876842</v>
          </cell>
          <cell r="AZ182">
            <v>0</v>
          </cell>
          <cell r="BA182">
            <v>0</v>
          </cell>
          <cell r="BB182">
            <v>-22473.404858876842</v>
          </cell>
          <cell r="BC182">
            <v>1.0690121786197564</v>
          </cell>
          <cell r="BD182">
            <v>1.0460251046025104</v>
          </cell>
          <cell r="BE182">
            <v>0</v>
          </cell>
        </row>
        <row r="183">
          <cell r="A183" t="str">
            <v>Show</v>
          </cell>
          <cell r="B183" t="str">
            <v>Canadian - Public</v>
          </cell>
          <cell r="C183" t="str">
            <v>Canada</v>
          </cell>
          <cell r="D183" t="str">
            <v>Kitagawa</v>
          </cell>
          <cell r="E183" t="str">
            <v>403-974-6723</v>
          </cell>
          <cell r="F183" t="str">
            <v>Beau Canada Common</v>
          </cell>
          <cell r="G183" t="str">
            <v>CA;BAU-RAPT</v>
          </cell>
          <cell r="H183" t="str">
            <v>Canadian Energy</v>
          </cell>
          <cell r="I183" t="str">
            <v>Public</v>
          </cell>
          <cell r="J183" t="str">
            <v>Common Equity</v>
          </cell>
          <cell r="K183">
            <v>0</v>
          </cell>
          <cell r="L183">
            <v>0</v>
          </cell>
          <cell r="M183">
            <v>0</v>
          </cell>
          <cell r="N183">
            <v>0.64</v>
          </cell>
          <cell r="O183">
            <v>1</v>
          </cell>
          <cell r="P183">
            <v>0.94301495352283438</v>
          </cell>
          <cell r="Q183">
            <v>0.94301495352283438</v>
          </cell>
          <cell r="R183">
            <v>0</v>
          </cell>
          <cell r="S183" t="str">
            <v>9-10</v>
          </cell>
          <cell r="V183">
            <v>0</v>
          </cell>
          <cell r="W183" t="str">
            <v>001:Enron-NA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-646431.29835839663</v>
          </cell>
          <cell r="AJ183">
            <v>-206380.05104160387</v>
          </cell>
          <cell r="AK183">
            <v>0</v>
          </cell>
          <cell r="AL183">
            <v>-852811.34940000053</v>
          </cell>
          <cell r="AM183">
            <v>-1248401.6202634845</v>
          </cell>
          <cell r="AN183">
            <v>4607131.3153075483</v>
          </cell>
          <cell r="AP183">
            <v>0</v>
          </cell>
          <cell r="AQ183">
            <v>5118505.4207076402</v>
          </cell>
          <cell r="AR183">
            <v>1</v>
          </cell>
          <cell r="AS183">
            <v>0</v>
          </cell>
          <cell r="AT183">
            <v>0.94301495352283438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-885720.11602518708</v>
          </cell>
          <cell r="AZ183">
            <v>-470019.39230925962</v>
          </cell>
          <cell r="BA183">
            <v>0</v>
          </cell>
          <cell r="BB183">
            <v>-1355739.5083344472</v>
          </cell>
          <cell r="BC183">
            <v>0.94301495352283438</v>
          </cell>
          <cell r="BD183">
            <v>0.94301495352283438</v>
          </cell>
          <cell r="BE183">
            <v>0</v>
          </cell>
        </row>
        <row r="184">
          <cell r="A184" t="str">
            <v>Hide</v>
          </cell>
          <cell r="B184" t="str">
            <v>Enron Raptor I - Canadian - Public</v>
          </cell>
          <cell r="C184" t="str">
            <v>Canada Raptor</v>
          </cell>
          <cell r="D184" t="str">
            <v>Kitagawa</v>
          </cell>
          <cell r="E184" t="str">
            <v>403-974-6723</v>
          </cell>
          <cell r="F184" t="str">
            <v>Beau Canada Common Raptor I</v>
          </cell>
          <cell r="G184" t="str">
            <v>CA;BAU</v>
          </cell>
          <cell r="H184" t="str">
            <v>Canadian Energy</v>
          </cell>
          <cell r="I184" t="str">
            <v>Public</v>
          </cell>
          <cell r="J184" t="str">
            <v>Common Equity</v>
          </cell>
          <cell r="K184">
            <v>4200000</v>
          </cell>
          <cell r="L184">
            <v>4200000</v>
          </cell>
          <cell r="M184">
            <v>0</v>
          </cell>
          <cell r="N184">
            <v>0.64</v>
          </cell>
          <cell r="O184">
            <v>1</v>
          </cell>
          <cell r="P184">
            <v>1.0690121786197564</v>
          </cell>
          <cell r="Q184">
            <v>1.0460251046025104</v>
          </cell>
          <cell r="R184">
            <v>2.2987074017245979E-2</v>
          </cell>
          <cell r="S184" t="str">
            <v>9-10</v>
          </cell>
          <cell r="V184">
            <v>4489851.1502029765</v>
          </cell>
          <cell r="W184" t="str">
            <v>015:Enron Raptor I</v>
          </cell>
          <cell r="X184">
            <v>5747009.4722598102</v>
          </cell>
          <cell r="Y184">
            <v>0</v>
          </cell>
          <cell r="Z184">
            <v>5747009.4722598102</v>
          </cell>
          <cell r="AA184">
            <v>2873504.7361299051</v>
          </cell>
          <cell r="AB184">
            <v>0</v>
          </cell>
          <cell r="AC184">
            <v>2873504.7361299051</v>
          </cell>
          <cell r="AD184">
            <v>4393305.4393305434</v>
          </cell>
          <cell r="AE184">
            <v>96545.710872433148</v>
          </cell>
          <cell r="AF184">
            <v>0</v>
          </cell>
          <cell r="AG184">
            <v>0</v>
          </cell>
          <cell r="AH184">
            <v>96545.710872433148</v>
          </cell>
          <cell r="AI184">
            <v>529151.13325382676</v>
          </cell>
          <cell r="AJ184">
            <v>0</v>
          </cell>
          <cell r="AK184">
            <v>0</v>
          </cell>
          <cell r="AL184">
            <v>529151.13325382676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4489851.1502029765</v>
          </cell>
          <cell r="AT184">
            <v>1.0690121786197564</v>
          </cell>
          <cell r="AU184">
            <v>-48375.149491213262</v>
          </cell>
          <cell r="AV184">
            <v>0</v>
          </cell>
          <cell r="AW184">
            <v>0</v>
          </cell>
          <cell r="AX184">
            <v>-48375.149491213262</v>
          </cell>
          <cell r="AY184">
            <v>529151.13325382676</v>
          </cell>
          <cell r="AZ184">
            <v>0</v>
          </cell>
          <cell r="BA184">
            <v>0</v>
          </cell>
          <cell r="BB184">
            <v>529151.13325382676</v>
          </cell>
          <cell r="BC184">
            <v>1.0690121786197564</v>
          </cell>
          <cell r="BD184">
            <v>1.0460251046025104</v>
          </cell>
          <cell r="BE184">
            <v>-144920.86036364641</v>
          </cell>
        </row>
        <row r="185">
          <cell r="A185" t="str">
            <v>Show</v>
          </cell>
          <cell r="B185" t="str">
            <v>Canadian - Public</v>
          </cell>
          <cell r="C185" t="str">
            <v>Canada</v>
          </cell>
          <cell r="D185" t="str">
            <v>Kitagawa</v>
          </cell>
          <cell r="E185" t="str">
            <v>403-974-6723</v>
          </cell>
          <cell r="F185" t="str">
            <v>Place Resources Common</v>
          </cell>
          <cell r="G185" t="str">
            <v>CA;PLG-RAPT</v>
          </cell>
          <cell r="H185" t="str">
            <v>Canadian Energy</v>
          </cell>
          <cell r="I185" t="str">
            <v>Public</v>
          </cell>
          <cell r="J185" t="str">
            <v>Common Equity</v>
          </cell>
          <cell r="K185">
            <v>0</v>
          </cell>
          <cell r="L185">
            <v>0</v>
          </cell>
          <cell r="M185">
            <v>0</v>
          </cell>
          <cell r="N185">
            <v>0.64</v>
          </cell>
          <cell r="O185">
            <v>1</v>
          </cell>
          <cell r="P185">
            <v>1.6839552741479187</v>
          </cell>
          <cell r="Q185">
            <v>1.6839552741479187</v>
          </cell>
          <cell r="R185">
            <v>0</v>
          </cell>
          <cell r="S185" t="str">
            <v>78-99</v>
          </cell>
          <cell r="V185">
            <v>0</v>
          </cell>
          <cell r="W185" t="str">
            <v>001:Enron-NA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-432330.48037631949</v>
          </cell>
          <cell r="AJ185">
            <v>-61896.282482321905</v>
          </cell>
          <cell r="AK185">
            <v>0</v>
          </cell>
          <cell r="AL185">
            <v>-494226.76285864098</v>
          </cell>
          <cell r="AM185">
            <v>-169007.23386876611</v>
          </cell>
          <cell r="AN185">
            <v>1680851.3257721479</v>
          </cell>
          <cell r="AP185">
            <v>0</v>
          </cell>
          <cell r="AQ185">
            <v>1496628.8020861244</v>
          </cell>
          <cell r="AR185">
            <v>1</v>
          </cell>
          <cell r="AS185">
            <v>0</v>
          </cell>
          <cell r="AT185">
            <v>1.6839552741479187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-360783.09364460572</v>
          </cell>
          <cell r="AZ185">
            <v>-140621.19612043459</v>
          </cell>
          <cell r="BA185">
            <v>0</v>
          </cell>
          <cell r="BB185">
            <v>-501404.28976503992</v>
          </cell>
          <cell r="BC185">
            <v>1.6839552741479187</v>
          </cell>
          <cell r="BD185">
            <v>1.6839552741479187</v>
          </cell>
          <cell r="BE185">
            <v>0</v>
          </cell>
        </row>
        <row r="186">
          <cell r="A186" t="str">
            <v>Hide</v>
          </cell>
          <cell r="B186" t="str">
            <v>Enron Raptor I - Canadian - Public</v>
          </cell>
          <cell r="C186" t="str">
            <v>Canada Raptor</v>
          </cell>
          <cell r="D186" t="str">
            <v>Kitagawa</v>
          </cell>
          <cell r="E186" t="str">
            <v>403-974-6723</v>
          </cell>
          <cell r="F186" t="str">
            <v>Place Resources Common Raptor I</v>
          </cell>
          <cell r="G186" t="str">
            <v>CA;PLG</v>
          </cell>
          <cell r="H186" t="str">
            <v>Canadian Energy</v>
          </cell>
          <cell r="I186" t="str">
            <v>Public</v>
          </cell>
          <cell r="J186" t="str">
            <v>Common Equity</v>
          </cell>
          <cell r="K186">
            <v>735000</v>
          </cell>
          <cell r="L186">
            <v>735000</v>
          </cell>
          <cell r="M186">
            <v>0</v>
          </cell>
          <cell r="N186">
            <v>0.64</v>
          </cell>
          <cell r="O186">
            <v>1</v>
          </cell>
          <cell r="P186">
            <v>1.6238159675236805</v>
          </cell>
          <cell r="Q186">
            <v>1.8221082467269538</v>
          </cell>
          <cell r="R186">
            <v>-0.1982922792032733</v>
          </cell>
          <cell r="S186" t="str">
            <v>78-99</v>
          </cell>
          <cell r="V186">
            <v>1193504.7361299051</v>
          </cell>
          <cell r="W186" t="str">
            <v>015:Enron Raptor I</v>
          </cell>
          <cell r="X186">
            <v>1527686.0622462786</v>
          </cell>
          <cell r="Y186">
            <v>0</v>
          </cell>
          <cell r="Z186">
            <v>1527686.0622462786</v>
          </cell>
          <cell r="AA186">
            <v>763843.03112313931</v>
          </cell>
          <cell r="AB186">
            <v>0</v>
          </cell>
          <cell r="AC186">
            <v>763843.03112313931</v>
          </cell>
          <cell r="AD186">
            <v>1339249.5613443111</v>
          </cell>
          <cell r="AE186">
            <v>-145744.82521440601</v>
          </cell>
          <cell r="AF186">
            <v>0</v>
          </cell>
          <cell r="AG186">
            <v>0</v>
          </cell>
          <cell r="AH186">
            <v>-145744.82521440601</v>
          </cell>
          <cell r="AI186">
            <v>-44202.390368815046</v>
          </cell>
          <cell r="AJ186">
            <v>-1372.6707564118635</v>
          </cell>
          <cell r="AK186">
            <v>0</v>
          </cell>
          <cell r="AL186">
            <v>-45575.061125226901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1193504.7361299051</v>
          </cell>
          <cell r="AT186">
            <v>1.6238159675236805</v>
          </cell>
          <cell r="AU186">
            <v>-30246.538080084836</v>
          </cell>
          <cell r="AV186">
            <v>0</v>
          </cell>
          <cell r="AW186">
            <v>0</v>
          </cell>
          <cell r="AX186">
            <v>-30246.538080084836</v>
          </cell>
          <cell r="AY186">
            <v>-44202.390368815046</v>
          </cell>
          <cell r="AZ186">
            <v>-1372.6707564118635</v>
          </cell>
          <cell r="BA186">
            <v>0</v>
          </cell>
          <cell r="BB186">
            <v>-45575.061125226901</v>
          </cell>
          <cell r="BC186">
            <v>1.6238159675236805</v>
          </cell>
          <cell r="BD186">
            <v>1.8221082467269538</v>
          </cell>
          <cell r="BE186">
            <v>115498.28713432117</v>
          </cell>
        </row>
        <row r="187">
          <cell r="A187" t="str">
            <v>Show</v>
          </cell>
          <cell r="B187" t="str">
            <v>Canadian - Public</v>
          </cell>
          <cell r="C187" t="str">
            <v>Canada</v>
          </cell>
          <cell r="D187" t="str">
            <v>Kitagawa</v>
          </cell>
          <cell r="E187" t="str">
            <v>403-974-6723</v>
          </cell>
          <cell r="F187" t="str">
            <v>Zargon Common</v>
          </cell>
          <cell r="G187" t="str">
            <v>CA;ZAR</v>
          </cell>
          <cell r="H187" t="str">
            <v>Canadian Energy</v>
          </cell>
          <cell r="I187" t="str">
            <v>Public</v>
          </cell>
          <cell r="J187" t="str">
            <v>Common Equity</v>
          </cell>
          <cell r="K187">
            <v>0</v>
          </cell>
          <cell r="L187">
            <v>0</v>
          </cell>
          <cell r="M187">
            <v>0</v>
          </cell>
          <cell r="N187">
            <v>0.64</v>
          </cell>
          <cell r="O187">
            <v>1</v>
          </cell>
          <cell r="P187">
            <v>3.0784844384303112</v>
          </cell>
          <cell r="Q187">
            <v>2.9018760966392225</v>
          </cell>
          <cell r="R187">
            <v>0.17660834179108864</v>
          </cell>
          <cell r="S187" t="str">
            <v>100-124</v>
          </cell>
          <cell r="V187">
            <v>0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-94077.599757172895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0</v>
          </cell>
          <cell r="AT187">
            <v>3.0784844384303112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74526.443523596128</v>
          </cell>
          <cell r="AZ187">
            <v>-888.89102227759668</v>
          </cell>
          <cell r="BA187">
            <v>-45653.42</v>
          </cell>
          <cell r="BB187">
            <v>27984.132501318527</v>
          </cell>
          <cell r="BC187">
            <v>3.0784844384303112</v>
          </cell>
          <cell r="BD187">
            <v>2.9018760966392225</v>
          </cell>
          <cell r="BE187">
            <v>0</v>
          </cell>
        </row>
        <row r="188">
          <cell r="A188" t="str">
            <v>Show</v>
          </cell>
          <cell r="B188" t="str">
            <v>Canadian - Public</v>
          </cell>
          <cell r="C188" t="str">
            <v>Canada</v>
          </cell>
          <cell r="D188" t="str">
            <v>Kitagawa</v>
          </cell>
          <cell r="E188" t="str">
            <v>403-974-6723</v>
          </cell>
          <cell r="F188" t="str">
            <v>Cypress Energy Common Canada</v>
          </cell>
          <cell r="G188" t="str">
            <v>CA;CYZ.A BS</v>
          </cell>
          <cell r="H188" t="str">
            <v>Canadian Energy</v>
          </cell>
          <cell r="I188" t="str">
            <v>Public</v>
          </cell>
          <cell r="J188" t="str">
            <v>Common Equity</v>
          </cell>
          <cell r="K188">
            <v>214700</v>
          </cell>
          <cell r="L188">
            <v>438325</v>
          </cell>
          <cell r="M188">
            <v>0</v>
          </cell>
          <cell r="N188">
            <v>0.64</v>
          </cell>
          <cell r="O188">
            <v>1</v>
          </cell>
          <cell r="P188">
            <v>4.972936400541272</v>
          </cell>
          <cell r="Q188">
            <v>4.8589553246052102</v>
          </cell>
          <cell r="R188">
            <v>0.11398107593606177</v>
          </cell>
          <cell r="S188" t="str">
            <v>577-10073</v>
          </cell>
          <cell r="V188">
            <v>1067689.4451962111</v>
          </cell>
          <cell r="W188" t="str">
            <v>001:Enron-NA</v>
          </cell>
          <cell r="X188">
            <v>1366642.4898511502</v>
          </cell>
          <cell r="Y188">
            <v>0</v>
          </cell>
          <cell r="Z188">
            <v>1366642.4898511502</v>
          </cell>
          <cell r="AA188">
            <v>683321.2449255751</v>
          </cell>
          <cell r="AB188">
            <v>0</v>
          </cell>
          <cell r="AC188">
            <v>683321.2449255751</v>
          </cell>
          <cell r="AD188">
            <v>2129801.5926575786</v>
          </cell>
          <cell r="AE188">
            <v>19345.679498338606</v>
          </cell>
          <cell r="AF188">
            <v>0</v>
          </cell>
          <cell r="AG188">
            <v>0</v>
          </cell>
          <cell r="AH188">
            <v>19345.679498338606</v>
          </cell>
          <cell r="AI188">
            <v>165642.2741821229</v>
          </cell>
          <cell r="AJ188">
            <v>-93446.715056458415</v>
          </cell>
          <cell r="AK188">
            <v>0</v>
          </cell>
          <cell r="AL188">
            <v>72195.559125664484</v>
          </cell>
          <cell r="AM188">
            <v>0</v>
          </cell>
          <cell r="AN188">
            <v>1983504.9979737944</v>
          </cell>
          <cell r="AP188">
            <v>0</v>
          </cell>
          <cell r="AQ188">
            <v>1635560.5193282017</v>
          </cell>
          <cell r="AR188">
            <v>1</v>
          </cell>
          <cell r="AS188">
            <v>1067689.4451962111</v>
          </cell>
          <cell r="AT188">
            <v>4.972936400541272</v>
          </cell>
          <cell r="AU188">
            <v>108694.50287287286</v>
          </cell>
          <cell r="AV188">
            <v>0</v>
          </cell>
          <cell r="AW188">
            <v>0</v>
          </cell>
          <cell r="AX188">
            <v>108694.50287287286</v>
          </cell>
          <cell r="AY188">
            <v>351630.19425001746</v>
          </cell>
          <cell r="AZ188">
            <v>-184921.61796364165</v>
          </cell>
          <cell r="BA188">
            <v>-10511.71</v>
          </cell>
          <cell r="BB188">
            <v>156196.86628637588</v>
          </cell>
          <cell r="BC188">
            <v>4.972936400541272</v>
          </cell>
          <cell r="BD188">
            <v>4.8589553246052102</v>
          </cell>
          <cell r="BE188">
            <v>89348.823374534259</v>
          </cell>
        </row>
        <row r="189">
          <cell r="A189" t="str">
            <v>Show</v>
          </cell>
          <cell r="B189" t="str">
            <v>Canadian - Public</v>
          </cell>
          <cell r="C189" t="str">
            <v>Canada</v>
          </cell>
          <cell r="D189" t="str">
            <v>Kitagawa</v>
          </cell>
          <cell r="E189" t="str">
            <v>403-974-6723</v>
          </cell>
          <cell r="F189" t="str">
            <v>Cypress Energy Common</v>
          </cell>
          <cell r="G189" t="str">
            <v>CA;CYZ.A</v>
          </cell>
          <cell r="H189" t="str">
            <v>Canadian Energy</v>
          </cell>
          <cell r="I189" t="str">
            <v>Public</v>
          </cell>
          <cell r="J189" t="str">
            <v>Common Equity</v>
          </cell>
          <cell r="K189">
            <v>0</v>
          </cell>
          <cell r="L189">
            <v>0</v>
          </cell>
          <cell r="M189">
            <v>0</v>
          </cell>
          <cell r="N189">
            <v>0.64</v>
          </cell>
          <cell r="O189">
            <v>1</v>
          </cell>
          <cell r="P189">
            <v>4.972936400541272</v>
          </cell>
          <cell r="Q189">
            <v>4.8589553246052102</v>
          </cell>
          <cell r="R189">
            <v>0.11398107593606177</v>
          </cell>
          <cell r="S189" t="str">
            <v>577-623</v>
          </cell>
          <cell r="V189">
            <v>0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1026</v>
          </cell>
          <cell r="AH189">
            <v>1026</v>
          </cell>
          <cell r="AI189">
            <v>-6614.3673804791179</v>
          </cell>
          <cell r="AJ189">
            <v>-17021.520828240627</v>
          </cell>
          <cell r="AK189">
            <v>-31218</v>
          </cell>
          <cell r="AL189">
            <v>-54853.88820871972</v>
          </cell>
          <cell r="AM189">
            <v>-1514051.8606209233</v>
          </cell>
          <cell r="AN189">
            <v>400083.44593034865</v>
          </cell>
          <cell r="AP189">
            <v>0</v>
          </cell>
          <cell r="AQ189">
            <v>1613780.4092470547</v>
          </cell>
          <cell r="AR189">
            <v>1</v>
          </cell>
          <cell r="AS189">
            <v>0</v>
          </cell>
          <cell r="AT189">
            <v>4.972936400541272</v>
          </cell>
          <cell r="AU189">
            <v>0</v>
          </cell>
          <cell r="AV189">
            <v>0</v>
          </cell>
          <cell r="AW189">
            <v>1026</v>
          </cell>
          <cell r="AX189">
            <v>1026</v>
          </cell>
          <cell r="AY189">
            <v>103267.62144152651</v>
          </cell>
          <cell r="AZ189">
            <v>-114483.36916033132</v>
          </cell>
          <cell r="BA189">
            <v>-31218</v>
          </cell>
          <cell r="BB189">
            <v>-42433.747718804312</v>
          </cell>
          <cell r="BC189">
            <v>4.972936400541272</v>
          </cell>
          <cell r="BD189">
            <v>4.8589553246052102</v>
          </cell>
          <cell r="BE189">
            <v>0</v>
          </cell>
        </row>
        <row r="190">
          <cell r="A190" t="str">
            <v>Show</v>
          </cell>
          <cell r="B190" t="str">
            <v>Canadian - Public</v>
          </cell>
          <cell r="C190" t="str">
            <v>Canada</v>
          </cell>
          <cell r="D190" t="str">
            <v>Kitagawa</v>
          </cell>
          <cell r="E190" t="str">
            <v>403-974-6723</v>
          </cell>
          <cell r="F190" t="str">
            <v>Startech Common Canada</v>
          </cell>
          <cell r="G190" t="str">
            <v>CA;SEH</v>
          </cell>
          <cell r="H190" t="str">
            <v>Canadian Energy</v>
          </cell>
          <cell r="I190" t="str">
            <v>Public</v>
          </cell>
          <cell r="J190" t="str">
            <v>Common Equity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</v>
          </cell>
          <cell r="P190">
            <v>5.2097428958051424</v>
          </cell>
          <cell r="Q190">
            <v>5.0614117964637604</v>
          </cell>
          <cell r="R190">
            <v>0.148331099341382</v>
          </cell>
          <cell r="S190">
            <v>0</v>
          </cell>
          <cell r="V190">
            <v>0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5.2097428958051424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149362.46575714275</v>
          </cell>
          <cell r="AZ190">
            <v>0</v>
          </cell>
          <cell r="BA190">
            <v>51118.6</v>
          </cell>
          <cell r="BB190">
            <v>200481.06575714276</v>
          </cell>
          <cell r="BC190">
            <v>5.2097428958051424</v>
          </cell>
          <cell r="BD190">
            <v>5.0614117964637604</v>
          </cell>
          <cell r="BE190">
            <v>0</v>
          </cell>
        </row>
        <row r="191">
          <cell r="A191" t="str">
            <v>Show</v>
          </cell>
          <cell r="B191" t="str">
            <v>Canadian - Public</v>
          </cell>
          <cell r="C191" t="str">
            <v>Canada</v>
          </cell>
          <cell r="D191" t="str">
            <v>Kitagawa</v>
          </cell>
          <cell r="E191" t="str">
            <v>403-974-6723</v>
          </cell>
          <cell r="F191" t="str">
            <v>Startech Common</v>
          </cell>
          <cell r="G191" t="str">
            <v>CA;SEH</v>
          </cell>
          <cell r="H191" t="str">
            <v>Canadian Energy</v>
          </cell>
          <cell r="I191" t="str">
            <v>Public</v>
          </cell>
          <cell r="J191" t="str">
            <v>Common Equity</v>
          </cell>
          <cell r="K191">
            <v>700000</v>
          </cell>
          <cell r="L191">
            <v>700000</v>
          </cell>
          <cell r="M191">
            <v>0</v>
          </cell>
          <cell r="N191">
            <v>0.64</v>
          </cell>
          <cell r="O191">
            <v>1</v>
          </cell>
          <cell r="P191">
            <v>5.2097428958051424</v>
          </cell>
          <cell r="Q191">
            <v>5.0614117964637604</v>
          </cell>
          <cell r="R191">
            <v>0.148331099341382</v>
          </cell>
          <cell r="S191" t="str">
            <v>576-622</v>
          </cell>
          <cell r="V191">
            <v>3646820.0270635998</v>
          </cell>
          <cell r="W191" t="str">
            <v>001:Enron-NA</v>
          </cell>
          <cell r="X191">
            <v>4667929.634641408</v>
          </cell>
          <cell r="Y191">
            <v>0</v>
          </cell>
          <cell r="Z191">
            <v>4667929.634641408</v>
          </cell>
          <cell r="AA191">
            <v>2333964.817320704</v>
          </cell>
          <cell r="AB191">
            <v>0</v>
          </cell>
          <cell r="AC191">
            <v>2333964.817320704</v>
          </cell>
          <cell r="AD191">
            <v>3542988.2575246324</v>
          </cell>
          <cell r="AE191">
            <v>103831.7695389674</v>
          </cell>
          <cell r="AF191">
            <v>0</v>
          </cell>
          <cell r="AG191">
            <v>0</v>
          </cell>
          <cell r="AH191">
            <v>103831.7695389674</v>
          </cell>
          <cell r="AI191">
            <v>-287253.00967021286</v>
          </cell>
          <cell r="AJ191">
            <v>-172093.97541372429</v>
          </cell>
          <cell r="AK191">
            <v>0</v>
          </cell>
          <cell r="AL191">
            <v>-459346.98508393706</v>
          </cell>
          <cell r="AM191">
            <v>-2149674.6577727008</v>
          </cell>
          <cell r="AN191">
            <v>3934073.0367338127</v>
          </cell>
          <cell r="AP191">
            <v>0</v>
          </cell>
          <cell r="AQ191">
            <v>3594456.0538677247</v>
          </cell>
          <cell r="AR191">
            <v>1</v>
          </cell>
          <cell r="AS191">
            <v>3646820.0270635998</v>
          </cell>
          <cell r="AT191">
            <v>5.2097428958051424</v>
          </cell>
          <cell r="AU191">
            <v>388240.34646557085</v>
          </cell>
          <cell r="AV191">
            <v>0</v>
          </cell>
          <cell r="AW191">
            <v>0</v>
          </cell>
          <cell r="AX191">
            <v>388240.34646557085</v>
          </cell>
          <cell r="AY191">
            <v>678819.09288708679</v>
          </cell>
          <cell r="AZ191">
            <v>-336770.59153796389</v>
          </cell>
          <cell r="BA191">
            <v>0</v>
          </cell>
          <cell r="BB191">
            <v>342048.50134912325</v>
          </cell>
          <cell r="BC191">
            <v>5.2097428958051424</v>
          </cell>
          <cell r="BD191">
            <v>5.0614117964637604</v>
          </cell>
          <cell r="BE191">
            <v>284408.57692660345</v>
          </cell>
        </row>
        <row r="192">
          <cell r="A192" t="str">
            <v>Show</v>
          </cell>
          <cell r="B192" t="str">
            <v>Canadian - Public</v>
          </cell>
          <cell r="C192" t="str">
            <v>Canada</v>
          </cell>
          <cell r="D192" t="str">
            <v>Kitagawa</v>
          </cell>
          <cell r="E192" t="str">
            <v>403-974-6723</v>
          </cell>
          <cell r="F192" t="str">
            <v>Startech Common Flow-through</v>
          </cell>
          <cell r="G192" t="str">
            <v>CA;SEH BS</v>
          </cell>
          <cell r="H192" t="str">
            <v>Canadian Energy</v>
          </cell>
          <cell r="I192" t="str">
            <v>Public</v>
          </cell>
          <cell r="J192" t="str">
            <v>Common Equity</v>
          </cell>
          <cell r="K192">
            <v>600000</v>
          </cell>
          <cell r="L192">
            <v>600000</v>
          </cell>
          <cell r="M192">
            <v>0</v>
          </cell>
          <cell r="N192">
            <v>0</v>
          </cell>
          <cell r="O192">
            <v>1</v>
          </cell>
          <cell r="P192">
            <v>5.2097428958051424</v>
          </cell>
          <cell r="Q192">
            <v>5.0614117964637604</v>
          </cell>
          <cell r="R192">
            <v>0.148331099341382</v>
          </cell>
          <cell r="S192" t="str">
            <v>576-0</v>
          </cell>
          <cell r="V192">
            <v>3125845.7374830856</v>
          </cell>
          <cell r="W192" t="str">
            <v>001:Enron-NA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3036847.0778782563</v>
          </cell>
          <cell r="AE192">
            <v>88998.65960482927</v>
          </cell>
          <cell r="AF192">
            <v>0</v>
          </cell>
          <cell r="AG192">
            <v>-7910</v>
          </cell>
          <cell r="AH192">
            <v>81088.65960482927</v>
          </cell>
          <cell r="AI192">
            <v>-237655.54578045662</v>
          </cell>
          <cell r="AJ192">
            <v>0</v>
          </cell>
          <cell r="AK192">
            <v>-78391</v>
          </cell>
          <cell r="AL192">
            <v>-316046.54578045662</v>
          </cell>
          <cell r="AM192">
            <v>0</v>
          </cell>
          <cell r="AN192">
            <v>3363501.2832635422</v>
          </cell>
          <cell r="AP192">
            <v>0</v>
          </cell>
          <cell r="AQ192">
            <v>2875564.8430941799</v>
          </cell>
          <cell r="AR192">
            <v>1</v>
          </cell>
          <cell r="AS192">
            <v>3125845.7374830856</v>
          </cell>
          <cell r="AT192">
            <v>5.2097428958051424</v>
          </cell>
          <cell r="AU192">
            <v>332777.43982763216</v>
          </cell>
          <cell r="AV192">
            <v>0</v>
          </cell>
          <cell r="AW192">
            <v>-7910</v>
          </cell>
          <cell r="AX192">
            <v>324867.43982763216</v>
          </cell>
          <cell r="AY192">
            <v>489332.52652134746</v>
          </cell>
          <cell r="AZ192">
            <v>0</v>
          </cell>
          <cell r="BA192">
            <v>-114496.16034884567</v>
          </cell>
          <cell r="BB192">
            <v>374836.36617250182</v>
          </cell>
          <cell r="BC192">
            <v>5.2097428958051424</v>
          </cell>
          <cell r="BD192">
            <v>5.0614117964637604</v>
          </cell>
          <cell r="BE192">
            <v>243778.78022280289</v>
          </cell>
        </row>
        <row r="193">
          <cell r="A193" t="str">
            <v>Show</v>
          </cell>
          <cell r="B193" t="str">
            <v>Canadian - Private</v>
          </cell>
          <cell r="C193" t="str">
            <v>Canada</v>
          </cell>
          <cell r="D193" t="str">
            <v>Kitagawa</v>
          </cell>
          <cell r="E193" t="str">
            <v>403-974-6723</v>
          </cell>
          <cell r="F193" t="str">
            <v>Invasion Energy</v>
          </cell>
          <cell r="G193" t="str">
            <v xml:space="preserve"> </v>
          </cell>
          <cell r="H193" t="str">
            <v>Canadian Energy</v>
          </cell>
          <cell r="I193" t="str">
            <v>Private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5644007</v>
          </cell>
          <cell r="Q193">
            <v>2769148</v>
          </cell>
          <cell r="R193">
            <v>2874859</v>
          </cell>
          <cell r="S193" t="str">
            <v>5083-7164</v>
          </cell>
          <cell r="V193">
            <v>5644007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2769148</v>
          </cell>
          <cell r="AE193">
            <v>1358365</v>
          </cell>
          <cell r="AF193">
            <v>0</v>
          </cell>
          <cell r="AG193">
            <v>0</v>
          </cell>
          <cell r="AH193">
            <v>1358365</v>
          </cell>
          <cell r="AI193">
            <v>1358365</v>
          </cell>
          <cell r="AJ193">
            <v>0</v>
          </cell>
          <cell r="AK193">
            <v>625000</v>
          </cell>
          <cell r="AL193">
            <v>1983365</v>
          </cell>
          <cell r="AM193">
            <v>14192</v>
          </cell>
          <cell r="AN193">
            <v>2769148</v>
          </cell>
          <cell r="AP193">
            <v>0</v>
          </cell>
          <cell r="AQ193">
            <v>5644007</v>
          </cell>
          <cell r="AR193">
            <v>1</v>
          </cell>
          <cell r="AS193">
            <v>5644007</v>
          </cell>
          <cell r="AT193">
            <v>5644007</v>
          </cell>
          <cell r="AU193">
            <v>1358365</v>
          </cell>
          <cell r="AV193">
            <v>0</v>
          </cell>
          <cell r="AW193">
            <v>0</v>
          </cell>
          <cell r="AX193">
            <v>1358365</v>
          </cell>
          <cell r="AY193">
            <v>1358365</v>
          </cell>
          <cell r="AZ193">
            <v>0</v>
          </cell>
          <cell r="BA193">
            <v>1865725</v>
          </cell>
          <cell r="BB193">
            <v>3224090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Hide</v>
          </cell>
          <cell r="B194" t="str">
            <v>Enron Raptor I - Canadian - Private</v>
          </cell>
          <cell r="C194" t="str">
            <v>Canada Raptor</v>
          </cell>
          <cell r="D194" t="str">
            <v>Kitagawa</v>
          </cell>
          <cell r="E194" t="str">
            <v>403-974-6723</v>
          </cell>
          <cell r="F194" t="str">
            <v>Invasion Energy Raptor I</v>
          </cell>
          <cell r="G194" t="str">
            <v xml:space="preserve"> </v>
          </cell>
          <cell r="H194" t="str">
            <v>Canada</v>
          </cell>
          <cell r="I194" t="str">
            <v>Private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S194" t="str">
            <v>5083-7164</v>
          </cell>
          <cell r="V194">
            <v>0</v>
          </cell>
          <cell r="W194" t="str">
            <v>015:Enron Raptor I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Show</v>
          </cell>
          <cell r="B195" t="str">
            <v>Canadian Structured Credit-Book</v>
          </cell>
          <cell r="C195" t="str">
            <v>Canada</v>
          </cell>
          <cell r="D195" t="str">
            <v>Kitagawa</v>
          </cell>
          <cell r="E195" t="str">
            <v>403-974-6723</v>
          </cell>
          <cell r="F195" t="str">
            <v>Invasion Debt</v>
          </cell>
          <cell r="G195" t="str">
            <v xml:space="preserve"> </v>
          </cell>
          <cell r="H195" t="str">
            <v>Canadian Paper</v>
          </cell>
          <cell r="I195" t="str">
            <v>Private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0.17</v>
          </cell>
          <cell r="O195">
            <v>1</v>
          </cell>
          <cell r="P195">
            <v>16386160</v>
          </cell>
          <cell r="Q195">
            <v>0</v>
          </cell>
          <cell r="R195">
            <v>16386160</v>
          </cell>
          <cell r="S195" t="str">
            <v>1087-1200-Canada</v>
          </cell>
          <cell r="V195">
            <v>16386160</v>
          </cell>
          <cell r="W195" t="str">
            <v>001:Enron-NA</v>
          </cell>
          <cell r="X195">
            <v>2785647.2</v>
          </cell>
          <cell r="Y195">
            <v>0</v>
          </cell>
          <cell r="Z195">
            <v>2785647.2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786961</v>
          </cell>
          <cell r="AF195">
            <v>0</v>
          </cell>
          <cell r="AG195">
            <v>0</v>
          </cell>
          <cell r="AH195">
            <v>786961</v>
          </cell>
          <cell r="AI195">
            <v>786961</v>
          </cell>
          <cell r="AJ195">
            <v>0</v>
          </cell>
          <cell r="AK195">
            <v>0</v>
          </cell>
          <cell r="AL195">
            <v>786961</v>
          </cell>
          <cell r="AM195">
            <v>0</v>
          </cell>
          <cell r="AN195">
            <v>0</v>
          </cell>
          <cell r="AP195">
            <v>0</v>
          </cell>
          <cell r="AQ195">
            <v>16386160</v>
          </cell>
          <cell r="AR195">
            <v>1</v>
          </cell>
          <cell r="AS195">
            <v>16386160</v>
          </cell>
          <cell r="AT195">
            <v>16386160</v>
          </cell>
          <cell r="AU195">
            <v>786961</v>
          </cell>
          <cell r="AV195">
            <v>0</v>
          </cell>
          <cell r="AW195">
            <v>0</v>
          </cell>
          <cell r="AX195">
            <v>786961</v>
          </cell>
          <cell r="AY195">
            <v>786961</v>
          </cell>
          <cell r="AZ195">
            <v>0</v>
          </cell>
          <cell r="BA195">
            <v>0</v>
          </cell>
          <cell r="BB195">
            <v>786961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Show</v>
          </cell>
          <cell r="B196" t="str">
            <v>Canadian - Private</v>
          </cell>
          <cell r="C196" t="str">
            <v>Canada</v>
          </cell>
          <cell r="D196" t="str">
            <v>Kitagawa</v>
          </cell>
          <cell r="E196" t="str">
            <v>403-974-6723</v>
          </cell>
          <cell r="F196" t="str">
            <v>Invasion Gross Overriding Royalty</v>
          </cell>
          <cell r="G196" t="str">
            <v xml:space="preserve"> </v>
          </cell>
          <cell r="H196" t="str">
            <v>Canadian Paper</v>
          </cell>
          <cell r="I196" t="str">
            <v>Private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0.17</v>
          </cell>
          <cell r="O196">
            <v>1</v>
          </cell>
          <cell r="P196">
            <v>1470948</v>
          </cell>
          <cell r="Q196">
            <v>0</v>
          </cell>
          <cell r="R196">
            <v>1470948</v>
          </cell>
          <cell r="S196" t="str">
            <v>1087-1200-Canada</v>
          </cell>
          <cell r="V196">
            <v>1470948</v>
          </cell>
          <cell r="W196" t="str">
            <v>001:Enron-NA</v>
          </cell>
          <cell r="X196">
            <v>250061.16</v>
          </cell>
          <cell r="Y196">
            <v>0</v>
          </cell>
          <cell r="Z196">
            <v>250061.16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583893</v>
          </cell>
          <cell r="AF196">
            <v>0</v>
          </cell>
          <cell r="AG196">
            <v>0</v>
          </cell>
          <cell r="AH196">
            <v>583893</v>
          </cell>
          <cell r="AI196">
            <v>583893</v>
          </cell>
          <cell r="AJ196">
            <v>0</v>
          </cell>
          <cell r="AK196">
            <v>0</v>
          </cell>
          <cell r="AL196">
            <v>583893</v>
          </cell>
          <cell r="AM196">
            <v>0</v>
          </cell>
          <cell r="AN196">
            <v>0</v>
          </cell>
          <cell r="AP196">
            <v>0</v>
          </cell>
          <cell r="AQ196">
            <v>1470948</v>
          </cell>
          <cell r="AR196">
            <v>1</v>
          </cell>
          <cell r="AS196">
            <v>1470948</v>
          </cell>
          <cell r="AT196">
            <v>1470948</v>
          </cell>
          <cell r="AU196">
            <v>583893</v>
          </cell>
          <cell r="AV196">
            <v>0</v>
          </cell>
          <cell r="AW196">
            <v>0</v>
          </cell>
          <cell r="AX196">
            <v>583893</v>
          </cell>
          <cell r="AY196">
            <v>583893</v>
          </cell>
          <cell r="AZ196">
            <v>0</v>
          </cell>
          <cell r="BA196">
            <v>0</v>
          </cell>
          <cell r="BB196">
            <v>583893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</row>
        <row r="197">
          <cell r="A197" t="str">
            <v>Show</v>
          </cell>
          <cell r="B197" t="str">
            <v>Canadian - Private</v>
          </cell>
          <cell r="C197" t="str">
            <v>Canada</v>
          </cell>
          <cell r="D197" t="str">
            <v>Devries</v>
          </cell>
          <cell r="E197" t="str">
            <v>503-463-6102</v>
          </cell>
          <cell r="F197" t="str">
            <v>Papier Masson Canada</v>
          </cell>
          <cell r="G197" t="str">
            <v xml:space="preserve"> </v>
          </cell>
          <cell r="H197" t="str">
            <v>Canadian Paper</v>
          </cell>
          <cell r="I197" t="str">
            <v>Private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0.17</v>
          </cell>
          <cell r="O197">
            <v>1</v>
          </cell>
          <cell r="P197">
            <v>13147495.02</v>
          </cell>
          <cell r="Q197">
            <v>13022971.25843174</v>
          </cell>
          <cell r="R197">
            <v>124523.76156825945</v>
          </cell>
          <cell r="S197" t="str">
            <v>1087-1200-Canada</v>
          </cell>
          <cell r="V197">
            <v>13147495.02</v>
          </cell>
          <cell r="W197" t="str">
            <v>001:Enron-NA</v>
          </cell>
          <cell r="X197">
            <v>2235074.1534000002</v>
          </cell>
          <cell r="Y197">
            <v>-1143159.4837893916</v>
          </cell>
          <cell r="Z197">
            <v>1091914.6696106086</v>
          </cell>
          <cell r="AA197">
            <v>0</v>
          </cell>
          <cell r="AB197">
            <v>0</v>
          </cell>
          <cell r="AC197">
            <v>0</v>
          </cell>
          <cell r="AD197">
            <v>13022971.25843174</v>
          </cell>
          <cell r="AE197">
            <v>124523.76156825945</v>
          </cell>
          <cell r="AF197">
            <v>28813.963852323264</v>
          </cell>
          <cell r="AG197">
            <v>0</v>
          </cell>
          <cell r="AH197">
            <v>153337.72542058272</v>
          </cell>
          <cell r="AI197">
            <v>1189688.4561716989</v>
          </cell>
          <cell r="AJ197">
            <v>-113752.49537384845</v>
          </cell>
          <cell r="AK197">
            <v>530000</v>
          </cell>
          <cell r="AL197">
            <v>1605935.9607978503</v>
          </cell>
          <cell r="AM197">
            <v>-25523.999999997395</v>
          </cell>
          <cell r="AN197">
            <v>11859494.563828301</v>
          </cell>
          <cell r="AP197">
            <v>0</v>
          </cell>
          <cell r="AQ197">
            <v>13147495.02</v>
          </cell>
          <cell r="AR197">
            <v>1</v>
          </cell>
          <cell r="AS197">
            <v>13147495.02</v>
          </cell>
          <cell r="AT197">
            <v>13147495.02</v>
          </cell>
          <cell r="AU197">
            <v>127145.64627997018</v>
          </cell>
          <cell r="AV197">
            <v>26192.079140612615</v>
          </cell>
          <cell r="AW197">
            <v>0</v>
          </cell>
          <cell r="AX197">
            <v>153337.72542058281</v>
          </cell>
          <cell r="AY197">
            <v>1047390.6049999986</v>
          </cell>
          <cell r="AZ197">
            <v>-50118.251173863559</v>
          </cell>
          <cell r="BA197">
            <v>1231730</v>
          </cell>
          <cell r="BB197">
            <v>2229002.3538261363</v>
          </cell>
          <cell r="BC197" t="str">
            <v xml:space="preserve"> </v>
          </cell>
          <cell r="BD197" t="str">
            <v xml:space="preserve"> </v>
          </cell>
          <cell r="BE197">
            <v>2621.8847117107362</v>
          </cell>
        </row>
        <row r="198">
          <cell r="A198" t="str">
            <v>DoNotShow</v>
          </cell>
          <cell r="B198" t="str">
            <v>Port. Insur. (MV of Opt Prem)</v>
          </cell>
          <cell r="C198" t="str">
            <v>Canada</v>
          </cell>
          <cell r="D198" t="str">
            <v xml:space="preserve"> </v>
          </cell>
          <cell r="E198" t="str">
            <v xml:space="preserve"> </v>
          </cell>
          <cell r="F198" t="str">
            <v>Beau Canada Options</v>
          </cell>
          <cell r="G198" t="str">
            <v xml:space="preserve"> </v>
          </cell>
          <cell r="H198" t="str">
            <v>Canadian Energy</v>
          </cell>
          <cell r="I198" t="str">
            <v>Public</v>
          </cell>
          <cell r="J198" t="str">
            <v>Futures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0.23548300776023551</v>
          </cell>
          <cell r="Q198">
            <v>0.23548300776023551</v>
          </cell>
          <cell r="R198">
            <v>0</v>
          </cell>
          <cell r="S198" t="str">
            <v>9-5505</v>
          </cell>
          <cell r="V198">
            <v>0</v>
          </cell>
          <cell r="W198" t="str">
            <v>003:Enron-NA-Other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DoNotShow</v>
          </cell>
          <cell r="B199" t="str">
            <v>Port. Insur. (MV of Opt Prem)</v>
          </cell>
          <cell r="C199" t="str">
            <v>Canada</v>
          </cell>
          <cell r="D199" t="str">
            <v xml:space="preserve"> </v>
          </cell>
          <cell r="E199" t="str">
            <v xml:space="preserve"> </v>
          </cell>
          <cell r="F199" t="str">
            <v>Cypress Energy Options</v>
          </cell>
          <cell r="G199" t="str">
            <v xml:space="preserve"> </v>
          </cell>
          <cell r="H199" t="str">
            <v>Canadian Energy</v>
          </cell>
          <cell r="I199" t="str">
            <v>Public</v>
          </cell>
          <cell r="J199" t="str">
            <v>Futures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-737363</v>
          </cell>
          <cell r="Q199">
            <v>-737286</v>
          </cell>
          <cell r="R199">
            <v>-77</v>
          </cell>
          <cell r="S199" t="str">
            <v>577-5504</v>
          </cell>
          <cell r="V199">
            <v>0</v>
          </cell>
          <cell r="W199" t="str">
            <v>003:Enron-NA-Other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DoNotShow</v>
          </cell>
          <cell r="B200" t="str">
            <v>Port. Insur. (MV of Opt Prem)</v>
          </cell>
          <cell r="C200" t="str">
            <v>Canada</v>
          </cell>
          <cell r="D200" t="str">
            <v xml:space="preserve"> </v>
          </cell>
          <cell r="E200" t="str">
            <v xml:space="preserve"> </v>
          </cell>
          <cell r="F200" t="str">
            <v>Place Resources Options</v>
          </cell>
          <cell r="G200" t="str">
            <v xml:space="preserve"> </v>
          </cell>
          <cell r="H200" t="str">
            <v>Canadian Energy</v>
          </cell>
          <cell r="I200" t="str">
            <v>Public</v>
          </cell>
          <cell r="J200" t="str">
            <v>Futures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12283137</v>
          </cell>
          <cell r="Q200">
            <v>12283137</v>
          </cell>
          <cell r="R200">
            <v>0</v>
          </cell>
          <cell r="S200" t="str">
            <v>78-5506</v>
          </cell>
          <cell r="V200">
            <v>0</v>
          </cell>
          <cell r="W200" t="str">
            <v>003:Enron-NA-Other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DoNotShow</v>
          </cell>
          <cell r="B201" t="str">
            <v>Port. Insur. (MV of Opt Prem)</v>
          </cell>
          <cell r="C201" t="str">
            <v>Canada</v>
          </cell>
          <cell r="D201" t="str">
            <v xml:space="preserve"> </v>
          </cell>
          <cell r="E201" t="str">
            <v xml:space="preserve"> </v>
          </cell>
          <cell r="F201" t="str">
            <v>StarTech Options</v>
          </cell>
          <cell r="G201" t="str">
            <v xml:space="preserve"> </v>
          </cell>
          <cell r="H201" t="str">
            <v>Canadian Energy</v>
          </cell>
          <cell r="I201" t="str">
            <v>Public</v>
          </cell>
          <cell r="J201" t="str">
            <v>Futures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33654000</v>
          </cell>
          <cell r="Q201">
            <v>33654000</v>
          </cell>
          <cell r="R201">
            <v>0</v>
          </cell>
          <cell r="S201" t="str">
            <v>576-5503</v>
          </cell>
          <cell r="V201">
            <v>0</v>
          </cell>
          <cell r="W201" t="str">
            <v>003:Enron-NA-Other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Hide</v>
          </cell>
          <cell r="B202" t="str">
            <v>Port. Insur. (MV of Opt Prem) Intl</v>
          </cell>
          <cell r="C202" t="str">
            <v>Mexico Intl</v>
          </cell>
          <cell r="D202" t="str">
            <v xml:space="preserve"> </v>
          </cell>
          <cell r="E202" t="str">
            <v xml:space="preserve"> </v>
          </cell>
          <cell r="F202" t="str">
            <v>Tribasa Options I Intl</v>
          </cell>
          <cell r="G202" t="str">
            <v>GTRMM</v>
          </cell>
          <cell r="H202" t="str">
            <v>Construction</v>
          </cell>
          <cell r="I202" t="str">
            <v>Public</v>
          </cell>
          <cell r="J202" t="str">
            <v>Futures</v>
          </cell>
          <cell r="K202">
            <v>37000000</v>
          </cell>
          <cell r="L202">
            <v>37000000</v>
          </cell>
          <cell r="M202">
            <v>0</v>
          </cell>
          <cell r="N202">
            <v>0</v>
          </cell>
          <cell r="O202">
            <v>1</v>
          </cell>
          <cell r="P202">
            <v>0.23548300776023551</v>
          </cell>
          <cell r="Q202">
            <v>0.23548300776023551</v>
          </cell>
          <cell r="R202">
            <v>0</v>
          </cell>
          <cell r="S202">
            <v>0</v>
          </cell>
          <cell r="V202">
            <v>0</v>
          </cell>
          <cell r="W202" t="str">
            <v>009:Enron-NA Intl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3.2598173749470771E-2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8712871.287128713</v>
          </cell>
          <cell r="AT202">
            <v>0.23548300776023551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-3.2598173749467121E-2</v>
          </cell>
          <cell r="AZ202">
            <v>0</v>
          </cell>
          <cell r="BA202">
            <v>0</v>
          </cell>
          <cell r="BB202">
            <v>-3.2598173749467121E-2</v>
          </cell>
          <cell r="BC202">
            <v>0.23548300776023551</v>
          </cell>
          <cell r="BD202">
            <v>0.23548300776023551</v>
          </cell>
          <cell r="BE202">
            <v>0</v>
          </cell>
        </row>
        <row r="203">
          <cell r="A203" t="str">
            <v>Hide</v>
          </cell>
          <cell r="B203" t="str">
            <v>Port. Insur. (MV of Opt Prem) Intl</v>
          </cell>
          <cell r="C203" t="str">
            <v>Mexico Intl</v>
          </cell>
          <cell r="D203" t="str">
            <v xml:space="preserve"> </v>
          </cell>
          <cell r="E203" t="str">
            <v xml:space="preserve"> </v>
          </cell>
          <cell r="F203" t="str">
            <v>Tribasa Options II Intl</v>
          </cell>
          <cell r="G203" t="str">
            <v>GTRMM</v>
          </cell>
          <cell r="H203" t="str">
            <v>Construction</v>
          </cell>
          <cell r="I203" t="str">
            <v>Public</v>
          </cell>
          <cell r="J203" t="str">
            <v>Futures</v>
          </cell>
          <cell r="K203">
            <v>37000000</v>
          </cell>
          <cell r="L203">
            <v>37000000</v>
          </cell>
          <cell r="M203">
            <v>0</v>
          </cell>
          <cell r="N203">
            <v>0</v>
          </cell>
          <cell r="O203">
            <v>1</v>
          </cell>
          <cell r="P203">
            <v>0.23548300776023551</v>
          </cell>
          <cell r="Q203">
            <v>0.23548300776023551</v>
          </cell>
          <cell r="R203">
            <v>0</v>
          </cell>
          <cell r="S203">
            <v>0</v>
          </cell>
          <cell r="V203">
            <v>0</v>
          </cell>
          <cell r="W203" t="str">
            <v>009:Enron-NA Intl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3.2598173749470771E-2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8712871.287128713</v>
          </cell>
          <cell r="AT203">
            <v>0.23548300776023551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-3.2598173749467121E-2</v>
          </cell>
          <cell r="AZ203">
            <v>0</v>
          </cell>
          <cell r="BA203">
            <v>0</v>
          </cell>
          <cell r="BB203">
            <v>-3.2598173749467121E-2</v>
          </cell>
          <cell r="BC203">
            <v>0.23548300776023551</v>
          </cell>
          <cell r="BD203">
            <v>0.23548300776023551</v>
          </cell>
          <cell r="BE203">
            <v>0</v>
          </cell>
        </row>
        <row r="204">
          <cell r="A204" t="str">
            <v>Show</v>
          </cell>
          <cell r="B204" t="str">
            <v>Port. Insur. (MV of Opt Prem)</v>
          </cell>
          <cell r="C204" t="str">
            <v>Portfolio</v>
          </cell>
          <cell r="D204" t="str">
            <v>CTG</v>
          </cell>
          <cell r="E204" t="str">
            <v xml:space="preserve"> </v>
          </cell>
          <cell r="F204" t="str">
            <v>Treasury Swap A</v>
          </cell>
          <cell r="G204" t="str">
            <v xml:space="preserve"> </v>
          </cell>
          <cell r="H204" t="str">
            <v>Other</v>
          </cell>
          <cell r="I204" t="str">
            <v>Public</v>
          </cell>
          <cell r="J204" t="str">
            <v>Futures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23833407</v>
          </cell>
          <cell r="Q204">
            <v>23833407</v>
          </cell>
          <cell r="R204">
            <v>0</v>
          </cell>
          <cell r="S204">
            <v>0</v>
          </cell>
          <cell r="V204">
            <v>158176.66999999993</v>
          </cell>
          <cell r="W204" t="str">
            <v>003:Enron-NA-Other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158176.67000000001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213338.41</v>
          </cell>
          <cell r="AK204">
            <v>0</v>
          </cell>
          <cell r="AL204">
            <v>213338.41</v>
          </cell>
          <cell r="AM204">
            <v>1628961.33</v>
          </cell>
          <cell r="AN204">
            <v>-55161.740000000224</v>
          </cell>
          <cell r="AP204">
            <v>0</v>
          </cell>
          <cell r="AQ204">
            <v>685186.93999999948</v>
          </cell>
          <cell r="AR204">
            <v>1</v>
          </cell>
          <cell r="AS204">
            <v>9.9999999999999995E-8</v>
          </cell>
          <cell r="AT204">
            <v>0</v>
          </cell>
          <cell r="AU204">
            <v>0</v>
          </cell>
          <cell r="AV204">
            <v>-63783.389999998879</v>
          </cell>
          <cell r="AW204">
            <v>0</v>
          </cell>
          <cell r="AX204">
            <v>-63783.389999998879</v>
          </cell>
          <cell r="AY204">
            <v>0</v>
          </cell>
          <cell r="AZ204">
            <v>42309.320000001273</v>
          </cell>
          <cell r="BA204">
            <v>604000</v>
          </cell>
          <cell r="BB204">
            <v>646309.31999999995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US Private</v>
          </cell>
          <cell r="C205" t="str">
            <v>Portfolio</v>
          </cell>
          <cell r="D205" t="str">
            <v>Melendrez</v>
          </cell>
          <cell r="E205" t="str">
            <v>713-345-8670</v>
          </cell>
          <cell r="F205" t="str">
            <v>Mariner (Pluto) T Swap</v>
          </cell>
          <cell r="G205" t="str">
            <v xml:space="preserve"> </v>
          </cell>
          <cell r="H205" t="str">
            <v>Energy</v>
          </cell>
          <cell r="I205" t="str">
            <v xml:space="preserve">Private </v>
          </cell>
          <cell r="J205" t="str">
            <v>Common Equity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9282517</v>
          </cell>
          <cell r="Q205">
            <v>9282517</v>
          </cell>
          <cell r="R205">
            <v>0</v>
          </cell>
          <cell r="S205">
            <v>0</v>
          </cell>
          <cell r="V205">
            <v>0</v>
          </cell>
          <cell r="W205" t="str">
            <v>001:Enron-NA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9.9999999999999995E-8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9.0949470177292824E-13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US Private</v>
          </cell>
          <cell r="C206" t="str">
            <v>Energy Capital Resources</v>
          </cell>
          <cell r="D206" t="str">
            <v>Pruett/Josey</v>
          </cell>
          <cell r="E206" t="str">
            <v>713-345-7109/713-853-0321</v>
          </cell>
          <cell r="F206" t="str">
            <v>EEX Int Rate Swap (T Swap C)</v>
          </cell>
          <cell r="G206" t="str">
            <v xml:space="preserve"> </v>
          </cell>
          <cell r="H206" t="str">
            <v>Energy</v>
          </cell>
          <cell r="I206" t="str">
            <v xml:space="preserve">Private </v>
          </cell>
          <cell r="J206" t="str">
            <v>Common Equity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2391000</v>
          </cell>
          <cell r="Q206">
            <v>2391000</v>
          </cell>
          <cell r="R206">
            <v>0</v>
          </cell>
          <cell r="S206">
            <v>0</v>
          </cell>
          <cell r="V206">
            <v>0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706613.34</v>
          </cell>
          <cell r="AR206">
            <v>1</v>
          </cell>
          <cell r="AS206">
            <v>9.9999999999999995E-8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-877548.46000000171</v>
          </cell>
          <cell r="AZ206">
            <v>877548.46000000171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Port. Insur. (MV of Opt Prem)</v>
          </cell>
          <cell r="C207" t="str">
            <v>Portfolio</v>
          </cell>
          <cell r="D207" t="str">
            <v>CTG</v>
          </cell>
          <cell r="E207" t="str">
            <v xml:space="preserve"> </v>
          </cell>
          <cell r="F207" t="str">
            <v>S&amp;P 500 Futures Puts</v>
          </cell>
          <cell r="G207" t="str">
            <v xml:space="preserve"> </v>
          </cell>
          <cell r="H207" t="str">
            <v>Other</v>
          </cell>
          <cell r="I207" t="str">
            <v>Public</v>
          </cell>
          <cell r="J207" t="str">
            <v>Futures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V207">
            <v>0</v>
          </cell>
          <cell r="W207" t="str">
            <v>003:Enron-NA-Other</v>
          </cell>
          <cell r="X207">
            <v>9.9999999999999995E-8</v>
          </cell>
          <cell r="Y207">
            <v>0</v>
          </cell>
          <cell r="Z207">
            <v>9.9999999999999995E-8</v>
          </cell>
          <cell r="AA207">
            <v>9.9999999999999995E-8</v>
          </cell>
          <cell r="AB207">
            <v>0</v>
          </cell>
          <cell r="AC207">
            <v>9.9999999999999995E-8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-9812200</v>
          </cell>
          <cell r="AN207">
            <v>0</v>
          </cell>
          <cell r="AP207">
            <v>0</v>
          </cell>
          <cell r="AQ207">
            <v>1050000</v>
          </cell>
          <cell r="AR207">
            <v>1</v>
          </cell>
          <cell r="AS207">
            <v>9.9999999999999995E-8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-5965552</v>
          </cell>
          <cell r="BA207">
            <v>0</v>
          </cell>
          <cell r="BB207">
            <v>-5965552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Funding Cost</v>
          </cell>
          <cell r="C208" t="str">
            <v>Portfolio</v>
          </cell>
          <cell r="D208" t="str">
            <v>CTG</v>
          </cell>
          <cell r="E208" t="str">
            <v xml:space="preserve"> </v>
          </cell>
          <cell r="F208" t="str">
            <v>Funding Income - US</v>
          </cell>
          <cell r="G208" t="str">
            <v xml:space="preserve"> </v>
          </cell>
          <cell r="H208" t="str">
            <v>US</v>
          </cell>
          <cell r="I208" t="str">
            <v>Public</v>
          </cell>
          <cell r="J208" t="str">
            <v>Other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58128700.450000003</v>
          </cell>
          <cell r="Q208">
            <v>58128700.450000003</v>
          </cell>
          <cell r="R208">
            <v>0</v>
          </cell>
          <cell r="S208">
            <v>0</v>
          </cell>
          <cell r="V208">
            <v>0</v>
          </cell>
          <cell r="W208" t="str">
            <v>003:Enron-NA-Other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12848.987383326285</v>
          </cell>
          <cell r="AL208">
            <v>12848.987383326285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1049.3339662651074</v>
          </cell>
          <cell r="AX208">
            <v>1049.3339662651074</v>
          </cell>
          <cell r="AY208">
            <v>0</v>
          </cell>
          <cell r="AZ208">
            <v>0</v>
          </cell>
          <cell r="BA208">
            <v>48771.388586810121</v>
          </cell>
          <cell r="BB208">
            <v>48771.388586810121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Funding Cost</v>
          </cell>
          <cell r="C209" t="str">
            <v>Portfolio</v>
          </cell>
          <cell r="D209" t="str">
            <v>CTG</v>
          </cell>
          <cell r="E209" t="str">
            <v xml:space="preserve"> </v>
          </cell>
          <cell r="F209" t="str">
            <v>Funding Income - Canada</v>
          </cell>
          <cell r="G209" t="str">
            <v xml:space="preserve"> </v>
          </cell>
          <cell r="H209" t="str">
            <v>Canada</v>
          </cell>
          <cell r="I209" t="str">
            <v>Public</v>
          </cell>
          <cell r="J209" t="str">
            <v>Other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12009716</v>
          </cell>
          <cell r="Q209">
            <v>12009716</v>
          </cell>
          <cell r="R209">
            <v>0</v>
          </cell>
          <cell r="S209">
            <v>0</v>
          </cell>
          <cell r="V209">
            <v>0</v>
          </cell>
          <cell r="W209" t="str">
            <v>003:Enron-NA-Other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50228.299861337422</v>
          </cell>
          <cell r="AL209">
            <v>50228.299861337422</v>
          </cell>
          <cell r="AM209">
            <v>106507.09722759156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1107.7790826395744</v>
          </cell>
          <cell r="AX209">
            <v>1107.7790826395744</v>
          </cell>
          <cell r="AY209">
            <v>0</v>
          </cell>
          <cell r="AZ209">
            <v>0</v>
          </cell>
          <cell r="BA209">
            <v>139387.3019461848</v>
          </cell>
          <cell r="BB209">
            <v>139387.3019461848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Accrual Income</v>
          </cell>
          <cell r="C210" t="str">
            <v>Canada</v>
          </cell>
          <cell r="D210" t="str">
            <v xml:space="preserve"> </v>
          </cell>
          <cell r="E210" t="str">
            <v xml:space="preserve"> </v>
          </cell>
          <cell r="F210" t="str">
            <v>Canada - Accruals</v>
          </cell>
          <cell r="G210" t="str">
            <v xml:space="preserve"> </v>
          </cell>
          <cell r="H210" t="str">
            <v>Canada</v>
          </cell>
          <cell r="I210" t="str">
            <v>Public</v>
          </cell>
          <cell r="J210" t="str">
            <v>Other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32007000</v>
          </cell>
          <cell r="Q210">
            <v>32007000</v>
          </cell>
          <cell r="R210">
            <v>0</v>
          </cell>
          <cell r="S210">
            <v>0</v>
          </cell>
          <cell r="V210">
            <v>0</v>
          </cell>
          <cell r="W210" t="str">
            <v>003:Enron-NA-Other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65500</v>
          </cell>
          <cell r="AL210">
            <v>65500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128585.97</v>
          </cell>
          <cell r="BB210">
            <v>128585.97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Accrual Income</v>
          </cell>
          <cell r="C211" t="str">
            <v>Portfolio</v>
          </cell>
          <cell r="D211" t="str">
            <v xml:space="preserve"> </v>
          </cell>
          <cell r="E211" t="str">
            <v xml:space="preserve"> </v>
          </cell>
          <cell r="F211" t="str">
            <v>Portfolio - Accruals</v>
          </cell>
          <cell r="G211" t="str">
            <v xml:space="preserve"> </v>
          </cell>
          <cell r="H211" t="str">
            <v>Portfolio</v>
          </cell>
          <cell r="I211" t="str">
            <v>Public</v>
          </cell>
          <cell r="J211" t="str">
            <v>Other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V211">
            <v>0</v>
          </cell>
          <cell r="W211" t="str">
            <v>003:Enron-NA-Other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-75410.509999999995</v>
          </cell>
          <cell r="AL211">
            <v>-75410.509999999995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892551.39</v>
          </cell>
          <cell r="BB211">
            <v>892551.39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Accrual Income</v>
          </cell>
          <cell r="C212" t="str">
            <v>Special Assets - Performing</v>
          </cell>
          <cell r="D212" t="str">
            <v xml:space="preserve"> </v>
          </cell>
          <cell r="E212" t="str">
            <v xml:space="preserve"> </v>
          </cell>
          <cell r="F212" t="str">
            <v>Special Assets - Performing - Accruals</v>
          </cell>
          <cell r="G212" t="str">
            <v xml:space="preserve"> </v>
          </cell>
          <cell r="H212" t="str">
            <v>Investment Management</v>
          </cell>
          <cell r="I212" t="str">
            <v>Public</v>
          </cell>
          <cell r="J212" t="str">
            <v>Other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V212">
            <v>0</v>
          </cell>
          <cell r="W212" t="str">
            <v>003:Enron-NA-Other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93215.61</v>
          </cell>
          <cell r="AL212">
            <v>93215.61</v>
          </cell>
          <cell r="AM212">
            <v>-4321048.18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216666.88</v>
          </cell>
          <cell r="BB212">
            <v>216666.88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Hide</v>
          </cell>
          <cell r="B213" t="str">
            <v>Enron Global Markets - Accrual Income</v>
          </cell>
          <cell r="C213" t="str">
            <v>Coal</v>
          </cell>
          <cell r="D213" t="str">
            <v xml:space="preserve"> </v>
          </cell>
          <cell r="E213" t="str">
            <v xml:space="preserve"> </v>
          </cell>
          <cell r="F213" t="str">
            <v>Coal - Accruals EGM</v>
          </cell>
          <cell r="G213" t="str">
            <v xml:space="preserve"> </v>
          </cell>
          <cell r="H213" t="str">
            <v>Coal</v>
          </cell>
          <cell r="I213" t="str">
            <v>Public</v>
          </cell>
          <cell r="J213" t="str">
            <v>Other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962000</v>
          </cell>
          <cell r="Q213">
            <v>962000</v>
          </cell>
          <cell r="R213">
            <v>0</v>
          </cell>
          <cell r="S213">
            <v>0</v>
          </cell>
          <cell r="V213">
            <v>0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94228.18</v>
          </cell>
          <cell r="AL213">
            <v>94228.18</v>
          </cell>
          <cell r="AM213">
            <v>-720740.78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92173.18</v>
          </cell>
          <cell r="BB213">
            <v>92173.18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Hide</v>
          </cell>
          <cell r="B214" t="str">
            <v>Enron Global Markets - Accrual Income</v>
          </cell>
          <cell r="C214" t="str">
            <v>GRM - New Products</v>
          </cell>
          <cell r="D214" t="str">
            <v xml:space="preserve"> </v>
          </cell>
          <cell r="E214" t="str">
            <v xml:space="preserve"> </v>
          </cell>
          <cell r="F214" t="str">
            <v>GRM - Accruals EGM</v>
          </cell>
          <cell r="G214" t="str">
            <v xml:space="preserve"> </v>
          </cell>
          <cell r="H214" t="str">
            <v>GRM</v>
          </cell>
          <cell r="I214" t="str">
            <v>Public</v>
          </cell>
          <cell r="J214" t="str">
            <v>Other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V214">
            <v>0</v>
          </cell>
          <cell r="W214" t="str">
            <v>014:Enron Global Markets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-229707</v>
          </cell>
          <cell r="AL214">
            <v>-229707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-229707</v>
          </cell>
          <cell r="BB214">
            <v>-229707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Accrual Income</v>
          </cell>
          <cell r="C215" t="str">
            <v>Downstream</v>
          </cell>
          <cell r="D215" t="str">
            <v xml:space="preserve"> </v>
          </cell>
          <cell r="E215" t="str">
            <v xml:space="preserve"> </v>
          </cell>
          <cell r="F215" t="str">
            <v>Downstream - Accruals</v>
          </cell>
          <cell r="G215" t="str">
            <v xml:space="preserve"> </v>
          </cell>
          <cell r="H215" t="str">
            <v>Downstream</v>
          </cell>
          <cell r="I215" t="str">
            <v>Public</v>
          </cell>
          <cell r="J215" t="str">
            <v>Other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V215">
            <v>0</v>
          </cell>
          <cell r="W215" t="str">
            <v>003:Enron-NA-Other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-487250.01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527</v>
          </cell>
          <cell r="BB215">
            <v>527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Accrual Income</v>
          </cell>
          <cell r="C216" t="str">
            <v>Gas Assets</v>
          </cell>
          <cell r="D216" t="str">
            <v xml:space="preserve"> </v>
          </cell>
          <cell r="E216" t="str">
            <v xml:space="preserve"> </v>
          </cell>
          <cell r="F216" t="str">
            <v>Gas Assets - Accruals</v>
          </cell>
          <cell r="G216" t="str">
            <v xml:space="preserve"> </v>
          </cell>
          <cell r="H216" t="str">
            <v>Gas Assets</v>
          </cell>
          <cell r="I216" t="str">
            <v>Public</v>
          </cell>
          <cell r="J216" t="str">
            <v>Other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V216">
            <v>0</v>
          </cell>
          <cell r="W216" t="str">
            <v>003:Enron-NA-Other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-612500</v>
          </cell>
          <cell r="AH216">
            <v>-612500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-612500</v>
          </cell>
          <cell r="AX216">
            <v>-612500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Accrual Income</v>
          </cell>
          <cell r="C217" t="str">
            <v>Principal Investing</v>
          </cell>
          <cell r="D217" t="str">
            <v xml:space="preserve"> </v>
          </cell>
          <cell r="E217" t="str">
            <v xml:space="preserve"> </v>
          </cell>
          <cell r="F217" t="str">
            <v>Principal Investing - Accruals</v>
          </cell>
          <cell r="G217" t="str">
            <v xml:space="preserve"> </v>
          </cell>
          <cell r="H217" t="str">
            <v>Principal Investing</v>
          </cell>
          <cell r="I217" t="str">
            <v>Public</v>
          </cell>
          <cell r="J217" t="str">
            <v>Other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V217">
            <v>0</v>
          </cell>
          <cell r="W217" t="str">
            <v>003:Enron-NA-Other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88783.45</v>
          </cell>
          <cell r="AL217">
            <v>88783.45</v>
          </cell>
          <cell r="AM217">
            <v>0.14999999999417923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242447.24</v>
          </cell>
          <cell r="BB217">
            <v>242447.24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Accrual Income</v>
          </cell>
          <cell r="C218" t="str">
            <v>Special Assets - Non-Performing</v>
          </cell>
          <cell r="D218" t="str">
            <v xml:space="preserve"> </v>
          </cell>
          <cell r="E218" t="str">
            <v xml:space="preserve"> </v>
          </cell>
          <cell r="F218" t="str">
            <v>Special Assets - Non-Performing - Accruals</v>
          </cell>
          <cell r="G218" t="str">
            <v xml:space="preserve"> </v>
          </cell>
          <cell r="H218" t="str">
            <v>Restructured</v>
          </cell>
          <cell r="I218" t="str">
            <v>Public</v>
          </cell>
          <cell r="J218" t="str">
            <v>Other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V218">
            <v>0</v>
          </cell>
          <cell r="W218" t="str">
            <v>003:Enron-NA-Other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91922.35</v>
          </cell>
          <cell r="AL218">
            <v>91922.35</v>
          </cell>
          <cell r="AM218">
            <v>-236000.31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223937.58</v>
          </cell>
          <cell r="BB218">
            <v>223937.58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Accrual Income</v>
          </cell>
          <cell r="C219" t="str">
            <v>Energy Capital Resources</v>
          </cell>
          <cell r="D219" t="str">
            <v xml:space="preserve"> </v>
          </cell>
          <cell r="E219" t="str">
            <v xml:space="preserve"> </v>
          </cell>
          <cell r="F219" t="str">
            <v>Energy Capital Services - Accruals</v>
          </cell>
          <cell r="G219" t="str">
            <v xml:space="preserve"> </v>
          </cell>
          <cell r="H219" t="str">
            <v>Energy Capital Services</v>
          </cell>
          <cell r="I219" t="str">
            <v>Public</v>
          </cell>
          <cell r="J219" t="str">
            <v>Other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V219">
            <v>0</v>
          </cell>
          <cell r="W219" t="str">
            <v>003:Enron-NA-Other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472500</v>
          </cell>
          <cell r="AH219">
            <v>472500</v>
          </cell>
          <cell r="AI219">
            <v>0</v>
          </cell>
          <cell r="AJ219">
            <v>0</v>
          </cell>
          <cell r="AK219">
            <v>88783.590000000026</v>
          </cell>
          <cell r="AL219">
            <v>88783.590000000026</v>
          </cell>
          <cell r="AM219">
            <v>-1977378.38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472500</v>
          </cell>
          <cell r="AX219">
            <v>472500</v>
          </cell>
          <cell r="AY219">
            <v>0</v>
          </cell>
          <cell r="AZ219">
            <v>0</v>
          </cell>
          <cell r="BA219">
            <v>2127369.17</v>
          </cell>
          <cell r="BB219">
            <v>2127369.17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Accrual Income</v>
          </cell>
          <cell r="C220" t="str">
            <v>Paper</v>
          </cell>
          <cell r="D220" t="str">
            <v xml:space="preserve"> </v>
          </cell>
          <cell r="E220" t="str">
            <v xml:space="preserve"> </v>
          </cell>
          <cell r="F220" t="str">
            <v>Paper - Accruals</v>
          </cell>
          <cell r="G220" t="str">
            <v xml:space="preserve"> </v>
          </cell>
          <cell r="H220" t="str">
            <v>Paper</v>
          </cell>
          <cell r="I220" t="str">
            <v>Public</v>
          </cell>
          <cell r="J220" t="str">
            <v>Other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4632854.4400000004</v>
          </cell>
          <cell r="Q220">
            <v>4632854.4400000004</v>
          </cell>
          <cell r="R220">
            <v>0</v>
          </cell>
          <cell r="S220">
            <v>0</v>
          </cell>
          <cell r="V220">
            <v>0</v>
          </cell>
          <cell r="W220" t="str">
            <v>003:Enron-NA-Other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-616720.91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433892</v>
          </cell>
          <cell r="BB220">
            <v>433892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DoNotShow</v>
          </cell>
          <cell r="B221" t="str">
            <v>Funding Cost</v>
          </cell>
          <cell r="C221" t="str">
            <v>Asset Book</v>
          </cell>
          <cell r="D221" t="str">
            <v xml:space="preserve"> </v>
          </cell>
          <cell r="E221" t="str">
            <v xml:space="preserve"> </v>
          </cell>
          <cell r="F221" t="str">
            <v>Capital Charge - 1st Qtr 00 (Restructured)</v>
          </cell>
          <cell r="G221" t="str">
            <v xml:space="preserve"> </v>
          </cell>
          <cell r="H221" t="str">
            <v>Restructured</v>
          </cell>
          <cell r="I221" t="str">
            <v>Public</v>
          </cell>
          <cell r="J221" t="str">
            <v>Other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V221">
            <v>0</v>
          </cell>
          <cell r="W221" t="str">
            <v>003:Enron-NA-Other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382606.19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DoNotShow</v>
          </cell>
          <cell r="B222" t="str">
            <v>Funding Cost</v>
          </cell>
          <cell r="C222" t="str">
            <v>Asset Book</v>
          </cell>
          <cell r="D222" t="str">
            <v xml:space="preserve"> </v>
          </cell>
          <cell r="E222" t="str">
            <v xml:space="preserve"> </v>
          </cell>
          <cell r="F222" t="str">
            <v>Capital Charge - 1st Qtr 00 (Downstream)</v>
          </cell>
          <cell r="G222" t="str">
            <v xml:space="preserve"> </v>
          </cell>
          <cell r="H222" t="str">
            <v>Downstream</v>
          </cell>
          <cell r="I222" t="str">
            <v>Public</v>
          </cell>
          <cell r="J222" t="str">
            <v>Other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1888352.16</v>
          </cell>
          <cell r="Q222">
            <v>1888352.16</v>
          </cell>
          <cell r="R222">
            <v>0</v>
          </cell>
          <cell r="S222">
            <v>0</v>
          </cell>
          <cell r="V222">
            <v>0</v>
          </cell>
          <cell r="W222" t="str">
            <v>003:Enron-NA-Other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-31135.18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DoNotShow</v>
          </cell>
          <cell r="B223" t="str">
            <v>Funding Cost</v>
          </cell>
          <cell r="C223" t="str">
            <v>Asset Book</v>
          </cell>
          <cell r="D223" t="str">
            <v xml:space="preserve"> </v>
          </cell>
          <cell r="E223" t="str">
            <v xml:space="preserve"> </v>
          </cell>
          <cell r="F223" t="str">
            <v>Capital Charge - 1st Qtr 00 (Environmental Energy)</v>
          </cell>
          <cell r="G223" t="str">
            <v xml:space="preserve"> </v>
          </cell>
          <cell r="H223" t="str">
            <v>Energy</v>
          </cell>
          <cell r="I223" t="str">
            <v>Public</v>
          </cell>
          <cell r="J223" t="str">
            <v>Other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V223">
            <v>0</v>
          </cell>
          <cell r="W223" t="str">
            <v>003:Enron-NA-Other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-2478186.84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Special Assets - Performing</v>
          </cell>
          <cell r="D224" t="str">
            <v>Kuykendall</v>
          </cell>
          <cell r="E224" t="str">
            <v>713-853-3995</v>
          </cell>
          <cell r="F224" t="str">
            <v>Amerada Hess</v>
          </cell>
          <cell r="G224" t="str">
            <v xml:space="preserve"> </v>
          </cell>
          <cell r="H224" t="str">
            <v>Energy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 t="str">
            <v>1587-1861</v>
          </cell>
          <cell r="V224">
            <v>0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4884.88</v>
          </cell>
          <cell r="AH224">
            <v>4884.88</v>
          </cell>
          <cell r="AI224">
            <v>0</v>
          </cell>
          <cell r="AJ224">
            <v>0</v>
          </cell>
          <cell r="AK224">
            <v>179227.9</v>
          </cell>
          <cell r="AL224">
            <v>179227.9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4884.88</v>
          </cell>
          <cell r="AX224">
            <v>4884.88</v>
          </cell>
          <cell r="AY224">
            <v>0.5</v>
          </cell>
          <cell r="AZ224">
            <v>0</v>
          </cell>
          <cell r="BA224">
            <v>311926.46000000002</v>
          </cell>
          <cell r="BB224">
            <v>311926.96000000002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Hide</v>
          </cell>
          <cell r="B225" t="str">
            <v>Enron Raptor I - Priv. Equity Partnerships</v>
          </cell>
          <cell r="C225" t="str">
            <v>Special Assets - Performing Raptor</v>
          </cell>
          <cell r="D225" t="str">
            <v>Lydecker</v>
          </cell>
          <cell r="E225" t="str">
            <v>713-853-3504</v>
          </cell>
          <cell r="F225" t="str">
            <v>Amerada Hess Raptor I</v>
          </cell>
          <cell r="G225" t="str">
            <v xml:space="preserve"> </v>
          </cell>
          <cell r="H225" t="str">
            <v>Special Assets - Performing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 t="str">
            <v>1587-1861</v>
          </cell>
          <cell r="V225">
            <v>0</v>
          </cell>
          <cell r="W225" t="str">
            <v>015:Enron Raptor I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Energy Capital Resources</v>
          </cell>
          <cell r="D226" t="str">
            <v>Pruett/Josey</v>
          </cell>
          <cell r="E226" t="str">
            <v>713-345-7109/713-853-0321</v>
          </cell>
          <cell r="F226" t="str">
            <v>Ameritex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4563600</v>
          </cell>
          <cell r="Q226">
            <v>4597886.53</v>
          </cell>
          <cell r="R226">
            <v>-34286.530000000261</v>
          </cell>
          <cell r="S226" t="str">
            <v>3-3</v>
          </cell>
          <cell r="V226">
            <v>4563600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4597886.53</v>
          </cell>
          <cell r="AE226">
            <v>29667.469999999739</v>
          </cell>
          <cell r="AF226">
            <v>0</v>
          </cell>
          <cell r="AG226">
            <v>0</v>
          </cell>
          <cell r="AH226">
            <v>29667.469999999739</v>
          </cell>
          <cell r="AI226">
            <v>29667.469999999739</v>
          </cell>
          <cell r="AJ226">
            <v>0</v>
          </cell>
          <cell r="AK226">
            <v>0</v>
          </cell>
          <cell r="AL226">
            <v>29667.469999999739</v>
          </cell>
          <cell r="AM226">
            <v>0</v>
          </cell>
          <cell r="AN226">
            <v>4441800</v>
          </cell>
          <cell r="AP226">
            <v>0</v>
          </cell>
          <cell r="AQ226">
            <v>4563600</v>
          </cell>
          <cell r="AR226">
            <v>1</v>
          </cell>
          <cell r="AS226">
            <v>0</v>
          </cell>
          <cell r="AT226">
            <v>4563600</v>
          </cell>
          <cell r="AU226">
            <v>29667.469999999739</v>
          </cell>
          <cell r="AV226">
            <v>0</v>
          </cell>
          <cell r="AW226">
            <v>0</v>
          </cell>
          <cell r="AX226">
            <v>29667.469999999739</v>
          </cell>
          <cell r="AY226">
            <v>-619974.7000000003</v>
          </cell>
          <cell r="AZ226">
            <v>0</v>
          </cell>
          <cell r="BA226">
            <v>0</v>
          </cell>
          <cell r="BB226">
            <v>-619974.7000000003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Hide</v>
          </cell>
          <cell r="B227" t="str">
            <v>Enron Raptor I - Priv. Equity Partnerships</v>
          </cell>
          <cell r="C227" t="str">
            <v>Energy Capital Resources Raptor</v>
          </cell>
          <cell r="D227" t="str">
            <v>Pruett/Thompson</v>
          </cell>
          <cell r="E227" t="str">
            <v>713-345-7109/713-853-3019</v>
          </cell>
          <cell r="F227" t="str">
            <v>Ameritex Raptor I</v>
          </cell>
          <cell r="G227" t="str">
            <v xml:space="preserve"> </v>
          </cell>
          <cell r="H227" t="str">
            <v>Energy Capital Resources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 t="str">
            <v>3-3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Energy Capital Resources</v>
          </cell>
          <cell r="D228" t="str">
            <v>Pruett/Thompson</v>
          </cell>
          <cell r="E228" t="str">
            <v>713-345-7109/713-853-3019</v>
          </cell>
          <cell r="F228" t="str">
            <v>Aspect Resources ORRI</v>
          </cell>
          <cell r="G228" t="str">
            <v xml:space="preserve"> </v>
          </cell>
          <cell r="H228" t="str">
            <v>Energy</v>
          </cell>
          <cell r="I228" t="str">
            <v>Private</v>
          </cell>
          <cell r="J228" t="str">
            <v>Royalty Trust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1452878.21</v>
          </cell>
          <cell r="Q228">
            <v>1452878.21</v>
          </cell>
          <cell r="R228">
            <v>0</v>
          </cell>
          <cell r="S228" t="str">
            <v>6-2280</v>
          </cell>
          <cell r="V228">
            <v>1452878.21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1452878.21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1610833</v>
          </cell>
          <cell r="AP228">
            <v>0</v>
          </cell>
          <cell r="AQ228">
            <v>1610833</v>
          </cell>
          <cell r="AR228">
            <v>1</v>
          </cell>
          <cell r="AS228">
            <v>0</v>
          </cell>
          <cell r="AT228">
            <v>1452878.21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86200.70000000007</v>
          </cell>
          <cell r="AZ228">
            <v>0</v>
          </cell>
          <cell r="BA228">
            <v>0</v>
          </cell>
          <cell r="BB228">
            <v>86200.70000000007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Priv. Equity Partnerships</v>
          </cell>
          <cell r="C229" t="str">
            <v>Special Assets - Performing</v>
          </cell>
          <cell r="D229" t="str">
            <v>Lydecker</v>
          </cell>
          <cell r="E229" t="str">
            <v>713-853-3504</v>
          </cell>
          <cell r="F229" t="str">
            <v>Black Bay</v>
          </cell>
          <cell r="G229" t="str">
            <v xml:space="preserve"> </v>
          </cell>
          <cell r="H229" t="str">
            <v>Energy</v>
          </cell>
          <cell r="I229" t="str">
            <v xml:space="preserve">Private </v>
          </cell>
          <cell r="J229" t="str">
            <v>LTD. 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429975</v>
          </cell>
          <cell r="Q229">
            <v>429975</v>
          </cell>
          <cell r="R229">
            <v>0</v>
          </cell>
          <cell r="S229" t="str">
            <v>108-134</v>
          </cell>
          <cell r="V229">
            <v>429975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429975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429975</v>
          </cell>
          <cell r="AP229">
            <v>0</v>
          </cell>
          <cell r="AQ229">
            <v>429975</v>
          </cell>
          <cell r="AR229">
            <v>1</v>
          </cell>
          <cell r="AS229">
            <v>0</v>
          </cell>
          <cell r="AT229">
            <v>429975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-739800</v>
          </cell>
          <cell r="AZ229">
            <v>0</v>
          </cell>
          <cell r="BA229">
            <v>0</v>
          </cell>
          <cell r="BB229">
            <v>-739800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Hide</v>
          </cell>
          <cell r="B230" t="str">
            <v>Enron Raptor I - Priv. Equity Partnerships</v>
          </cell>
          <cell r="C230" t="str">
            <v>Special Assets - Performing Raptor</v>
          </cell>
          <cell r="D230" t="str">
            <v>Lydecker</v>
          </cell>
          <cell r="E230" t="str">
            <v>713-853-3504</v>
          </cell>
          <cell r="F230" t="str">
            <v>Black Bay Raptor I</v>
          </cell>
          <cell r="G230" t="str">
            <v xml:space="preserve"> </v>
          </cell>
          <cell r="H230" t="str">
            <v>Special Assets - Performing</v>
          </cell>
          <cell r="I230" t="str">
            <v xml:space="preserve">Private </v>
          </cell>
          <cell r="J230" t="str">
            <v>LTD. 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 t="str">
            <v>108-134</v>
          </cell>
          <cell r="V230">
            <v>0</v>
          </cell>
          <cell r="W230" t="str">
            <v>015:Enron Raptor I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Priv. Equity Partnerships</v>
          </cell>
          <cell r="C231" t="str">
            <v>Portfolio</v>
          </cell>
          <cell r="D231" t="str">
            <v>Maffet</v>
          </cell>
          <cell r="E231" t="str">
            <v>713-853-3212</v>
          </cell>
          <cell r="F231" t="str">
            <v>CanFibre Riverside IPC</v>
          </cell>
          <cell r="G231" t="str">
            <v xml:space="preserve"> </v>
          </cell>
          <cell r="H231" t="str">
            <v>Paper</v>
          </cell>
          <cell r="I231" t="str">
            <v xml:space="preserve">Private </v>
          </cell>
          <cell r="J231" t="str">
            <v>LTD. 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8110643</v>
          </cell>
          <cell r="R231">
            <v>-8110643</v>
          </cell>
          <cell r="S231" t="str">
            <v>181-2300</v>
          </cell>
          <cell r="V231">
            <v>0</v>
          </cell>
          <cell r="W231" t="str">
            <v>001:Enron-NA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8110643</v>
          </cell>
          <cell r="AE231">
            <v>-8110643</v>
          </cell>
          <cell r="AF231">
            <v>0</v>
          </cell>
          <cell r="AG231">
            <v>0</v>
          </cell>
          <cell r="AH231">
            <v>-8110643</v>
          </cell>
          <cell r="AI231">
            <v>-8110643</v>
          </cell>
          <cell r="AJ231">
            <v>0</v>
          </cell>
          <cell r="AK231">
            <v>0</v>
          </cell>
          <cell r="AL231">
            <v>-8110643</v>
          </cell>
          <cell r="AM231">
            <v>0</v>
          </cell>
          <cell r="AN231">
            <v>8110643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-8110643</v>
          </cell>
          <cell r="AV231">
            <v>0</v>
          </cell>
          <cell r="AW231">
            <v>0</v>
          </cell>
          <cell r="AX231">
            <v>-8110643</v>
          </cell>
          <cell r="AY231">
            <v>-13110643</v>
          </cell>
          <cell r="AZ231">
            <v>0</v>
          </cell>
          <cell r="BA231">
            <v>540643</v>
          </cell>
          <cell r="BB231">
            <v>-12570000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Portfolio</v>
          </cell>
          <cell r="D232" t="str">
            <v>Maffet</v>
          </cell>
          <cell r="E232" t="str">
            <v>713-853-3212</v>
          </cell>
          <cell r="F232" t="str">
            <v>CanFibre Lackawanna IPC</v>
          </cell>
          <cell r="G232" t="str">
            <v xml:space="preserve"> </v>
          </cell>
          <cell r="H232" t="str">
            <v>Paper</v>
          </cell>
          <cell r="I232" t="str">
            <v xml:space="preserve">Private </v>
          </cell>
          <cell r="J232" t="str">
            <v>LTD. 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7546000</v>
          </cell>
          <cell r="R232">
            <v>-7546000</v>
          </cell>
          <cell r="S232" t="str">
            <v>181-2460</v>
          </cell>
          <cell r="V232">
            <v>0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7546000</v>
          </cell>
          <cell r="AE232">
            <v>-7546000</v>
          </cell>
          <cell r="AF232">
            <v>0</v>
          </cell>
          <cell r="AG232">
            <v>0</v>
          </cell>
          <cell r="AH232">
            <v>-7546000</v>
          </cell>
          <cell r="AI232">
            <v>-7546000</v>
          </cell>
          <cell r="AJ232">
            <v>0</v>
          </cell>
          <cell r="AK232">
            <v>0</v>
          </cell>
          <cell r="AL232">
            <v>-7546000</v>
          </cell>
          <cell r="AM232">
            <v>0</v>
          </cell>
          <cell r="AN232">
            <v>7546000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-7546000</v>
          </cell>
          <cell r="AV232">
            <v>0</v>
          </cell>
          <cell r="AW232">
            <v>0</v>
          </cell>
          <cell r="AX232">
            <v>-7546000</v>
          </cell>
          <cell r="AY232">
            <v>-7546000</v>
          </cell>
          <cell r="AZ232">
            <v>0</v>
          </cell>
          <cell r="BA232">
            <v>99922</v>
          </cell>
          <cell r="BB232">
            <v>-7446078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Priv. Equity Partnerships</v>
          </cell>
          <cell r="C233" t="str">
            <v>Special Assets - Performing</v>
          </cell>
          <cell r="D233" t="str">
            <v>Lydecker</v>
          </cell>
          <cell r="E233" t="str">
            <v>713-853-3504</v>
          </cell>
          <cell r="F233" t="str">
            <v>City Forest Energy Advisory</v>
          </cell>
          <cell r="G233" t="str">
            <v xml:space="preserve"> </v>
          </cell>
          <cell r="H233" t="str">
            <v>Paper</v>
          </cell>
          <cell r="I233" t="str">
            <v xml:space="preserve">Private </v>
          </cell>
          <cell r="J233" t="str">
            <v>LTD. 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765729.46</v>
          </cell>
          <cell r="Q233">
            <v>765729.46</v>
          </cell>
          <cell r="R233">
            <v>0</v>
          </cell>
          <cell r="S233" t="str">
            <v>21-2651</v>
          </cell>
          <cell r="V233">
            <v>765729.46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765729.46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803007.23</v>
          </cell>
          <cell r="AP233">
            <v>0</v>
          </cell>
          <cell r="AQ233">
            <v>803007.23</v>
          </cell>
          <cell r="AR233">
            <v>1</v>
          </cell>
          <cell r="AS233">
            <v>0</v>
          </cell>
          <cell r="AT233">
            <v>765729.46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Show</v>
          </cell>
          <cell r="B234" t="str">
            <v>Priv. Equity Partnerships</v>
          </cell>
          <cell r="C234" t="str">
            <v>Special Assets - Performing</v>
          </cell>
          <cell r="D234" t="str">
            <v>Lydecker</v>
          </cell>
          <cell r="E234" t="str">
            <v>713-853-3504</v>
          </cell>
          <cell r="F234" t="str">
            <v>City Forest IPC</v>
          </cell>
          <cell r="G234" t="str">
            <v xml:space="preserve"> </v>
          </cell>
          <cell r="H234" t="str">
            <v>Paper</v>
          </cell>
          <cell r="I234" t="str">
            <v xml:space="preserve">Private </v>
          </cell>
          <cell r="J234" t="str">
            <v>LTD. 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1663000</v>
          </cell>
          <cell r="Q234">
            <v>1663000</v>
          </cell>
          <cell r="R234">
            <v>0</v>
          </cell>
          <cell r="S234" t="str">
            <v>21-2320</v>
          </cell>
          <cell r="V234">
            <v>1663000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1663000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1663000</v>
          </cell>
          <cell r="AP234">
            <v>0</v>
          </cell>
          <cell r="AQ234">
            <v>1663000</v>
          </cell>
          <cell r="AR234">
            <v>1</v>
          </cell>
          <cell r="AS234">
            <v>0</v>
          </cell>
          <cell r="AT234">
            <v>1663000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-2087000</v>
          </cell>
          <cell r="AZ234">
            <v>0</v>
          </cell>
          <cell r="BA234">
            <v>0</v>
          </cell>
          <cell r="BB234">
            <v>-2087000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Hide</v>
          </cell>
          <cell r="B235" t="str">
            <v>Enron Raptor I - Priv. Equity Partnerships</v>
          </cell>
          <cell r="C235" t="str">
            <v>Special Assets - Performing Raptor</v>
          </cell>
          <cell r="D235" t="str">
            <v>Lydecker</v>
          </cell>
          <cell r="E235" t="str">
            <v>713-853-3504</v>
          </cell>
          <cell r="F235" t="str">
            <v>City Forest IPC Raptor I</v>
          </cell>
          <cell r="G235" t="str">
            <v xml:space="preserve"> </v>
          </cell>
          <cell r="H235" t="str">
            <v>Special Assets - Performing</v>
          </cell>
          <cell r="I235" t="str">
            <v xml:space="preserve">Private </v>
          </cell>
          <cell r="J235" t="str">
            <v>LTD. 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 t="str">
            <v>21-2320</v>
          </cell>
          <cell r="V235">
            <v>0</v>
          </cell>
          <cell r="W235" t="str">
            <v>015:Enron Raptor I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Show</v>
          </cell>
          <cell r="B236" t="str">
            <v>US Private</v>
          </cell>
          <cell r="C236" t="str">
            <v>Energy Capital Resources</v>
          </cell>
          <cell r="D236" t="str">
            <v>Pruett/Thompson</v>
          </cell>
          <cell r="E236" t="str">
            <v>713-345-7109/713-853-3019</v>
          </cell>
          <cell r="F236" t="str">
            <v>Cypress Exploration Commodity</v>
          </cell>
          <cell r="G236" t="str">
            <v xml:space="preserve"> </v>
          </cell>
          <cell r="H236" t="str">
            <v>Energy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150718</v>
          </cell>
          <cell r="Q236">
            <v>157850</v>
          </cell>
          <cell r="R236">
            <v>-7132</v>
          </cell>
          <cell r="S236" t="str">
            <v>31-10284</v>
          </cell>
          <cell r="V236">
            <v>150718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157850</v>
          </cell>
          <cell r="AE236">
            <v>-7132</v>
          </cell>
          <cell r="AF236">
            <v>7132</v>
          </cell>
          <cell r="AG236">
            <v>0</v>
          </cell>
          <cell r="AH236">
            <v>0</v>
          </cell>
          <cell r="AI236">
            <v>169621</v>
          </cell>
          <cell r="AJ236">
            <v>-169621</v>
          </cell>
          <cell r="AK236">
            <v>0</v>
          </cell>
          <cell r="AL236">
            <v>0</v>
          </cell>
          <cell r="AM236">
            <v>0</v>
          </cell>
          <cell r="AN236">
            <v>-18903</v>
          </cell>
          <cell r="AP236">
            <v>0</v>
          </cell>
          <cell r="AQ236">
            <v>-18903</v>
          </cell>
          <cell r="AR236">
            <v>1</v>
          </cell>
          <cell r="AS236">
            <v>9.9999999999999995E-8</v>
          </cell>
          <cell r="AT236">
            <v>150718</v>
          </cell>
          <cell r="AU236">
            <v>75897</v>
          </cell>
          <cell r="AV236">
            <v>-75897</v>
          </cell>
          <cell r="AW236">
            <v>0</v>
          </cell>
          <cell r="AX236">
            <v>0</v>
          </cell>
          <cell r="AY236">
            <v>121716</v>
          </cell>
          <cell r="AZ236">
            <v>-1247577</v>
          </cell>
          <cell r="BA236">
            <v>0</v>
          </cell>
          <cell r="BB236">
            <v>-1125861</v>
          </cell>
          <cell r="BC236" t="str">
            <v xml:space="preserve"> </v>
          </cell>
          <cell r="BD236" t="str">
            <v xml:space="preserve"> </v>
          </cell>
          <cell r="BE236">
            <v>83029</v>
          </cell>
        </row>
        <row r="237">
          <cell r="A237" t="str">
            <v>Hide</v>
          </cell>
          <cell r="B237" t="str">
            <v>Enron Global Markets - US Private</v>
          </cell>
          <cell r="C237" t="str">
            <v>Coal</v>
          </cell>
          <cell r="D237" t="str">
            <v>Beyer</v>
          </cell>
          <cell r="E237" t="str">
            <v>713-853-9825</v>
          </cell>
          <cell r="F237" t="str">
            <v>Black Mountain Coal Commodity EGM</v>
          </cell>
          <cell r="G237" t="str">
            <v xml:space="preserve"> </v>
          </cell>
          <cell r="H237" t="str">
            <v>Coal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215488</v>
          </cell>
          <cell r="Q237">
            <v>207160</v>
          </cell>
          <cell r="R237">
            <v>8328</v>
          </cell>
          <cell r="S237" t="str">
            <v>4201-5537</v>
          </cell>
          <cell r="V237">
            <v>215488</v>
          </cell>
          <cell r="W237" t="str">
            <v>014:Enron Global Markets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207160</v>
          </cell>
          <cell r="AE237">
            <v>8328</v>
          </cell>
          <cell r="AF237">
            <v>-8328</v>
          </cell>
          <cell r="AG237">
            <v>0</v>
          </cell>
          <cell r="AH237">
            <v>0</v>
          </cell>
          <cell r="AI237">
            <v>209645</v>
          </cell>
          <cell r="AJ237">
            <v>-209645</v>
          </cell>
          <cell r="AK237">
            <v>0</v>
          </cell>
          <cell r="AL237">
            <v>0</v>
          </cell>
          <cell r="AM237">
            <v>0</v>
          </cell>
          <cell r="AN237">
            <v>5843</v>
          </cell>
          <cell r="AP237">
            <v>0</v>
          </cell>
          <cell r="AQ237">
            <v>5843</v>
          </cell>
          <cell r="AR237">
            <v>1</v>
          </cell>
          <cell r="AS237">
            <v>9.9999999999999995E-8</v>
          </cell>
          <cell r="AT237">
            <v>215488</v>
          </cell>
          <cell r="AU237">
            <v>8470</v>
          </cell>
          <cell r="AV237">
            <v>-8470</v>
          </cell>
          <cell r="AW237">
            <v>0</v>
          </cell>
          <cell r="AX237">
            <v>0</v>
          </cell>
          <cell r="AY237">
            <v>128848</v>
          </cell>
          <cell r="AZ237">
            <v>14531</v>
          </cell>
          <cell r="BA237">
            <v>0</v>
          </cell>
          <cell r="BB237">
            <v>143379</v>
          </cell>
          <cell r="BC237" t="str">
            <v xml:space="preserve"> </v>
          </cell>
          <cell r="BD237" t="str">
            <v xml:space="preserve"> </v>
          </cell>
          <cell r="BE237">
            <v>142</v>
          </cell>
        </row>
        <row r="238">
          <cell r="A238" t="str">
            <v>Hide</v>
          </cell>
          <cell r="B238" t="str">
            <v>Enron Global Markets - US Private</v>
          </cell>
          <cell r="C238" t="str">
            <v>Coal</v>
          </cell>
          <cell r="D238" t="str">
            <v>Beyer</v>
          </cell>
          <cell r="E238" t="str">
            <v>713-853-9825</v>
          </cell>
          <cell r="F238" t="str">
            <v>Jupiter Coal Commodity EGM</v>
          </cell>
          <cell r="G238" t="str">
            <v xml:space="preserve"> </v>
          </cell>
          <cell r="H238" t="str">
            <v>Coal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184230</v>
          </cell>
          <cell r="Q238">
            <v>162516</v>
          </cell>
          <cell r="R238">
            <v>21714</v>
          </cell>
          <cell r="S238" t="str">
            <v>7022-10287</v>
          </cell>
          <cell r="V238">
            <v>184230</v>
          </cell>
          <cell r="W238" t="str">
            <v>014:Enron Global Markets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162516</v>
          </cell>
          <cell r="AE238">
            <v>21714</v>
          </cell>
          <cell r="AF238">
            <v>-21714</v>
          </cell>
          <cell r="AG238">
            <v>0</v>
          </cell>
          <cell r="AH238">
            <v>0</v>
          </cell>
          <cell r="AI238">
            <v>184818</v>
          </cell>
          <cell r="AJ238">
            <v>-184818</v>
          </cell>
          <cell r="AK238">
            <v>0</v>
          </cell>
          <cell r="AL238">
            <v>0</v>
          </cell>
          <cell r="AM238">
            <v>0</v>
          </cell>
          <cell r="AN238">
            <v>-588</v>
          </cell>
          <cell r="AP238">
            <v>0</v>
          </cell>
          <cell r="AQ238">
            <v>-588</v>
          </cell>
          <cell r="AR238">
            <v>1</v>
          </cell>
          <cell r="AS238">
            <v>9.9999999999999995E-8</v>
          </cell>
          <cell r="AT238">
            <v>184230</v>
          </cell>
          <cell r="AU238">
            <v>22968</v>
          </cell>
          <cell r="AV238">
            <v>-22968</v>
          </cell>
          <cell r="AW238">
            <v>0</v>
          </cell>
          <cell r="AX238">
            <v>0</v>
          </cell>
          <cell r="AY238">
            <v>184230</v>
          </cell>
          <cell r="AZ238">
            <v>-574921</v>
          </cell>
          <cell r="BA238">
            <v>0</v>
          </cell>
          <cell r="BB238">
            <v>-390691</v>
          </cell>
          <cell r="BC238" t="str">
            <v xml:space="preserve"> </v>
          </cell>
          <cell r="BD238" t="str">
            <v xml:space="preserve"> </v>
          </cell>
          <cell r="BE238">
            <v>1254</v>
          </cell>
        </row>
        <row r="239">
          <cell r="A239" t="str">
            <v>Hide</v>
          </cell>
          <cell r="B239" t="str">
            <v>Enron Global Markets - US Private</v>
          </cell>
          <cell r="C239" t="str">
            <v>Coal</v>
          </cell>
          <cell r="D239" t="str">
            <v>Beyer</v>
          </cell>
          <cell r="E239" t="str">
            <v>713-853-9825</v>
          </cell>
          <cell r="F239" t="str">
            <v>Cline Coal Commodity EGM</v>
          </cell>
          <cell r="G239" t="str">
            <v xml:space="preserve"> </v>
          </cell>
          <cell r="H239" t="str">
            <v>Coal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-766994</v>
          </cell>
          <cell r="Q239">
            <v>-842630</v>
          </cell>
          <cell r="R239">
            <v>75636</v>
          </cell>
          <cell r="S239" t="str">
            <v>2354-10288</v>
          </cell>
          <cell r="V239">
            <v>-766994</v>
          </cell>
          <cell r="W239" t="str">
            <v>014:Enron Global Markets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-842630</v>
          </cell>
          <cell r="AE239">
            <v>75636</v>
          </cell>
          <cell r="AF239">
            <v>-75636</v>
          </cell>
          <cell r="AG239">
            <v>0</v>
          </cell>
          <cell r="AH239">
            <v>0</v>
          </cell>
          <cell r="AI239">
            <v>-739233</v>
          </cell>
          <cell r="AJ239">
            <v>739233</v>
          </cell>
          <cell r="AK239">
            <v>0</v>
          </cell>
          <cell r="AL239">
            <v>0</v>
          </cell>
          <cell r="AM239">
            <v>0</v>
          </cell>
          <cell r="AN239">
            <v>-27761</v>
          </cell>
          <cell r="AP239">
            <v>0</v>
          </cell>
          <cell r="AQ239">
            <v>-27761</v>
          </cell>
          <cell r="AR239">
            <v>1</v>
          </cell>
          <cell r="AS239">
            <v>9.9999999999999995E-8</v>
          </cell>
          <cell r="AT239">
            <v>-766994</v>
          </cell>
          <cell r="AU239">
            <v>75032</v>
          </cell>
          <cell r="AV239">
            <v>-75032</v>
          </cell>
          <cell r="AW239">
            <v>0</v>
          </cell>
          <cell r="AX239">
            <v>0</v>
          </cell>
          <cell r="AY239">
            <v>-889524</v>
          </cell>
          <cell r="AZ239">
            <v>160978</v>
          </cell>
          <cell r="BA239">
            <v>0</v>
          </cell>
          <cell r="BB239">
            <v>-728546</v>
          </cell>
          <cell r="BC239" t="str">
            <v xml:space="preserve"> </v>
          </cell>
          <cell r="BD239" t="str">
            <v xml:space="preserve"> </v>
          </cell>
          <cell r="BE239">
            <v>-604</v>
          </cell>
        </row>
        <row r="240">
          <cell r="A240" t="str">
            <v>Show</v>
          </cell>
          <cell r="B240" t="str">
            <v>US Private</v>
          </cell>
          <cell r="C240" t="str">
            <v>Generation West</v>
          </cell>
          <cell r="D240" t="str">
            <v>Ward</v>
          </cell>
          <cell r="E240" t="str">
            <v>713-345-8957</v>
          </cell>
          <cell r="F240" t="str">
            <v>Las Vegas Cogen Debt Equity</v>
          </cell>
          <cell r="G240" t="str">
            <v xml:space="preserve"> </v>
          </cell>
          <cell r="H240" t="str">
            <v>Generation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12283137</v>
          </cell>
          <cell r="Q240">
            <v>12283137</v>
          </cell>
          <cell r="R240">
            <v>0</v>
          </cell>
          <cell r="S240" t="str">
            <v>4205-7304</v>
          </cell>
          <cell r="V240">
            <v>12283137</v>
          </cell>
          <cell r="W240" t="str">
            <v>001:Enron-NA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12283137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259280.36</v>
          </cell>
          <cell r="AL240">
            <v>259280.36</v>
          </cell>
          <cell r="AM240">
            <v>0</v>
          </cell>
          <cell r="AN240">
            <v>12283137</v>
          </cell>
          <cell r="AP240">
            <v>0</v>
          </cell>
          <cell r="AQ240">
            <v>12283137</v>
          </cell>
          <cell r="AR240">
            <v>1</v>
          </cell>
          <cell r="AS240">
            <v>0</v>
          </cell>
          <cell r="AT240">
            <v>12283137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3072102.82</v>
          </cell>
          <cell r="AZ240">
            <v>0</v>
          </cell>
          <cell r="BA240">
            <v>1078053.4099999999</v>
          </cell>
          <cell r="BB240">
            <v>4150156.23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US Private</v>
          </cell>
          <cell r="C241" t="str">
            <v>Generation West</v>
          </cell>
          <cell r="D241" t="str">
            <v>Ward</v>
          </cell>
          <cell r="E241" t="str">
            <v>713-345-8957</v>
          </cell>
          <cell r="F241" t="str">
            <v>Big Horn (PG&amp;E)</v>
          </cell>
          <cell r="G241" t="str">
            <v xml:space="preserve"> </v>
          </cell>
          <cell r="H241" t="str">
            <v>Generation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33076449</v>
          </cell>
          <cell r="Q241">
            <v>33076449</v>
          </cell>
          <cell r="R241">
            <v>0</v>
          </cell>
          <cell r="S241" t="str">
            <v>6227-8231</v>
          </cell>
          <cell r="V241">
            <v>33076449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33076449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33654000</v>
          </cell>
          <cell r="AP241">
            <v>0</v>
          </cell>
          <cell r="AQ241">
            <v>33654000</v>
          </cell>
          <cell r="AR241">
            <v>1</v>
          </cell>
          <cell r="AS241">
            <v>0</v>
          </cell>
          <cell r="AT241">
            <v>33076449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5110465</v>
          </cell>
          <cell r="AZ241">
            <v>0</v>
          </cell>
          <cell r="BA241">
            <v>0</v>
          </cell>
          <cell r="BB241">
            <v>5110465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Private</v>
          </cell>
          <cell r="C242" t="str">
            <v>Generation West</v>
          </cell>
          <cell r="D242" t="str">
            <v>Ward</v>
          </cell>
          <cell r="E242" t="str">
            <v>713-345-8957</v>
          </cell>
          <cell r="F242" t="str">
            <v>Pioneer Chlor (Cactus) Debt Equity</v>
          </cell>
          <cell r="G242" t="str">
            <v xml:space="preserve"> </v>
          </cell>
          <cell r="H242" t="str">
            <v>Generation</v>
          </cell>
          <cell r="I242" t="str">
            <v>Private</v>
          </cell>
          <cell r="J242" t="str">
            <v>Partnership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18936000</v>
          </cell>
          <cell r="Q242">
            <v>18936000</v>
          </cell>
          <cell r="R242">
            <v>0</v>
          </cell>
          <cell r="S242" t="str">
            <v>6483-8541</v>
          </cell>
          <cell r="V242">
            <v>18936000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18936000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252359.03</v>
          </cell>
          <cell r="AL242">
            <v>252359.03</v>
          </cell>
          <cell r="AM242">
            <v>0</v>
          </cell>
          <cell r="AN242">
            <v>18936000</v>
          </cell>
          <cell r="AP242">
            <v>0</v>
          </cell>
          <cell r="AQ242">
            <v>18936000</v>
          </cell>
          <cell r="AR242">
            <v>1</v>
          </cell>
          <cell r="AS242">
            <v>0</v>
          </cell>
          <cell r="AT242">
            <v>18936000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4706000</v>
          </cell>
          <cell r="AZ242">
            <v>0</v>
          </cell>
          <cell r="BA242">
            <v>762593.03</v>
          </cell>
          <cell r="BB242">
            <v>5468593.0300000003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Private</v>
          </cell>
          <cell r="C243" t="str">
            <v>Generation West</v>
          </cell>
          <cell r="D243" t="str">
            <v>Ward</v>
          </cell>
          <cell r="E243" t="str">
            <v>713-345-8957</v>
          </cell>
          <cell r="F243" t="str">
            <v>Las Vegas Cogen Equity</v>
          </cell>
          <cell r="G243" t="str">
            <v xml:space="preserve"> </v>
          </cell>
          <cell r="H243" t="str">
            <v>Generation</v>
          </cell>
          <cell r="I243" t="str">
            <v>Private</v>
          </cell>
          <cell r="J243" t="str">
            <v>Partnership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12663375</v>
          </cell>
          <cell r="Q243">
            <v>12663375</v>
          </cell>
          <cell r="R243">
            <v>0</v>
          </cell>
          <cell r="S243" t="str">
            <v>4205-5541</v>
          </cell>
          <cell r="V243">
            <v>12663375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12663375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12663375</v>
          </cell>
          <cell r="AP243">
            <v>0</v>
          </cell>
          <cell r="AQ243">
            <v>12663375</v>
          </cell>
          <cell r="AR243">
            <v>1</v>
          </cell>
          <cell r="AS243">
            <v>0</v>
          </cell>
          <cell r="AT243">
            <v>12663375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3663375</v>
          </cell>
          <cell r="AZ243">
            <v>0</v>
          </cell>
          <cell r="BA243">
            <v>0</v>
          </cell>
          <cell r="BB243">
            <v>3663375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Hide</v>
          </cell>
          <cell r="B244" t="str">
            <v>Enron Global Markets - US Private</v>
          </cell>
          <cell r="C244" t="str">
            <v>Coal</v>
          </cell>
          <cell r="D244" t="str">
            <v>Beyer</v>
          </cell>
          <cell r="E244" t="str">
            <v>713-853-9825</v>
          </cell>
          <cell r="F244" t="str">
            <v>Cline Resources EGM</v>
          </cell>
          <cell r="G244" t="str">
            <v xml:space="preserve"> </v>
          </cell>
          <cell r="H244" t="str">
            <v>Coal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22876875</v>
          </cell>
          <cell r="Q244">
            <v>22876875</v>
          </cell>
          <cell r="R244">
            <v>0</v>
          </cell>
          <cell r="S244" t="str">
            <v>2354-2969</v>
          </cell>
          <cell r="V244">
            <v>22876875</v>
          </cell>
          <cell r="W244" t="str">
            <v>014:Enron Global Markets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22876875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-93407</v>
          </cell>
          <cell r="AJ244">
            <v>0</v>
          </cell>
          <cell r="AK244">
            <v>0</v>
          </cell>
          <cell r="AL244">
            <v>-93407</v>
          </cell>
          <cell r="AM244">
            <v>0</v>
          </cell>
          <cell r="AN244">
            <v>23833407</v>
          </cell>
          <cell r="AP244">
            <v>0</v>
          </cell>
          <cell r="AQ244">
            <v>23740000</v>
          </cell>
          <cell r="AR244">
            <v>1</v>
          </cell>
          <cell r="AS244">
            <v>0</v>
          </cell>
          <cell r="AT244">
            <v>22876875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870085</v>
          </cell>
          <cell r="AZ244">
            <v>0</v>
          </cell>
          <cell r="BA244">
            <v>0</v>
          </cell>
          <cell r="BB244">
            <v>870085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Enron Global Markets - US Private</v>
          </cell>
          <cell r="C245" t="str">
            <v>Coal</v>
          </cell>
          <cell r="D245" t="str">
            <v>Beyer</v>
          </cell>
          <cell r="E245" t="str">
            <v>713-853-9825</v>
          </cell>
          <cell r="F245" t="str">
            <v>Black Mountain Equity EGM</v>
          </cell>
          <cell r="G245" t="str">
            <v xml:space="preserve"> </v>
          </cell>
          <cell r="H245" t="str">
            <v>Coal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9321750</v>
          </cell>
          <cell r="Q245">
            <v>9321750</v>
          </cell>
          <cell r="R245">
            <v>0</v>
          </cell>
          <cell r="S245" t="str">
            <v>4201-10286</v>
          </cell>
          <cell r="V245">
            <v>9321750</v>
          </cell>
          <cell r="W245" t="str">
            <v>014:Enron Global Markets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9321750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39233</v>
          </cell>
          <cell r="AJ245">
            <v>0</v>
          </cell>
          <cell r="AK245">
            <v>0</v>
          </cell>
          <cell r="AL245">
            <v>39233</v>
          </cell>
          <cell r="AM245">
            <v>0</v>
          </cell>
          <cell r="AN245">
            <v>9282517</v>
          </cell>
          <cell r="AP245">
            <v>0</v>
          </cell>
          <cell r="AQ245">
            <v>9321750</v>
          </cell>
          <cell r="AR245">
            <v>1</v>
          </cell>
          <cell r="AS245">
            <v>0</v>
          </cell>
          <cell r="AT245">
            <v>9321750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-1459500</v>
          </cell>
          <cell r="AZ245">
            <v>0</v>
          </cell>
          <cell r="BA245">
            <v>0</v>
          </cell>
          <cell r="BB245">
            <v>-1459500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Hide</v>
          </cell>
          <cell r="B246" t="str">
            <v>Enron Global Markets - US Private</v>
          </cell>
          <cell r="C246" t="str">
            <v>Coal</v>
          </cell>
          <cell r="D246" t="str">
            <v>Beyer</v>
          </cell>
          <cell r="E246" t="str">
            <v>713-853-9825</v>
          </cell>
          <cell r="F246" t="str">
            <v>Black Mountain Mktg Fees EGM</v>
          </cell>
          <cell r="G246" t="str">
            <v xml:space="preserve"> </v>
          </cell>
          <cell r="H246" t="str">
            <v>Coal</v>
          </cell>
          <cell r="I246" t="str">
            <v>Private</v>
          </cell>
          <cell r="J246" t="str">
            <v>Partnership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2391000</v>
          </cell>
          <cell r="Q246">
            <v>2391000</v>
          </cell>
          <cell r="R246">
            <v>0</v>
          </cell>
          <cell r="S246" t="str">
            <v>4201-6097</v>
          </cell>
          <cell r="V246">
            <v>2391000</v>
          </cell>
          <cell r="W246" t="str">
            <v>014:Enron Global Markets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2391000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2391000</v>
          </cell>
          <cell r="AP246">
            <v>0</v>
          </cell>
          <cell r="AQ246">
            <v>2391000</v>
          </cell>
          <cell r="AR246">
            <v>1</v>
          </cell>
          <cell r="AS246">
            <v>0</v>
          </cell>
          <cell r="AT246">
            <v>2391000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650000</v>
          </cell>
          <cell r="AZ246">
            <v>0</v>
          </cell>
          <cell r="BA246">
            <v>0</v>
          </cell>
          <cell r="BB246">
            <v>650000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Priv. Equity Partnerships</v>
          </cell>
          <cell r="C247" t="str">
            <v>Principal Investing</v>
          </cell>
          <cell r="D247" t="str">
            <v>Vetters</v>
          </cell>
          <cell r="E247" t="str">
            <v>713-853-9435</v>
          </cell>
          <cell r="F247" t="str">
            <v>Cook Inlet</v>
          </cell>
          <cell r="G247" t="str">
            <v xml:space="preserve"> </v>
          </cell>
          <cell r="H247" t="str">
            <v>Energy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 t="str">
            <v>2173-2627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2301742.67</v>
          </cell>
          <cell r="AZ247">
            <v>0</v>
          </cell>
          <cell r="BA247">
            <v>0</v>
          </cell>
          <cell r="BB247">
            <v>2301742.67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US Private</v>
          </cell>
          <cell r="C248" t="str">
            <v>Energy Capital Resources</v>
          </cell>
          <cell r="D248" t="str">
            <v>Pruett/Thompson</v>
          </cell>
          <cell r="E248" t="str">
            <v>713-345-7109/713-853-3019</v>
          </cell>
          <cell r="F248" t="str">
            <v>Cypress Exploration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57595637.940000005</v>
          </cell>
          <cell r="Q248">
            <v>57595637.940000005</v>
          </cell>
          <cell r="R248">
            <v>0</v>
          </cell>
          <cell r="S248" t="str">
            <v>31-33</v>
          </cell>
          <cell r="V248">
            <v>57595637.940000005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57595637.940000005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57181344.07</v>
          </cell>
          <cell r="AP248">
            <v>0</v>
          </cell>
          <cell r="AQ248">
            <v>57181344.07</v>
          </cell>
          <cell r="AR248">
            <v>1</v>
          </cell>
          <cell r="AS248">
            <v>0</v>
          </cell>
          <cell r="AT248">
            <v>57595637.940000005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1154863.2</v>
          </cell>
          <cell r="AZ248">
            <v>0</v>
          </cell>
          <cell r="BA248">
            <v>0</v>
          </cell>
          <cell r="BB248">
            <v>1154863.2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Show</v>
          </cell>
          <cell r="B249" t="str">
            <v>Priv. Equity Partnerships</v>
          </cell>
          <cell r="C249" t="str">
            <v>Principal Investing</v>
          </cell>
          <cell r="D249" t="str">
            <v>Greer</v>
          </cell>
          <cell r="E249" t="str">
            <v>713-853-9140</v>
          </cell>
          <cell r="F249" t="str">
            <v>Destec</v>
          </cell>
          <cell r="G249" t="str">
            <v xml:space="preserve"> </v>
          </cell>
          <cell r="H249" t="str">
            <v>Coal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12009716</v>
          </cell>
          <cell r="Q249">
            <v>12009716</v>
          </cell>
          <cell r="R249">
            <v>0</v>
          </cell>
          <cell r="S249" t="str">
            <v>191-5657</v>
          </cell>
          <cell r="V249">
            <v>12009716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12009716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-46278.32</v>
          </cell>
          <cell r="AL249">
            <v>-46278.32</v>
          </cell>
          <cell r="AM249">
            <v>0</v>
          </cell>
          <cell r="AN249">
            <v>11830793</v>
          </cell>
          <cell r="AP249">
            <v>0</v>
          </cell>
          <cell r="AQ249">
            <v>11830793</v>
          </cell>
          <cell r="AR249">
            <v>1</v>
          </cell>
          <cell r="AS249">
            <v>0</v>
          </cell>
          <cell r="AT249">
            <v>12009716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-143066.29</v>
          </cell>
          <cell r="BB249">
            <v>-143066.29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Portfolio</v>
          </cell>
          <cell r="D250" t="str">
            <v>Maffet</v>
          </cell>
          <cell r="E250" t="str">
            <v>713-853-3212</v>
          </cell>
          <cell r="F250" t="str">
            <v>Ecogas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32007000</v>
          </cell>
          <cell r="R250">
            <v>-32007000</v>
          </cell>
          <cell r="S250" t="str">
            <v>2914-3870</v>
          </cell>
          <cell r="V250">
            <v>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32007000</v>
          </cell>
          <cell r="AE250">
            <v>-32007000</v>
          </cell>
          <cell r="AF250">
            <v>0</v>
          </cell>
          <cell r="AG250">
            <v>0</v>
          </cell>
          <cell r="AH250">
            <v>-32007000</v>
          </cell>
          <cell r="AI250">
            <v>-32007000</v>
          </cell>
          <cell r="AJ250">
            <v>0</v>
          </cell>
          <cell r="AK250">
            <v>0</v>
          </cell>
          <cell r="AL250">
            <v>-32007000</v>
          </cell>
          <cell r="AM250">
            <v>0</v>
          </cell>
          <cell r="AN250">
            <v>32007000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-32007000</v>
          </cell>
          <cell r="AV250">
            <v>0</v>
          </cell>
          <cell r="AW250">
            <v>0</v>
          </cell>
          <cell r="AX250">
            <v>-32007000</v>
          </cell>
          <cell r="AY250">
            <v>-32007000</v>
          </cell>
          <cell r="AZ250">
            <v>0</v>
          </cell>
          <cell r="BA250">
            <v>0</v>
          </cell>
          <cell r="BB250">
            <v>-32007000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Hide</v>
          </cell>
          <cell r="B251" t="str">
            <v>Enron Raptor I - Priv. Equity Partnerships</v>
          </cell>
          <cell r="C251" t="str">
            <v>Portfolio Raptor</v>
          </cell>
          <cell r="D251" t="str">
            <v>Maffet</v>
          </cell>
          <cell r="E251" t="str">
            <v>713-853-3212</v>
          </cell>
          <cell r="F251" t="str">
            <v>Ecogas Raptor I</v>
          </cell>
          <cell r="G251" t="str">
            <v xml:space="preserve"> </v>
          </cell>
          <cell r="H251" t="str">
            <v>Portfolio</v>
          </cell>
          <cell r="I251" t="str">
            <v>Private</v>
          </cell>
          <cell r="J251" t="str">
            <v>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2914-3870</v>
          </cell>
          <cell r="V251">
            <v>0</v>
          </cell>
          <cell r="W251" t="str">
            <v>015:Enron Raptor I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Show</v>
          </cell>
          <cell r="B252" t="str">
            <v>Priv. Equity Partnerships</v>
          </cell>
          <cell r="C252" t="str">
            <v>Special Assets - Performing</v>
          </cell>
          <cell r="D252" t="str">
            <v>Lydecker</v>
          </cell>
          <cell r="E252" t="str">
            <v>713-853-3504</v>
          </cell>
          <cell r="F252" t="str">
            <v>Esenjay ORRI</v>
          </cell>
          <cell r="G252" t="str">
            <v xml:space="preserve"> </v>
          </cell>
          <cell r="H252" t="str">
            <v>Energy</v>
          </cell>
          <cell r="I252" t="str">
            <v>Private</v>
          </cell>
          <cell r="J252" t="str">
            <v>Royalty Trust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4941-6577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12175</v>
          </cell>
          <cell r="BB252">
            <v>12175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Priv. Equity Partnerships</v>
          </cell>
          <cell r="C253" t="str">
            <v>Special Assets - Non-Performing</v>
          </cell>
          <cell r="D253" t="str">
            <v>Lydecker</v>
          </cell>
          <cell r="E253" t="str">
            <v>713-853-3504</v>
          </cell>
          <cell r="F253" t="str">
            <v>Eugene Offshore Holdings</v>
          </cell>
          <cell r="G253" t="str">
            <v xml:space="preserve"> </v>
          </cell>
          <cell r="H253" t="str">
            <v>Energy</v>
          </cell>
          <cell r="I253" t="str">
            <v>Private</v>
          </cell>
          <cell r="J253" t="str">
            <v>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 t="str">
            <v>4541-6117</v>
          </cell>
          <cell r="V253">
            <v>0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-578493.17600000021</v>
          </cell>
          <cell r="AZ253">
            <v>0</v>
          </cell>
          <cell r="BA253">
            <v>0</v>
          </cell>
          <cell r="BB253">
            <v>-578493.17600000021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Special Assets - Performing</v>
          </cell>
          <cell r="D254" t="str">
            <v>Lydecker</v>
          </cell>
          <cell r="E254" t="str">
            <v>713-853-3504</v>
          </cell>
          <cell r="F254" t="str">
            <v>Geo. Pursuit (EBGB)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1012500</v>
          </cell>
          <cell r="Q254">
            <v>962000</v>
          </cell>
          <cell r="R254">
            <v>50500</v>
          </cell>
          <cell r="S254" t="str">
            <v>46-54</v>
          </cell>
          <cell r="V254">
            <v>1012500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962000</v>
          </cell>
          <cell r="AE254">
            <v>50500</v>
          </cell>
          <cell r="AF254">
            <v>0</v>
          </cell>
          <cell r="AG254">
            <v>0</v>
          </cell>
          <cell r="AH254">
            <v>50500</v>
          </cell>
          <cell r="AI254">
            <v>50500</v>
          </cell>
          <cell r="AJ254">
            <v>0</v>
          </cell>
          <cell r="AK254">
            <v>25000</v>
          </cell>
          <cell r="AL254">
            <v>75500</v>
          </cell>
          <cell r="AM254">
            <v>0</v>
          </cell>
          <cell r="AN254">
            <v>962000</v>
          </cell>
          <cell r="AP254">
            <v>0</v>
          </cell>
          <cell r="AQ254">
            <v>1012500</v>
          </cell>
          <cell r="AR254">
            <v>1</v>
          </cell>
          <cell r="AS254">
            <v>0</v>
          </cell>
          <cell r="AT254">
            <v>1012500</v>
          </cell>
          <cell r="AU254">
            <v>50500</v>
          </cell>
          <cell r="AV254">
            <v>0</v>
          </cell>
          <cell r="AW254">
            <v>0</v>
          </cell>
          <cell r="AX254">
            <v>50500</v>
          </cell>
          <cell r="AY254">
            <v>-335500</v>
          </cell>
          <cell r="AZ254">
            <v>0</v>
          </cell>
          <cell r="BA254">
            <v>100000</v>
          </cell>
          <cell r="BB254">
            <v>-235500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Hide</v>
          </cell>
          <cell r="B255" t="str">
            <v>Enron Raptor I - Priv. Equity Partnerships</v>
          </cell>
          <cell r="C255" t="str">
            <v>Special Assets - Performing Raptor</v>
          </cell>
          <cell r="D255" t="str">
            <v>Lydecker</v>
          </cell>
          <cell r="E255" t="str">
            <v>713-853-3504</v>
          </cell>
          <cell r="F255" t="str">
            <v>Geo. Pursuit (EBGB) Raptor I</v>
          </cell>
          <cell r="G255" t="str">
            <v xml:space="preserve"> </v>
          </cell>
          <cell r="H255" t="str">
            <v>Special Assets - Performing</v>
          </cell>
          <cell r="I255" t="str">
            <v>Private</v>
          </cell>
          <cell r="J255" t="str">
            <v>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46-54</v>
          </cell>
          <cell r="V255">
            <v>0</v>
          </cell>
          <cell r="W255" t="str">
            <v>015:Enron Raptor I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Priv. Equity Partnerships</v>
          </cell>
          <cell r="C256" t="str">
            <v>Energy Capital Resources</v>
          </cell>
          <cell r="D256" t="str">
            <v>Pruett/Thompson</v>
          </cell>
          <cell r="E256" t="str">
            <v>713-345-7109/713-853-3019</v>
          </cell>
          <cell r="F256" t="str">
            <v>Forman Petroleum</v>
          </cell>
          <cell r="G256" t="str">
            <v xml:space="preserve"> </v>
          </cell>
          <cell r="H256" t="str">
            <v>Energy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 t="str">
            <v>44-341</v>
          </cell>
          <cell r="V256">
            <v>0</v>
          </cell>
          <cell r="W256" t="str">
            <v>001:Enron-NA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47875.66</v>
          </cell>
          <cell r="AL256">
            <v>47875.66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145577.54999999999</v>
          </cell>
          <cell r="BB256">
            <v>145577.54999999999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Show</v>
          </cell>
          <cell r="B257" t="str">
            <v>Priv. Equity Partnerships</v>
          </cell>
          <cell r="C257" t="str">
            <v>Downstream</v>
          </cell>
          <cell r="D257" t="str">
            <v>Ajello</v>
          </cell>
          <cell r="E257" t="str">
            <v>713-853-1949</v>
          </cell>
          <cell r="F257" t="str">
            <v>Heartland Industrial Partners</v>
          </cell>
          <cell r="G257" t="str">
            <v xml:space="preserve"> </v>
          </cell>
          <cell r="H257" t="str">
            <v>Steel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7663-9964</v>
          </cell>
          <cell r="V257">
            <v>0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-151202</v>
          </cell>
          <cell r="BB257">
            <v>-151202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Priv. Equity Partnerships</v>
          </cell>
          <cell r="C258" t="str">
            <v>Special Assets - Non-Performing</v>
          </cell>
          <cell r="D258" t="str">
            <v>Lydecker</v>
          </cell>
          <cell r="E258" t="str">
            <v>713-853-3504</v>
          </cell>
          <cell r="F258" t="str">
            <v>Hughes Rawls RA</v>
          </cell>
          <cell r="G258" t="str">
            <v xml:space="preserve"> </v>
          </cell>
          <cell r="H258" t="str">
            <v>Energy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 t="str">
            <v>56-68</v>
          </cell>
          <cell r="V258">
            <v>0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Hide</v>
          </cell>
          <cell r="B259" t="str">
            <v>Enron Networks - Private Equity Partnerships</v>
          </cell>
          <cell r="C259" t="str">
            <v>Enron Networks</v>
          </cell>
          <cell r="D259" t="str">
            <v>Horn</v>
          </cell>
          <cell r="E259" t="str">
            <v>713-853-4250</v>
          </cell>
          <cell r="F259" t="str">
            <v>Intel 64 (Early Adopter Fund)</v>
          </cell>
          <cell r="G259" t="str">
            <v xml:space="preserve"> </v>
          </cell>
          <cell r="H259" t="str">
            <v>Information Technology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4234031</v>
          </cell>
          <cell r="Q259">
            <v>4234031</v>
          </cell>
          <cell r="R259">
            <v>0</v>
          </cell>
          <cell r="S259" t="str">
            <v>4381-5817</v>
          </cell>
          <cell r="V259">
            <v>4234031</v>
          </cell>
          <cell r="W259" t="str">
            <v>013:Enron Networks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4234031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1756037</v>
          </cell>
          <cell r="AJ259">
            <v>0</v>
          </cell>
          <cell r="AK259">
            <v>0</v>
          </cell>
          <cell r="AL259">
            <v>1756037</v>
          </cell>
          <cell r="AM259">
            <v>0</v>
          </cell>
          <cell r="AN259">
            <v>2477994</v>
          </cell>
          <cell r="AP259">
            <v>0</v>
          </cell>
          <cell r="AQ259">
            <v>4234031</v>
          </cell>
          <cell r="AR259">
            <v>1</v>
          </cell>
          <cell r="AS259">
            <v>0</v>
          </cell>
          <cell r="AT259">
            <v>4234031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2234031</v>
          </cell>
          <cell r="AZ259">
            <v>0</v>
          </cell>
          <cell r="BA259">
            <v>0</v>
          </cell>
          <cell r="BB259">
            <v>2234031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Show</v>
          </cell>
          <cell r="B260" t="str">
            <v>Priv. Equity Partnerships</v>
          </cell>
          <cell r="C260" t="str">
            <v>Energy Capital Resources</v>
          </cell>
          <cell r="D260" t="str">
            <v>Pruett/Thompson</v>
          </cell>
          <cell r="E260" t="str">
            <v>713-345-7109/713-853-3019</v>
          </cell>
          <cell r="F260" t="str">
            <v>Juniper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20916875</v>
          </cell>
          <cell r="Q260">
            <v>19609625</v>
          </cell>
          <cell r="R260">
            <v>1307250</v>
          </cell>
          <cell r="S260" t="str">
            <v>887-978</v>
          </cell>
          <cell r="V260">
            <v>20916875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19609625</v>
          </cell>
          <cell r="AE260">
            <v>1307250</v>
          </cell>
          <cell r="AF260">
            <v>0</v>
          </cell>
          <cell r="AG260">
            <v>0</v>
          </cell>
          <cell r="AH260">
            <v>1307250</v>
          </cell>
          <cell r="AI260">
            <v>1307250</v>
          </cell>
          <cell r="AJ260">
            <v>0</v>
          </cell>
          <cell r="AK260">
            <v>0</v>
          </cell>
          <cell r="AL260">
            <v>1307250</v>
          </cell>
          <cell r="AM260">
            <v>0</v>
          </cell>
          <cell r="AN260">
            <v>19609625</v>
          </cell>
          <cell r="AP260">
            <v>0</v>
          </cell>
          <cell r="AQ260">
            <v>20916875</v>
          </cell>
          <cell r="AR260">
            <v>1</v>
          </cell>
          <cell r="AS260">
            <v>0</v>
          </cell>
          <cell r="AT260">
            <v>20916875</v>
          </cell>
          <cell r="AU260">
            <v>1307250</v>
          </cell>
          <cell r="AV260">
            <v>0</v>
          </cell>
          <cell r="AW260">
            <v>0</v>
          </cell>
          <cell r="AX260">
            <v>1307250</v>
          </cell>
          <cell r="AY260">
            <v>1958771.7400000021</v>
          </cell>
          <cell r="AZ260">
            <v>0</v>
          </cell>
          <cell r="BA260">
            <v>0</v>
          </cell>
          <cell r="BB260">
            <v>1958771.7400000021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Hide</v>
          </cell>
          <cell r="B261" t="str">
            <v>Enron Raptor I - Priv. Equity Partnerships</v>
          </cell>
          <cell r="C261" t="str">
            <v>Energy Capital Resources Raptor</v>
          </cell>
          <cell r="D261" t="str">
            <v>Pruett/Thompson</v>
          </cell>
          <cell r="E261" t="str">
            <v>713-345-7109/713-853-3019</v>
          </cell>
          <cell r="F261" t="str">
            <v>Juniper Raptor I</v>
          </cell>
          <cell r="G261" t="str">
            <v xml:space="preserve"> </v>
          </cell>
          <cell r="H261" t="str">
            <v>Energy Capital Resources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887-978</v>
          </cell>
          <cell r="V261">
            <v>0</v>
          </cell>
          <cell r="W261" t="str">
            <v>015:Enron Raptor I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Hide</v>
          </cell>
          <cell r="B262" t="str">
            <v>Enron Global Markets - US Private</v>
          </cell>
          <cell r="C262" t="str">
            <v>Coal</v>
          </cell>
          <cell r="D262" t="str">
            <v>Beyer</v>
          </cell>
          <cell r="E262" t="str">
            <v>713-853-9825</v>
          </cell>
          <cell r="F262" t="str">
            <v>Jupiter EGM</v>
          </cell>
          <cell r="G262" t="str">
            <v xml:space="preserve"> </v>
          </cell>
          <cell r="H262" t="str">
            <v>Coal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3513125</v>
          </cell>
          <cell r="Q262">
            <v>3513125</v>
          </cell>
          <cell r="R262">
            <v>0</v>
          </cell>
          <cell r="S262" t="str">
            <v>7022-9200</v>
          </cell>
          <cell r="V262">
            <v>3513125</v>
          </cell>
          <cell r="W262" t="str">
            <v>014:Enron Global Markets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3513125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4809</v>
          </cell>
          <cell r="AJ262">
            <v>0</v>
          </cell>
          <cell r="AK262">
            <v>0</v>
          </cell>
          <cell r="AL262">
            <v>4809</v>
          </cell>
          <cell r="AM262">
            <v>-2798125</v>
          </cell>
          <cell r="AN262">
            <v>3508316</v>
          </cell>
          <cell r="AP262">
            <v>0</v>
          </cell>
          <cell r="AQ262">
            <v>3513125</v>
          </cell>
          <cell r="AR262">
            <v>1</v>
          </cell>
          <cell r="AS262">
            <v>0</v>
          </cell>
          <cell r="AT262">
            <v>3513125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61250</v>
          </cell>
          <cell r="AZ262">
            <v>0</v>
          </cell>
          <cell r="BA262">
            <v>0</v>
          </cell>
          <cell r="BB262">
            <v>61250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Priv. Equity Partnerships</v>
          </cell>
          <cell r="C263" t="str">
            <v>Portfolio</v>
          </cell>
          <cell r="D263" t="str">
            <v>Maffet</v>
          </cell>
          <cell r="E263" t="str">
            <v>713-853-3212</v>
          </cell>
          <cell r="F263" t="str">
            <v>Kafus Recon IPC 1 Callable</v>
          </cell>
          <cell r="G263" t="str">
            <v xml:space="preserve"> </v>
          </cell>
          <cell r="H263" t="str">
            <v>Paper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 t="str">
            <v>581-6537</v>
          </cell>
          <cell r="V263">
            <v>0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-1140000</v>
          </cell>
          <cell r="AZ263">
            <v>0</v>
          </cell>
          <cell r="BA263">
            <v>0</v>
          </cell>
          <cell r="BB263">
            <v>-1140000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Priv. Equity Partnerships</v>
          </cell>
          <cell r="C264" t="str">
            <v>Portfolio</v>
          </cell>
          <cell r="D264" t="str">
            <v>Maffet</v>
          </cell>
          <cell r="E264" t="str">
            <v>713-853-3212</v>
          </cell>
          <cell r="F264" t="str">
            <v>Kafus Recon IPC 2 Convertible</v>
          </cell>
          <cell r="G264" t="str">
            <v xml:space="preserve"> </v>
          </cell>
          <cell r="H264" t="str">
            <v>Paper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 t="str">
            <v>581-6538</v>
          </cell>
          <cell r="V264">
            <v>0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-672500</v>
          </cell>
          <cell r="AZ264">
            <v>0</v>
          </cell>
          <cell r="BA264">
            <v>0</v>
          </cell>
          <cell r="BB264">
            <v>-672500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Portfolio</v>
          </cell>
          <cell r="D265" t="str">
            <v>Maffet</v>
          </cell>
          <cell r="E265" t="str">
            <v>713-853-3212</v>
          </cell>
          <cell r="F265" t="str">
            <v>Kafus Recon IPC 3 Option Value</v>
          </cell>
          <cell r="G265" t="str">
            <v xml:space="preserve"> </v>
          </cell>
          <cell r="H265" t="str">
            <v>Paper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581-2717</v>
          </cell>
          <cell r="V265">
            <v>0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-2787000</v>
          </cell>
          <cell r="AZ265">
            <v>0</v>
          </cell>
          <cell r="BA265">
            <v>0</v>
          </cell>
          <cell r="BB265">
            <v>-2787000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Show</v>
          </cell>
          <cell r="B266" t="str">
            <v>Priv. Equity Partnerships</v>
          </cell>
          <cell r="C266" t="str">
            <v>Special Assets - Performing</v>
          </cell>
          <cell r="D266" t="str">
            <v>Lydecker</v>
          </cell>
          <cell r="E266" t="str">
            <v>713-853-3504</v>
          </cell>
          <cell r="F266" t="str">
            <v>Keathley Canyon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4774950</v>
          </cell>
          <cell r="Q266">
            <v>4646700</v>
          </cell>
          <cell r="R266">
            <v>128250</v>
          </cell>
          <cell r="S266" t="str">
            <v>46-846</v>
          </cell>
          <cell r="V266">
            <v>4774950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4646700</v>
          </cell>
          <cell r="AE266">
            <v>128250</v>
          </cell>
          <cell r="AF266">
            <v>0</v>
          </cell>
          <cell r="AG266">
            <v>0</v>
          </cell>
          <cell r="AH266">
            <v>128250</v>
          </cell>
          <cell r="AI266">
            <v>128250</v>
          </cell>
          <cell r="AJ266">
            <v>0</v>
          </cell>
          <cell r="AK266">
            <v>0</v>
          </cell>
          <cell r="AL266">
            <v>128250</v>
          </cell>
          <cell r="AM266">
            <v>0</v>
          </cell>
          <cell r="AN266">
            <v>4707450</v>
          </cell>
          <cell r="AP266">
            <v>0</v>
          </cell>
          <cell r="AQ266">
            <v>4774950</v>
          </cell>
          <cell r="AR266">
            <v>1</v>
          </cell>
          <cell r="AS266">
            <v>0</v>
          </cell>
          <cell r="AT266">
            <v>4774950</v>
          </cell>
          <cell r="AU266">
            <v>128250</v>
          </cell>
          <cell r="AV266">
            <v>0</v>
          </cell>
          <cell r="AW266">
            <v>0</v>
          </cell>
          <cell r="AX266">
            <v>128250</v>
          </cell>
          <cell r="AY266">
            <v>585899</v>
          </cell>
          <cell r="AZ266">
            <v>0</v>
          </cell>
          <cell r="BA266">
            <v>0</v>
          </cell>
          <cell r="BB266">
            <v>585899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Hide</v>
          </cell>
          <cell r="B267" t="str">
            <v>Enron Raptor I - Priv. Equity Partnerships</v>
          </cell>
          <cell r="C267" t="str">
            <v>Special Assets - Performing Raptor</v>
          </cell>
          <cell r="D267" t="str">
            <v>Lydecker</v>
          </cell>
          <cell r="E267" t="str">
            <v>713-853-3504</v>
          </cell>
          <cell r="F267" t="str">
            <v>Keathley Canyon Raptor I</v>
          </cell>
          <cell r="G267" t="str">
            <v xml:space="preserve"> </v>
          </cell>
          <cell r="H267" t="str">
            <v>Special Assets - Performing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46-846</v>
          </cell>
          <cell r="V267">
            <v>0</v>
          </cell>
          <cell r="W267" t="str">
            <v>015:Enron Raptor I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Priv. Equity Partnerships</v>
          </cell>
          <cell r="C268" t="str">
            <v>Special Assets - Performing</v>
          </cell>
          <cell r="D268" t="str">
            <v>Lydecker</v>
          </cell>
          <cell r="E268" t="str">
            <v>713-853-3504</v>
          </cell>
          <cell r="F268" t="str">
            <v>Lewis Energy Group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 t="str">
            <v>1612-3768</v>
          </cell>
          <cell r="V268">
            <v>0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993000</v>
          </cell>
          <cell r="AJ268">
            <v>0</v>
          </cell>
          <cell r="AK268">
            <v>60000</v>
          </cell>
          <cell r="AL268">
            <v>1053000</v>
          </cell>
          <cell r="AM268">
            <v>0</v>
          </cell>
          <cell r="AN268">
            <v>8307000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993000</v>
          </cell>
          <cell r="AZ268">
            <v>0</v>
          </cell>
          <cell r="BA268">
            <v>60000</v>
          </cell>
          <cell r="BB268">
            <v>1053000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Special Assets - Performing</v>
          </cell>
          <cell r="D269" t="str">
            <v>Lydecker</v>
          </cell>
          <cell r="E269" t="str">
            <v>713-853-3504</v>
          </cell>
          <cell r="F269" t="str">
            <v>Linder Oil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16916559.25</v>
          </cell>
          <cell r="Q269">
            <v>16916559.25</v>
          </cell>
          <cell r="R269">
            <v>0</v>
          </cell>
          <cell r="S269" t="str">
            <v>1690-1928</v>
          </cell>
          <cell r="V269">
            <v>16916559.25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16916559.25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17513077</v>
          </cell>
          <cell r="AP269">
            <v>0</v>
          </cell>
          <cell r="AQ269">
            <v>17513077</v>
          </cell>
          <cell r="AR269">
            <v>1</v>
          </cell>
          <cell r="AS269">
            <v>0</v>
          </cell>
          <cell r="AT269">
            <v>16916559.25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4185660.6649999972</v>
          </cell>
          <cell r="AZ269">
            <v>0</v>
          </cell>
          <cell r="BA269">
            <v>0</v>
          </cell>
          <cell r="BB269">
            <v>4185660.6649999972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Special Assets - Non-Performing</v>
          </cell>
          <cell r="D270" t="str">
            <v>Lydecker</v>
          </cell>
          <cell r="E270" t="str">
            <v>713-853-3504</v>
          </cell>
          <cell r="F270" t="str">
            <v>Magellan LLC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4651-6137</v>
          </cell>
          <cell r="V270">
            <v>0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-83400</v>
          </cell>
          <cell r="AZ270">
            <v>0</v>
          </cell>
          <cell r="BA270">
            <v>0</v>
          </cell>
          <cell r="BB270">
            <v>-83400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Pruett/Josey</v>
          </cell>
          <cell r="E271" t="str">
            <v>713-345-7109/713-853-0321</v>
          </cell>
          <cell r="F271" t="str">
            <v>NG Resources Equity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6232699.2000000002</v>
          </cell>
          <cell r="Q271">
            <v>9588768</v>
          </cell>
          <cell r="R271">
            <v>-3356068.8</v>
          </cell>
          <cell r="S271" t="str">
            <v>7502-9802</v>
          </cell>
          <cell r="V271">
            <v>6232699.2000000002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9588768</v>
          </cell>
          <cell r="AE271">
            <v>-472500</v>
          </cell>
          <cell r="AF271">
            <v>0</v>
          </cell>
          <cell r="AG271">
            <v>0</v>
          </cell>
          <cell r="AH271">
            <v>-472500</v>
          </cell>
          <cell r="AI271">
            <v>877500</v>
          </cell>
          <cell r="AJ271">
            <v>0</v>
          </cell>
          <cell r="AK271">
            <v>260000</v>
          </cell>
          <cell r="AL271">
            <v>1137500</v>
          </cell>
          <cell r="AM271">
            <v>0</v>
          </cell>
          <cell r="AN271">
            <v>6536268</v>
          </cell>
          <cell r="AP271">
            <v>0</v>
          </cell>
          <cell r="AQ271">
            <v>6232699.2000000002</v>
          </cell>
          <cell r="AR271">
            <v>1</v>
          </cell>
          <cell r="AS271">
            <v>0</v>
          </cell>
          <cell r="AT271">
            <v>6232699.2000000002</v>
          </cell>
          <cell r="AU271">
            <v>-472500</v>
          </cell>
          <cell r="AV271">
            <v>0</v>
          </cell>
          <cell r="AW271">
            <v>0</v>
          </cell>
          <cell r="AX271">
            <v>-472500</v>
          </cell>
          <cell r="AY271">
            <v>877500</v>
          </cell>
          <cell r="AZ271">
            <v>0</v>
          </cell>
          <cell r="BA271">
            <v>260000</v>
          </cell>
          <cell r="BB271">
            <v>1137500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Gas Assets</v>
          </cell>
          <cell r="D272" t="str">
            <v>TBD</v>
          </cell>
          <cell r="E272" t="str">
            <v>Not Available</v>
          </cell>
          <cell r="F272" t="str">
            <v>NG Resources Equity (Gas Assets)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3356068.8</v>
          </cell>
          <cell r="Q272">
            <v>0</v>
          </cell>
          <cell r="R272">
            <v>3356068.8</v>
          </cell>
          <cell r="S272" t="str">
            <v>7502-9802</v>
          </cell>
          <cell r="V272">
            <v>3356068.8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472500</v>
          </cell>
          <cell r="AF272">
            <v>0</v>
          </cell>
          <cell r="AG272">
            <v>140000</v>
          </cell>
          <cell r="AH272">
            <v>612500</v>
          </cell>
          <cell r="AI272">
            <v>472500</v>
          </cell>
          <cell r="AJ272">
            <v>0</v>
          </cell>
          <cell r="AK272">
            <v>140000</v>
          </cell>
          <cell r="AL272">
            <v>612500</v>
          </cell>
          <cell r="AM272">
            <v>0</v>
          </cell>
          <cell r="AN272">
            <v>0</v>
          </cell>
          <cell r="AP272">
            <v>0</v>
          </cell>
          <cell r="AQ272">
            <v>3356068.8</v>
          </cell>
          <cell r="AR272">
            <v>1</v>
          </cell>
          <cell r="AS272">
            <v>0</v>
          </cell>
          <cell r="AT272">
            <v>3356068.8</v>
          </cell>
          <cell r="AU272">
            <v>472500</v>
          </cell>
          <cell r="AV272">
            <v>0</v>
          </cell>
          <cell r="AW272">
            <v>140000</v>
          </cell>
          <cell r="AX272">
            <v>612500</v>
          </cell>
          <cell r="AY272">
            <v>472500</v>
          </cell>
          <cell r="AZ272">
            <v>0</v>
          </cell>
          <cell r="BA272">
            <v>140000</v>
          </cell>
          <cell r="BB272">
            <v>612500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Paper</v>
          </cell>
          <cell r="D273" t="str">
            <v>Ondarza</v>
          </cell>
          <cell r="E273" t="str">
            <v>713-853-6058</v>
          </cell>
          <cell r="F273" t="str">
            <v>Oconto Falls Common</v>
          </cell>
          <cell r="G273" t="str">
            <v xml:space="preserve"> </v>
          </cell>
          <cell r="H273" t="str">
            <v>Paper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2161208.96</v>
          </cell>
          <cell r="Q273">
            <v>5687392</v>
          </cell>
          <cell r="R273">
            <v>-3526183.04</v>
          </cell>
          <cell r="S273" t="str">
            <v>2655-3310</v>
          </cell>
          <cell r="V273">
            <v>2161208.96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5687392</v>
          </cell>
          <cell r="AE273">
            <v>-3526183.04</v>
          </cell>
          <cell r="AF273">
            <v>0</v>
          </cell>
          <cell r="AG273">
            <v>0</v>
          </cell>
          <cell r="AH273">
            <v>-3526183.04</v>
          </cell>
          <cell r="AI273">
            <v>-3526183.04</v>
          </cell>
          <cell r="AJ273">
            <v>0</v>
          </cell>
          <cell r="AK273">
            <v>0</v>
          </cell>
          <cell r="AL273">
            <v>-3526183.04</v>
          </cell>
          <cell r="AM273">
            <v>0</v>
          </cell>
          <cell r="AN273">
            <v>5687392</v>
          </cell>
          <cell r="AP273">
            <v>0</v>
          </cell>
          <cell r="AQ273">
            <v>2161208.96</v>
          </cell>
          <cell r="AR273">
            <v>1</v>
          </cell>
          <cell r="AS273">
            <v>0</v>
          </cell>
          <cell r="AT273">
            <v>2161208.96</v>
          </cell>
          <cell r="AU273">
            <v>-3526183.04</v>
          </cell>
          <cell r="AV273">
            <v>0</v>
          </cell>
          <cell r="AW273">
            <v>0</v>
          </cell>
          <cell r="AX273">
            <v>-3526183.04</v>
          </cell>
          <cell r="AY273">
            <v>-3326791.04</v>
          </cell>
          <cell r="AZ273">
            <v>0</v>
          </cell>
          <cell r="BA273">
            <v>0</v>
          </cell>
          <cell r="BB273">
            <v>-3326791.04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Hide</v>
          </cell>
          <cell r="B274" t="str">
            <v>Enron Raptor I - Priv. Equity Partnerships</v>
          </cell>
          <cell r="C274" t="str">
            <v>Paper Raptor</v>
          </cell>
          <cell r="D274" t="str">
            <v>Ondarza</v>
          </cell>
          <cell r="E274" t="str">
            <v>713-853-6058</v>
          </cell>
          <cell r="F274" t="str">
            <v>Oconto Falls Common Raptor I</v>
          </cell>
          <cell r="G274" t="str">
            <v xml:space="preserve"> </v>
          </cell>
          <cell r="H274" t="str">
            <v>Paper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2655-3310</v>
          </cell>
          <cell r="V274">
            <v>0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Show</v>
          </cell>
          <cell r="B275" t="str">
            <v>Priv. Equity Partnerships</v>
          </cell>
          <cell r="C275" t="str">
            <v>Paper</v>
          </cell>
          <cell r="D275" t="str">
            <v>Ondarza</v>
          </cell>
          <cell r="E275" t="str">
            <v>713-853-6058</v>
          </cell>
          <cell r="F275" t="str">
            <v>Oconto Falls IPC</v>
          </cell>
          <cell r="G275" t="str">
            <v xml:space="preserve"> </v>
          </cell>
          <cell r="H275" t="str">
            <v>Paper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1912906.7</v>
          </cell>
          <cell r="Q275">
            <v>5033965</v>
          </cell>
          <cell r="R275">
            <v>-3121058.3</v>
          </cell>
          <cell r="S275" t="str">
            <v>2655-3847</v>
          </cell>
          <cell r="V275">
            <v>1912906.7</v>
          </cell>
          <cell r="W275" t="str">
            <v>001:Enron-NA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5033965</v>
          </cell>
          <cell r="AE275">
            <v>-3121058.3</v>
          </cell>
          <cell r="AF275">
            <v>0</v>
          </cell>
          <cell r="AG275">
            <v>0</v>
          </cell>
          <cell r="AH275">
            <v>-3121058.3</v>
          </cell>
          <cell r="AI275">
            <v>-3121058.3</v>
          </cell>
          <cell r="AJ275">
            <v>0</v>
          </cell>
          <cell r="AK275">
            <v>0</v>
          </cell>
          <cell r="AL275">
            <v>-3121058.3</v>
          </cell>
          <cell r="AM275">
            <v>0</v>
          </cell>
          <cell r="AN275">
            <v>5033965</v>
          </cell>
          <cell r="AP275">
            <v>0</v>
          </cell>
          <cell r="AQ275">
            <v>1912906.7</v>
          </cell>
          <cell r="AR275">
            <v>1</v>
          </cell>
          <cell r="AS275">
            <v>0</v>
          </cell>
          <cell r="AT275">
            <v>1912906.7</v>
          </cell>
          <cell r="AU275">
            <v>-3121058.3</v>
          </cell>
          <cell r="AV275">
            <v>0</v>
          </cell>
          <cell r="AW275">
            <v>0</v>
          </cell>
          <cell r="AX275">
            <v>-3121058.3</v>
          </cell>
          <cell r="AY275">
            <v>-3473093.3</v>
          </cell>
          <cell r="AZ275">
            <v>0</v>
          </cell>
          <cell r="BA275">
            <v>0</v>
          </cell>
          <cell r="BB275">
            <v>-3473093.3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Hide</v>
          </cell>
          <cell r="B276" t="str">
            <v>Enron Raptor I - Priv. Equity Partnerships</v>
          </cell>
          <cell r="C276" t="str">
            <v>Paper Raptor</v>
          </cell>
          <cell r="D276" t="str">
            <v>Ondarza</v>
          </cell>
          <cell r="E276" t="str">
            <v>713-853-6058</v>
          </cell>
          <cell r="F276" t="str">
            <v>Oconto Falls IPC Raptor I</v>
          </cell>
          <cell r="G276" t="str">
            <v xml:space="preserve"> </v>
          </cell>
          <cell r="H276" t="str">
            <v>Paper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 t="str">
            <v>2655-3847</v>
          </cell>
          <cell r="V276">
            <v>0</v>
          </cell>
          <cell r="W276" t="str">
            <v>015:Enron Raptor I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Hide</v>
          </cell>
          <cell r="B277" t="str">
            <v>ECM NonSLP- Priv. Equity Partnerships</v>
          </cell>
          <cell r="C277" t="str">
            <v>Producer ECM</v>
          </cell>
          <cell r="D277" t="str">
            <v>Kopper</v>
          </cell>
          <cell r="E277" t="str">
            <v>713-853-7279</v>
          </cell>
          <cell r="F277" t="str">
            <v>Purchase Funding Corp Class V Note ECM</v>
          </cell>
          <cell r="G277" t="str">
            <v xml:space="preserve"> </v>
          </cell>
          <cell r="H277" t="str">
            <v>Other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V277">
            <v>0</v>
          </cell>
          <cell r="W277" t="str">
            <v>004:ECM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Show</v>
          </cell>
          <cell r="B278" t="str">
            <v>Priv. Equity Partnerships</v>
          </cell>
          <cell r="C278" t="str">
            <v>Energy Capital Resources</v>
          </cell>
          <cell r="D278" t="str">
            <v>Pruett/Josey</v>
          </cell>
          <cell r="E278" t="str">
            <v>713-345-7109/713-853-0321</v>
          </cell>
          <cell r="F278" t="str">
            <v>Sam Gary/Bonne Terre</v>
          </cell>
          <cell r="G278" t="str">
            <v xml:space="preserve"> </v>
          </cell>
          <cell r="H278" t="str">
            <v>Energy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10429174</v>
          </cell>
          <cell r="Q278">
            <v>18108519.140000001</v>
          </cell>
          <cell r="R278">
            <v>-7679345.1400000006</v>
          </cell>
          <cell r="S278" t="str">
            <v>907-998</v>
          </cell>
          <cell r="V278">
            <v>10429174</v>
          </cell>
          <cell r="W278" t="str">
            <v>001:Enron-NA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18108519.140000001</v>
          </cell>
          <cell r="AE278">
            <v>-7679345.1400000006</v>
          </cell>
          <cell r="AF278">
            <v>0</v>
          </cell>
          <cell r="AG278">
            <v>0</v>
          </cell>
          <cell r="AH278">
            <v>-7679345.1400000006</v>
          </cell>
          <cell r="AI278">
            <v>-7679345.1400000006</v>
          </cell>
          <cell r="AJ278">
            <v>0</v>
          </cell>
          <cell r="AK278">
            <v>0</v>
          </cell>
          <cell r="AL278">
            <v>-7679345.1400000006</v>
          </cell>
          <cell r="AM278">
            <v>0</v>
          </cell>
          <cell r="AN278">
            <v>17054345.75</v>
          </cell>
          <cell r="AP278">
            <v>0</v>
          </cell>
          <cell r="AQ278">
            <v>10429174</v>
          </cell>
          <cell r="AR278">
            <v>1</v>
          </cell>
          <cell r="AS278">
            <v>0</v>
          </cell>
          <cell r="AT278">
            <v>10429174</v>
          </cell>
          <cell r="AU278">
            <v>-7679345.1400000006</v>
          </cell>
          <cell r="AV278">
            <v>0</v>
          </cell>
          <cell r="AW278">
            <v>0</v>
          </cell>
          <cell r="AX278">
            <v>-7679345.1400000006</v>
          </cell>
          <cell r="AY278">
            <v>-8469970.1400000006</v>
          </cell>
          <cell r="AZ278">
            <v>0</v>
          </cell>
          <cell r="BA278">
            <v>0</v>
          </cell>
          <cell r="BB278">
            <v>-8469970.1400000006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Priv. Equity Partnerships</v>
          </cell>
          <cell r="C279" t="str">
            <v>Energy Capital Resources</v>
          </cell>
          <cell r="D279" t="str">
            <v>Pruett/Josey</v>
          </cell>
          <cell r="E279" t="str">
            <v>713-345-7109/713-853-0321</v>
          </cell>
          <cell r="F279" t="str">
            <v>Sapphire Bay Independent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3744166.75</v>
          </cell>
          <cell r="Q279">
            <v>3744166.75</v>
          </cell>
          <cell r="R279">
            <v>0</v>
          </cell>
          <cell r="S279" t="str">
            <v>3974-5269</v>
          </cell>
          <cell r="V279">
            <v>3744166.75</v>
          </cell>
          <cell r="W279" t="str">
            <v>001:Enron-NA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3744166.75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25048.84</v>
          </cell>
          <cell r="AL279">
            <v>25048.84</v>
          </cell>
          <cell r="AM279">
            <v>0</v>
          </cell>
          <cell r="AN279">
            <v>3715687</v>
          </cell>
          <cell r="AP279">
            <v>0</v>
          </cell>
          <cell r="AQ279">
            <v>3715687</v>
          </cell>
          <cell r="AR279">
            <v>1</v>
          </cell>
          <cell r="AS279">
            <v>0</v>
          </cell>
          <cell r="AT279">
            <v>3744166.75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881110.24</v>
          </cell>
          <cell r="AZ279">
            <v>0</v>
          </cell>
          <cell r="BA279">
            <v>79646.83</v>
          </cell>
          <cell r="BB279">
            <v>960757.07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Show</v>
          </cell>
          <cell r="B280" t="str">
            <v>Priv. Equity Partnerships</v>
          </cell>
          <cell r="C280" t="str">
            <v>Principal Investing</v>
          </cell>
          <cell r="D280" t="str">
            <v>Vetters</v>
          </cell>
          <cell r="E280" t="str">
            <v>713-853-9435</v>
          </cell>
          <cell r="F280" t="str">
            <v>Syntroleum</v>
          </cell>
          <cell r="G280" t="str">
            <v xml:space="preserve"> </v>
          </cell>
          <cell r="H280" t="str">
            <v>Energy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4077000</v>
          </cell>
          <cell r="Q280">
            <v>4077000</v>
          </cell>
          <cell r="R280">
            <v>0</v>
          </cell>
          <cell r="S280" t="str">
            <v>176-211</v>
          </cell>
          <cell r="V280">
            <v>4077000</v>
          </cell>
          <cell r="W280" t="str">
            <v>001:Enron-NA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4077000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4077000</v>
          </cell>
          <cell r="AP280">
            <v>0</v>
          </cell>
          <cell r="AQ280">
            <v>4077000</v>
          </cell>
          <cell r="AR280">
            <v>1</v>
          </cell>
          <cell r="AS280">
            <v>0</v>
          </cell>
          <cell r="AT280">
            <v>4077000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DoNotShow</v>
          </cell>
          <cell r="B281" t="str">
            <v>Enron Raptor I - Priv. Equity Partnerships</v>
          </cell>
          <cell r="C281" t="str">
            <v>Principal Investing Raptor</v>
          </cell>
          <cell r="D281" t="str">
            <v>Vetters</v>
          </cell>
          <cell r="E281" t="str">
            <v>713-853-9435</v>
          </cell>
          <cell r="F281" t="str">
            <v>Syntroleum Raptor I</v>
          </cell>
          <cell r="G281" t="str">
            <v xml:space="preserve"> </v>
          </cell>
          <cell r="H281" t="str">
            <v>Principal Investing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 t="str">
            <v>176-211</v>
          </cell>
          <cell r="V281">
            <v>0</v>
          </cell>
          <cell r="W281" t="str">
            <v>015:Enron Raptor I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Show</v>
          </cell>
          <cell r="B282" t="str">
            <v>Priv. Equity Partnerships</v>
          </cell>
          <cell r="C282" t="str">
            <v>Energy Capital Resources</v>
          </cell>
          <cell r="D282" t="str">
            <v>Pruett/Thompson</v>
          </cell>
          <cell r="E282" t="str">
            <v>713-345-7109/713-853-3019</v>
          </cell>
          <cell r="F282" t="str">
            <v>Texland</v>
          </cell>
          <cell r="G282" t="str">
            <v xml:space="preserve"> </v>
          </cell>
          <cell r="H282" t="str">
            <v>Energy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7483750</v>
          </cell>
          <cell r="Q282">
            <v>6115166</v>
          </cell>
          <cell r="R282">
            <v>1368584</v>
          </cell>
          <cell r="S282" t="str">
            <v>888-979</v>
          </cell>
          <cell r="V282">
            <v>7483750</v>
          </cell>
          <cell r="W282" t="str">
            <v>001:Enron-NA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6115166</v>
          </cell>
          <cell r="AE282">
            <v>1368584</v>
          </cell>
          <cell r="AF282">
            <v>0</v>
          </cell>
          <cell r="AG282">
            <v>0</v>
          </cell>
          <cell r="AH282">
            <v>1368584</v>
          </cell>
          <cell r="AI282">
            <v>1368584</v>
          </cell>
          <cell r="AJ282">
            <v>0</v>
          </cell>
          <cell r="AK282">
            <v>0</v>
          </cell>
          <cell r="AL282">
            <v>1368584</v>
          </cell>
          <cell r="AM282">
            <v>0</v>
          </cell>
          <cell r="AN282">
            <v>6115166</v>
          </cell>
          <cell r="AP282">
            <v>0</v>
          </cell>
          <cell r="AQ282">
            <v>7483750</v>
          </cell>
          <cell r="AR282">
            <v>1</v>
          </cell>
          <cell r="AS282">
            <v>0</v>
          </cell>
          <cell r="AT282">
            <v>7483750</v>
          </cell>
          <cell r="AU282">
            <v>1368584</v>
          </cell>
          <cell r="AV282">
            <v>0</v>
          </cell>
          <cell r="AW282">
            <v>0</v>
          </cell>
          <cell r="AX282">
            <v>1368584</v>
          </cell>
          <cell r="AY282">
            <v>1716364.9500000007</v>
          </cell>
          <cell r="AZ282">
            <v>0</v>
          </cell>
          <cell r="BA282">
            <v>0</v>
          </cell>
          <cell r="BB282">
            <v>1716364.9500000007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Hide</v>
          </cell>
          <cell r="B283" t="str">
            <v>Enron Raptor I - Priv. Equity Partnerships</v>
          </cell>
          <cell r="C283" t="str">
            <v>Energy Capital Resources Raptor</v>
          </cell>
          <cell r="D283" t="str">
            <v>Pruett/Thompson</v>
          </cell>
          <cell r="E283" t="str">
            <v>713-345-7109/713-853-3019</v>
          </cell>
          <cell r="F283" t="str">
            <v>Texland Raptor I</v>
          </cell>
          <cell r="G283" t="str">
            <v xml:space="preserve"> </v>
          </cell>
          <cell r="H283" t="str">
            <v>Energy Capital Resources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888-979</v>
          </cell>
          <cell r="V283">
            <v>0</v>
          </cell>
          <cell r="W283" t="str">
            <v>015:Enron Raptor I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Show</v>
          </cell>
          <cell r="B284" t="str">
            <v>Priv. Equity Partnerships</v>
          </cell>
          <cell r="C284" t="str">
            <v>Generation East</v>
          </cell>
          <cell r="D284" t="str">
            <v>Duran</v>
          </cell>
          <cell r="E284" t="str">
            <v>713-853-7364</v>
          </cell>
          <cell r="F284" t="str">
            <v>Tenaska Step 1</v>
          </cell>
          <cell r="G284" t="str">
            <v xml:space="preserve"> </v>
          </cell>
          <cell r="H284" t="str">
            <v>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4509648</v>
          </cell>
          <cell r="Q284">
            <v>4509648</v>
          </cell>
          <cell r="R284">
            <v>0</v>
          </cell>
          <cell r="S284" t="str">
            <v>7882-10322</v>
          </cell>
          <cell r="V284">
            <v>4509648</v>
          </cell>
          <cell r="W284" t="str">
            <v>001:Enron-NA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4509648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4984648</v>
          </cell>
          <cell r="AP284">
            <v>0</v>
          </cell>
          <cell r="AQ284">
            <v>4984648</v>
          </cell>
          <cell r="AR284">
            <v>1</v>
          </cell>
          <cell r="AS284">
            <v>0</v>
          </cell>
          <cell r="AT284">
            <v>4509648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859648</v>
          </cell>
          <cell r="AZ284">
            <v>0</v>
          </cell>
          <cell r="BA284">
            <v>0</v>
          </cell>
          <cell r="BB284">
            <v>859648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Show</v>
          </cell>
          <cell r="B285" t="str">
            <v>Priv. Equity Partnerships</v>
          </cell>
          <cell r="C285" t="str">
            <v>Energy Capital Resources</v>
          </cell>
          <cell r="D285" t="str">
            <v>Pruett/Josey</v>
          </cell>
          <cell r="E285" t="str">
            <v>713-345-7109/713-853-0321</v>
          </cell>
          <cell r="F285" t="str">
            <v>Vastar</v>
          </cell>
          <cell r="G285" t="str">
            <v xml:space="preserve"> </v>
          </cell>
          <cell r="H285" t="str">
            <v>Energy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17496414.789999999</v>
          </cell>
          <cell r="Q285">
            <v>17496414.789999999</v>
          </cell>
          <cell r="R285">
            <v>0</v>
          </cell>
          <cell r="S285" t="str">
            <v>98-122</v>
          </cell>
          <cell r="V285">
            <v>17496414.789999999</v>
          </cell>
          <cell r="W285" t="str">
            <v>001:Enron-NA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17496414.789999999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18874713</v>
          </cell>
          <cell r="AP285">
            <v>0</v>
          </cell>
          <cell r="AQ285">
            <v>18874713</v>
          </cell>
          <cell r="AR285">
            <v>1</v>
          </cell>
          <cell r="AS285">
            <v>0</v>
          </cell>
          <cell r="AT285">
            <v>17496414.789999999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1358890.28</v>
          </cell>
          <cell r="AZ285">
            <v>0</v>
          </cell>
          <cell r="BA285">
            <v>0</v>
          </cell>
          <cell r="BB285">
            <v>1358890.28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Show</v>
          </cell>
          <cell r="B286" t="str">
            <v>Enron Raptor I - Priv. Equity Partnerships</v>
          </cell>
          <cell r="C286" t="str">
            <v>Energy Capital Resources Raptor</v>
          </cell>
          <cell r="D286" t="str">
            <v>Pruett/Josey</v>
          </cell>
          <cell r="E286" t="str">
            <v>713-345-7109/713-853-0321</v>
          </cell>
          <cell r="F286" t="str">
            <v>Vastar Raptor I</v>
          </cell>
          <cell r="G286" t="str">
            <v xml:space="preserve"> </v>
          </cell>
          <cell r="H286" t="str">
            <v>Energy Capital Resources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98-122</v>
          </cell>
          <cell r="V286">
            <v>0</v>
          </cell>
          <cell r="W286" t="str">
            <v>015:Enron Raptor I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Show</v>
          </cell>
          <cell r="B287" t="str">
            <v>Production Payments</v>
          </cell>
          <cell r="C287" t="str">
            <v>Special Assets - Performing</v>
          </cell>
          <cell r="D287" t="str">
            <v>Lydecker</v>
          </cell>
          <cell r="E287" t="str">
            <v>713-853-3504</v>
          </cell>
          <cell r="F287" t="str">
            <v>Anson VPP Unwind</v>
          </cell>
          <cell r="G287" t="str">
            <v xml:space="preserve"> </v>
          </cell>
          <cell r="H287" t="str">
            <v>Energy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1278784.3600000001</v>
          </cell>
          <cell r="Q287">
            <v>1278784.3600000001</v>
          </cell>
          <cell r="R287">
            <v>0</v>
          </cell>
          <cell r="S287" t="str">
            <v>4-4</v>
          </cell>
          <cell r="V287">
            <v>1278784.3600000001</v>
          </cell>
          <cell r="W287" t="str">
            <v>001:Enron-NA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1278784.3600000001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167687.89000000001</v>
          </cell>
          <cell r="AL287">
            <v>167687.89000000001</v>
          </cell>
          <cell r="AM287">
            <v>0</v>
          </cell>
          <cell r="AN287">
            <v>1464766.31</v>
          </cell>
          <cell r="AP287">
            <v>0</v>
          </cell>
          <cell r="AQ287">
            <v>1464766.31</v>
          </cell>
          <cell r="AR287">
            <v>1</v>
          </cell>
          <cell r="AS287">
            <v>0</v>
          </cell>
          <cell r="AT287">
            <v>1278784.3600000001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124832.18</v>
          </cell>
          <cell r="BB287">
            <v>124832.18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Production Payments</v>
          </cell>
          <cell r="C288" t="str">
            <v>Special Assets - Performing</v>
          </cell>
          <cell r="D288" t="str">
            <v>Lydecker</v>
          </cell>
          <cell r="E288" t="str">
            <v>713-853-3504</v>
          </cell>
          <cell r="F288" t="str">
            <v>Swift VPP Unwind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185622.51</v>
          </cell>
          <cell r="Q288">
            <v>185622.51</v>
          </cell>
          <cell r="R288">
            <v>0</v>
          </cell>
          <cell r="S288" t="str">
            <v>1407-1660</v>
          </cell>
          <cell r="V288">
            <v>185622.51</v>
          </cell>
          <cell r="W288" t="str">
            <v>001:Enron-NA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185622.51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-102152.85</v>
          </cell>
          <cell r="AL288">
            <v>-102152.85</v>
          </cell>
          <cell r="AM288">
            <v>0</v>
          </cell>
          <cell r="AN288">
            <v>308698.13</v>
          </cell>
          <cell r="AP288">
            <v>0</v>
          </cell>
          <cell r="AQ288">
            <v>308698.13</v>
          </cell>
          <cell r="AR288">
            <v>1</v>
          </cell>
          <cell r="AS288">
            <v>0</v>
          </cell>
          <cell r="AT288">
            <v>185622.51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-138746.10999999999</v>
          </cell>
          <cell r="BB288">
            <v>-138746.10999999999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US Structured Credit-Book</v>
          </cell>
          <cell r="C289" t="str">
            <v>Portfolio</v>
          </cell>
          <cell r="D289" t="str">
            <v>Maffet</v>
          </cell>
          <cell r="E289" t="str">
            <v>713-853-3212</v>
          </cell>
          <cell r="F289" t="str">
            <v>Ecogas Loan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12878050</v>
          </cell>
          <cell r="Q289">
            <v>18906768.285641916</v>
          </cell>
          <cell r="R289">
            <v>-6028718.2856419161</v>
          </cell>
          <cell r="S289" t="str">
            <v>2914-4028</v>
          </cell>
          <cell r="V289">
            <v>12878050</v>
          </cell>
          <cell r="W289" t="str">
            <v>001:Enron-NA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18906768.285641916</v>
          </cell>
          <cell r="AE289">
            <v>-6028718.2856419161</v>
          </cell>
          <cell r="AF289">
            <v>0</v>
          </cell>
          <cell r="AG289">
            <v>0</v>
          </cell>
          <cell r="AH289">
            <v>-6028718.2856419161</v>
          </cell>
          <cell r="AI289">
            <v>-6330565.9758350849</v>
          </cell>
          <cell r="AJ289">
            <v>0</v>
          </cell>
          <cell r="AK289">
            <v>415.37</v>
          </cell>
          <cell r="AL289">
            <v>-6330150.6058350848</v>
          </cell>
          <cell r="AM289">
            <v>-59488.430167638464</v>
          </cell>
          <cell r="AN289">
            <v>17358615.975835085</v>
          </cell>
          <cell r="AP289">
            <v>0</v>
          </cell>
          <cell r="AQ289">
            <v>12878050</v>
          </cell>
          <cell r="AR289">
            <v>1</v>
          </cell>
          <cell r="AS289">
            <v>0</v>
          </cell>
          <cell r="AT289">
            <v>12878050</v>
          </cell>
          <cell r="AU289">
            <v>-6028718.2856419161</v>
          </cell>
          <cell r="AV289">
            <v>0</v>
          </cell>
          <cell r="AW289">
            <v>0</v>
          </cell>
          <cell r="AX289">
            <v>-6028718.2856419161</v>
          </cell>
          <cell r="AY289">
            <v>-5600685.5146410558</v>
          </cell>
          <cell r="AZ289">
            <v>0</v>
          </cell>
          <cell r="BA289">
            <v>-163289.09850038061</v>
          </cell>
          <cell r="BB289">
            <v>-5763974.6131414361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Hide</v>
          </cell>
          <cell r="B290" t="str">
            <v>Enron Raptor I - US Structured Credit-Book</v>
          </cell>
          <cell r="C290" t="str">
            <v>Portfolio Raptor</v>
          </cell>
          <cell r="D290" t="str">
            <v>Maffet</v>
          </cell>
          <cell r="E290" t="str">
            <v>713-853-3212</v>
          </cell>
          <cell r="F290" t="str">
            <v>Ecogas Loan Raptor I</v>
          </cell>
          <cell r="G290" t="str">
            <v xml:space="preserve"> </v>
          </cell>
          <cell r="H290" t="str">
            <v>Portfolio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2914-4028</v>
          </cell>
          <cell r="V290">
            <v>0</v>
          </cell>
          <cell r="W290" t="str">
            <v>015:Enron Raptor I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US Structured Credit-MTM</v>
          </cell>
          <cell r="C291" t="str">
            <v>Special Assets - Performing</v>
          </cell>
          <cell r="D291" t="str">
            <v>Lydecker</v>
          </cell>
          <cell r="E291" t="str">
            <v>713-853-3504</v>
          </cell>
          <cell r="F291" t="str">
            <v>HV Marine Sub Debt C</v>
          </cell>
          <cell r="G291" t="str">
            <v xml:space="preserve"> </v>
          </cell>
          <cell r="H291" t="str">
            <v>OSX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V291">
            <v>0</v>
          </cell>
          <cell r="W291" t="str">
            <v>001:Enron-NA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Credit-MTM</v>
          </cell>
          <cell r="C292" t="str">
            <v>Portfolio</v>
          </cell>
          <cell r="D292" t="str">
            <v>Maffet</v>
          </cell>
          <cell r="E292" t="str">
            <v>713-853-3212</v>
          </cell>
          <cell r="F292" t="str">
            <v>Kafus Fortra</v>
          </cell>
          <cell r="G292" t="str">
            <v xml:space="preserve"> </v>
          </cell>
          <cell r="H292" t="str">
            <v>Paper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4544524.2785444129</v>
          </cell>
          <cell r="R292">
            <v>-4544524.2785444129</v>
          </cell>
          <cell r="S292" t="str">
            <v>61-0</v>
          </cell>
          <cell r="V292">
            <v>0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4544524.2785444129</v>
          </cell>
          <cell r="AE292">
            <v>-4544524.2785444129</v>
          </cell>
          <cell r="AF292">
            <v>0</v>
          </cell>
          <cell r="AG292">
            <v>0</v>
          </cell>
          <cell r="AH292">
            <v>-4544524.2785444129</v>
          </cell>
          <cell r="AI292">
            <v>-10885474.688055737</v>
          </cell>
          <cell r="AJ292">
            <v>0</v>
          </cell>
          <cell r="AK292">
            <v>0</v>
          </cell>
          <cell r="AL292">
            <v>-10885474.688055737</v>
          </cell>
          <cell r="AM292">
            <v>0</v>
          </cell>
          <cell r="AN292">
            <v>10885474.688055737</v>
          </cell>
          <cell r="AP292">
            <v>0</v>
          </cell>
          <cell r="AQ292">
            <v>14315286.217084259</v>
          </cell>
          <cell r="AR292">
            <v>1</v>
          </cell>
          <cell r="AS292">
            <v>0</v>
          </cell>
          <cell r="AT292">
            <v>0</v>
          </cell>
          <cell r="AU292">
            <v>-4544524.2630848605</v>
          </cell>
          <cell r="AV292">
            <v>0</v>
          </cell>
          <cell r="AW292">
            <v>0</v>
          </cell>
          <cell r="AX292">
            <v>-4544524.2630848605</v>
          </cell>
          <cell r="AY292">
            <v>-11250000</v>
          </cell>
          <cell r="AZ292">
            <v>0</v>
          </cell>
          <cell r="BA292">
            <v>96916</v>
          </cell>
          <cell r="BB292">
            <v>-11153084</v>
          </cell>
          <cell r="BC292" t="str">
            <v xml:space="preserve"> </v>
          </cell>
          <cell r="BD292" t="str">
            <v xml:space="preserve"> </v>
          </cell>
          <cell r="BE292">
            <v>1.5459552407264709E-2</v>
          </cell>
        </row>
        <row r="293">
          <cell r="A293" t="str">
            <v>Show</v>
          </cell>
          <cell r="B293" t="str">
            <v>US Structured Credit-Book</v>
          </cell>
          <cell r="C293" t="str">
            <v>Special Assets - Performing</v>
          </cell>
          <cell r="D293" t="str">
            <v>Lydecker</v>
          </cell>
          <cell r="E293" t="str">
            <v>713-853-3504</v>
          </cell>
          <cell r="F293" t="str">
            <v>LSI Debt II Bridge Loan</v>
          </cell>
          <cell r="G293" t="str">
            <v xml:space="preserve"> </v>
          </cell>
          <cell r="H293" t="str">
            <v>OSX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375000</v>
          </cell>
          <cell r="Q293">
            <v>375000</v>
          </cell>
          <cell r="R293">
            <v>0</v>
          </cell>
          <cell r="S293" t="str">
            <v>614-9982</v>
          </cell>
          <cell r="V293">
            <v>375000</v>
          </cell>
          <cell r="W293" t="str">
            <v>001:Enron-NA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375000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7198.58</v>
          </cell>
          <cell r="AL293">
            <v>7198.58</v>
          </cell>
          <cell r="AM293">
            <v>0</v>
          </cell>
          <cell r="AN293">
            <v>375000</v>
          </cell>
          <cell r="AP293">
            <v>0</v>
          </cell>
          <cell r="AQ293">
            <v>375000</v>
          </cell>
          <cell r="AR293">
            <v>1</v>
          </cell>
          <cell r="AS293">
            <v>0</v>
          </cell>
          <cell r="AT293">
            <v>375000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12818.38</v>
          </cell>
          <cell r="BB293">
            <v>12818.38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Show</v>
          </cell>
          <cell r="B294" t="str">
            <v>US Structured Credit-Book</v>
          </cell>
          <cell r="C294" t="str">
            <v>Principal Investing</v>
          </cell>
          <cell r="D294" t="str">
            <v>Kuykendall</v>
          </cell>
          <cell r="E294" t="str">
            <v>713-853-3995</v>
          </cell>
          <cell r="F294" t="str">
            <v>Tridium</v>
          </cell>
          <cell r="G294" t="str">
            <v xml:space="preserve"> </v>
          </cell>
          <cell r="H294" t="str">
            <v>Venture Capital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1250000</v>
          </cell>
          <cell r="Q294">
            <v>1250000</v>
          </cell>
          <cell r="R294">
            <v>0</v>
          </cell>
          <cell r="S294" t="str">
            <v>61-10224</v>
          </cell>
          <cell r="V294">
            <v>1250000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1250000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1250000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US Structured Credit-Book</v>
          </cell>
          <cell r="C295" t="str">
            <v>Portfolio</v>
          </cell>
          <cell r="D295" t="str">
            <v>Maffet</v>
          </cell>
          <cell r="E295" t="str">
            <v>713-853-3212</v>
          </cell>
          <cell r="F295" t="str">
            <v>Kafus Convertible Note</v>
          </cell>
          <cell r="G295" t="str">
            <v xml:space="preserve"> </v>
          </cell>
          <cell r="H295" t="str">
            <v>Paper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61-10224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1799257.86</v>
          </cell>
          <cell r="AP295">
            <v>0</v>
          </cell>
          <cell r="AQ295">
            <v>1799257.86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US Structured Credit-Book</v>
          </cell>
          <cell r="C296" t="str">
            <v>Portfolio</v>
          </cell>
          <cell r="D296" t="str">
            <v>Maffet</v>
          </cell>
          <cell r="E296" t="str">
            <v>713-853-3212</v>
          </cell>
          <cell r="F296" t="str">
            <v>Kafus Term Loan A</v>
          </cell>
          <cell r="G296" t="str">
            <v xml:space="preserve"> </v>
          </cell>
          <cell r="H296" t="str">
            <v>Paper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8645948</v>
          </cell>
          <cell r="R296">
            <v>-8645948</v>
          </cell>
          <cell r="S296" t="str">
            <v>61-5027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8645948</v>
          </cell>
          <cell r="AE296">
            <v>-8645948</v>
          </cell>
          <cell r="AF296">
            <v>0</v>
          </cell>
          <cell r="AG296">
            <v>0</v>
          </cell>
          <cell r="AH296">
            <v>-8645948</v>
          </cell>
          <cell r="AI296">
            <v>-8645948</v>
          </cell>
          <cell r="AJ296">
            <v>0</v>
          </cell>
          <cell r="AK296">
            <v>0</v>
          </cell>
          <cell r="AL296">
            <v>-8645948</v>
          </cell>
          <cell r="AM296">
            <v>173051.10090364132</v>
          </cell>
          <cell r="AN296">
            <v>8645948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-8645948</v>
          </cell>
          <cell r="AV296">
            <v>0</v>
          </cell>
          <cell r="AW296">
            <v>0</v>
          </cell>
          <cell r="AX296">
            <v>-8645948</v>
          </cell>
          <cell r="AY296">
            <v>-8448237.317080548</v>
          </cell>
          <cell r="AZ296">
            <v>0</v>
          </cell>
          <cell r="BA296">
            <v>246666.66666666674</v>
          </cell>
          <cell r="BB296">
            <v>-8201570.6504138811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Show</v>
          </cell>
          <cell r="B297" t="str">
            <v>US Structured Credit-Book</v>
          </cell>
          <cell r="C297" t="str">
            <v>Portfolio</v>
          </cell>
          <cell r="D297" t="str">
            <v>Maffet</v>
          </cell>
          <cell r="E297" t="str">
            <v>713-853-3212</v>
          </cell>
          <cell r="F297" t="str">
            <v>Kafus Term Loan B</v>
          </cell>
          <cell r="G297" t="str">
            <v xml:space="preserve"> </v>
          </cell>
          <cell r="H297" t="str">
            <v>Paper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8645948</v>
          </cell>
          <cell r="R297">
            <v>-8645948</v>
          </cell>
          <cell r="S297" t="str">
            <v>61-5028</v>
          </cell>
          <cell r="V297">
            <v>0</v>
          </cell>
          <cell r="W297" t="str">
            <v>001:Enron-NA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8645948</v>
          </cell>
          <cell r="AE297">
            <v>-8645948</v>
          </cell>
          <cell r="AF297">
            <v>0</v>
          </cell>
          <cell r="AG297">
            <v>0</v>
          </cell>
          <cell r="AH297">
            <v>-8645948</v>
          </cell>
          <cell r="AI297">
            <v>-8645948</v>
          </cell>
          <cell r="AJ297">
            <v>0</v>
          </cell>
          <cell r="AK297">
            <v>0</v>
          </cell>
          <cell r="AL297">
            <v>-8645948</v>
          </cell>
          <cell r="AM297">
            <v>173051.10090364132</v>
          </cell>
          <cell r="AN297">
            <v>8645948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-8645948</v>
          </cell>
          <cell r="AV297">
            <v>0</v>
          </cell>
          <cell r="AW297">
            <v>0</v>
          </cell>
          <cell r="AX297">
            <v>-8645948</v>
          </cell>
          <cell r="AY297">
            <v>-8448237.317080548</v>
          </cell>
          <cell r="AZ297">
            <v>0</v>
          </cell>
          <cell r="BA297">
            <v>246666.66666666674</v>
          </cell>
          <cell r="BB297">
            <v>-8201570.6504138811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Show</v>
          </cell>
          <cell r="B298" t="str">
            <v>US Structured Credit-Book</v>
          </cell>
          <cell r="C298" t="str">
            <v>Portfolio</v>
          </cell>
          <cell r="D298" t="str">
            <v>Maffet</v>
          </cell>
          <cell r="E298" t="str">
            <v>713-853-3212</v>
          </cell>
          <cell r="F298" t="str">
            <v>Kafus Term Loan D</v>
          </cell>
          <cell r="G298" t="str">
            <v xml:space="preserve"> </v>
          </cell>
          <cell r="H298" t="str">
            <v>Paper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1000000</v>
          </cell>
          <cell r="R298">
            <v>-1000000</v>
          </cell>
          <cell r="S298" t="str">
            <v>61-10224</v>
          </cell>
          <cell r="V298">
            <v>0</v>
          </cell>
          <cell r="W298" t="str">
            <v>001:Enron-NA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1000000</v>
          </cell>
          <cell r="AE298">
            <v>-1000000</v>
          </cell>
          <cell r="AF298">
            <v>0</v>
          </cell>
          <cell r="AG298">
            <v>0</v>
          </cell>
          <cell r="AH298">
            <v>-1000000</v>
          </cell>
          <cell r="AI298">
            <v>-1000000</v>
          </cell>
          <cell r="AJ298">
            <v>0</v>
          </cell>
          <cell r="AK298">
            <v>0</v>
          </cell>
          <cell r="AL298">
            <v>-1000000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-1000000</v>
          </cell>
          <cell r="AV298">
            <v>0</v>
          </cell>
          <cell r="AW298">
            <v>0</v>
          </cell>
          <cell r="AX298">
            <v>-1000000</v>
          </cell>
          <cell r="AY298">
            <v>-1000000</v>
          </cell>
          <cell r="AZ298">
            <v>0</v>
          </cell>
          <cell r="BA298">
            <v>0</v>
          </cell>
          <cell r="BB298">
            <v>-1000000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Structured Credit-Book</v>
          </cell>
          <cell r="C299" t="str">
            <v>Portfolio</v>
          </cell>
          <cell r="D299" t="str">
            <v>Maffet</v>
          </cell>
          <cell r="E299" t="str">
            <v>713-853-3212</v>
          </cell>
          <cell r="F299" t="str">
            <v>Kafus Term Loan E</v>
          </cell>
          <cell r="G299" t="str">
            <v xml:space="preserve"> </v>
          </cell>
          <cell r="H299" t="str">
            <v>Paper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685000</v>
          </cell>
          <cell r="R299">
            <v>-685000</v>
          </cell>
          <cell r="S299" t="str">
            <v>61-10822</v>
          </cell>
          <cell r="V299">
            <v>0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685000</v>
          </cell>
          <cell r="AE299">
            <v>-685000</v>
          </cell>
          <cell r="AF299">
            <v>0</v>
          </cell>
          <cell r="AG299">
            <v>0</v>
          </cell>
          <cell r="AH299">
            <v>-685000</v>
          </cell>
          <cell r="AI299">
            <v>-685000</v>
          </cell>
          <cell r="AJ299">
            <v>0</v>
          </cell>
          <cell r="AK299">
            <v>0</v>
          </cell>
          <cell r="AL299">
            <v>-685000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-685000</v>
          </cell>
          <cell r="AV299">
            <v>0</v>
          </cell>
          <cell r="AW299">
            <v>0</v>
          </cell>
          <cell r="AX299">
            <v>-685000</v>
          </cell>
          <cell r="AY299">
            <v>-685000</v>
          </cell>
          <cell r="AZ299">
            <v>0</v>
          </cell>
          <cell r="BA299">
            <v>0</v>
          </cell>
          <cell r="BB299">
            <v>-685000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Show</v>
          </cell>
          <cell r="B300" t="str">
            <v>US Structured Credit-Book</v>
          </cell>
          <cell r="C300" t="str">
            <v>Portfolio</v>
          </cell>
          <cell r="D300" t="str">
            <v>Maffet</v>
          </cell>
          <cell r="E300" t="str">
            <v>713-853-3212</v>
          </cell>
          <cell r="F300" t="str">
            <v>Canfibre Riverside Secured Note</v>
          </cell>
          <cell r="G300" t="str">
            <v xml:space="preserve"> </v>
          </cell>
          <cell r="H300" t="str">
            <v>Paper</v>
          </cell>
          <cell r="I300" t="str">
            <v>Private</v>
          </cell>
          <cell r="J300" t="str">
            <v>Financing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799257.86</v>
          </cell>
          <cell r="Q300">
            <v>799257.86</v>
          </cell>
          <cell r="R300">
            <v>0</v>
          </cell>
          <cell r="S300" t="str">
            <v>181-10303</v>
          </cell>
          <cell r="V300">
            <v>799257.86</v>
          </cell>
          <cell r="W300" t="str">
            <v>001:Enron-NA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799257.86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799257.86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</row>
        <row r="301">
          <cell r="A301" t="str">
            <v>Show</v>
          </cell>
          <cell r="B301" t="str">
            <v>US Structured Credit-MTM</v>
          </cell>
          <cell r="C301" t="str">
            <v>Portfolio</v>
          </cell>
          <cell r="D301" t="str">
            <v>Maffet</v>
          </cell>
          <cell r="E301" t="str">
            <v>713-853-3212</v>
          </cell>
          <cell r="F301" t="str">
            <v>Kafus Recon Term Loan 1</v>
          </cell>
          <cell r="G301" t="str">
            <v xml:space="preserve"> </v>
          </cell>
          <cell r="H301" t="str">
            <v>Paper</v>
          </cell>
          <cell r="I301" t="str">
            <v>Private</v>
          </cell>
          <cell r="J301" t="str">
            <v>Financing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581-628</v>
          </cell>
          <cell r="V301">
            <v>0</v>
          </cell>
          <cell r="W301" t="str">
            <v>001:Enron-NA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817288.75101833185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-395435</v>
          </cell>
          <cell r="BB301">
            <v>-395435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Show</v>
          </cell>
          <cell r="B302" t="str">
            <v>US Structured Credit-MTM</v>
          </cell>
          <cell r="C302" t="str">
            <v>Portfolio</v>
          </cell>
          <cell r="D302" t="str">
            <v>Maffet</v>
          </cell>
          <cell r="E302" t="str">
            <v>713-853-3212</v>
          </cell>
          <cell r="F302" t="str">
            <v>Kafus Recon Term Loan 2</v>
          </cell>
          <cell r="G302" t="str">
            <v xml:space="preserve"> </v>
          </cell>
          <cell r="H302" t="str">
            <v>Paper</v>
          </cell>
          <cell r="I302" t="str">
            <v>Private</v>
          </cell>
          <cell r="J302" t="str">
            <v>Financing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 t="str">
            <v>581-628</v>
          </cell>
          <cell r="V302">
            <v>0</v>
          </cell>
          <cell r="W302" t="str">
            <v>001:Enron-NA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US Structured Credit-MTM</v>
          </cell>
          <cell r="C303" t="str">
            <v>Special Assets - Performing</v>
          </cell>
          <cell r="D303" t="str">
            <v>Lydecker</v>
          </cell>
          <cell r="E303" t="str">
            <v>713-853-3504</v>
          </cell>
          <cell r="F303" t="str">
            <v>LSI Preferred</v>
          </cell>
          <cell r="G303" t="str">
            <v xml:space="preserve"> </v>
          </cell>
          <cell r="H303" t="str">
            <v>OSX</v>
          </cell>
          <cell r="I303" t="str">
            <v>Private</v>
          </cell>
          <cell r="J303" t="str">
            <v>Financing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614-665</v>
          </cell>
          <cell r="V303">
            <v>0</v>
          </cell>
          <cell r="W303" t="str">
            <v>001:Enron-NA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65179.605139590989</v>
          </cell>
          <cell r="AJ303">
            <v>0</v>
          </cell>
          <cell r="AK303">
            <v>0</v>
          </cell>
          <cell r="AL303">
            <v>65179.605139590989</v>
          </cell>
          <cell r="AM303">
            <v>-730023.22451917874</v>
          </cell>
          <cell r="AN303">
            <v>2378867.4230870698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1028617.2046531735</v>
          </cell>
          <cell r="AZ303">
            <v>0</v>
          </cell>
          <cell r="BA303">
            <v>-434000</v>
          </cell>
          <cell r="BB303">
            <v>594617.20465317345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Hide</v>
          </cell>
          <cell r="B304" t="str">
            <v>Enron Raptor I - US Structured Credit-MTM</v>
          </cell>
          <cell r="C304" t="str">
            <v>Special Assets - Performing Raptor</v>
          </cell>
          <cell r="D304" t="str">
            <v>Lydecker</v>
          </cell>
          <cell r="E304" t="str">
            <v>713-853-3504</v>
          </cell>
          <cell r="F304" t="str">
            <v>LSI Preferred Raptor I</v>
          </cell>
          <cell r="G304" t="str">
            <v xml:space="preserve"> </v>
          </cell>
          <cell r="H304" t="str">
            <v>Special Assets - Performing</v>
          </cell>
          <cell r="I304" t="str">
            <v>Private</v>
          </cell>
          <cell r="J304" t="str">
            <v>Financing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2317231.5789173301</v>
          </cell>
          <cell r="Q304">
            <v>2315146.4565819865</v>
          </cell>
          <cell r="R304">
            <v>2085.1223353436217</v>
          </cell>
          <cell r="S304" t="str">
            <v>614-665</v>
          </cell>
          <cell r="V304">
            <v>2317231.5789173301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2315146.4565819865</v>
          </cell>
          <cell r="AE304">
            <v>2085.1223353436217</v>
          </cell>
          <cell r="AF304">
            <v>0</v>
          </cell>
          <cell r="AG304">
            <v>0</v>
          </cell>
          <cell r="AH304">
            <v>2085.1223353436217</v>
          </cell>
          <cell r="AI304">
            <v>-121212.82670719363</v>
          </cell>
          <cell r="AJ304">
            <v>0</v>
          </cell>
          <cell r="AK304">
            <v>0</v>
          </cell>
          <cell r="AL304">
            <v>-121212.82670719363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2317231.5789173301</v>
          </cell>
          <cell r="AU304">
            <v>15327.937944469042</v>
          </cell>
          <cell r="AV304">
            <v>0</v>
          </cell>
          <cell r="AW304">
            <v>0</v>
          </cell>
          <cell r="AX304">
            <v>15327.937944469042</v>
          </cell>
          <cell r="AY304">
            <v>-121212.82670719363</v>
          </cell>
          <cell r="AZ304">
            <v>0</v>
          </cell>
          <cell r="BA304">
            <v>0</v>
          </cell>
          <cell r="BB304">
            <v>-121212.82670719363</v>
          </cell>
          <cell r="BC304" t="str">
            <v xml:space="preserve"> </v>
          </cell>
          <cell r="BD304" t="str">
            <v xml:space="preserve"> </v>
          </cell>
          <cell r="BE304">
            <v>13242.81560912542</v>
          </cell>
        </row>
        <row r="305">
          <cell r="A305" t="str">
            <v>Show</v>
          </cell>
          <cell r="B305" t="str">
            <v>US Structured Credit-MTM</v>
          </cell>
          <cell r="C305" t="str">
            <v>Paper</v>
          </cell>
          <cell r="D305" t="str">
            <v>Ondarza</v>
          </cell>
          <cell r="E305" t="str">
            <v>713-853-6058</v>
          </cell>
          <cell r="F305" t="str">
            <v>Mobile Energy Services (Distressed Debt)</v>
          </cell>
          <cell r="G305" t="str">
            <v xml:space="preserve"> </v>
          </cell>
          <cell r="H305" t="str">
            <v>Paper</v>
          </cell>
          <cell r="I305" t="str">
            <v>Private</v>
          </cell>
          <cell r="J305" t="str">
            <v>Financing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848068.65728015907</v>
          </cell>
          <cell r="Q305">
            <v>848068.65728015907</v>
          </cell>
          <cell r="R305">
            <v>0</v>
          </cell>
          <cell r="S305" t="str">
            <v>2413-3027</v>
          </cell>
          <cell r="V305">
            <v>848068.65728015907</v>
          </cell>
          <cell r="W305" t="str">
            <v>001:Enron-NA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848068.65728015907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3942.9004999999888</v>
          </cell>
          <cell r="AN305">
            <v>848068.65728015907</v>
          </cell>
          <cell r="AP305">
            <v>0</v>
          </cell>
          <cell r="AQ305">
            <v>848068.65728015907</v>
          </cell>
          <cell r="AR305">
            <v>1</v>
          </cell>
          <cell r="AS305">
            <v>0</v>
          </cell>
          <cell r="AT305">
            <v>848068.65728015907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11872.96120192227</v>
          </cell>
          <cell r="AZ305">
            <v>0</v>
          </cell>
          <cell r="BA305">
            <v>0</v>
          </cell>
          <cell r="BB305">
            <v>11872.96120192227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Show</v>
          </cell>
          <cell r="B306" t="str">
            <v>Production Payments</v>
          </cell>
          <cell r="C306" t="str">
            <v>Special Assets - Performing</v>
          </cell>
          <cell r="D306" t="str">
            <v>Lydecker</v>
          </cell>
          <cell r="E306" t="str">
            <v>713-853-3504</v>
          </cell>
          <cell r="F306" t="str">
            <v>NRM Edisto</v>
          </cell>
          <cell r="G306" t="str">
            <v xml:space="preserve"> </v>
          </cell>
          <cell r="H306" t="str">
            <v>Energy</v>
          </cell>
          <cell r="I306" t="str">
            <v>Private</v>
          </cell>
          <cell r="J306" t="str">
            <v>Financing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 t="str">
            <v>72-93</v>
          </cell>
          <cell r="V306">
            <v>0</v>
          </cell>
          <cell r="W306" t="str">
            <v>001:Enron-NA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17465.96</v>
          </cell>
          <cell r="BB306">
            <v>17465.96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Show</v>
          </cell>
          <cell r="B307" t="str">
            <v>US Structured Credit-Book RA</v>
          </cell>
          <cell r="C307" t="str">
            <v>Special Assets - Non-Performing</v>
          </cell>
          <cell r="D307" t="str">
            <v>Lydecker</v>
          </cell>
          <cell r="E307" t="str">
            <v>713-853-3504</v>
          </cell>
          <cell r="F307" t="str">
            <v>NSM C Sub Notes</v>
          </cell>
          <cell r="G307" t="str">
            <v xml:space="preserve"> </v>
          </cell>
          <cell r="H307" t="str">
            <v>Steel</v>
          </cell>
          <cell r="I307" t="str">
            <v>Private</v>
          </cell>
          <cell r="J307" t="str">
            <v>Financing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295-961</v>
          </cell>
          <cell r="V307">
            <v>0</v>
          </cell>
          <cell r="W307" t="str">
            <v>001:Enron-NA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Show</v>
          </cell>
          <cell r="B308" t="str">
            <v>US Structured Credit-MTM</v>
          </cell>
          <cell r="C308" t="str">
            <v>Downstream</v>
          </cell>
          <cell r="D308" t="str">
            <v>Ajello</v>
          </cell>
          <cell r="E308" t="str">
            <v>713-853-1949</v>
          </cell>
          <cell r="F308" t="str">
            <v>Steel Dynamics Term Loan</v>
          </cell>
          <cell r="G308" t="str">
            <v xml:space="preserve"> </v>
          </cell>
          <cell r="H308" t="str">
            <v>Steel</v>
          </cell>
          <cell r="I308" t="str">
            <v>Private</v>
          </cell>
          <cell r="J308" t="str">
            <v>Financing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 t="str">
            <v>90-6219</v>
          </cell>
          <cell r="V308">
            <v>0</v>
          </cell>
          <cell r="W308" t="str">
            <v>001:Enron-NA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334694.85922078602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Show</v>
          </cell>
          <cell r="B309" t="str">
            <v>US Structured Credit-MTM</v>
          </cell>
          <cell r="C309" t="str">
            <v>Downstream</v>
          </cell>
          <cell r="D309" t="str">
            <v>Ajello</v>
          </cell>
          <cell r="E309" t="str">
            <v>713-853-1949</v>
          </cell>
          <cell r="F309" t="str">
            <v>Steel Dynamics Revolver</v>
          </cell>
          <cell r="G309" t="str">
            <v xml:space="preserve"> </v>
          </cell>
          <cell r="H309" t="str">
            <v>Steel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 t="str">
            <v>90-112</v>
          </cell>
          <cell r="V309">
            <v>0</v>
          </cell>
          <cell r="W309" t="str">
            <v>001:Enron-NA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441718.99145038461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-0.22000000000116415</v>
          </cell>
          <cell r="BB309">
            <v>-0.22000000000116415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US Private</v>
          </cell>
          <cell r="C310" t="str">
            <v>Special Assets - Non-Performing</v>
          </cell>
          <cell r="D310" t="str">
            <v>Lydecker</v>
          </cell>
          <cell r="E310" t="str">
            <v>713-853-3504</v>
          </cell>
          <cell r="F310" t="str">
            <v>Inland Resources Preferred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5102616</v>
          </cell>
          <cell r="Q310">
            <v>5102616</v>
          </cell>
          <cell r="R310">
            <v>0</v>
          </cell>
          <cell r="S310" t="str">
            <v>58-7684</v>
          </cell>
          <cell r="V310">
            <v>5102616</v>
          </cell>
          <cell r="W310" t="str">
            <v>001:Enron-NA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5102616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-1768456.1958036928</v>
          </cell>
          <cell r="AN310">
            <v>5102616</v>
          </cell>
          <cell r="AP310">
            <v>0</v>
          </cell>
          <cell r="AQ310">
            <v>5102616</v>
          </cell>
          <cell r="AR310">
            <v>1</v>
          </cell>
          <cell r="AS310">
            <v>0</v>
          </cell>
          <cell r="AT310">
            <v>5102616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919878.40970514109</v>
          </cell>
          <cell r="AZ310">
            <v>0</v>
          </cell>
          <cell r="BA310">
            <v>4.0017766878008842E-11</v>
          </cell>
          <cell r="BB310">
            <v>919878.40970514074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DoNotShow</v>
          </cell>
          <cell r="B311" t="str">
            <v>Enron Raptor II - US Private</v>
          </cell>
          <cell r="C311" t="str">
            <v>Special Assets - Non-Performing Raptor</v>
          </cell>
          <cell r="D311" t="str">
            <v>Lydecker</v>
          </cell>
          <cell r="E311" t="str">
            <v>713-853-3504</v>
          </cell>
          <cell r="F311" t="str">
            <v>Inland Resources Preferred Raptor II</v>
          </cell>
          <cell r="G311" t="str">
            <v xml:space="preserve"> </v>
          </cell>
          <cell r="H311" t="str">
            <v>Special Assets - Non-Performing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58-7684</v>
          </cell>
          <cell r="V311">
            <v>0</v>
          </cell>
          <cell r="W311" t="str">
            <v>016:Enron Raptor II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4.0017766878008842E-11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US Structured Credit-MTM RA</v>
          </cell>
          <cell r="C312" t="str">
            <v>Special Assets - Non-Performing</v>
          </cell>
          <cell r="D312" t="str">
            <v>Lydecker</v>
          </cell>
          <cell r="E312" t="str">
            <v>713-853-3504</v>
          </cell>
          <cell r="F312" t="str">
            <v>Tripoint (ACS) Revolver</v>
          </cell>
          <cell r="G312" t="str">
            <v xml:space="preserve"> </v>
          </cell>
          <cell r="H312" t="str">
            <v>OSX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 t="str">
            <v>1-3407</v>
          </cell>
          <cell r="V312">
            <v>0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54792.681189856652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113359.25069294474</v>
          </cell>
          <cell r="AZ312">
            <v>0</v>
          </cell>
          <cell r="BA312">
            <v>19049.25722181952</v>
          </cell>
          <cell r="BB312">
            <v>132408.50791476428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Show</v>
          </cell>
          <cell r="B313" t="str">
            <v>US Structured Credit-MTM RA</v>
          </cell>
          <cell r="C313" t="str">
            <v>Special Assets - Non-Performing</v>
          </cell>
          <cell r="D313" t="str">
            <v>Lydecker</v>
          </cell>
          <cell r="E313" t="str">
            <v>713-853-3504</v>
          </cell>
          <cell r="F313" t="str">
            <v>Tripoint (ACS) Term Loan</v>
          </cell>
          <cell r="G313" t="str">
            <v xml:space="preserve"> </v>
          </cell>
          <cell r="H313" t="str">
            <v>OSX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 t="str">
            <v>1-1</v>
          </cell>
          <cell r="V313">
            <v>0</v>
          </cell>
          <cell r="W313" t="str">
            <v>001:Enron-NA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118850.09248811041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251128.73062770395</v>
          </cell>
          <cell r="AZ313">
            <v>0</v>
          </cell>
          <cell r="BA313">
            <v>66735.443333333329</v>
          </cell>
          <cell r="BB313">
            <v>317864.1739610373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Show</v>
          </cell>
          <cell r="B314" t="str">
            <v>US Structured Credit-MTM</v>
          </cell>
          <cell r="C314" t="str">
            <v>Energy Capital Resources</v>
          </cell>
          <cell r="D314" t="str">
            <v>Pruett/Thompson</v>
          </cell>
          <cell r="E314" t="str">
            <v>713-345-7109/713-853-3019</v>
          </cell>
          <cell r="F314" t="str">
            <v>Aspect Resources Sr. Revolver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 t="str">
            <v>6-6</v>
          </cell>
          <cell r="V314">
            <v>0</v>
          </cell>
          <cell r="W314" t="str">
            <v>001:Enron-NA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197867.9237481975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447424.65187996381</v>
          </cell>
          <cell r="AZ314">
            <v>0</v>
          </cell>
          <cell r="BA314">
            <v>141747.8572085851</v>
          </cell>
          <cell r="BB314">
            <v>589172.50908854848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Show</v>
          </cell>
          <cell r="B315" t="str">
            <v>Total Return Swap</v>
          </cell>
          <cell r="C315" t="str">
            <v>Iguana</v>
          </cell>
          <cell r="D315" t="str">
            <v>Melendrez</v>
          </cell>
          <cell r="E315" t="str">
            <v>713-345-8670</v>
          </cell>
          <cell r="F315" t="str">
            <v>Mariner Debt Iguana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 t="str">
            <v>66-9962</v>
          </cell>
          <cell r="V315">
            <v>0</v>
          </cell>
          <cell r="W315" t="str">
            <v>001:Enron-NA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2461617</v>
          </cell>
          <cell r="AZ315">
            <v>0</v>
          </cell>
          <cell r="BA315">
            <v>0</v>
          </cell>
          <cell r="BB315">
            <v>2461617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Show</v>
          </cell>
          <cell r="B316" t="str">
            <v>Total Return Swap</v>
          </cell>
          <cell r="C316" t="str">
            <v>Generation East</v>
          </cell>
          <cell r="D316" t="str">
            <v>Duran</v>
          </cell>
          <cell r="E316" t="str">
            <v>713-853-7364</v>
          </cell>
          <cell r="F316" t="str">
            <v>Tenaska TRS</v>
          </cell>
          <cell r="G316" t="str">
            <v xml:space="preserve"> </v>
          </cell>
          <cell r="H316" t="str">
            <v>Generation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18831352</v>
          </cell>
          <cell r="Q316">
            <v>18831352</v>
          </cell>
          <cell r="R316">
            <v>0</v>
          </cell>
          <cell r="S316" t="str">
            <v>7882-10322</v>
          </cell>
          <cell r="V316">
            <v>18831352</v>
          </cell>
          <cell r="W316" t="str">
            <v>001:Enron-NA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18831352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18831352</v>
          </cell>
          <cell r="AP316">
            <v>0</v>
          </cell>
          <cell r="AQ316">
            <v>18831352</v>
          </cell>
          <cell r="AR316">
            <v>1</v>
          </cell>
          <cell r="AS316">
            <v>0</v>
          </cell>
          <cell r="AT316">
            <v>18831352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18831352</v>
          </cell>
          <cell r="AZ316">
            <v>0</v>
          </cell>
          <cell r="BA316">
            <v>0</v>
          </cell>
          <cell r="BB316">
            <v>18831352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Show</v>
          </cell>
          <cell r="B317" t="str">
            <v>US Structured Credit-Book RA</v>
          </cell>
          <cell r="C317" t="str">
            <v>Special Assets - Non-Performing</v>
          </cell>
          <cell r="D317" t="str">
            <v>Lydecker</v>
          </cell>
          <cell r="E317" t="str">
            <v>713-853-3504</v>
          </cell>
          <cell r="F317" t="str">
            <v>Brigham Secured SubDebt</v>
          </cell>
          <cell r="G317" t="str">
            <v xml:space="preserve"> </v>
          </cell>
          <cell r="H317" t="str">
            <v>Energy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12500000</v>
          </cell>
          <cell r="Q317">
            <v>24609234.889999997</v>
          </cell>
          <cell r="R317">
            <v>-12109234.889999997</v>
          </cell>
          <cell r="S317" t="str">
            <v>1527-2428</v>
          </cell>
          <cell r="V317">
            <v>12500000</v>
          </cell>
          <cell r="W317" t="str">
            <v>001:Enron-NA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24609234.889999997</v>
          </cell>
          <cell r="AE317">
            <v>-12109234.889999997</v>
          </cell>
          <cell r="AF317">
            <v>0</v>
          </cell>
          <cell r="AG317">
            <v>0</v>
          </cell>
          <cell r="AH317">
            <v>-12109234.889999997</v>
          </cell>
          <cell r="AI317">
            <v>-12109234.889999997</v>
          </cell>
          <cell r="AJ317">
            <v>0</v>
          </cell>
          <cell r="AK317">
            <v>0</v>
          </cell>
          <cell r="AL317">
            <v>-12109234.889999997</v>
          </cell>
          <cell r="AM317">
            <v>1.5285574947483838E-2</v>
          </cell>
          <cell r="AN317">
            <v>26224900.119999997</v>
          </cell>
          <cell r="AP317">
            <v>0</v>
          </cell>
          <cell r="AQ317">
            <v>12500000</v>
          </cell>
          <cell r="AR317">
            <v>1</v>
          </cell>
          <cell r="AS317">
            <v>0</v>
          </cell>
          <cell r="AT317">
            <v>12500000</v>
          </cell>
          <cell r="AU317">
            <v>-12109234.889999997</v>
          </cell>
          <cell r="AV317">
            <v>0</v>
          </cell>
          <cell r="AW317">
            <v>0</v>
          </cell>
          <cell r="AX317">
            <v>-12109234.889999997</v>
          </cell>
          <cell r="AY317">
            <v>-15109236.580010749</v>
          </cell>
          <cell r="AZ317">
            <v>0</v>
          </cell>
          <cell r="BA317">
            <v>5499.9999999995925</v>
          </cell>
          <cell r="BB317">
            <v>-15103736.580010749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Hide</v>
          </cell>
          <cell r="B318" t="str">
            <v>Enron Raptor I - US Structured Credit-Book RA</v>
          </cell>
          <cell r="C318" t="str">
            <v>Special Assets - Non-Performing Raptor</v>
          </cell>
          <cell r="D318" t="str">
            <v>Lydecker</v>
          </cell>
          <cell r="E318" t="str">
            <v>713-853-3504</v>
          </cell>
          <cell r="F318" t="str">
            <v>Brigham Secured SubDebt Raptor I</v>
          </cell>
          <cell r="G318" t="str">
            <v xml:space="preserve"> </v>
          </cell>
          <cell r="H318" t="str">
            <v>Special Assets - Non-Performing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 t="str">
            <v>1527-2428</v>
          </cell>
          <cell r="V318">
            <v>0</v>
          </cell>
          <cell r="W318" t="str">
            <v>015:Enron Raptor I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1.5285574947483838E-2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Show</v>
          </cell>
          <cell r="B319" t="str">
            <v>US Structured Credit-Book RA</v>
          </cell>
          <cell r="C319" t="str">
            <v>Special Assets - Non-Performing</v>
          </cell>
          <cell r="D319" t="str">
            <v>Lydecker</v>
          </cell>
          <cell r="E319" t="str">
            <v>713-853-3504</v>
          </cell>
          <cell r="F319" t="str">
            <v>Heartland Contingent Construction Loan</v>
          </cell>
          <cell r="G319" t="str">
            <v xml:space="preserve"> </v>
          </cell>
          <cell r="H319" t="str">
            <v>Steel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1924668</v>
          </cell>
          <cell r="Q319">
            <v>2444129.7200000002</v>
          </cell>
          <cell r="R319">
            <v>-519461.7200000002</v>
          </cell>
          <cell r="S319" t="str">
            <v>126-226</v>
          </cell>
          <cell r="V319">
            <v>1924668</v>
          </cell>
          <cell r="W319" t="str">
            <v>001:Enron-NA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2444129.7200000002</v>
          </cell>
          <cell r="AE319">
            <v>-519461.7200000002</v>
          </cell>
          <cell r="AF319">
            <v>0</v>
          </cell>
          <cell r="AG319">
            <v>0</v>
          </cell>
          <cell r="AH319">
            <v>-519461.7200000002</v>
          </cell>
          <cell r="AI319">
            <v>-519461.7200000002</v>
          </cell>
          <cell r="AJ319">
            <v>0</v>
          </cell>
          <cell r="AK319">
            <v>0</v>
          </cell>
          <cell r="AL319">
            <v>-519461.7200000002</v>
          </cell>
          <cell r="AM319">
            <v>0</v>
          </cell>
          <cell r="AN319">
            <v>2500000</v>
          </cell>
          <cell r="AP319">
            <v>0</v>
          </cell>
          <cell r="AQ319">
            <v>1924668</v>
          </cell>
          <cell r="AR319">
            <v>1</v>
          </cell>
          <cell r="AS319">
            <v>0</v>
          </cell>
          <cell r="AT319">
            <v>1924668</v>
          </cell>
          <cell r="AU319">
            <v>-519461.7200000002</v>
          </cell>
          <cell r="AV319">
            <v>0</v>
          </cell>
          <cell r="AW319">
            <v>0</v>
          </cell>
          <cell r="AX319">
            <v>-519461.7200000002</v>
          </cell>
          <cell r="AY319">
            <v>-519461.7200000002</v>
          </cell>
          <cell r="AZ319">
            <v>0</v>
          </cell>
          <cell r="BA319">
            <v>0</v>
          </cell>
          <cell r="BB319">
            <v>-519461.7200000002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Hide</v>
          </cell>
          <cell r="B320" t="str">
            <v>Enron Raptor I - US Structured Credit-Book RA</v>
          </cell>
          <cell r="C320" t="str">
            <v>Special Assets - Non-Performing Raptor</v>
          </cell>
          <cell r="D320" t="str">
            <v>Lydecker</v>
          </cell>
          <cell r="E320" t="str">
            <v>713-853-3504</v>
          </cell>
          <cell r="F320" t="str">
            <v>Heartland Contingent Construction Loan Raptor I</v>
          </cell>
          <cell r="G320" t="str">
            <v xml:space="preserve"> </v>
          </cell>
          <cell r="H320" t="str">
            <v>Special Assets - Non-Performing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126-226</v>
          </cell>
          <cell r="V320">
            <v>0</v>
          </cell>
          <cell r="W320" t="str">
            <v>015:Enron Raptor I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 RA</v>
          </cell>
          <cell r="C321" t="str">
            <v>Portfolio</v>
          </cell>
          <cell r="D321" t="str">
            <v>Maffet</v>
          </cell>
          <cell r="E321" t="str">
            <v>713-853-3212</v>
          </cell>
          <cell r="F321" t="str">
            <v>CanFibre Lackawanna Subdebt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905631.47</v>
          </cell>
          <cell r="R321">
            <v>-905631.47</v>
          </cell>
          <cell r="S321" t="str">
            <v>181-545</v>
          </cell>
          <cell r="V321">
            <v>0</v>
          </cell>
          <cell r="W321" t="str">
            <v>001:Enron-NA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905631.47</v>
          </cell>
          <cell r="AE321">
            <v>-905631.47</v>
          </cell>
          <cell r="AF321">
            <v>0</v>
          </cell>
          <cell r="AG321">
            <v>0</v>
          </cell>
          <cell r="AH321">
            <v>-905631.47</v>
          </cell>
          <cell r="AI321">
            <v>-905631.47</v>
          </cell>
          <cell r="AJ321">
            <v>0</v>
          </cell>
          <cell r="AK321">
            <v>0</v>
          </cell>
          <cell r="AL321">
            <v>-905631.47</v>
          </cell>
          <cell r="AM321">
            <v>0</v>
          </cell>
          <cell r="AN321">
            <v>1100000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-905631.47</v>
          </cell>
          <cell r="AV321">
            <v>0</v>
          </cell>
          <cell r="AW321">
            <v>0</v>
          </cell>
          <cell r="AX321">
            <v>-905631.47</v>
          </cell>
          <cell r="AY321">
            <v>-905631.47</v>
          </cell>
          <cell r="AZ321">
            <v>0</v>
          </cell>
          <cell r="BA321">
            <v>-24328.89</v>
          </cell>
          <cell r="BB321">
            <v>-929960.36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 RA</v>
          </cell>
          <cell r="C322" t="str">
            <v>Special Assets - Non-Performing</v>
          </cell>
          <cell r="D322" t="str">
            <v>Lydecker</v>
          </cell>
          <cell r="E322" t="str">
            <v>713-853-3504</v>
          </cell>
          <cell r="F322" t="str">
            <v>Carrizo Pref.</v>
          </cell>
          <cell r="G322" t="str">
            <v xml:space="preserve"> </v>
          </cell>
          <cell r="H322" t="str">
            <v>Energy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V322">
            <v>0</v>
          </cell>
          <cell r="W322" t="str">
            <v>001:Enron-NA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2859375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Show</v>
          </cell>
          <cell r="B323" t="str">
            <v>US Structured Credit-MTM</v>
          </cell>
          <cell r="C323" t="str">
            <v>Special Assets - Performing</v>
          </cell>
          <cell r="D323" t="str">
            <v>Lydecker</v>
          </cell>
          <cell r="E323" t="str">
            <v>713-853-3504</v>
          </cell>
          <cell r="F323" t="str">
            <v>Chadwell Loan</v>
          </cell>
          <cell r="G323" t="str">
            <v xml:space="preserve"> </v>
          </cell>
          <cell r="H323" t="str">
            <v>Energy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17-18</v>
          </cell>
          <cell r="V323">
            <v>0</v>
          </cell>
          <cell r="W323" t="str">
            <v>001:Enron-NA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9514.422398788849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-6586.0608620434114</v>
          </cell>
          <cell r="AZ323">
            <v>0</v>
          </cell>
          <cell r="BA323">
            <v>-7486.2564645766306</v>
          </cell>
          <cell r="BB323">
            <v>-14072.317326620043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Hide</v>
          </cell>
          <cell r="B324" t="str">
            <v>Enron Global Markets - US Structured Credit-MTM</v>
          </cell>
          <cell r="C324" t="str">
            <v>Coal</v>
          </cell>
          <cell r="D324" t="str">
            <v>Beyer</v>
          </cell>
          <cell r="E324" t="str">
            <v>713-853-9825</v>
          </cell>
          <cell r="F324" t="str">
            <v>Cline Resources - Dakota B EGM</v>
          </cell>
          <cell r="G324" t="str">
            <v xml:space="preserve"> </v>
          </cell>
          <cell r="H324" t="str">
            <v>Coal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781628.76903673366</v>
          </cell>
          <cell r="Q324">
            <v>781389.30520528113</v>
          </cell>
          <cell r="R324">
            <v>239.4638314525364</v>
          </cell>
          <cell r="S324" t="str">
            <v>2354-8560</v>
          </cell>
          <cell r="V324">
            <v>781628.76903673366</v>
          </cell>
          <cell r="W324" t="str">
            <v>014:Enron Global Markets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781389.30520528113</v>
          </cell>
          <cell r="AE324">
            <v>239.4638314525364</v>
          </cell>
          <cell r="AF324">
            <v>0</v>
          </cell>
          <cell r="AG324">
            <v>0</v>
          </cell>
          <cell r="AH324">
            <v>239.4638314525364</v>
          </cell>
          <cell r="AI324">
            <v>-10556.854798310087</v>
          </cell>
          <cell r="AJ324">
            <v>0</v>
          </cell>
          <cell r="AK324">
            <v>0</v>
          </cell>
          <cell r="AL324">
            <v>-10556.854798310087</v>
          </cell>
          <cell r="AM324">
            <v>0</v>
          </cell>
          <cell r="AN324">
            <v>792185.62383504375</v>
          </cell>
          <cell r="AP324">
            <v>0</v>
          </cell>
          <cell r="AQ324">
            <v>936852.76290676964</v>
          </cell>
          <cell r="AR324">
            <v>1</v>
          </cell>
          <cell r="AS324">
            <v>0</v>
          </cell>
          <cell r="AT324">
            <v>781628.76903673366</v>
          </cell>
          <cell r="AU324">
            <v>1582.1497896201909</v>
          </cell>
          <cell r="AV324">
            <v>0</v>
          </cell>
          <cell r="AW324">
            <v>0</v>
          </cell>
          <cell r="AX324">
            <v>1582.1497896201909</v>
          </cell>
          <cell r="AY324">
            <v>1473.7690367336618</v>
          </cell>
          <cell r="AZ324">
            <v>0</v>
          </cell>
          <cell r="BA324">
            <v>1958.3259962063275</v>
          </cell>
          <cell r="BB324">
            <v>3432.0950329399602</v>
          </cell>
          <cell r="BC324" t="str">
            <v xml:space="preserve"> </v>
          </cell>
          <cell r="BD324" t="str">
            <v xml:space="preserve"> </v>
          </cell>
          <cell r="BE324">
            <v>1342.6859581676545</v>
          </cell>
        </row>
        <row r="325">
          <cell r="A325" t="str">
            <v>Hide</v>
          </cell>
          <cell r="B325" t="str">
            <v>Enron Global Markets - US Structured Credit-MTM</v>
          </cell>
          <cell r="C325" t="str">
            <v>Coal</v>
          </cell>
          <cell r="D325" t="str">
            <v>Beyer</v>
          </cell>
          <cell r="E325" t="str">
            <v>713-853-9825</v>
          </cell>
          <cell r="F325" t="str">
            <v>Cline Resources - Panther B EGM</v>
          </cell>
          <cell r="G325" t="str">
            <v xml:space="preserve"> </v>
          </cell>
          <cell r="H325" t="str">
            <v>Coal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3023242.4715552102</v>
          </cell>
          <cell r="Q325">
            <v>3022378.4621322094</v>
          </cell>
          <cell r="R325">
            <v>864.00942300073802</v>
          </cell>
          <cell r="S325" t="str">
            <v>2354-7445</v>
          </cell>
          <cell r="V325">
            <v>3023242.4715552102</v>
          </cell>
          <cell r="W325" t="str">
            <v>014:Enron Global Markets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3022378.4621322094</v>
          </cell>
          <cell r="AE325">
            <v>864.00942300073802</v>
          </cell>
          <cell r="AF325">
            <v>0</v>
          </cell>
          <cell r="AG325">
            <v>0</v>
          </cell>
          <cell r="AH325">
            <v>864.00942300073802</v>
          </cell>
          <cell r="AI325">
            <v>62615.238457518164</v>
          </cell>
          <cell r="AJ325">
            <v>0</v>
          </cell>
          <cell r="AK325">
            <v>0</v>
          </cell>
          <cell r="AL325">
            <v>62615.238457518164</v>
          </cell>
          <cell r="AM325">
            <v>0</v>
          </cell>
          <cell r="AN325">
            <v>2682343.2930976921</v>
          </cell>
          <cell r="AP325">
            <v>0</v>
          </cell>
          <cell r="AQ325">
            <v>1015465.0174588084</v>
          </cell>
          <cell r="AR325">
            <v>1</v>
          </cell>
          <cell r="AS325">
            <v>0</v>
          </cell>
          <cell r="AT325">
            <v>3023242.4715552102</v>
          </cell>
          <cell r="AU325">
            <v>5286.5476639051922</v>
          </cell>
          <cell r="AV325">
            <v>0</v>
          </cell>
          <cell r="AW325">
            <v>0</v>
          </cell>
          <cell r="AX325">
            <v>5286.5476639051922</v>
          </cell>
          <cell r="AY325">
            <v>230099.27155521046</v>
          </cell>
          <cell r="AZ325">
            <v>0</v>
          </cell>
          <cell r="BA325">
            <v>6443.9386687127626</v>
          </cell>
          <cell r="BB325">
            <v>236543.2102239232</v>
          </cell>
          <cell r="BC325" t="str">
            <v xml:space="preserve"> </v>
          </cell>
          <cell r="BD325" t="str">
            <v xml:space="preserve"> </v>
          </cell>
          <cell r="BE325">
            <v>4422.5382409044541</v>
          </cell>
        </row>
        <row r="326">
          <cell r="A326" t="str">
            <v>Hide</v>
          </cell>
          <cell r="B326" t="str">
            <v>Enron Global Markets - US Structured Credit-MTM</v>
          </cell>
          <cell r="C326" t="str">
            <v>Coal</v>
          </cell>
          <cell r="D326" t="str">
            <v>Beyer</v>
          </cell>
          <cell r="E326" t="str">
            <v>713-853-9825</v>
          </cell>
          <cell r="F326" t="str">
            <v>Remington Debt EGM</v>
          </cell>
          <cell r="G326" t="str">
            <v xml:space="preserve"> </v>
          </cell>
          <cell r="H326" t="str">
            <v>Coal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786762.4695560307</v>
          </cell>
          <cell r="Q326">
            <v>786532.23326605558</v>
          </cell>
          <cell r="R326">
            <v>230.23628997511696</v>
          </cell>
          <cell r="S326" t="str">
            <v>2354-8561</v>
          </cell>
          <cell r="V326">
            <v>786762.4695560307</v>
          </cell>
          <cell r="W326" t="str">
            <v>014:Enron Global Markets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786532.23326605558</v>
          </cell>
          <cell r="AE326">
            <v>230.23628997511696</v>
          </cell>
          <cell r="AF326">
            <v>0</v>
          </cell>
          <cell r="AG326">
            <v>0</v>
          </cell>
          <cell r="AH326">
            <v>230.23628997511696</v>
          </cell>
          <cell r="AI326">
            <v>-11210.94598991028</v>
          </cell>
          <cell r="AJ326">
            <v>0</v>
          </cell>
          <cell r="AK326">
            <v>0</v>
          </cell>
          <cell r="AL326">
            <v>-11210.94598991028</v>
          </cell>
          <cell r="AM326">
            <v>0</v>
          </cell>
          <cell r="AN326">
            <v>797973.41554594098</v>
          </cell>
          <cell r="AP326">
            <v>0</v>
          </cell>
          <cell r="AQ326">
            <v>937984.25422465301</v>
          </cell>
          <cell r="AR326">
            <v>1</v>
          </cell>
          <cell r="AS326">
            <v>0</v>
          </cell>
          <cell r="AT326">
            <v>786762.4695560307</v>
          </cell>
          <cell r="AU326">
            <v>1518.1076919530751</v>
          </cell>
          <cell r="AV326">
            <v>0</v>
          </cell>
          <cell r="AW326">
            <v>0</v>
          </cell>
          <cell r="AX326">
            <v>1518.1076919530751</v>
          </cell>
          <cell r="AY326">
            <v>5510.7195560307009</v>
          </cell>
          <cell r="AZ326">
            <v>0</v>
          </cell>
          <cell r="BA326">
            <v>3388.5749475033372</v>
          </cell>
          <cell r="BB326">
            <v>8899.2945035340381</v>
          </cell>
          <cell r="BC326" t="str">
            <v xml:space="preserve"> </v>
          </cell>
          <cell r="BD326" t="str">
            <v xml:space="preserve"> </v>
          </cell>
          <cell r="BE326">
            <v>1287.8714019779582</v>
          </cell>
        </row>
        <row r="327">
          <cell r="A327" t="str">
            <v>Show</v>
          </cell>
          <cell r="B327" t="str">
            <v>US Structured Credit-Book</v>
          </cell>
          <cell r="C327" t="str">
            <v>Portfolio</v>
          </cell>
          <cell r="D327" t="str">
            <v>CTG</v>
          </cell>
          <cell r="E327" t="str">
            <v>Not Available</v>
          </cell>
          <cell r="F327" t="str">
            <v>Chewco Loan</v>
          </cell>
          <cell r="G327" t="str">
            <v xml:space="preserve"> </v>
          </cell>
          <cell r="H327" t="str">
            <v>Other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23655817.350000001</v>
          </cell>
          <cell r="Q327">
            <v>23655817.350000001</v>
          </cell>
          <cell r="R327">
            <v>0</v>
          </cell>
          <cell r="S327" t="str">
            <v>2893-3827</v>
          </cell>
          <cell r="V327">
            <v>23655817.350000001</v>
          </cell>
          <cell r="W327" t="str">
            <v>001:Enron-NA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23655817.350000001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445140</v>
          </cell>
          <cell r="AL327">
            <v>445140</v>
          </cell>
          <cell r="AM327">
            <v>0</v>
          </cell>
          <cell r="AN327">
            <v>23429645.390000001</v>
          </cell>
          <cell r="AP327">
            <v>0</v>
          </cell>
          <cell r="AQ327">
            <v>23429645.390000001</v>
          </cell>
          <cell r="AR327">
            <v>1</v>
          </cell>
          <cell r="AS327">
            <v>0</v>
          </cell>
          <cell r="AT327">
            <v>23655817.350000001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1282475</v>
          </cell>
          <cell r="BB327">
            <v>1282475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Show</v>
          </cell>
          <cell r="B328" t="str">
            <v>US Structured Credit-Book</v>
          </cell>
          <cell r="C328" t="str">
            <v>Portfolio</v>
          </cell>
          <cell r="D328" t="str">
            <v>CTG</v>
          </cell>
          <cell r="E328" t="str">
            <v>Not Available</v>
          </cell>
          <cell r="F328" t="str">
            <v>Merlin CLO Equity Option</v>
          </cell>
          <cell r="G328" t="str">
            <v xml:space="preserve"> </v>
          </cell>
          <cell r="H328" t="str">
            <v>Other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5491458</v>
          </cell>
          <cell r="R328">
            <v>-5491458</v>
          </cell>
          <cell r="S328" t="str">
            <v>4182-5518</v>
          </cell>
          <cell r="V328">
            <v>0</v>
          </cell>
          <cell r="W328" t="str">
            <v>001:Enron-NA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5491458</v>
          </cell>
          <cell r="AE328">
            <v>-5491458</v>
          </cell>
          <cell r="AF328">
            <v>0</v>
          </cell>
          <cell r="AG328">
            <v>0</v>
          </cell>
          <cell r="AH328">
            <v>-5491458</v>
          </cell>
          <cell r="AI328">
            <v>-5491458</v>
          </cell>
          <cell r="AJ328">
            <v>0</v>
          </cell>
          <cell r="AK328">
            <v>0</v>
          </cell>
          <cell r="AL328">
            <v>-5491458</v>
          </cell>
          <cell r="AM328">
            <v>20986405</v>
          </cell>
          <cell r="AN328">
            <v>5491458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0</v>
          </cell>
          <cell r="AU328">
            <v>-5491458</v>
          </cell>
          <cell r="AV328">
            <v>0</v>
          </cell>
          <cell r="AW328">
            <v>0</v>
          </cell>
          <cell r="AX328">
            <v>-5491458</v>
          </cell>
          <cell r="AY328">
            <v>-20798073</v>
          </cell>
          <cell r="AZ328">
            <v>0</v>
          </cell>
          <cell r="BA328">
            <v>0</v>
          </cell>
          <cell r="BB328">
            <v>-20798073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Hide</v>
          </cell>
          <cell r="B329" t="str">
            <v>Enron Global Markets - US Structured Credit-MTM</v>
          </cell>
          <cell r="C329" t="str">
            <v>Coal</v>
          </cell>
          <cell r="D329" t="str">
            <v>Beyer</v>
          </cell>
          <cell r="E329" t="str">
            <v>713-853-9825</v>
          </cell>
          <cell r="F329" t="str">
            <v>Jupiter Loan EGM</v>
          </cell>
          <cell r="G329" t="str">
            <v xml:space="preserve"> </v>
          </cell>
          <cell r="H329" t="str">
            <v>Coal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756483.44</v>
          </cell>
          <cell r="Q329">
            <v>756483.44</v>
          </cell>
          <cell r="R329">
            <v>0</v>
          </cell>
          <cell r="S329" t="str">
            <v>7022-9199</v>
          </cell>
          <cell r="V329">
            <v>756483.44</v>
          </cell>
          <cell r="W329" t="str">
            <v>014:Enron Global Markets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756483.44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11812.57</v>
          </cell>
          <cell r="AL329">
            <v>11812.57</v>
          </cell>
          <cell r="AM329">
            <v>0</v>
          </cell>
          <cell r="AN329">
            <v>731335.86</v>
          </cell>
          <cell r="AP329">
            <v>0</v>
          </cell>
          <cell r="AQ329">
            <v>731335.86</v>
          </cell>
          <cell r="AR329">
            <v>1</v>
          </cell>
          <cell r="AS329">
            <v>0</v>
          </cell>
          <cell r="AT329">
            <v>756483.44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37848.85</v>
          </cell>
          <cell r="BB329">
            <v>37848.85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DoNotShow</v>
          </cell>
          <cell r="B330" t="str">
            <v>US Structured Credit</v>
          </cell>
          <cell r="C330" t="str">
            <v>Upstream</v>
          </cell>
          <cell r="D330" t="str">
            <v>Eubank</v>
          </cell>
          <cell r="E330" t="str">
            <v>713-853-6579</v>
          </cell>
          <cell r="F330" t="str">
            <v>Earl P. Burke Debt</v>
          </cell>
          <cell r="G330" t="str">
            <v xml:space="preserve"> </v>
          </cell>
          <cell r="H330" t="str">
            <v>Energy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V330">
            <v>0</v>
          </cell>
          <cell r="W330" t="str">
            <v>001:Enron-NA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Show</v>
          </cell>
          <cell r="B331" t="str">
            <v>US Structured Credit-Book RA</v>
          </cell>
          <cell r="C331" t="str">
            <v>Special Assets - Non-Performing</v>
          </cell>
          <cell r="D331" t="str">
            <v>Lydecker</v>
          </cell>
          <cell r="E331" t="str">
            <v>713-853-3504</v>
          </cell>
          <cell r="F331" t="str">
            <v>Gasco Fixed Loan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45-6218</v>
          </cell>
          <cell r="V331">
            <v>0</v>
          </cell>
          <cell r="W331" t="str">
            <v>001:Enron-NA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3049.7789271452493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-160970.14000000001</v>
          </cell>
          <cell r="AZ331">
            <v>0</v>
          </cell>
          <cell r="BA331">
            <v>0</v>
          </cell>
          <cell r="BB331">
            <v>-160970.14000000001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US Structured Credit-Book RA</v>
          </cell>
          <cell r="C332" t="str">
            <v>Special Assets - Non-Performing</v>
          </cell>
          <cell r="D332" t="str">
            <v>Lydecker</v>
          </cell>
          <cell r="E332" t="str">
            <v>713-853-3504</v>
          </cell>
          <cell r="F332" t="str">
            <v>Gasco Floating Loan</v>
          </cell>
          <cell r="G332" t="str">
            <v xml:space="preserve"> </v>
          </cell>
          <cell r="H332" t="str">
            <v>Energy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V332">
            <v>0</v>
          </cell>
          <cell r="W332" t="str">
            <v>001:Enron-NA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4496.946167295313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-8252.66</v>
          </cell>
          <cell r="AZ332">
            <v>0</v>
          </cell>
          <cell r="BA332">
            <v>0</v>
          </cell>
          <cell r="BB332">
            <v>-8252.66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US Structured Credit-Book RA</v>
          </cell>
          <cell r="C333" t="str">
            <v>Special Assets - Non-Performing</v>
          </cell>
          <cell r="D333" t="str">
            <v>Lydecker</v>
          </cell>
          <cell r="E333" t="str">
            <v>713-853-3504</v>
          </cell>
          <cell r="F333" t="str">
            <v>Hughes Rawls Loan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429210</v>
          </cell>
          <cell r="Q333">
            <v>715350</v>
          </cell>
          <cell r="R333">
            <v>-286140</v>
          </cell>
          <cell r="S333" t="str">
            <v>56-1886</v>
          </cell>
          <cell r="V333">
            <v>429210</v>
          </cell>
          <cell r="W333" t="str">
            <v>001:Enron-NA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715350</v>
          </cell>
          <cell r="AE333">
            <v>-286140</v>
          </cell>
          <cell r="AF333">
            <v>0</v>
          </cell>
          <cell r="AG333">
            <v>0</v>
          </cell>
          <cell r="AH333">
            <v>-286140</v>
          </cell>
          <cell r="AI333">
            <v>-286140</v>
          </cell>
          <cell r="AJ333">
            <v>0</v>
          </cell>
          <cell r="AK333">
            <v>0</v>
          </cell>
          <cell r="AL333">
            <v>-286140</v>
          </cell>
          <cell r="AM333">
            <v>0</v>
          </cell>
          <cell r="AN333">
            <v>1215350</v>
          </cell>
          <cell r="AP333">
            <v>0</v>
          </cell>
          <cell r="AQ333">
            <v>429210</v>
          </cell>
          <cell r="AR333">
            <v>1</v>
          </cell>
          <cell r="AS333">
            <v>0</v>
          </cell>
          <cell r="AT333">
            <v>429210</v>
          </cell>
          <cell r="AU333">
            <v>-286140</v>
          </cell>
          <cell r="AV333">
            <v>0</v>
          </cell>
          <cell r="AW333">
            <v>0</v>
          </cell>
          <cell r="AX333">
            <v>-286140</v>
          </cell>
          <cell r="AY333">
            <v>-5873610</v>
          </cell>
          <cell r="AZ333">
            <v>0</v>
          </cell>
          <cell r="BA333">
            <v>191226</v>
          </cell>
          <cell r="BB333">
            <v>-5682384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Hide</v>
          </cell>
          <cell r="B334" t="str">
            <v>Enron Raptor I - US Structured Credit-Book RA</v>
          </cell>
          <cell r="C334" t="str">
            <v>Special Assets - Non-Performing Raptor</v>
          </cell>
          <cell r="D334" t="str">
            <v>Lydecker</v>
          </cell>
          <cell r="E334" t="str">
            <v>713-853-3504</v>
          </cell>
          <cell r="F334" t="str">
            <v>Hughes Rawls Loan Raptor I</v>
          </cell>
          <cell r="G334" t="str">
            <v xml:space="preserve"> </v>
          </cell>
          <cell r="H334" t="str">
            <v>Special Assets - Non-Performing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56-1886</v>
          </cell>
          <cell r="V334">
            <v>0</v>
          </cell>
          <cell r="W334" t="str">
            <v>015:Enron Raptor I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Show</v>
          </cell>
          <cell r="B335" t="str">
            <v>US Structured Credit-Book RA</v>
          </cell>
          <cell r="C335" t="str">
            <v>Special Assets - Non-Performing</v>
          </cell>
          <cell r="D335" t="str">
            <v>Lydecker</v>
          </cell>
          <cell r="E335" t="str">
            <v>713-853-3504</v>
          </cell>
          <cell r="F335" t="str">
            <v>Hughes Rawls Note</v>
          </cell>
          <cell r="G335" t="str">
            <v xml:space="preserve"> </v>
          </cell>
          <cell r="H335" t="str">
            <v>Energy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470790</v>
          </cell>
          <cell r="Q335">
            <v>784650</v>
          </cell>
          <cell r="R335">
            <v>-313860</v>
          </cell>
          <cell r="S335" t="str">
            <v>56-5447</v>
          </cell>
          <cell r="V335">
            <v>470790</v>
          </cell>
          <cell r="W335" t="str">
            <v>001:Enron-NA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784650</v>
          </cell>
          <cell r="AE335">
            <v>-313860</v>
          </cell>
          <cell r="AF335">
            <v>0</v>
          </cell>
          <cell r="AG335">
            <v>0</v>
          </cell>
          <cell r="AH335">
            <v>-313860</v>
          </cell>
          <cell r="AI335">
            <v>-313860</v>
          </cell>
          <cell r="AJ335">
            <v>0</v>
          </cell>
          <cell r="AK335">
            <v>0</v>
          </cell>
          <cell r="AL335">
            <v>-313860</v>
          </cell>
          <cell r="AM335">
            <v>8100.0104928369692</v>
          </cell>
          <cell r="AN335">
            <v>784650</v>
          </cell>
          <cell r="AP335">
            <v>0</v>
          </cell>
          <cell r="AQ335">
            <v>470790</v>
          </cell>
          <cell r="AR335">
            <v>1</v>
          </cell>
          <cell r="AS335">
            <v>0</v>
          </cell>
          <cell r="AT335">
            <v>470790</v>
          </cell>
          <cell r="AU335">
            <v>-313860</v>
          </cell>
          <cell r="AV335">
            <v>0</v>
          </cell>
          <cell r="AW335">
            <v>0</v>
          </cell>
          <cell r="AX335">
            <v>-313860</v>
          </cell>
          <cell r="AY335">
            <v>-313860</v>
          </cell>
          <cell r="AZ335">
            <v>0</v>
          </cell>
          <cell r="BA335">
            <v>34724</v>
          </cell>
          <cell r="BB335">
            <v>-279136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Hide</v>
          </cell>
          <cell r="B336" t="str">
            <v>Enron Raptor I - US Structured Credit-Book RA</v>
          </cell>
          <cell r="C336" t="str">
            <v>Special Assets - Non-Performing Raptor</v>
          </cell>
          <cell r="D336" t="str">
            <v>Lydecker</v>
          </cell>
          <cell r="E336" t="str">
            <v>713-853-3504</v>
          </cell>
          <cell r="F336" t="str">
            <v>Hughes Rawls Note Raptor I</v>
          </cell>
          <cell r="G336" t="str">
            <v xml:space="preserve"> </v>
          </cell>
          <cell r="H336" t="str">
            <v>Special Assets - Non-Performing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56-5447</v>
          </cell>
          <cell r="V336">
            <v>0</v>
          </cell>
          <cell r="W336" t="str">
            <v>015:Enron Raptor I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Show</v>
          </cell>
          <cell r="B337" t="str">
            <v>US Structured Credit-Book RA</v>
          </cell>
          <cell r="C337" t="str">
            <v>Special Assets - Non-Performing</v>
          </cell>
          <cell r="D337" t="str">
            <v>Lydecker</v>
          </cell>
          <cell r="E337" t="str">
            <v>713-853-3504</v>
          </cell>
          <cell r="F337" t="str">
            <v>Industrial Holdings</v>
          </cell>
          <cell r="G337" t="str">
            <v xml:space="preserve"> </v>
          </cell>
          <cell r="H337" t="str">
            <v>OSX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7121810</v>
          </cell>
          <cell r="Q337">
            <v>7121810</v>
          </cell>
          <cell r="R337">
            <v>0</v>
          </cell>
          <cell r="S337" t="str">
            <v>1314-1547</v>
          </cell>
          <cell r="V337">
            <v>7121810</v>
          </cell>
          <cell r="W337" t="str">
            <v>001:Enron-NA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7121810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-34679.254906467235</v>
          </cell>
          <cell r="AN337">
            <v>7121810</v>
          </cell>
          <cell r="AP337">
            <v>0</v>
          </cell>
          <cell r="AQ337">
            <v>7121810</v>
          </cell>
          <cell r="AR337">
            <v>1</v>
          </cell>
          <cell r="AS337">
            <v>0</v>
          </cell>
          <cell r="AT337">
            <v>7121810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Hide</v>
          </cell>
          <cell r="B338" t="str">
            <v>Enron Raptor I - US Structured Credit-Book RA</v>
          </cell>
          <cell r="C338" t="str">
            <v>Special Assets - Non-Performing Raptor</v>
          </cell>
          <cell r="D338" t="str">
            <v>Lydecker</v>
          </cell>
          <cell r="E338" t="str">
            <v>713-853-3504</v>
          </cell>
          <cell r="F338" t="str">
            <v>Industrial Holdings Raptor I</v>
          </cell>
          <cell r="G338" t="str">
            <v xml:space="preserve"> </v>
          </cell>
          <cell r="H338" t="str">
            <v>Special Assets - Non-Performing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 t="str">
            <v>1314-1547</v>
          </cell>
          <cell r="V338">
            <v>0</v>
          </cell>
          <cell r="W338" t="str">
            <v>015:Enron Raptor I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Show</v>
          </cell>
          <cell r="B339" t="str">
            <v>US Structured Credit-MTM</v>
          </cell>
          <cell r="C339" t="str">
            <v>Portfolio</v>
          </cell>
          <cell r="D339" t="str">
            <v>Melendrez</v>
          </cell>
          <cell r="E339" t="str">
            <v>713-345-8670</v>
          </cell>
          <cell r="F339" t="str">
            <v>Mariner Combined Debt</v>
          </cell>
          <cell r="G339" t="str">
            <v xml:space="preserve"> </v>
          </cell>
          <cell r="H339" t="str">
            <v>Energy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114820724.25220595</v>
          </cell>
          <cell r="Q339">
            <v>114780199.71147373</v>
          </cell>
          <cell r="R339">
            <v>40524.540732219815</v>
          </cell>
          <cell r="S339" t="str">
            <v>66-0</v>
          </cell>
          <cell r="V339">
            <v>114820724.25220595</v>
          </cell>
          <cell r="W339" t="str">
            <v>001:Enron-NA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114780199.71147373</v>
          </cell>
          <cell r="AE339">
            <v>40524.540732219815</v>
          </cell>
          <cell r="AF339">
            <v>0</v>
          </cell>
          <cell r="AG339">
            <v>0</v>
          </cell>
          <cell r="AH339">
            <v>40524.540732219815</v>
          </cell>
          <cell r="AI339">
            <v>-2753983.4927140027</v>
          </cell>
          <cell r="AJ339">
            <v>0</v>
          </cell>
          <cell r="AK339">
            <v>0</v>
          </cell>
          <cell r="AL339">
            <v>-2753983.4927140027</v>
          </cell>
          <cell r="AM339">
            <v>0</v>
          </cell>
          <cell r="AN339">
            <v>117574707.74491996</v>
          </cell>
          <cell r="AP339">
            <v>0</v>
          </cell>
          <cell r="AQ339">
            <v>30885800</v>
          </cell>
          <cell r="AR339">
            <v>1</v>
          </cell>
          <cell r="AS339">
            <v>0</v>
          </cell>
          <cell r="AT339">
            <v>114820724.25220595</v>
          </cell>
          <cell r="AU339">
            <v>337053.58307515085</v>
          </cell>
          <cell r="AV339">
            <v>0</v>
          </cell>
          <cell r="AW339">
            <v>0</v>
          </cell>
          <cell r="AX339">
            <v>337053.58307515085</v>
          </cell>
          <cell r="AY339">
            <v>2820724.252205953</v>
          </cell>
          <cell r="AZ339">
            <v>0</v>
          </cell>
          <cell r="BA339">
            <v>952701.92</v>
          </cell>
          <cell r="BB339">
            <v>3773426.1722059529</v>
          </cell>
          <cell r="BC339" t="str">
            <v xml:space="preserve"> </v>
          </cell>
          <cell r="BD339" t="str">
            <v xml:space="preserve"> </v>
          </cell>
          <cell r="BE339">
            <v>296529.04234293103</v>
          </cell>
        </row>
        <row r="340">
          <cell r="A340" t="str">
            <v>Show</v>
          </cell>
          <cell r="B340" t="str">
            <v>US Structured Credit-MTM</v>
          </cell>
          <cell r="C340" t="str">
            <v>Portfolio</v>
          </cell>
          <cell r="D340" t="str">
            <v>Melendrez</v>
          </cell>
          <cell r="E340" t="str">
            <v>713-345-8670</v>
          </cell>
          <cell r="F340" t="str">
            <v>Mariner Sr. Revolver</v>
          </cell>
          <cell r="G340" t="str">
            <v xml:space="preserve"> </v>
          </cell>
          <cell r="H340" t="str">
            <v>Energy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V340">
            <v>0</v>
          </cell>
          <cell r="W340" t="str">
            <v>001:Enron-NA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668554.73871992354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4.9476511776447296E-10</v>
          </cell>
          <cell r="AZ340">
            <v>0</v>
          </cell>
          <cell r="BA340">
            <v>-1.862645149230957E-9</v>
          </cell>
          <cell r="BB340">
            <v>-1.862645149230957E-9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Show</v>
          </cell>
          <cell r="B341" t="str">
            <v>Total Return Swap</v>
          </cell>
          <cell r="C341" t="str">
            <v>Iguana</v>
          </cell>
          <cell r="D341" t="str">
            <v>Melendrez</v>
          </cell>
          <cell r="E341" t="str">
            <v>713-345-8670</v>
          </cell>
          <cell r="F341" t="str">
            <v>Mariner Sr. Revolver Iguana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66-4929</v>
          </cell>
          <cell r="V341">
            <v>0</v>
          </cell>
          <cell r="W341" t="str">
            <v>001:Enron-NA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1230809</v>
          </cell>
          <cell r="AZ341">
            <v>0</v>
          </cell>
          <cell r="BA341">
            <v>0</v>
          </cell>
          <cell r="BB341">
            <v>1230809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Show</v>
          </cell>
          <cell r="B342" t="str">
            <v>Priv. Equity Partnerships</v>
          </cell>
          <cell r="C342" t="str">
            <v>Special Assets - Non-Performing</v>
          </cell>
          <cell r="D342" t="str">
            <v>Lydecker</v>
          </cell>
          <cell r="E342" t="str">
            <v>713-853-3504</v>
          </cell>
          <cell r="F342" t="str">
            <v>Enserco Offshore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5350977.12</v>
          </cell>
          <cell r="Q342">
            <v>5350977.12</v>
          </cell>
          <cell r="R342">
            <v>0</v>
          </cell>
          <cell r="S342" t="str">
            <v>4301-5699</v>
          </cell>
          <cell r="V342">
            <v>5350977.12</v>
          </cell>
          <cell r="W342" t="str">
            <v>001:Enron-NA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5350977.12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-136071.20000000001</v>
          </cell>
          <cell r="AL342">
            <v>-136071.20000000001</v>
          </cell>
          <cell r="AM342">
            <v>0</v>
          </cell>
          <cell r="AN342">
            <v>5457647.3200000003</v>
          </cell>
          <cell r="AP342">
            <v>0</v>
          </cell>
          <cell r="AQ342">
            <v>5457647.3200000003</v>
          </cell>
          <cell r="AR342">
            <v>1</v>
          </cell>
          <cell r="AS342">
            <v>0</v>
          </cell>
          <cell r="AT342">
            <v>5350977.12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-356498.35</v>
          </cell>
          <cell r="BB342">
            <v>-356498.35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Show</v>
          </cell>
          <cell r="B343" t="str">
            <v>US Structured Credit-MTM RA</v>
          </cell>
          <cell r="C343" t="str">
            <v>Special Assets - Non-Performing</v>
          </cell>
          <cell r="D343" t="str">
            <v>Lydecker</v>
          </cell>
          <cell r="E343" t="str">
            <v>713-853-3504</v>
          </cell>
          <cell r="F343" t="str">
            <v>Queen Sands Sr. Revolver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V343">
            <v>0</v>
          </cell>
          <cell r="W343" t="str">
            <v>001:Enron-NA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403936.91749005613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</row>
        <row r="344">
          <cell r="A344" t="str">
            <v>Show</v>
          </cell>
          <cell r="B344" t="str">
            <v>Convertible - Private</v>
          </cell>
          <cell r="C344" t="str">
            <v>Special Assets - Non-Performing</v>
          </cell>
          <cell r="D344" t="str">
            <v>Lydecker</v>
          </cell>
          <cell r="E344" t="str">
            <v>713-853-3504</v>
          </cell>
          <cell r="F344" t="str">
            <v>Basic Energy Preferred</v>
          </cell>
          <cell r="G344" t="str">
            <v xml:space="preserve"> </v>
          </cell>
          <cell r="H344" t="str">
            <v>OSX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2136334</v>
          </cell>
          <cell r="Q344">
            <v>4272668.04</v>
          </cell>
          <cell r="R344">
            <v>-2136334.04</v>
          </cell>
          <cell r="S344" t="str">
            <v>172-4909</v>
          </cell>
          <cell r="V344">
            <v>2136334</v>
          </cell>
          <cell r="W344" t="str">
            <v>001:Enron-NA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4272668.04</v>
          </cell>
          <cell r="AE344">
            <v>-2136334.04</v>
          </cell>
          <cell r="AF344">
            <v>0</v>
          </cell>
          <cell r="AG344">
            <v>0</v>
          </cell>
          <cell r="AH344">
            <v>-2136334.04</v>
          </cell>
          <cell r="AI344">
            <v>-2136334.04</v>
          </cell>
          <cell r="AJ344">
            <v>0</v>
          </cell>
          <cell r="AK344">
            <v>0</v>
          </cell>
          <cell r="AL344">
            <v>-2136334.04</v>
          </cell>
          <cell r="AM344">
            <v>6000</v>
          </cell>
          <cell r="AN344">
            <v>4190713.51</v>
          </cell>
          <cell r="AP344">
            <v>0</v>
          </cell>
          <cell r="AQ344">
            <v>2136334</v>
          </cell>
          <cell r="AR344">
            <v>1</v>
          </cell>
          <cell r="AS344">
            <v>0</v>
          </cell>
          <cell r="AT344">
            <v>2136334</v>
          </cell>
          <cell r="AU344">
            <v>-2136334.04</v>
          </cell>
          <cell r="AV344">
            <v>0</v>
          </cell>
          <cell r="AW344">
            <v>0</v>
          </cell>
          <cell r="AX344">
            <v>-2136334.04</v>
          </cell>
          <cell r="AY344">
            <v>-2136334.04</v>
          </cell>
          <cell r="AZ344">
            <v>0</v>
          </cell>
          <cell r="BA344">
            <v>0</v>
          </cell>
          <cell r="BB344">
            <v>-2136334.04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</row>
        <row r="345">
          <cell r="A345" t="str">
            <v>Hide</v>
          </cell>
          <cell r="B345" t="str">
            <v>Enron Raptor I - Convertible - Private</v>
          </cell>
          <cell r="C345" t="str">
            <v>Special Assets - Non-Performing Raptor</v>
          </cell>
          <cell r="D345" t="str">
            <v>Lydecker</v>
          </cell>
          <cell r="E345" t="str">
            <v>713-853-3504</v>
          </cell>
          <cell r="F345" t="str">
            <v>Basic Energy Preferred Raptor I</v>
          </cell>
          <cell r="G345" t="str">
            <v xml:space="preserve"> </v>
          </cell>
          <cell r="H345" t="str">
            <v>Special Assets - Non-Performing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 t="str">
            <v>172-4909</v>
          </cell>
          <cell r="V345">
            <v>0</v>
          </cell>
          <cell r="W345" t="str">
            <v>015:Enron Raptor I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Hide</v>
          </cell>
          <cell r="B346" t="str">
            <v>Enron-Asia Pacific - Structured Credit</v>
          </cell>
          <cell r="C346" t="str">
            <v>Philippines Intl</v>
          </cell>
          <cell r="D346" t="str">
            <v>Unknown</v>
          </cell>
          <cell r="E346" t="str">
            <v>Not Available</v>
          </cell>
          <cell r="F346" t="str">
            <v>Batangas Debt (Notes) Intl</v>
          </cell>
          <cell r="G346" t="str">
            <v xml:space="preserve"> </v>
          </cell>
          <cell r="H346" t="str">
            <v>Philippines Intl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3274000</v>
          </cell>
          <cell r="Q346">
            <v>3274000</v>
          </cell>
          <cell r="R346">
            <v>0</v>
          </cell>
          <cell r="S346">
            <v>0</v>
          </cell>
          <cell r="V346">
            <v>3274000</v>
          </cell>
          <cell r="W346" t="str">
            <v>005:Enron-Asia Pacific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3274000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3274000</v>
          </cell>
          <cell r="AP346">
            <v>0</v>
          </cell>
          <cell r="AQ346">
            <v>3274000</v>
          </cell>
          <cell r="AR346">
            <v>1</v>
          </cell>
          <cell r="AS346">
            <v>0</v>
          </cell>
          <cell r="AT346">
            <v>3274000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DoNotShow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W347" t="str">
            <v>007:Enron-South America</v>
          </cell>
          <cell r="X347">
            <v>0</v>
          </cell>
          <cell r="Y347">
            <v>0</v>
          </cell>
          <cell r="AM347">
            <v>0</v>
          </cell>
          <cell r="AN347">
            <v>0</v>
          </cell>
        </row>
        <row r="348">
          <cell r="A348" t="str">
            <v>Hide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W348" t="str">
            <v>006:Enron-CALME</v>
          </cell>
          <cell r="X348">
            <v>0</v>
          </cell>
          <cell r="Y348">
            <v>0</v>
          </cell>
          <cell r="AM348">
            <v>0</v>
          </cell>
          <cell r="AN348">
            <v>0</v>
          </cell>
        </row>
        <row r="349">
          <cell r="A349" t="str">
            <v>DoNotShow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W349" t="str">
            <v>007:Enron-South America</v>
          </cell>
          <cell r="X349">
            <v>0</v>
          </cell>
          <cell r="Y349">
            <v>0</v>
          </cell>
          <cell r="AM349">
            <v>0</v>
          </cell>
          <cell r="AN349">
            <v>0</v>
          </cell>
        </row>
        <row r="350">
          <cell r="A350" t="str">
            <v>DoNotShow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W350" t="str">
            <v>007:Enron-South America</v>
          </cell>
          <cell r="X350">
            <v>0</v>
          </cell>
          <cell r="Y350">
            <v>0</v>
          </cell>
          <cell r="AM350">
            <v>0</v>
          </cell>
          <cell r="AN350">
            <v>0</v>
          </cell>
        </row>
        <row r="351">
          <cell r="A351" t="str">
            <v>Hide</v>
          </cell>
          <cell r="I351" t="str">
            <v>Public</v>
          </cell>
          <cell r="J351" t="str">
            <v>Futures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W351" t="str">
            <v>004:ECM</v>
          </cell>
          <cell r="X351">
            <v>0</v>
          </cell>
          <cell r="Y351">
            <v>0</v>
          </cell>
          <cell r="AM351">
            <v>0</v>
          </cell>
          <cell r="AN351">
            <v>0</v>
          </cell>
        </row>
        <row r="352">
          <cell r="A352" t="str">
            <v>Hide</v>
          </cell>
          <cell r="I352" t="str">
            <v>Private</v>
          </cell>
          <cell r="J352" t="str">
            <v>Partnership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2747287</v>
          </cell>
          <cell r="Q352">
            <v>2673963.6</v>
          </cell>
          <cell r="R352">
            <v>73323.399999999907</v>
          </cell>
          <cell r="W352" t="str">
            <v>004:ECM</v>
          </cell>
          <cell r="X352">
            <v>0</v>
          </cell>
          <cell r="Y352">
            <v>0</v>
          </cell>
          <cell r="AM352">
            <v>0</v>
          </cell>
          <cell r="AN352">
            <v>2673963.6</v>
          </cell>
        </row>
        <row r="353">
          <cell r="A353" t="str">
            <v>Hide</v>
          </cell>
          <cell r="I353" t="str">
            <v>Private</v>
          </cell>
          <cell r="J353" t="str">
            <v>Partnership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W353" t="str">
            <v>015:Enron Raptor I</v>
          </cell>
          <cell r="X353">
            <v>0</v>
          </cell>
          <cell r="Y353">
            <v>0</v>
          </cell>
          <cell r="AM353">
            <v>0</v>
          </cell>
          <cell r="AN353">
            <v>0</v>
          </cell>
        </row>
        <row r="354">
          <cell r="A354" t="str">
            <v>Hide</v>
          </cell>
          <cell r="I354" t="str">
            <v>Private</v>
          </cell>
          <cell r="J354" t="str">
            <v>Partnership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14104646.290000001</v>
          </cell>
          <cell r="Q354">
            <v>14104646.290000001</v>
          </cell>
          <cell r="R354">
            <v>0</v>
          </cell>
          <cell r="W354" t="str">
            <v>004:ECM</v>
          </cell>
          <cell r="X354">
            <v>0</v>
          </cell>
          <cell r="Y354">
            <v>0</v>
          </cell>
          <cell r="AM354">
            <v>0</v>
          </cell>
          <cell r="AN354">
            <v>14104646.290000001</v>
          </cell>
        </row>
        <row r="355">
          <cell r="A355" t="str">
            <v>Hide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W355" t="str">
            <v>004:ECM</v>
          </cell>
          <cell r="X355">
            <v>0</v>
          </cell>
          <cell r="Y355">
            <v>0</v>
          </cell>
          <cell r="AM355">
            <v>0</v>
          </cell>
          <cell r="AN355">
            <v>0</v>
          </cell>
        </row>
        <row r="356">
          <cell r="A356" t="str">
            <v>Hide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283416</v>
          </cell>
          <cell r="Q356">
            <v>472359</v>
          </cell>
          <cell r="R356">
            <v>-188943</v>
          </cell>
          <cell r="W356" t="str">
            <v>004:ECM</v>
          </cell>
          <cell r="X356">
            <v>0</v>
          </cell>
          <cell r="Y356">
            <v>0</v>
          </cell>
          <cell r="AM356">
            <v>87320.018900482071</v>
          </cell>
          <cell r="AN356">
            <v>0</v>
          </cell>
        </row>
        <row r="357">
          <cell r="A357" t="str">
            <v>Hide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W357" t="str">
            <v>015:Enron Raptor I</v>
          </cell>
          <cell r="X357">
            <v>0</v>
          </cell>
          <cell r="Y357">
            <v>0</v>
          </cell>
          <cell r="AM357">
            <v>0</v>
          </cell>
          <cell r="AN357">
            <v>0</v>
          </cell>
        </row>
        <row r="358">
          <cell r="A358" t="str">
            <v>Hide</v>
          </cell>
          <cell r="I358" t="str">
            <v>Private</v>
          </cell>
          <cell r="J358" t="str">
            <v>Partnership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W358" t="str">
            <v>004:ECM</v>
          </cell>
          <cell r="X358">
            <v>0</v>
          </cell>
          <cell r="Y358">
            <v>0</v>
          </cell>
          <cell r="AM358">
            <v>0</v>
          </cell>
          <cell r="AN358">
            <v>5000814</v>
          </cell>
        </row>
        <row r="359">
          <cell r="A359" t="str">
            <v>Hide</v>
          </cell>
          <cell r="I359" t="str">
            <v>Private</v>
          </cell>
          <cell r="J359" t="str">
            <v>Partnership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W359" t="str">
            <v>004:ECM</v>
          </cell>
          <cell r="X359">
            <v>0</v>
          </cell>
          <cell r="Y359">
            <v>0</v>
          </cell>
          <cell r="AM359">
            <v>0</v>
          </cell>
          <cell r="AN359">
            <v>0</v>
          </cell>
        </row>
        <row r="360">
          <cell r="A360" t="str">
            <v>Hide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W360" t="str">
            <v>004:ECM</v>
          </cell>
          <cell r="X360">
            <v>0</v>
          </cell>
          <cell r="Y360">
            <v>0</v>
          </cell>
          <cell r="AM360">
            <v>0</v>
          </cell>
          <cell r="AN360">
            <v>0</v>
          </cell>
        </row>
        <row r="361">
          <cell r="A361" t="str">
            <v>Hide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W361" t="str">
            <v>004:ECM</v>
          </cell>
          <cell r="X361">
            <v>0</v>
          </cell>
          <cell r="Y361">
            <v>0</v>
          </cell>
          <cell r="AM361">
            <v>0</v>
          </cell>
          <cell r="AN361">
            <v>0</v>
          </cell>
        </row>
        <row r="362">
          <cell r="A362" t="str">
            <v>Show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157900000</v>
          </cell>
          <cell r="Q362">
            <v>157900000</v>
          </cell>
          <cell r="R362">
            <v>0</v>
          </cell>
          <cell r="W362" t="str">
            <v>001:Enron-NA</v>
          </cell>
          <cell r="X362">
            <v>0</v>
          </cell>
          <cell r="Y362">
            <v>0</v>
          </cell>
          <cell r="AM362">
            <v>0</v>
          </cell>
          <cell r="AN362">
            <v>157900000</v>
          </cell>
        </row>
        <row r="363">
          <cell r="A363" t="str">
            <v>Show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W363" t="str">
            <v>001:Enron-NA</v>
          </cell>
          <cell r="X363">
            <v>0</v>
          </cell>
          <cell r="Y363">
            <v>0</v>
          </cell>
          <cell r="AM363">
            <v>0</v>
          </cell>
          <cell r="AN363">
            <v>0</v>
          </cell>
        </row>
        <row r="364">
          <cell r="A364" t="str">
            <v>Show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W364" t="str">
            <v>001:Enron-NA</v>
          </cell>
          <cell r="X364">
            <v>0</v>
          </cell>
          <cell r="Y364">
            <v>0</v>
          </cell>
          <cell r="AM364">
            <v>0</v>
          </cell>
          <cell r="AN364">
            <v>0</v>
          </cell>
        </row>
        <row r="365">
          <cell r="A365" t="str">
            <v>Show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W365" t="str">
            <v>001:Enron-NA</v>
          </cell>
          <cell r="X365">
            <v>0</v>
          </cell>
          <cell r="Y365">
            <v>0</v>
          </cell>
          <cell r="AM365">
            <v>0</v>
          </cell>
          <cell r="AN365">
            <v>0</v>
          </cell>
        </row>
        <row r="366">
          <cell r="A366" t="str">
            <v>Show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W366" t="str">
            <v>001:Enron-NA</v>
          </cell>
          <cell r="X366">
            <v>0</v>
          </cell>
          <cell r="Y366">
            <v>0</v>
          </cell>
          <cell r="AM366">
            <v>0</v>
          </cell>
          <cell r="AN366">
            <v>0</v>
          </cell>
        </row>
        <row r="367">
          <cell r="A367" t="str">
            <v>Hide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W367" t="str">
            <v>004:ECM</v>
          </cell>
          <cell r="X367">
            <v>0</v>
          </cell>
          <cell r="Y367">
            <v>0</v>
          </cell>
          <cell r="AM367">
            <v>15762.356686147799</v>
          </cell>
          <cell r="AN367">
            <v>0</v>
          </cell>
        </row>
        <row r="368">
          <cell r="A368" t="str">
            <v>Hide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W368" t="str">
            <v>004:ECM</v>
          </cell>
          <cell r="X368">
            <v>0</v>
          </cell>
          <cell r="Y368">
            <v>0</v>
          </cell>
          <cell r="AM368">
            <v>6206.1788576116032</v>
          </cell>
          <cell r="AN368">
            <v>0</v>
          </cell>
        </row>
        <row r="369">
          <cell r="A369" t="str">
            <v>Show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W369" t="str">
            <v>001:Enron-NA</v>
          </cell>
          <cell r="X369">
            <v>0</v>
          </cell>
          <cell r="Y369">
            <v>0</v>
          </cell>
          <cell r="AM369">
            <v>0</v>
          </cell>
          <cell r="AN369">
            <v>0</v>
          </cell>
        </row>
        <row r="370">
          <cell r="A370" t="str">
            <v>Hide</v>
          </cell>
          <cell r="I370" t="str">
            <v>Public</v>
          </cell>
          <cell r="J370" t="str">
            <v>Common Equity</v>
          </cell>
          <cell r="K370">
            <v>2519800</v>
          </cell>
          <cell r="L370">
            <v>2519800</v>
          </cell>
          <cell r="M370">
            <v>0</v>
          </cell>
          <cell r="N370">
            <v>0</v>
          </cell>
          <cell r="O370">
            <v>1</v>
          </cell>
          <cell r="P370">
            <v>0</v>
          </cell>
          <cell r="Q370">
            <v>0</v>
          </cell>
          <cell r="R370">
            <v>0</v>
          </cell>
          <cell r="W370" t="str">
            <v>009:Enron-NA Intl</v>
          </cell>
          <cell r="X370">
            <v>0</v>
          </cell>
          <cell r="Y370">
            <v>0</v>
          </cell>
          <cell r="AM370">
            <v>0</v>
          </cell>
          <cell r="AN370">
            <v>0</v>
          </cell>
        </row>
        <row r="371">
          <cell r="A371" t="str">
            <v>Hide</v>
          </cell>
          <cell r="I371" t="str">
            <v>Public</v>
          </cell>
          <cell r="J371" t="str">
            <v>Common Equity</v>
          </cell>
          <cell r="K371">
            <v>1064431516</v>
          </cell>
          <cell r="L371">
            <v>1064431516</v>
          </cell>
          <cell r="M371">
            <v>0</v>
          </cell>
          <cell r="N371">
            <v>0</v>
          </cell>
          <cell r="O371">
            <v>1</v>
          </cell>
          <cell r="P371">
            <v>0.14088083427247938</v>
          </cell>
          <cell r="Q371">
            <v>0.14088083427247938</v>
          </cell>
          <cell r="R371">
            <v>0</v>
          </cell>
          <cell r="W371" t="str">
            <v>006:Enron-CALME</v>
          </cell>
          <cell r="X371">
            <v>0</v>
          </cell>
          <cell r="Y371">
            <v>0</v>
          </cell>
          <cell r="AM371">
            <v>0</v>
          </cell>
          <cell r="AN371">
            <v>149958000</v>
          </cell>
        </row>
        <row r="372">
          <cell r="A372" t="str">
            <v>Hide</v>
          </cell>
          <cell r="I372" t="str">
            <v>Public</v>
          </cell>
          <cell r="J372" t="str">
            <v>Common Equity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1</v>
          </cell>
          <cell r="P372">
            <v>0.94301495352283438</v>
          </cell>
          <cell r="Q372">
            <v>0.94301495352283438</v>
          </cell>
          <cell r="R372">
            <v>0</v>
          </cell>
          <cell r="W372" t="str">
            <v>004:ECM</v>
          </cell>
          <cell r="X372">
            <v>0</v>
          </cell>
          <cell r="Y372">
            <v>0</v>
          </cell>
          <cell r="AM372">
            <v>-403837.06579125114</v>
          </cell>
          <cell r="AN372">
            <v>2773493.0518151443</v>
          </cell>
        </row>
        <row r="373">
          <cell r="A373" t="str">
            <v>Hide</v>
          </cell>
          <cell r="I373" t="str">
            <v>Public</v>
          </cell>
          <cell r="J373" t="str">
            <v>Common Equity</v>
          </cell>
          <cell r="K373">
            <v>2528400</v>
          </cell>
          <cell r="L373">
            <v>2528400</v>
          </cell>
          <cell r="M373">
            <v>0</v>
          </cell>
          <cell r="N373">
            <v>0</v>
          </cell>
          <cell r="O373">
            <v>1</v>
          </cell>
          <cell r="P373">
            <v>1.0690121786197564</v>
          </cell>
          <cell r="Q373">
            <v>1.0460251046025104</v>
          </cell>
          <cell r="R373">
            <v>2.2987074017245979E-2</v>
          </cell>
          <cell r="W373" t="str">
            <v>015:Enron Raptor I</v>
          </cell>
          <cell r="X373">
            <v>0</v>
          </cell>
          <cell r="Y373">
            <v>0</v>
          </cell>
          <cell r="AM373">
            <v>0</v>
          </cell>
          <cell r="AN373">
            <v>0</v>
          </cell>
        </row>
        <row r="374">
          <cell r="A374" t="str">
            <v>Hide</v>
          </cell>
          <cell r="I374" t="str">
            <v>Public</v>
          </cell>
          <cell r="J374" t="str">
            <v>Common Equity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1</v>
          </cell>
          <cell r="P374">
            <v>1.6839552741479187</v>
          </cell>
          <cell r="Q374">
            <v>1.6839552741479187</v>
          </cell>
          <cell r="R374">
            <v>0</v>
          </cell>
          <cell r="W374" t="str">
            <v>004:ECM</v>
          </cell>
          <cell r="X374">
            <v>0</v>
          </cell>
          <cell r="Y374">
            <v>0</v>
          </cell>
          <cell r="AM374">
            <v>17657.797534207115</v>
          </cell>
          <cell r="AN374">
            <v>1011872.498114833</v>
          </cell>
        </row>
        <row r="375">
          <cell r="A375" t="str">
            <v>Hide</v>
          </cell>
          <cell r="I375" t="str">
            <v>Public</v>
          </cell>
          <cell r="J375" t="str">
            <v>Common Equity</v>
          </cell>
          <cell r="K375">
            <v>442470</v>
          </cell>
          <cell r="L375">
            <v>442470</v>
          </cell>
          <cell r="M375">
            <v>0</v>
          </cell>
          <cell r="N375">
            <v>0</v>
          </cell>
          <cell r="O375">
            <v>1</v>
          </cell>
          <cell r="P375">
            <v>1.6238159675236805</v>
          </cell>
          <cell r="Q375">
            <v>1.8221082467269538</v>
          </cell>
          <cell r="R375">
            <v>-0.1982922792032733</v>
          </cell>
          <cell r="W375" t="str">
            <v>015:Enron Raptor I</v>
          </cell>
          <cell r="X375">
            <v>0</v>
          </cell>
          <cell r="Y375">
            <v>0</v>
          </cell>
          <cell r="AM375">
            <v>0</v>
          </cell>
          <cell r="AN375">
            <v>0</v>
          </cell>
        </row>
        <row r="376">
          <cell r="A376" t="str">
            <v>Hide</v>
          </cell>
          <cell r="I376" t="str">
            <v>Public</v>
          </cell>
          <cell r="J376" t="str">
            <v>Common Equity</v>
          </cell>
          <cell r="K376">
            <v>1995232.0000000002</v>
          </cell>
          <cell r="L376">
            <v>1995232</v>
          </cell>
          <cell r="M376">
            <v>0</v>
          </cell>
          <cell r="N376">
            <v>0</v>
          </cell>
          <cell r="O376">
            <v>1</v>
          </cell>
          <cell r="P376">
            <v>33.1875</v>
          </cell>
          <cell r="Q376">
            <v>34.5</v>
          </cell>
          <cell r="R376">
            <v>-1.3125</v>
          </cell>
          <cell r="W376" t="str">
            <v>004:ECM</v>
          </cell>
          <cell r="X376">
            <v>0</v>
          </cell>
          <cell r="Y376">
            <v>0</v>
          </cell>
          <cell r="AM376">
            <v>5923345</v>
          </cell>
          <cell r="AN376">
            <v>75818816.000000015</v>
          </cell>
        </row>
        <row r="377">
          <cell r="A377" t="str">
            <v>Hide</v>
          </cell>
          <cell r="I377" t="str">
            <v>Public</v>
          </cell>
          <cell r="J377" t="str">
            <v>Common Equity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1</v>
          </cell>
          <cell r="P377">
            <v>6.9000000000000006E-2</v>
          </cell>
          <cell r="Q377">
            <v>6.9000000000000006E-2</v>
          </cell>
          <cell r="R377">
            <v>0</v>
          </cell>
          <cell r="W377" t="str">
            <v>004:ECM</v>
          </cell>
          <cell r="X377">
            <v>0</v>
          </cell>
          <cell r="Y377">
            <v>0</v>
          </cell>
          <cell r="AM377">
            <v>-171246.50566800009</v>
          </cell>
          <cell r="AN377">
            <v>441926.46623999998</v>
          </cell>
        </row>
        <row r="378">
          <cell r="A378" t="str">
            <v>Hide</v>
          </cell>
          <cell r="I378" t="str">
            <v>Public</v>
          </cell>
          <cell r="J378" t="str">
            <v>Common Equity</v>
          </cell>
          <cell r="K378">
            <v>4419264.6623999998</v>
          </cell>
          <cell r="L378">
            <v>4419264.6623999998</v>
          </cell>
          <cell r="M378">
            <v>0</v>
          </cell>
          <cell r="N378">
            <v>0</v>
          </cell>
          <cell r="O378">
            <v>1</v>
          </cell>
          <cell r="P378">
            <v>6.9000000000000006E-2</v>
          </cell>
          <cell r="Q378">
            <v>6.9000000000000006E-2</v>
          </cell>
          <cell r="R378">
            <v>0</v>
          </cell>
          <cell r="W378" t="str">
            <v>015:Enron Raptor I</v>
          </cell>
          <cell r="X378">
            <v>0</v>
          </cell>
          <cell r="Y378">
            <v>0</v>
          </cell>
          <cell r="AM378">
            <v>0</v>
          </cell>
          <cell r="AN378">
            <v>0</v>
          </cell>
        </row>
        <row r="379">
          <cell r="A379" t="str">
            <v>Hide</v>
          </cell>
          <cell r="I379" t="str">
            <v>Public</v>
          </cell>
          <cell r="J379" t="str">
            <v>Common Equity</v>
          </cell>
          <cell r="K379">
            <v>67406.50993203785</v>
          </cell>
          <cell r="L379">
            <v>67406.50993203785</v>
          </cell>
          <cell r="M379">
            <v>0</v>
          </cell>
          <cell r="N379">
            <v>0</v>
          </cell>
          <cell r="O379">
            <v>1</v>
          </cell>
          <cell r="P379">
            <v>18.75</v>
          </cell>
          <cell r="Q379">
            <v>18.5625</v>
          </cell>
          <cell r="R379">
            <v>0.1875</v>
          </cell>
          <cell r="W379" t="str">
            <v>004:ECM</v>
          </cell>
          <cell r="X379">
            <v>0</v>
          </cell>
          <cell r="Y379">
            <v>0</v>
          </cell>
          <cell r="AM379">
            <v>602989.58084399952</v>
          </cell>
          <cell r="AN379">
            <v>5468730.9450351773</v>
          </cell>
        </row>
        <row r="380">
          <cell r="A380" t="str">
            <v>Hide</v>
          </cell>
          <cell r="I380" t="str">
            <v>Public</v>
          </cell>
          <cell r="J380" t="str">
            <v>Common Equity</v>
          </cell>
          <cell r="K380">
            <v>3686458</v>
          </cell>
          <cell r="L380">
            <v>3721458</v>
          </cell>
          <cell r="M380">
            <v>0</v>
          </cell>
          <cell r="N380">
            <v>0</v>
          </cell>
          <cell r="O380">
            <v>1</v>
          </cell>
          <cell r="P380">
            <v>10.25</v>
          </cell>
          <cell r="Q380">
            <v>10.25</v>
          </cell>
          <cell r="R380">
            <v>0</v>
          </cell>
          <cell r="W380" t="str">
            <v>012:Enron Corp.</v>
          </cell>
          <cell r="X380">
            <v>0</v>
          </cell>
          <cell r="Y380">
            <v>0</v>
          </cell>
          <cell r="AM380">
            <v>0</v>
          </cell>
          <cell r="AN380">
            <v>52269522.375</v>
          </cell>
        </row>
        <row r="381">
          <cell r="A381" t="str">
            <v>Hide</v>
          </cell>
          <cell r="I381" t="str">
            <v xml:space="preserve">Private </v>
          </cell>
          <cell r="J381" t="str">
            <v>Common Equity</v>
          </cell>
          <cell r="K381">
            <v>1986600</v>
          </cell>
          <cell r="L381">
            <v>1986600</v>
          </cell>
          <cell r="M381">
            <v>0</v>
          </cell>
          <cell r="N381">
            <v>0</v>
          </cell>
          <cell r="O381">
            <v>1</v>
          </cell>
          <cell r="P381">
            <v>5.3223500000000001</v>
          </cell>
          <cell r="Q381">
            <v>5.3223500000000001</v>
          </cell>
          <cell r="R381">
            <v>0</v>
          </cell>
          <cell r="W381" t="str">
            <v>004:ECM</v>
          </cell>
          <cell r="X381">
            <v>0</v>
          </cell>
          <cell r="Y381">
            <v>0</v>
          </cell>
          <cell r="AM381">
            <v>0</v>
          </cell>
          <cell r="AN381">
            <v>10573380.51</v>
          </cell>
        </row>
        <row r="382">
          <cell r="A382" t="str">
            <v>Hide</v>
          </cell>
          <cell r="I382" t="str">
            <v xml:space="preserve">Private </v>
          </cell>
          <cell r="J382" t="str">
            <v>Common Equity</v>
          </cell>
          <cell r="K382">
            <v>60199.7592</v>
          </cell>
          <cell r="L382">
            <v>60199.7592</v>
          </cell>
          <cell r="M382">
            <v>0</v>
          </cell>
          <cell r="N382">
            <v>0</v>
          </cell>
          <cell r="O382">
            <v>1</v>
          </cell>
          <cell r="P382">
            <v>0</v>
          </cell>
          <cell r="Q382">
            <v>0</v>
          </cell>
          <cell r="R382">
            <v>0</v>
          </cell>
          <cell r="W382" t="str">
            <v>004:ECM</v>
          </cell>
          <cell r="X382">
            <v>0</v>
          </cell>
          <cell r="Y382">
            <v>0</v>
          </cell>
          <cell r="AM382">
            <v>0</v>
          </cell>
          <cell r="AN382">
            <v>0</v>
          </cell>
        </row>
        <row r="383">
          <cell r="A383" t="str">
            <v>Hide</v>
          </cell>
          <cell r="I383" t="str">
            <v xml:space="preserve">Private </v>
          </cell>
          <cell r="J383" t="str">
            <v>Common Equity</v>
          </cell>
          <cell r="K383">
            <v>343140</v>
          </cell>
          <cell r="L383">
            <v>343140</v>
          </cell>
          <cell r="M383">
            <v>0</v>
          </cell>
          <cell r="N383">
            <v>0</v>
          </cell>
          <cell r="O383">
            <v>1</v>
          </cell>
          <cell r="P383">
            <v>280.62637543859654</v>
          </cell>
          <cell r="Q383">
            <v>280.62637543859654</v>
          </cell>
          <cell r="R383">
            <v>0</v>
          </cell>
          <cell r="W383" t="str">
            <v>004:ECM</v>
          </cell>
          <cell r="X383">
            <v>0</v>
          </cell>
          <cell r="Y383">
            <v>0</v>
          </cell>
          <cell r="AM383">
            <v>0</v>
          </cell>
          <cell r="AN383">
            <v>96294134.46800001</v>
          </cell>
        </row>
        <row r="384">
          <cell r="A384" t="str">
            <v>Hide</v>
          </cell>
          <cell r="I384" t="str">
            <v xml:space="preserve">Private </v>
          </cell>
          <cell r="J384" t="str">
            <v>Common Equity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1</v>
          </cell>
          <cell r="P384">
            <v>8.3125</v>
          </cell>
          <cell r="Q384">
            <v>8.375</v>
          </cell>
          <cell r="R384">
            <v>-6.25E-2</v>
          </cell>
          <cell r="W384" t="str">
            <v>004:ECM</v>
          </cell>
          <cell r="X384">
            <v>0</v>
          </cell>
          <cell r="Y384">
            <v>0</v>
          </cell>
          <cell r="AM384">
            <v>-1089347.1434999998</v>
          </cell>
          <cell r="AN384">
            <v>3449599.2877500001</v>
          </cell>
        </row>
        <row r="385">
          <cell r="A385" t="str">
            <v>Hide</v>
          </cell>
          <cell r="I385" t="str">
            <v xml:space="preserve">Private </v>
          </cell>
          <cell r="J385" t="str">
            <v>Common Equity</v>
          </cell>
          <cell r="K385">
            <v>484154.28600000002</v>
          </cell>
          <cell r="L385">
            <v>484154.28600000002</v>
          </cell>
          <cell r="M385">
            <v>0</v>
          </cell>
          <cell r="N385">
            <v>0</v>
          </cell>
          <cell r="O385">
            <v>1</v>
          </cell>
          <cell r="P385">
            <v>8.3125</v>
          </cell>
          <cell r="Q385">
            <v>8.375</v>
          </cell>
          <cell r="R385">
            <v>-6.25E-2</v>
          </cell>
          <cell r="W385" t="str">
            <v>015:Enron Raptor I</v>
          </cell>
          <cell r="X385">
            <v>0</v>
          </cell>
          <cell r="Y385">
            <v>0</v>
          </cell>
          <cell r="AM385">
            <v>0</v>
          </cell>
          <cell r="AN385">
            <v>0</v>
          </cell>
        </row>
        <row r="386">
          <cell r="A386" t="str">
            <v>Show</v>
          </cell>
          <cell r="I386" t="str">
            <v xml:space="preserve">Private </v>
          </cell>
          <cell r="J386" t="str">
            <v>Common Equity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0</v>
          </cell>
          <cell r="P386">
            <v>2141609.85</v>
          </cell>
          <cell r="Q386">
            <v>2141609.85</v>
          </cell>
          <cell r="R386">
            <v>0</v>
          </cell>
          <cell r="W386" t="str">
            <v>001:Enron-NA</v>
          </cell>
          <cell r="X386">
            <v>0</v>
          </cell>
          <cell r="Y386">
            <v>0</v>
          </cell>
          <cell r="AM386">
            <v>0</v>
          </cell>
          <cell r="AN386">
            <v>3530871.16</v>
          </cell>
        </row>
        <row r="387">
          <cell r="A387" t="str">
            <v>DoNotShow</v>
          </cell>
          <cell r="I387" t="str">
            <v xml:space="preserve">Private </v>
          </cell>
          <cell r="J387" t="str">
            <v>Common Equity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W387" t="str">
            <v>016:Enron Raptor II</v>
          </cell>
          <cell r="X387">
            <v>0</v>
          </cell>
          <cell r="Y387">
            <v>0</v>
          </cell>
          <cell r="AM387">
            <v>0</v>
          </cell>
          <cell r="AN387">
            <v>0</v>
          </cell>
        </row>
        <row r="388">
          <cell r="A388" t="str">
            <v>Show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0</v>
          </cell>
          <cell r="P388">
            <v>2889496.81</v>
          </cell>
          <cell r="Q388">
            <v>2889496.81</v>
          </cell>
          <cell r="R388">
            <v>0</v>
          </cell>
          <cell r="W388" t="str">
            <v>001:Enron-NA</v>
          </cell>
          <cell r="X388">
            <v>0</v>
          </cell>
          <cell r="Y388">
            <v>0</v>
          </cell>
          <cell r="AM388">
            <v>0</v>
          </cell>
          <cell r="AN388">
            <v>2498641.8199999998</v>
          </cell>
          <cell r="AS388">
            <v>0</v>
          </cell>
          <cell r="AT388">
            <v>2889496.81</v>
          </cell>
        </row>
        <row r="389">
          <cell r="A389" t="str">
            <v>DoNotShow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W389" t="str">
            <v>015:Enron Raptor I</v>
          </cell>
          <cell r="X389">
            <v>0</v>
          </cell>
          <cell r="Y389">
            <v>0</v>
          </cell>
          <cell r="AM389">
            <v>0</v>
          </cell>
          <cell r="AN389">
            <v>0</v>
          </cell>
          <cell r="AS389">
            <v>0</v>
          </cell>
          <cell r="AT389">
            <v>0</v>
          </cell>
        </row>
        <row r="390">
          <cell r="A390" t="str">
            <v>Hide</v>
          </cell>
          <cell r="I390" t="str">
            <v>Warrants</v>
          </cell>
          <cell r="J390" t="str">
            <v>Warrants</v>
          </cell>
          <cell r="K390">
            <v>602000</v>
          </cell>
          <cell r="L390">
            <v>602000</v>
          </cell>
          <cell r="M390">
            <v>1.7073941535638029E-8</v>
          </cell>
          <cell r="N390">
            <v>0</v>
          </cell>
          <cell r="O390">
            <v>8.3490202925220514E-9</v>
          </cell>
          <cell r="P390">
            <v>1.3555025326701858E-9</v>
          </cell>
          <cell r="Q390">
            <v>1.7151737524410097E-9</v>
          </cell>
          <cell r="R390">
            <v>-3.5967121977082394E-10</v>
          </cell>
          <cell r="W390" t="str">
            <v>004:ECM</v>
          </cell>
          <cell r="X390">
            <v>0</v>
          </cell>
          <cell r="Y390">
            <v>0</v>
          </cell>
          <cell r="AM390">
            <v>-474.56324908531263</v>
          </cell>
          <cell r="AN390">
            <v>1.3904090951154462</v>
          </cell>
          <cell r="AS390">
            <v>4.6177387610402902E-2</v>
          </cell>
          <cell r="AT390">
            <v>9.1875</v>
          </cell>
        </row>
        <row r="391">
          <cell r="A391" t="str">
            <v>Hide</v>
          </cell>
          <cell r="I391" t="str">
            <v>Warrants</v>
          </cell>
          <cell r="J391" t="str">
            <v>Warrants</v>
          </cell>
          <cell r="K391">
            <v>0</v>
          </cell>
          <cell r="L391">
            <v>0</v>
          </cell>
          <cell r="M391">
            <v>3.3074400024313277E-2</v>
          </cell>
          <cell r="N391">
            <v>0</v>
          </cell>
          <cell r="O391">
            <v>0.41601048560724335</v>
          </cell>
          <cell r="P391">
            <v>2.4516160116128787</v>
          </cell>
          <cell r="Q391">
            <v>2.3004880772537417</v>
          </cell>
          <cell r="R391">
            <v>0.15112793435913696</v>
          </cell>
          <cell r="W391" t="str">
            <v>004:ECM</v>
          </cell>
          <cell r="X391">
            <v>0</v>
          </cell>
          <cell r="Y391">
            <v>0</v>
          </cell>
          <cell r="AM391">
            <v>0</v>
          </cell>
          <cell r="AN391">
            <v>31831.971456832438</v>
          </cell>
          <cell r="AS391">
            <v>0</v>
          </cell>
          <cell r="AT391">
            <v>16</v>
          </cell>
        </row>
        <row r="392">
          <cell r="A392" t="str">
            <v>Hide</v>
          </cell>
          <cell r="I392" t="str">
            <v>Warrants</v>
          </cell>
          <cell r="J392" t="str">
            <v>Warrants</v>
          </cell>
          <cell r="K392">
            <v>46956</v>
          </cell>
          <cell r="L392">
            <v>46956</v>
          </cell>
          <cell r="M392">
            <v>3.3074400024313277E-2</v>
          </cell>
          <cell r="N392">
            <v>0</v>
          </cell>
          <cell r="O392">
            <v>0.41601048560724335</v>
          </cell>
          <cell r="P392">
            <v>2.4516160116128787</v>
          </cell>
          <cell r="Q392">
            <v>2.3004880772537417</v>
          </cell>
          <cell r="R392">
            <v>0.15112793435913696</v>
          </cell>
          <cell r="W392" t="str">
            <v>015:Enron Raptor I</v>
          </cell>
          <cell r="X392">
            <v>0</v>
          </cell>
          <cell r="Y392">
            <v>0</v>
          </cell>
          <cell r="AM392">
            <v>0</v>
          </cell>
          <cell r="AN392">
            <v>0</v>
          </cell>
          <cell r="AS392">
            <v>312547.01379477949</v>
          </cell>
          <cell r="AT392">
            <v>16</v>
          </cell>
        </row>
        <row r="393">
          <cell r="A393" t="str">
            <v>Hide</v>
          </cell>
          <cell r="I393" t="str">
            <v>Warrants</v>
          </cell>
          <cell r="J393" t="str">
            <v>Warrants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W393" t="str">
            <v>004:ECM</v>
          </cell>
          <cell r="X393">
            <v>0</v>
          </cell>
          <cell r="Y393">
            <v>0</v>
          </cell>
          <cell r="AM393">
            <v>0</v>
          </cell>
          <cell r="AN393">
            <v>0</v>
          </cell>
          <cell r="AS393">
            <v>0</v>
          </cell>
          <cell r="AT393">
            <v>0</v>
          </cell>
        </row>
        <row r="394">
          <cell r="A394" t="str">
            <v>Hide</v>
          </cell>
          <cell r="I394" t="str">
            <v>Convertible</v>
          </cell>
          <cell r="J394" t="str">
            <v>Convertible Preferred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W394" t="str">
            <v>004:ECM</v>
          </cell>
          <cell r="X394">
            <v>0</v>
          </cell>
          <cell r="Y394">
            <v>0</v>
          </cell>
          <cell r="AM394">
            <v>0</v>
          </cell>
          <cell r="AN394">
            <v>0</v>
          </cell>
          <cell r="AS394">
            <v>0</v>
          </cell>
          <cell r="AT394">
            <v>0</v>
          </cell>
        </row>
        <row r="395">
          <cell r="A395" t="str">
            <v>Hide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W395" t="str">
            <v>010:Enron Europe</v>
          </cell>
          <cell r="X395">
            <v>0</v>
          </cell>
          <cell r="Y395">
            <v>0</v>
          </cell>
          <cell r="AM395">
            <v>0</v>
          </cell>
          <cell r="AN395">
            <v>0</v>
          </cell>
          <cell r="AS395">
            <v>0</v>
          </cell>
          <cell r="AT395">
            <v>0</v>
          </cell>
        </row>
        <row r="396">
          <cell r="A396" t="str">
            <v>Hide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49034458.000000015</v>
          </cell>
          <cell r="Q396">
            <v>49034458.000000015</v>
          </cell>
          <cell r="R396">
            <v>0</v>
          </cell>
          <cell r="W396" t="str">
            <v>010:Enron Europe</v>
          </cell>
          <cell r="X396">
            <v>0</v>
          </cell>
          <cell r="Y396">
            <v>0</v>
          </cell>
          <cell r="AM396">
            <v>0</v>
          </cell>
          <cell r="AN396">
            <v>51320280.548450015</v>
          </cell>
          <cell r="AS396">
            <v>49034458.000000015</v>
          </cell>
          <cell r="AT396">
            <v>49034458.000000015</v>
          </cell>
        </row>
        <row r="397">
          <cell r="A397" t="str">
            <v>DoNotShow</v>
          </cell>
          <cell r="I397" t="str">
            <v>Public</v>
          </cell>
          <cell r="J397" t="str">
            <v>Bonds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W397" t="str">
            <v>005:Enron-Asia Pacific</v>
          </cell>
          <cell r="X397">
            <v>0</v>
          </cell>
          <cell r="Y397">
            <v>0</v>
          </cell>
          <cell r="AM397">
            <v>0</v>
          </cell>
          <cell r="AN397">
            <v>0</v>
          </cell>
          <cell r="AS397">
            <v>0</v>
          </cell>
          <cell r="AT397">
            <v>0</v>
          </cell>
        </row>
        <row r="398">
          <cell r="A398" t="str">
            <v>DoNotShow</v>
          </cell>
          <cell r="I398" t="str">
            <v>Public</v>
          </cell>
          <cell r="J398" t="str">
            <v>Bonds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W398" t="str">
            <v>005:Enron-Asia Pacific</v>
          </cell>
          <cell r="X398">
            <v>0</v>
          </cell>
          <cell r="Y398">
            <v>0</v>
          </cell>
          <cell r="AM398">
            <v>0</v>
          </cell>
          <cell r="AN398">
            <v>0</v>
          </cell>
          <cell r="AS398">
            <v>0</v>
          </cell>
          <cell r="AT398">
            <v>0</v>
          </cell>
        </row>
        <row r="399">
          <cell r="A399" t="str">
            <v>Hide</v>
          </cell>
          <cell r="I399" t="str">
            <v>Public</v>
          </cell>
          <cell r="J399" t="str">
            <v>Bonds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4941000</v>
          </cell>
          <cell r="Q399">
            <v>4941000</v>
          </cell>
          <cell r="R399">
            <v>0</v>
          </cell>
          <cell r="W399" t="str">
            <v>005:Enron-Asia Pacific</v>
          </cell>
          <cell r="X399">
            <v>0</v>
          </cell>
          <cell r="Y399">
            <v>0</v>
          </cell>
          <cell r="AM399">
            <v>0</v>
          </cell>
          <cell r="AN399">
            <v>4941000</v>
          </cell>
          <cell r="AS399">
            <v>4941000</v>
          </cell>
          <cell r="AT399">
            <v>4941000</v>
          </cell>
        </row>
        <row r="400">
          <cell r="A400" t="str">
            <v>Hide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26805000</v>
          </cell>
          <cell r="Q400">
            <v>26805000</v>
          </cell>
          <cell r="R400">
            <v>0</v>
          </cell>
          <cell r="W400" t="str">
            <v>005:Enron-Asia Pacific</v>
          </cell>
          <cell r="X400">
            <v>0</v>
          </cell>
          <cell r="Y400">
            <v>0</v>
          </cell>
          <cell r="AM400">
            <v>0</v>
          </cell>
          <cell r="AN400">
            <v>26805000</v>
          </cell>
          <cell r="AS400">
            <v>26805000</v>
          </cell>
          <cell r="AT400">
            <v>26805000</v>
          </cell>
        </row>
        <row r="401">
          <cell r="A401" t="str">
            <v>Hide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70370000</v>
          </cell>
          <cell r="Q401">
            <v>70370000</v>
          </cell>
          <cell r="R401">
            <v>0</v>
          </cell>
          <cell r="W401" t="str">
            <v>005:Enron-Asia Pacific</v>
          </cell>
          <cell r="X401">
            <v>0</v>
          </cell>
          <cell r="Y401">
            <v>0</v>
          </cell>
          <cell r="AM401">
            <v>0</v>
          </cell>
          <cell r="AN401">
            <v>70370000</v>
          </cell>
          <cell r="AS401">
            <v>70370000</v>
          </cell>
          <cell r="AT401">
            <v>70370000</v>
          </cell>
        </row>
        <row r="402">
          <cell r="A402" t="str">
            <v>Hide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W402" t="str">
            <v>009:Enron-NA Intl</v>
          </cell>
          <cell r="X402">
            <v>0</v>
          </cell>
          <cell r="Y402">
            <v>0</v>
          </cell>
          <cell r="AM402">
            <v>0</v>
          </cell>
          <cell r="AN402">
            <v>0</v>
          </cell>
          <cell r="AS402">
            <v>0</v>
          </cell>
          <cell r="AT402">
            <v>0</v>
          </cell>
        </row>
        <row r="403">
          <cell r="A403" t="str">
            <v>Hide</v>
          </cell>
          <cell r="I403" t="str">
            <v>Public</v>
          </cell>
          <cell r="J403" t="str">
            <v>Common Equity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1</v>
          </cell>
          <cell r="P403">
            <v>9.8125</v>
          </cell>
          <cell r="Q403">
            <v>9.75</v>
          </cell>
          <cell r="R403">
            <v>6.25E-2</v>
          </cell>
          <cell r="W403" t="str">
            <v>008:Enron-India</v>
          </cell>
          <cell r="X403">
            <v>0</v>
          </cell>
          <cell r="Y403">
            <v>0</v>
          </cell>
          <cell r="AM403">
            <v>0</v>
          </cell>
          <cell r="AN403">
            <v>0</v>
          </cell>
          <cell r="AS403">
            <v>0</v>
          </cell>
          <cell r="AT403">
            <v>9.8125</v>
          </cell>
        </row>
        <row r="404">
          <cell r="A404" t="str">
            <v>Hide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33106000</v>
          </cell>
          <cell r="Q404">
            <v>33106000</v>
          </cell>
          <cell r="R404">
            <v>0</v>
          </cell>
          <cell r="W404" t="str">
            <v>006:Enron-CALME</v>
          </cell>
          <cell r="X404">
            <v>0</v>
          </cell>
          <cell r="Y404">
            <v>0</v>
          </cell>
          <cell r="AM404">
            <v>0</v>
          </cell>
          <cell r="AN404">
            <v>33106000</v>
          </cell>
          <cell r="AS404">
            <v>33106000</v>
          </cell>
          <cell r="AT404">
            <v>33106000</v>
          </cell>
        </row>
        <row r="405">
          <cell r="A405" t="str">
            <v>Hide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0</v>
          </cell>
          <cell r="Q405">
            <v>0</v>
          </cell>
          <cell r="R405">
            <v>0</v>
          </cell>
          <cell r="W405" t="str">
            <v>006:Enron-CALME</v>
          </cell>
          <cell r="X405">
            <v>0</v>
          </cell>
          <cell r="Y405">
            <v>0</v>
          </cell>
          <cell r="AM405">
            <v>0</v>
          </cell>
          <cell r="AN405">
            <v>0</v>
          </cell>
          <cell r="AS405">
            <v>0</v>
          </cell>
          <cell r="AT405">
            <v>0</v>
          </cell>
        </row>
        <row r="406">
          <cell r="A406" t="str">
            <v>Hide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33699000</v>
          </cell>
          <cell r="Q406">
            <v>33699000</v>
          </cell>
          <cell r="R406">
            <v>0</v>
          </cell>
          <cell r="W406" t="str">
            <v>006:Enron-CALME</v>
          </cell>
          <cell r="X406">
            <v>0</v>
          </cell>
          <cell r="Y406">
            <v>0</v>
          </cell>
          <cell r="AM406">
            <v>0</v>
          </cell>
          <cell r="AN406">
            <v>33699000</v>
          </cell>
          <cell r="AS406">
            <v>33699000</v>
          </cell>
          <cell r="AT406">
            <v>33699000</v>
          </cell>
        </row>
        <row r="407">
          <cell r="A407" t="str">
            <v>Hide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7601000</v>
          </cell>
          <cell r="Q407">
            <v>7601000</v>
          </cell>
          <cell r="R407">
            <v>0</v>
          </cell>
          <cell r="W407" t="str">
            <v>005:Enron-Asia Pacific</v>
          </cell>
          <cell r="X407">
            <v>0</v>
          </cell>
          <cell r="Y407">
            <v>0</v>
          </cell>
          <cell r="AM407">
            <v>0</v>
          </cell>
          <cell r="AN407">
            <v>7601000</v>
          </cell>
          <cell r="AS407">
            <v>7601000</v>
          </cell>
          <cell r="AT407">
            <v>7601000</v>
          </cell>
        </row>
        <row r="408">
          <cell r="A408" t="str">
            <v>Hide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1200000</v>
          </cell>
          <cell r="Q408">
            <v>1200000</v>
          </cell>
          <cell r="R408">
            <v>0</v>
          </cell>
          <cell r="W408" t="str">
            <v>009:Enron-NA Intl</v>
          </cell>
          <cell r="X408">
            <v>0</v>
          </cell>
          <cell r="Y408">
            <v>0</v>
          </cell>
          <cell r="AM408">
            <v>0</v>
          </cell>
          <cell r="AN408">
            <v>1200000</v>
          </cell>
          <cell r="AS408">
            <v>1200000</v>
          </cell>
          <cell r="AT408">
            <v>1200000</v>
          </cell>
        </row>
        <row r="409">
          <cell r="A409" t="str">
            <v>Hide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39365000</v>
          </cell>
          <cell r="Q409">
            <v>39365000</v>
          </cell>
          <cell r="R409">
            <v>0</v>
          </cell>
          <cell r="W409" t="str">
            <v>006:Enron-CALME</v>
          </cell>
          <cell r="X409">
            <v>0</v>
          </cell>
          <cell r="Y409">
            <v>0</v>
          </cell>
          <cell r="AM409">
            <v>0</v>
          </cell>
          <cell r="AN409">
            <v>39365000</v>
          </cell>
          <cell r="AS409">
            <v>39365000</v>
          </cell>
          <cell r="AT409">
            <v>39365000</v>
          </cell>
        </row>
        <row r="410">
          <cell r="A410" t="str">
            <v>Hide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11038000</v>
          </cell>
          <cell r="Q410">
            <v>11038000</v>
          </cell>
          <cell r="R410">
            <v>0</v>
          </cell>
          <cell r="W410" t="str">
            <v>006:Enron-CALME</v>
          </cell>
          <cell r="X410">
            <v>0</v>
          </cell>
          <cell r="Y410">
            <v>0</v>
          </cell>
          <cell r="AM410">
            <v>0</v>
          </cell>
          <cell r="AN410">
            <v>11038000</v>
          </cell>
          <cell r="AS410">
            <v>11038000</v>
          </cell>
          <cell r="AT410">
            <v>11038000</v>
          </cell>
        </row>
        <row r="411">
          <cell r="A411" t="str">
            <v>DoNotShow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W411" t="str">
            <v>007:Enron-South America</v>
          </cell>
          <cell r="X411">
            <v>0</v>
          </cell>
          <cell r="Y411">
            <v>0</v>
          </cell>
          <cell r="AM411">
            <v>0</v>
          </cell>
          <cell r="AN411">
            <v>0</v>
          </cell>
          <cell r="AS411">
            <v>0</v>
          </cell>
          <cell r="AT411">
            <v>0</v>
          </cell>
        </row>
        <row r="412">
          <cell r="A412" t="str">
            <v>Hide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3865000</v>
          </cell>
          <cell r="Q412">
            <v>3865000</v>
          </cell>
          <cell r="R412">
            <v>0</v>
          </cell>
          <cell r="W412" t="str">
            <v>006:Enron-CALME</v>
          </cell>
          <cell r="X412">
            <v>0</v>
          </cell>
          <cell r="Y412">
            <v>0</v>
          </cell>
          <cell r="AM412">
            <v>0</v>
          </cell>
          <cell r="AN412">
            <v>3865000</v>
          </cell>
          <cell r="AS412">
            <v>3865000</v>
          </cell>
          <cell r="AT412">
            <v>3865000</v>
          </cell>
        </row>
        <row r="413">
          <cell r="A413" t="str">
            <v>Hide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W413" t="str">
            <v>006:Enron-CALME</v>
          </cell>
          <cell r="X413">
            <v>0</v>
          </cell>
          <cell r="Y413">
            <v>0</v>
          </cell>
          <cell r="AM413">
            <v>0</v>
          </cell>
          <cell r="AN413">
            <v>0</v>
          </cell>
          <cell r="AS413">
            <v>0</v>
          </cell>
          <cell r="AT413">
            <v>0</v>
          </cell>
        </row>
        <row r="414">
          <cell r="A414" t="str">
            <v>Hide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11730000</v>
          </cell>
          <cell r="Q414">
            <v>11730000</v>
          </cell>
          <cell r="R414">
            <v>0</v>
          </cell>
          <cell r="W414" t="str">
            <v>006:Enron-CALME</v>
          </cell>
          <cell r="X414">
            <v>0</v>
          </cell>
          <cell r="Y414">
            <v>0</v>
          </cell>
          <cell r="AM414">
            <v>0</v>
          </cell>
          <cell r="AN414">
            <v>11730000</v>
          </cell>
          <cell r="AS414">
            <v>11730000</v>
          </cell>
          <cell r="AT414">
            <v>11730000</v>
          </cell>
        </row>
        <row r="415">
          <cell r="A415" t="str">
            <v>Hide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6386000</v>
          </cell>
          <cell r="Q415">
            <v>6386000</v>
          </cell>
          <cell r="R415">
            <v>0</v>
          </cell>
          <cell r="W415" t="str">
            <v>006:Enron-CALME</v>
          </cell>
          <cell r="X415">
            <v>0</v>
          </cell>
          <cell r="Y415">
            <v>0</v>
          </cell>
          <cell r="AM415">
            <v>0</v>
          </cell>
          <cell r="AN415">
            <v>6386000</v>
          </cell>
          <cell r="AS415">
            <v>6386000</v>
          </cell>
          <cell r="AT415">
            <v>6386000</v>
          </cell>
        </row>
        <row r="416">
          <cell r="A416" t="str">
            <v>DoNotShow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AM416">
            <v>0</v>
          </cell>
          <cell r="AN416">
            <v>0</v>
          </cell>
          <cell r="AS416">
            <v>0</v>
          </cell>
          <cell r="AT416">
            <v>0</v>
          </cell>
        </row>
        <row r="417">
          <cell r="A417" t="str">
            <v>Hide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6847479.9999999963</v>
          </cell>
          <cell r="Q417">
            <v>6847479.9999999963</v>
          </cell>
          <cell r="R417">
            <v>0</v>
          </cell>
          <cell r="W417" t="str">
            <v>010:Enron Europe</v>
          </cell>
          <cell r="X417">
            <v>0</v>
          </cell>
          <cell r="Y417">
            <v>0</v>
          </cell>
          <cell r="AM417">
            <v>0</v>
          </cell>
          <cell r="AN417">
            <v>6948116</v>
          </cell>
          <cell r="AS417">
            <v>6847479.9999999963</v>
          </cell>
          <cell r="AT417">
            <v>6847479.9999999963</v>
          </cell>
        </row>
        <row r="418">
          <cell r="A418" t="str">
            <v>Hide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657209</v>
          </cell>
          <cell r="Q418">
            <v>657209</v>
          </cell>
          <cell r="R418">
            <v>0</v>
          </cell>
          <cell r="W418" t="str">
            <v>010:Enron Europe</v>
          </cell>
          <cell r="X418">
            <v>0</v>
          </cell>
          <cell r="Y418">
            <v>0</v>
          </cell>
          <cell r="AM418">
            <v>0</v>
          </cell>
          <cell r="AN418">
            <v>666868</v>
          </cell>
          <cell r="AS418">
            <v>657209</v>
          </cell>
          <cell r="AT418">
            <v>657209</v>
          </cell>
        </row>
        <row r="419">
          <cell r="A419" t="str">
            <v>Hide</v>
          </cell>
          <cell r="I419" t="str">
            <v xml:space="preserve">Private </v>
          </cell>
          <cell r="J419" t="str">
            <v>Common Equity</v>
          </cell>
          <cell r="K419">
            <v>1</v>
          </cell>
          <cell r="L419">
            <v>1</v>
          </cell>
          <cell r="M419">
            <v>0</v>
          </cell>
          <cell r="N419">
            <v>0</v>
          </cell>
          <cell r="O419">
            <v>1</v>
          </cell>
          <cell r="P419">
            <v>3757234</v>
          </cell>
          <cell r="Q419">
            <v>3757234</v>
          </cell>
          <cell r="R419">
            <v>0</v>
          </cell>
          <cell r="W419" t="str">
            <v>010:Enron Europe</v>
          </cell>
          <cell r="X419">
            <v>0</v>
          </cell>
          <cell r="Y419">
            <v>0</v>
          </cell>
          <cell r="AM419">
            <v>0</v>
          </cell>
          <cell r="AN419">
            <v>3812453</v>
          </cell>
          <cell r="AS419">
            <v>3757234</v>
          </cell>
          <cell r="AT419">
            <v>3757234</v>
          </cell>
        </row>
        <row r="420">
          <cell r="A420" t="str">
            <v>Hide</v>
          </cell>
          <cell r="I420" t="str">
            <v xml:space="preserve">Private </v>
          </cell>
          <cell r="J420" t="str">
            <v>Common Equity</v>
          </cell>
          <cell r="K420">
            <v>1</v>
          </cell>
          <cell r="L420">
            <v>1</v>
          </cell>
          <cell r="M420">
            <v>0</v>
          </cell>
          <cell r="N420">
            <v>0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AM420">
            <v>0</v>
          </cell>
          <cell r="AN420">
            <v>0</v>
          </cell>
          <cell r="AS420">
            <v>0</v>
          </cell>
          <cell r="AT420">
            <v>0</v>
          </cell>
        </row>
        <row r="421">
          <cell r="A421" t="str">
            <v>Hide</v>
          </cell>
          <cell r="I421" t="str">
            <v xml:space="preserve">Private </v>
          </cell>
          <cell r="J421" t="str">
            <v>Common Equity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1</v>
          </cell>
          <cell r="P421">
            <v>2449000</v>
          </cell>
          <cell r="Q421">
            <v>2449000</v>
          </cell>
          <cell r="R421">
            <v>0</v>
          </cell>
          <cell r="W421" t="str">
            <v>006:Enron-CALME</v>
          </cell>
          <cell r="X421">
            <v>0</v>
          </cell>
          <cell r="Y421">
            <v>0</v>
          </cell>
          <cell r="AM421">
            <v>0</v>
          </cell>
          <cell r="AN421">
            <v>2449000</v>
          </cell>
          <cell r="AS421">
            <v>2449000</v>
          </cell>
          <cell r="AT421">
            <v>2449000</v>
          </cell>
        </row>
        <row r="422">
          <cell r="A422" t="str">
            <v>Hide</v>
          </cell>
          <cell r="I422" t="str">
            <v xml:space="preserve">Private </v>
          </cell>
          <cell r="J422" t="str">
            <v>Common Equity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1847000</v>
          </cell>
          <cell r="Q422">
            <v>1847000</v>
          </cell>
          <cell r="R422">
            <v>0</v>
          </cell>
          <cell r="W422" t="str">
            <v>006:Enron-CALME</v>
          </cell>
          <cell r="X422">
            <v>0</v>
          </cell>
          <cell r="Y422">
            <v>0</v>
          </cell>
          <cell r="AM422">
            <v>0</v>
          </cell>
          <cell r="AN422">
            <v>1847000</v>
          </cell>
          <cell r="AS422">
            <v>1847000</v>
          </cell>
          <cell r="AT422">
            <v>1847000</v>
          </cell>
        </row>
        <row r="423">
          <cell r="A423" t="str">
            <v>Hide</v>
          </cell>
          <cell r="I423" t="str">
            <v>Public</v>
          </cell>
          <cell r="J423" t="str">
            <v>Common Equity</v>
          </cell>
          <cell r="K423">
            <v>41135500</v>
          </cell>
          <cell r="L423">
            <v>41135500</v>
          </cell>
          <cell r="M423">
            <v>0</v>
          </cell>
          <cell r="N423">
            <v>1</v>
          </cell>
          <cell r="O423">
            <v>1</v>
          </cell>
          <cell r="P423">
            <v>0.42424603292744628</v>
          </cell>
          <cell r="Q423">
            <v>0.42424603292744628</v>
          </cell>
          <cell r="R423">
            <v>0</v>
          </cell>
          <cell r="W423" t="str">
            <v>010:Enron Europe</v>
          </cell>
          <cell r="X423">
            <v>17451572.687486965</v>
          </cell>
          <cell r="Y423">
            <v>0</v>
          </cell>
          <cell r="AM423">
            <v>6075489.4857432162</v>
          </cell>
          <cell r="AN423">
            <v>15844048.787855903</v>
          </cell>
          <cell r="AS423">
            <v>17451572.687486965</v>
          </cell>
          <cell r="AT423">
            <v>0.42424603292744628</v>
          </cell>
        </row>
        <row r="424">
          <cell r="A424" t="str">
            <v>Hide</v>
          </cell>
          <cell r="I424" t="str">
            <v>Public</v>
          </cell>
          <cell r="J424" t="str">
            <v>Common Equity</v>
          </cell>
          <cell r="K424">
            <v>41135500</v>
          </cell>
          <cell r="L424">
            <v>41135500</v>
          </cell>
          <cell r="M424">
            <v>0</v>
          </cell>
          <cell r="N424">
            <v>1</v>
          </cell>
          <cell r="O424">
            <v>1</v>
          </cell>
          <cell r="P424">
            <v>0.37871929506910496</v>
          </cell>
          <cell r="Q424">
            <v>0.3847546623212022</v>
          </cell>
          <cell r="R424">
            <v>-6.0353672520972457E-3</v>
          </cell>
          <cell r="W424" t="str">
            <v>010:Enron Europe</v>
          </cell>
          <cell r="X424">
            <v>15578807.562315166</v>
          </cell>
          <cell r="Y424">
            <v>0</v>
          </cell>
          <cell r="AM424">
            <v>6075489.4857432162</v>
          </cell>
          <cell r="AN424">
            <v>15844048.787855903</v>
          </cell>
          <cell r="AS424">
            <v>15578807.562315166</v>
          </cell>
          <cell r="AT424">
            <v>0.37871929506910496</v>
          </cell>
        </row>
        <row r="425">
          <cell r="A425" t="str">
            <v>Hide</v>
          </cell>
          <cell r="I425" t="str">
            <v xml:space="preserve">Private </v>
          </cell>
          <cell r="J425" t="str">
            <v>Common Equity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2484000</v>
          </cell>
          <cell r="Q425">
            <v>2484000</v>
          </cell>
          <cell r="R425">
            <v>0</v>
          </cell>
          <cell r="W425" t="str">
            <v>006:Enron-CALME</v>
          </cell>
          <cell r="X425">
            <v>0</v>
          </cell>
          <cell r="Y425">
            <v>0</v>
          </cell>
          <cell r="AM425">
            <v>0</v>
          </cell>
          <cell r="AN425">
            <v>2449000</v>
          </cell>
          <cell r="AS425">
            <v>2484000</v>
          </cell>
          <cell r="AT425">
            <v>2484000</v>
          </cell>
        </row>
        <row r="426">
          <cell r="A426" t="str">
            <v>Hide</v>
          </cell>
          <cell r="I426" t="str">
            <v xml:space="preserve">Private </v>
          </cell>
          <cell r="J426" t="str">
            <v>Common Equity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1847000</v>
          </cell>
          <cell r="Q426">
            <v>1847000</v>
          </cell>
          <cell r="R426">
            <v>0</v>
          </cell>
          <cell r="W426" t="str">
            <v>006:Enron-CALME</v>
          </cell>
          <cell r="X426">
            <v>0</v>
          </cell>
          <cell r="Y426">
            <v>0</v>
          </cell>
          <cell r="AM426">
            <v>0</v>
          </cell>
          <cell r="AN426">
            <v>1847000</v>
          </cell>
          <cell r="AS426">
            <v>1847000</v>
          </cell>
          <cell r="AT426">
            <v>1847000</v>
          </cell>
        </row>
        <row r="427">
          <cell r="A427" t="str">
            <v>Hide</v>
          </cell>
          <cell r="I427" t="str">
            <v>Public</v>
          </cell>
          <cell r="J427" t="str">
            <v>Common Equity</v>
          </cell>
          <cell r="K427">
            <v>41135500</v>
          </cell>
          <cell r="L427">
            <v>41135500</v>
          </cell>
          <cell r="M427">
            <v>0</v>
          </cell>
          <cell r="N427">
            <v>1</v>
          </cell>
          <cell r="O427">
            <v>1</v>
          </cell>
          <cell r="P427">
            <v>0.41680312006907</v>
          </cell>
          <cell r="Q427">
            <v>0.4205245764982582</v>
          </cell>
          <cell r="R427">
            <v>-3.7214564291881969E-3</v>
          </cell>
          <cell r="W427" t="str">
            <v>010:Enron Europe</v>
          </cell>
          <cell r="X427">
            <v>17145404.745601229</v>
          </cell>
          <cell r="Y427">
            <v>0</v>
          </cell>
          <cell r="AM427">
            <v>6075489.4857432162</v>
          </cell>
          <cell r="AN427">
            <v>15844048.787855903</v>
          </cell>
          <cell r="AS427">
            <v>17145404.745601229</v>
          </cell>
          <cell r="AT427">
            <v>0.41680312006907</v>
          </cell>
        </row>
        <row r="428">
          <cell r="A428" t="str">
            <v>Hide</v>
          </cell>
          <cell r="I428" t="str">
            <v>Public</v>
          </cell>
          <cell r="J428" t="str">
            <v>Common Equity</v>
          </cell>
          <cell r="K428">
            <v>41135500</v>
          </cell>
          <cell r="L428">
            <v>41135500</v>
          </cell>
          <cell r="M428">
            <v>0</v>
          </cell>
          <cell r="N428">
            <v>1</v>
          </cell>
          <cell r="O428">
            <v>1</v>
          </cell>
          <cell r="P428">
            <v>0.40936020721069377</v>
          </cell>
          <cell r="Q428">
            <v>0.4205245764982582</v>
          </cell>
          <cell r="R428">
            <v>-1.1164369287564424E-2</v>
          </cell>
          <cell r="W428" t="str">
            <v>010:Enron Europe</v>
          </cell>
          <cell r="X428">
            <v>16839236.803715494</v>
          </cell>
          <cell r="Y428">
            <v>0</v>
          </cell>
          <cell r="AM428">
            <v>6075489.4857432162</v>
          </cell>
          <cell r="AN428">
            <v>15844048.787855903</v>
          </cell>
          <cell r="AS428">
            <v>16839236.803715494</v>
          </cell>
          <cell r="AT428">
            <v>0.40936020721069377</v>
          </cell>
        </row>
        <row r="429">
          <cell r="A429" t="str">
            <v>Hide</v>
          </cell>
          <cell r="I429" t="str">
            <v xml:space="preserve">Private </v>
          </cell>
          <cell r="J429" t="str">
            <v>Common Equity</v>
          </cell>
          <cell r="K429">
            <v>1</v>
          </cell>
          <cell r="L429">
            <v>1</v>
          </cell>
          <cell r="M429">
            <v>0</v>
          </cell>
          <cell r="N429">
            <v>0</v>
          </cell>
          <cell r="O429">
            <v>1</v>
          </cell>
          <cell r="P429">
            <v>1847000</v>
          </cell>
          <cell r="Q429">
            <v>1847000</v>
          </cell>
          <cell r="R429">
            <v>0</v>
          </cell>
          <cell r="W429" t="str">
            <v>006:Enron-CALME</v>
          </cell>
          <cell r="X429">
            <v>0</v>
          </cell>
          <cell r="Y429">
            <v>0</v>
          </cell>
          <cell r="AM429">
            <v>0</v>
          </cell>
          <cell r="AN429">
            <v>1847000</v>
          </cell>
          <cell r="AS429">
            <v>1847000</v>
          </cell>
          <cell r="AT429">
            <v>1847000</v>
          </cell>
        </row>
        <row r="430">
          <cell r="A430" t="str">
            <v>Hide</v>
          </cell>
          <cell r="I430" t="str">
            <v>Public</v>
          </cell>
          <cell r="J430" t="str">
            <v>Common Equity</v>
          </cell>
          <cell r="K430">
            <v>41135500</v>
          </cell>
          <cell r="L430">
            <v>41135500</v>
          </cell>
          <cell r="M430">
            <v>0</v>
          </cell>
          <cell r="N430">
            <v>1</v>
          </cell>
          <cell r="O430">
            <v>1</v>
          </cell>
          <cell r="P430">
            <v>0.40936020721069377</v>
          </cell>
          <cell r="Q430">
            <v>0.40936020721069377</v>
          </cell>
          <cell r="R430">
            <v>0</v>
          </cell>
          <cell r="W430" t="str">
            <v>010:Enron Europe</v>
          </cell>
          <cell r="X430">
            <v>16839236.803715494</v>
          </cell>
          <cell r="Y430">
            <v>0</v>
          </cell>
          <cell r="AM430">
            <v>6075489.4857432162</v>
          </cell>
          <cell r="AN430">
            <v>15844048.787855903</v>
          </cell>
          <cell r="AS430">
            <v>16839236.803715494</v>
          </cell>
          <cell r="AT430">
            <v>0.40936020721069377</v>
          </cell>
        </row>
      </sheetData>
      <sheetData sheetId="20" refreshError="1"/>
      <sheetData sheetId="21" refreshError="1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Dunn</v>
          </cell>
          <cell r="C11" t="str">
            <v>713-853-7752</v>
          </cell>
        </row>
        <row r="12">
          <cell r="B12" t="str">
            <v>Duran</v>
          </cell>
          <cell r="C12" t="str">
            <v>713-853-7364</v>
          </cell>
        </row>
        <row r="13">
          <cell r="B13" t="str">
            <v>Eubank</v>
          </cell>
          <cell r="C13" t="str">
            <v>713-853-6579</v>
          </cell>
        </row>
        <row r="14">
          <cell r="B14" t="str">
            <v>Garland</v>
          </cell>
          <cell r="C14" t="str">
            <v>713-853-7301</v>
          </cell>
        </row>
        <row r="15">
          <cell r="B15" t="str">
            <v>Greer</v>
          </cell>
          <cell r="C15" t="str">
            <v>713-853-9140</v>
          </cell>
        </row>
        <row r="16">
          <cell r="B16" t="str">
            <v>Horn</v>
          </cell>
          <cell r="C16" t="str">
            <v>713-853-4250</v>
          </cell>
        </row>
        <row r="17">
          <cell r="B17" t="str">
            <v>Kerrigan</v>
          </cell>
          <cell r="C17" t="str">
            <v>713-853-9849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Kopper</v>
          </cell>
          <cell r="C19" t="str">
            <v>713-853-7279</v>
          </cell>
        </row>
        <row r="20">
          <cell r="B20" t="str">
            <v>Kuykendall</v>
          </cell>
          <cell r="C20" t="str">
            <v>713-853-3995</v>
          </cell>
        </row>
        <row r="21">
          <cell r="B21" t="str">
            <v>Lydecker</v>
          </cell>
          <cell r="C21" t="str">
            <v>713-853-3504</v>
          </cell>
        </row>
        <row r="22">
          <cell r="B22" t="str">
            <v>Maffet</v>
          </cell>
          <cell r="C22" t="str">
            <v>713-853-3212</v>
          </cell>
        </row>
        <row r="23">
          <cell r="B23" t="str">
            <v>Melendrez</v>
          </cell>
          <cell r="C23" t="str">
            <v>713-345-8670</v>
          </cell>
        </row>
        <row r="24">
          <cell r="B24" t="str">
            <v>Neyman</v>
          </cell>
          <cell r="C24" t="str">
            <v>713-853-6940</v>
          </cell>
        </row>
        <row r="25">
          <cell r="B25" t="str">
            <v>Ondarza</v>
          </cell>
          <cell r="C25" t="str">
            <v>713-853-6058</v>
          </cell>
        </row>
        <row r="26">
          <cell r="B26" t="str">
            <v>Overdyke</v>
          </cell>
          <cell r="C26" t="str">
            <v>713-853-9171</v>
          </cell>
        </row>
        <row r="27">
          <cell r="B27" t="str">
            <v>Pruett/Josey</v>
          </cell>
          <cell r="C27" t="str">
            <v>713-345-7109/713-853-0321</v>
          </cell>
        </row>
        <row r="28">
          <cell r="B28" t="str">
            <v>Pruett/Thompson</v>
          </cell>
          <cell r="C28" t="str">
            <v>713-345-7109/713-853-3019</v>
          </cell>
        </row>
        <row r="29">
          <cell r="B29" t="str">
            <v>Robinson</v>
          </cell>
          <cell r="C29" t="str">
            <v>713-853-6657</v>
          </cell>
        </row>
        <row r="30">
          <cell r="B30" t="str">
            <v>Vetters</v>
          </cell>
          <cell r="C30" t="str">
            <v>713-853-9435</v>
          </cell>
        </row>
        <row r="31">
          <cell r="B31" t="str">
            <v>Ward</v>
          </cell>
          <cell r="C31" t="str">
            <v>713-345-8957</v>
          </cell>
        </row>
        <row r="32">
          <cell r="B32" t="str">
            <v>CTG</v>
          </cell>
          <cell r="C32" t="str">
            <v>Not Available</v>
          </cell>
        </row>
        <row r="33">
          <cell r="B33" t="str">
            <v>TBD</v>
          </cell>
          <cell r="C33" t="str">
            <v>Not Available</v>
          </cell>
        </row>
        <row r="34">
          <cell r="B34" t="str">
            <v>Unknown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</sheetData>
      <sheetData sheetId="22" refreshError="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36776</v>
          </cell>
          <cell r="C2">
            <v>36775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1502.51</v>
          </cell>
          <cell r="C3">
            <v>1492.25</v>
          </cell>
          <cell r="D3">
            <v>10.259999999999991</v>
          </cell>
          <cell r="E3">
            <v>47.910000000000082</v>
          </cell>
          <cell r="F3">
            <v>6.875523538281113E-3</v>
          </cell>
          <cell r="G3">
            <v>3.2936889866630056E-2</v>
          </cell>
          <cell r="H3">
            <v>2.2637400034030961E-2</v>
          </cell>
          <cell r="I3">
            <v>1454.6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138.83000000000001</v>
          </cell>
          <cell r="C24">
            <v>141.13999999999999</v>
          </cell>
          <cell r="D24">
            <v>-2.3099999999999739</v>
          </cell>
          <cell r="E24">
            <v>18.540000000000006</v>
          </cell>
          <cell r="F24">
            <v>-1.6366728071418268E-2</v>
          </cell>
          <cell r="G24">
            <v>0.15412752514756012</v>
          </cell>
          <cell r="H24">
            <v>0.61505351326198254</v>
          </cell>
          <cell r="I24">
            <v>120.29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263" t="s">
        <v>76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60"/>
    </row>
    <row r="2" spans="1:24" ht="13.8">
      <c r="A2" s="264" t="s">
        <v>99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61"/>
    </row>
    <row r="3" spans="1:24" ht="13.8">
      <c r="A3" s="265"/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62"/>
    </row>
    <row r="4" spans="1:24" ht="3" customHeight="1"/>
    <row r="5" spans="1:24" s="34" customFormat="1" ht="15" customHeight="1">
      <c r="A5" s="109"/>
      <c r="C5" s="260" t="s">
        <v>8</v>
      </c>
      <c r="D5" s="261"/>
      <c r="E5" s="262"/>
      <c r="G5" s="260" t="s">
        <v>41</v>
      </c>
      <c r="H5" s="261"/>
      <c r="I5" s="261"/>
      <c r="J5" s="261"/>
      <c r="K5" s="261"/>
      <c r="L5" s="261"/>
      <c r="M5" s="261"/>
      <c r="N5" s="261"/>
      <c r="O5" s="262"/>
      <c r="Q5" s="260" t="s">
        <v>36</v>
      </c>
      <c r="R5" s="261"/>
      <c r="S5" s="261"/>
      <c r="T5" s="261"/>
      <c r="U5" s="261"/>
      <c r="V5" s="262"/>
    </row>
    <row r="6" spans="1:24" s="34" customFormat="1" ht="15" customHeight="1">
      <c r="A6" s="110"/>
      <c r="C6" s="113"/>
      <c r="D6" s="111"/>
      <c r="E6" s="113"/>
      <c r="G6" s="112" t="s">
        <v>40</v>
      </c>
      <c r="H6" s="112" t="s">
        <v>4</v>
      </c>
      <c r="I6" s="112" t="s">
        <v>6</v>
      </c>
      <c r="J6" s="112" t="s">
        <v>7</v>
      </c>
      <c r="K6" s="112" t="s">
        <v>48</v>
      </c>
      <c r="L6" s="112" t="s">
        <v>15</v>
      </c>
      <c r="M6" s="112" t="s">
        <v>14</v>
      </c>
      <c r="N6" s="112" t="s">
        <v>17</v>
      </c>
      <c r="O6" s="112"/>
      <c r="Q6" s="113" t="s">
        <v>7</v>
      </c>
      <c r="R6" s="113" t="s">
        <v>48</v>
      </c>
      <c r="S6" s="112" t="s">
        <v>15</v>
      </c>
      <c r="T6" s="113" t="s">
        <v>14</v>
      </c>
      <c r="U6" s="113" t="s">
        <v>17</v>
      </c>
      <c r="V6" s="109"/>
    </row>
    <row r="7" spans="1:24" s="34" customFormat="1" ht="15" customHeight="1">
      <c r="A7" s="112" t="s">
        <v>9</v>
      </c>
      <c r="B7" s="110"/>
      <c r="C7" s="117" t="s">
        <v>13</v>
      </c>
      <c r="D7" s="118" t="s">
        <v>81</v>
      </c>
      <c r="E7" s="117" t="s">
        <v>58</v>
      </c>
      <c r="F7" s="116"/>
      <c r="G7" s="112" t="s">
        <v>13</v>
      </c>
      <c r="H7" s="112" t="s">
        <v>5</v>
      </c>
      <c r="I7" s="112" t="s">
        <v>13</v>
      </c>
      <c r="J7" s="112" t="s">
        <v>13</v>
      </c>
      <c r="K7" s="117" t="s">
        <v>34</v>
      </c>
      <c r="L7" s="112" t="s">
        <v>16</v>
      </c>
      <c r="M7" s="112" t="s">
        <v>34</v>
      </c>
      <c r="N7" s="112" t="s">
        <v>34</v>
      </c>
      <c r="O7" s="112" t="s">
        <v>7</v>
      </c>
      <c r="Q7" s="112" t="s">
        <v>13</v>
      </c>
      <c r="R7" s="112" t="s">
        <v>34</v>
      </c>
      <c r="S7" s="112" t="s">
        <v>16</v>
      </c>
      <c r="T7" s="112" t="s">
        <v>34</v>
      </c>
      <c r="U7" s="112" t="s">
        <v>34</v>
      </c>
      <c r="V7" s="112" t="s">
        <v>7</v>
      </c>
    </row>
    <row r="8" spans="1:24" ht="3" customHeight="1">
      <c r="A8" s="102"/>
      <c r="B8" s="97"/>
      <c r="C8" s="103"/>
      <c r="D8" s="104"/>
      <c r="E8" s="105"/>
      <c r="F8" s="97"/>
      <c r="G8" s="103"/>
      <c r="H8" s="104"/>
      <c r="I8" s="104"/>
      <c r="J8" s="102"/>
      <c r="K8" s="104"/>
      <c r="L8" s="103"/>
      <c r="M8" s="104"/>
      <c r="N8" s="104"/>
      <c r="O8" s="102"/>
      <c r="P8" s="32"/>
      <c r="Q8" s="103"/>
      <c r="R8" s="104"/>
      <c r="S8" s="104"/>
      <c r="T8" s="104"/>
      <c r="U8" s="104"/>
      <c r="V8" s="105"/>
      <c r="W8" s="32"/>
    </row>
    <row r="9" spans="1:24" ht="13.5" customHeight="1">
      <c r="A9" s="110" t="s">
        <v>90</v>
      </c>
      <c r="B9" s="35"/>
      <c r="C9" s="136">
        <f>+'[2]Mgmt Summary'!C9+'[3]Mgmt Summary'!C9+'Mgmt Summary'!C9</f>
        <v>70000</v>
      </c>
      <c r="D9" s="36">
        <f>+'[2]Mgmt Summary'!D9+'[3]Mgmt Summary'!D9+'Mgmt Summary'!D9</f>
        <v>42184</v>
      </c>
      <c r="E9" s="138">
        <f t="shared" ref="E9:E16" si="0">C9-D9</f>
        <v>27816</v>
      </c>
      <c r="F9" s="36"/>
      <c r="G9" s="136">
        <f>+'[2]Mgmt Summary'!G9+'[3]Mgmt Summary'!G9+'Mgmt Summary'!G9</f>
        <v>48158</v>
      </c>
      <c r="H9" s="36">
        <f>+'[2]Mgmt Summary'!H9+'[3]Mgmt Summary'!H9+'Mgmt Summary'!H9</f>
        <v>0</v>
      </c>
      <c r="I9" s="36">
        <f>+'[2]Mgmt Summary'!I9+'[3]Mgmt Summary'!I9+'Mgmt Summary'!I9</f>
        <v>0</v>
      </c>
      <c r="J9" s="139">
        <f t="shared" ref="J9:J16" si="1">SUM(G9:I9)</f>
        <v>48158</v>
      </c>
      <c r="K9" s="140"/>
      <c r="L9" s="142">
        <f>+'[2]Mgmt Summary'!L9+'[3]Mgmt Summary'!L9+'Mgmt Summary'!L9</f>
        <v>0</v>
      </c>
      <c r="M9" s="143">
        <f>+'[2]Mgmt Summary'!M9+'[3]Mgmt Summary'!M9+'Mgmt Summary'!M9</f>
        <v>26852.130468399006</v>
      </c>
      <c r="N9" s="143">
        <f>+'[2]Mgmt Summary'!N9+'[3]Mgmt Summary'!N9+'Mgmt Summary'!N9</f>
        <v>15578.612888789401</v>
      </c>
      <c r="O9" s="139">
        <f t="shared" ref="O9:O16" si="2">J9-K9-M9-N9-L9</f>
        <v>5727.2566428115933</v>
      </c>
      <c r="P9" s="37"/>
      <c r="Q9" s="136">
        <f t="shared" ref="Q9:Q16" si="3">+J9-C9</f>
        <v>-21842</v>
      </c>
      <c r="R9" s="36"/>
      <c r="S9" s="36">
        <f>'CapChrg-AllocExp'!F10</f>
        <v>0</v>
      </c>
      <c r="T9" s="36">
        <f>Expenses!F9</f>
        <v>-1525</v>
      </c>
      <c r="U9" s="36">
        <f>'CapChrg-AllocExp'!M10</f>
        <v>-300</v>
      </c>
      <c r="V9" s="138">
        <f t="shared" ref="V9:V16" si="4">ROUND(SUM(Q9:U9),0)</f>
        <v>-23667</v>
      </c>
      <c r="W9" s="32"/>
      <c r="X9" s="169"/>
    </row>
    <row r="10" spans="1:24" ht="13.5" customHeight="1">
      <c r="A10" s="110" t="s">
        <v>1</v>
      </c>
      <c r="B10" s="35"/>
      <c r="C10" s="136">
        <f>+'[2]Mgmt Summary'!C10+'[3]Mgmt Summary'!C10+'Mgmt Summary'!C10</f>
        <v>38241.4</v>
      </c>
      <c r="D10" s="36">
        <f>+'[2]Mgmt Summary'!D10+'[3]Mgmt Summary'!D10+'Mgmt Summary'!D10</f>
        <v>14402.400000000001</v>
      </c>
      <c r="E10" s="138">
        <f t="shared" si="0"/>
        <v>23839</v>
      </c>
      <c r="F10" s="36"/>
      <c r="G10" s="136">
        <f>+'[2]Mgmt Summary'!G10+'[3]Mgmt Summary'!G10+'Mgmt Summary'!G10</f>
        <v>1928.2339999999995</v>
      </c>
      <c r="H10" s="36">
        <f>+'[2]Mgmt Summary'!H10+'[3]Mgmt Summary'!H10+'Mgmt Summary'!H10</f>
        <v>0</v>
      </c>
      <c r="I10" s="36">
        <f>+'[2]Mgmt Summary'!I10+'[3]Mgmt Summary'!I10+'Mgmt Summary'!I10</f>
        <v>0</v>
      </c>
      <c r="J10" s="139">
        <f t="shared" si="1"/>
        <v>1928.2339999999995</v>
      </c>
      <c r="K10" s="140"/>
      <c r="L10" s="136">
        <f>+'[2]Mgmt Summary'!L10+'[3]Mgmt Summary'!L10+'Mgmt Summary'!L10</f>
        <v>1925.5</v>
      </c>
      <c r="M10" s="36">
        <f>+'[2]Mgmt Summary'!M10+'[3]Mgmt Summary'!M10+'Mgmt Summary'!M10</f>
        <v>10713.192000000001</v>
      </c>
      <c r="N10" s="36">
        <f>+'[2]Mgmt Summary'!N10+'[3]Mgmt Summary'!N10+'Mgmt Summary'!N10</f>
        <v>5703.4</v>
      </c>
      <c r="O10" s="139">
        <f t="shared" si="2"/>
        <v>-16413.858</v>
      </c>
      <c r="P10" s="37"/>
      <c r="Q10" s="136">
        <f t="shared" si="3"/>
        <v>-36313.166000000005</v>
      </c>
      <c r="R10" s="36"/>
      <c r="S10" s="36">
        <f>'CapChrg-AllocExp'!F11</f>
        <v>118</v>
      </c>
      <c r="T10" s="36">
        <f>Expenses!F10</f>
        <v>-1034.4919999999997</v>
      </c>
      <c r="U10" s="36">
        <f>'CapChrg-AllocExp'!M11</f>
        <v>-834</v>
      </c>
      <c r="V10" s="138">
        <f t="shared" si="4"/>
        <v>-38064</v>
      </c>
      <c r="W10" s="32"/>
    </row>
    <row r="11" spans="1:24" ht="13.5" customHeight="1">
      <c r="A11" s="110" t="s">
        <v>44</v>
      </c>
      <c r="B11" s="35"/>
      <c r="C11" s="136">
        <f>+'[2]Mgmt Summary'!C11+'[3]Mgmt Summary'!C11+'Mgmt Summary'!C11</f>
        <v>2250</v>
      </c>
      <c r="D11" s="36">
        <f>+'[2]Mgmt Summary'!D11+'[3]Mgmt Summary'!D11+'Mgmt Summary'!D11</f>
        <v>1019.9000000000001</v>
      </c>
      <c r="E11" s="138">
        <f t="shared" si="0"/>
        <v>1230.0999999999999</v>
      </c>
      <c r="F11" s="36"/>
      <c r="G11" s="136">
        <f>+'[2]Mgmt Summary'!G11+'[3]Mgmt Summary'!G11+'Mgmt Summary'!G11</f>
        <v>-786</v>
      </c>
      <c r="H11" s="36">
        <f>+'[2]Mgmt Summary'!H11+'[3]Mgmt Summary'!H11+'Mgmt Summary'!H11</f>
        <v>0</v>
      </c>
      <c r="I11" s="36">
        <f>+'[2]Mgmt Summary'!I11+'[3]Mgmt Summary'!I11+'Mgmt Summary'!I11</f>
        <v>0</v>
      </c>
      <c r="J11" s="139">
        <f t="shared" si="1"/>
        <v>-786</v>
      </c>
      <c r="K11" s="140"/>
      <c r="L11" s="136">
        <f>+'[2]Mgmt Summary'!L11+'[3]Mgmt Summary'!L11+'Mgmt Summary'!L11</f>
        <v>0</v>
      </c>
      <c r="M11" s="36">
        <f>+'[2]Mgmt Summary'!M11+'[3]Mgmt Summary'!M11+'Mgmt Summary'!M11</f>
        <v>340.61</v>
      </c>
      <c r="N11" s="36">
        <f>+'[2]Mgmt Summary'!N11+'[3]Mgmt Summary'!N11+'Mgmt Summary'!N11</f>
        <v>653</v>
      </c>
      <c r="O11" s="139">
        <f t="shared" si="2"/>
        <v>-1779.6100000000001</v>
      </c>
      <c r="P11" s="37"/>
      <c r="Q11" s="136">
        <f t="shared" si="3"/>
        <v>-3036</v>
      </c>
      <c r="R11" s="36"/>
      <c r="S11" s="36">
        <f>'CapChrg-AllocExp'!F12</f>
        <v>0</v>
      </c>
      <c r="T11" s="36">
        <f>Expenses!F11</f>
        <v>-74.510000000000005</v>
      </c>
      <c r="U11" s="36">
        <f>'CapChrg-AllocExp'!M12</f>
        <v>0</v>
      </c>
      <c r="V11" s="138">
        <f t="shared" si="4"/>
        <v>-3111</v>
      </c>
      <c r="W11" s="32"/>
    </row>
    <row r="12" spans="1:24" ht="13.5" customHeight="1">
      <c r="A12" s="110" t="s">
        <v>66</v>
      </c>
      <c r="B12" s="35"/>
      <c r="C12" s="136">
        <f>+'[2]Mgmt Summary'!C12+'[3]Mgmt Summary'!C12+'Mgmt Summary'!C12</f>
        <v>9644.6</v>
      </c>
      <c r="D12" s="36">
        <f>+'[2]Mgmt Summary'!D12+'[3]Mgmt Summary'!D12+'Mgmt Summary'!D12</f>
        <v>5038.3999999999996</v>
      </c>
      <c r="E12" s="138">
        <f t="shared" si="0"/>
        <v>4606.2000000000007</v>
      </c>
      <c r="F12" s="36"/>
      <c r="G12" s="136">
        <f>+'[2]Mgmt Summary'!G12+'[3]Mgmt Summary'!G12+'Mgmt Summary'!G12</f>
        <v>12698.305</v>
      </c>
      <c r="H12" s="36">
        <f>+'[2]Mgmt Summary'!H12+'[3]Mgmt Summary'!H12+'Mgmt Summary'!H12</f>
        <v>0</v>
      </c>
      <c r="I12" s="36">
        <f>+'[2]Mgmt Summary'!I12+'[3]Mgmt Summary'!I12+'Mgmt Summary'!I12</f>
        <v>0</v>
      </c>
      <c r="J12" s="139">
        <f t="shared" si="1"/>
        <v>12698.305</v>
      </c>
      <c r="K12" s="140"/>
      <c r="L12" s="136">
        <f>+'[2]Mgmt Summary'!L12+'[3]Mgmt Summary'!L12+'Mgmt Summary'!L12</f>
        <v>0</v>
      </c>
      <c r="M12" s="36">
        <f>+'[2]Mgmt Summary'!M12+'[3]Mgmt Summary'!M12+'Mgmt Summary'!M12</f>
        <v>3498</v>
      </c>
      <c r="N12" s="36">
        <f>+'[2]Mgmt Summary'!N12+'[3]Mgmt Summary'!N12+'Mgmt Summary'!N12</f>
        <v>2164.5</v>
      </c>
      <c r="O12" s="139">
        <f t="shared" si="2"/>
        <v>7035.8050000000003</v>
      </c>
      <c r="P12" s="37"/>
      <c r="Q12" s="136">
        <f t="shared" si="3"/>
        <v>3053.7049999999999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8">
        <f t="shared" si="4"/>
        <v>3054</v>
      </c>
      <c r="W12" s="32"/>
    </row>
    <row r="13" spans="1:24" ht="13.5" customHeight="1">
      <c r="A13" s="110" t="s">
        <v>79</v>
      </c>
      <c r="B13" s="35"/>
      <c r="C13" s="136">
        <f>+'[2]Mgmt Summary'!C13+'[3]Mgmt Summary'!C13+'Mgmt Summary'!C13</f>
        <v>23136.6</v>
      </c>
      <c r="D13" s="36">
        <f>+'[2]Mgmt Summary'!D13+'[3]Mgmt Summary'!D13+'Mgmt Summary'!D13</f>
        <v>4169.6000000000004</v>
      </c>
      <c r="E13" s="138">
        <f t="shared" si="0"/>
        <v>18967</v>
      </c>
      <c r="F13" s="36"/>
      <c r="G13" s="136">
        <f>+'[2]Mgmt Summary'!G13+'[3]Mgmt Summary'!G13+'Mgmt Summary'!G13</f>
        <v>1220</v>
      </c>
      <c r="H13" s="36">
        <f>+'[2]Mgmt Summary'!H13+'[3]Mgmt Summary'!H13+'Mgmt Summary'!H13</f>
        <v>0</v>
      </c>
      <c r="I13" s="36">
        <f>+'[2]Mgmt Summary'!I13+'[3]Mgmt Summary'!I13+'Mgmt Summary'!I13</f>
        <v>0</v>
      </c>
      <c r="J13" s="139">
        <f t="shared" si="1"/>
        <v>1220</v>
      </c>
      <c r="K13" s="140"/>
      <c r="L13" s="136">
        <f>+'[2]Mgmt Summary'!L13+'[3]Mgmt Summary'!L13+'Mgmt Summary'!L13</f>
        <v>0</v>
      </c>
      <c r="M13" s="36">
        <f>+'[2]Mgmt Summary'!M13+'[3]Mgmt Summary'!M13+'Mgmt Summary'!M13</f>
        <v>3978.5</v>
      </c>
      <c r="N13" s="36">
        <f>+'[2]Mgmt Summary'!N13+'[3]Mgmt Summary'!N13+'Mgmt Summary'!N13</f>
        <v>1346.6</v>
      </c>
      <c r="O13" s="139">
        <f t="shared" si="2"/>
        <v>-4105.1000000000004</v>
      </c>
      <c r="P13" s="37"/>
      <c r="Q13" s="136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-410</v>
      </c>
      <c r="V13" s="138">
        <f t="shared" si="4"/>
        <v>-22327</v>
      </c>
      <c r="W13" s="32"/>
    </row>
    <row r="14" spans="1:24" s="64" customFormat="1" ht="13.5" customHeight="1">
      <c r="A14" s="170" t="s">
        <v>50</v>
      </c>
      <c r="B14" s="181"/>
      <c r="C14" s="142">
        <f>+'[2]Mgmt Summary'!C14+'[3]Mgmt Summary'!C14+'Mgmt Summary'!C14</f>
        <v>26840.799999999999</v>
      </c>
      <c r="D14" s="143">
        <f>+'[2]Mgmt Summary'!D14+'[3]Mgmt Summary'!D14+'Mgmt Summary'!D14</f>
        <v>10169.6</v>
      </c>
      <c r="E14" s="167">
        <f t="shared" si="0"/>
        <v>16671.199999999997</v>
      </c>
      <c r="F14" s="143"/>
      <c r="G14" s="142">
        <f>+'[2]Mgmt Summary'!G14+'[3]Mgmt Summary'!G14+'Mgmt Summary'!G14</f>
        <v>61212.921000000002</v>
      </c>
      <c r="H14" s="143">
        <f>+'[2]Mgmt Summary'!H14+'[3]Mgmt Summary'!H14+'Mgmt Summary'!H14</f>
        <v>0</v>
      </c>
      <c r="I14" s="143">
        <f>+'[2]Mgmt Summary'!I14+'[3]Mgmt Summary'!I14+'Mgmt Summary'!I14</f>
        <v>0</v>
      </c>
      <c r="J14" s="182">
        <f t="shared" si="1"/>
        <v>61212.921000000002</v>
      </c>
      <c r="K14" s="183"/>
      <c r="L14" s="142">
        <f>+'[2]Mgmt Summary'!L14+'[3]Mgmt Summary'!L14+'Mgmt Summary'!L14</f>
        <v>0</v>
      </c>
      <c r="M14" s="36">
        <f>+'[2]Mgmt Summary'!M14+'[3]Mgmt Summary'!M14+'Mgmt Summary'!M14</f>
        <v>4827.2489999999998</v>
      </c>
      <c r="N14" s="143">
        <f>+'[2]Mgmt Summary'!N14+'[3]Mgmt Summary'!N14+'Mgmt Summary'!N14</f>
        <v>5184.5940000000001</v>
      </c>
      <c r="O14" s="182">
        <f t="shared" si="2"/>
        <v>51201.078000000009</v>
      </c>
      <c r="P14" s="184"/>
      <c r="Q14" s="142">
        <f t="shared" si="3"/>
        <v>34372.120999999999</v>
      </c>
      <c r="R14" s="143"/>
      <c r="S14" s="143">
        <f>+'CapChrg-AllocExp'!F15</f>
        <v>0</v>
      </c>
      <c r="T14" s="36">
        <f>Expenses!F14</f>
        <v>-315.7489999999998</v>
      </c>
      <c r="U14" s="143">
        <f>+'CapChrg-AllocExp'!M15</f>
        <v>0</v>
      </c>
      <c r="V14" s="167">
        <f t="shared" si="4"/>
        <v>34056</v>
      </c>
      <c r="W14" s="63"/>
      <c r="X14" s="172"/>
    </row>
    <row r="15" spans="1:24" ht="13.5" customHeight="1">
      <c r="A15" s="110" t="s">
        <v>11</v>
      </c>
      <c r="B15" s="35"/>
      <c r="C15" s="136">
        <f>+'[2]Mgmt Summary'!C16+'[3]Mgmt Summary'!C16+'Mgmt Summary'!C15</f>
        <v>6786</v>
      </c>
      <c r="D15" s="36">
        <f>+'[2]Mgmt Summary'!D16+'[3]Mgmt Summary'!D16+'Mgmt Summary'!D15</f>
        <v>0</v>
      </c>
      <c r="E15" s="138">
        <f t="shared" si="0"/>
        <v>6786</v>
      </c>
      <c r="F15" s="36"/>
      <c r="G15" s="136">
        <f>+'[2]Mgmt Summary'!G16+'[3]Mgmt Summary'!G16+'Mgmt Summary'!G15</f>
        <v>0</v>
      </c>
      <c r="H15" s="36">
        <f>+'[2]Mgmt Summary'!H16+'[3]Mgmt Summary'!H16+'Mgmt Summary'!H15</f>
        <v>0</v>
      </c>
      <c r="I15" s="36">
        <f>+'[2]Mgmt Summary'!I16+'[3]Mgmt Summary'!I16+'Mgmt Summary'!I15</f>
        <v>0</v>
      </c>
      <c r="J15" s="139">
        <f t="shared" si="1"/>
        <v>0</v>
      </c>
      <c r="K15" s="140"/>
      <c r="L15" s="136">
        <f>+'[2]Mgmt Summary'!L16+'[3]Mgmt Summary'!L16+'Mgmt Summary'!L15</f>
        <v>0</v>
      </c>
      <c r="M15" s="36">
        <f>+'[2]Mgmt Summary'!M16+'[3]Mgmt Summary'!M16+'Mgmt Summary'!M15</f>
        <v>0</v>
      </c>
      <c r="N15" s="36">
        <f>+'[2]Mgmt Summary'!N16+'[3]Mgmt Summary'!N16+'Mgmt Summary'!N15</f>
        <v>0</v>
      </c>
      <c r="O15" s="139">
        <f t="shared" si="2"/>
        <v>0</v>
      </c>
      <c r="P15" s="37"/>
      <c r="Q15" s="136">
        <f t="shared" si="3"/>
        <v>-6786</v>
      </c>
      <c r="R15" s="36"/>
      <c r="S15" s="36">
        <v>0</v>
      </c>
      <c r="T15" s="36">
        <v>0</v>
      </c>
      <c r="U15" s="36">
        <v>0</v>
      </c>
      <c r="V15" s="138">
        <f t="shared" si="4"/>
        <v>-6786</v>
      </c>
      <c r="W15" s="32"/>
    </row>
    <row r="16" spans="1:24" ht="13.5" customHeight="1">
      <c r="A16" s="110" t="s">
        <v>2</v>
      </c>
      <c r="B16" s="35"/>
      <c r="C16" s="136">
        <f>+'[2]Mgmt Summary'!C17+'[3]Mgmt Summary'!C17+'Mgmt Summary'!C16</f>
        <v>0</v>
      </c>
      <c r="D16" s="36">
        <f>+'[2]Mgmt Summary'!D17+'[3]Mgmt Summary'!D17+'Mgmt Summary'!D16</f>
        <v>0</v>
      </c>
      <c r="E16" s="138">
        <f t="shared" si="0"/>
        <v>0</v>
      </c>
      <c r="F16" s="36"/>
      <c r="G16" s="136">
        <f>+'[2]Mgmt Summary'!G17+'[3]Mgmt Summary'!G17+'Mgmt Summary'!G16</f>
        <v>0</v>
      </c>
      <c r="H16" s="36">
        <f>+'[2]Mgmt Summary'!H17+'[3]Mgmt Summary'!H17+'Mgmt Summary'!H16</f>
        <v>0</v>
      </c>
      <c r="I16" s="36">
        <f>+'[2]Mgmt Summary'!I17+'[3]Mgmt Summary'!I17+'Mgmt Summary'!I16</f>
        <v>0</v>
      </c>
      <c r="J16" s="139">
        <f t="shared" si="1"/>
        <v>0</v>
      </c>
      <c r="K16" s="140"/>
      <c r="L16" s="136">
        <f>+'[2]Mgmt Summary'!L17+'[3]Mgmt Summary'!L17+'Mgmt Summary'!L16</f>
        <v>0</v>
      </c>
      <c r="M16" s="36">
        <f>+'[2]Mgmt Summary'!M17+'[3]Mgmt Summary'!M17+'Mgmt Summary'!M16</f>
        <v>350</v>
      </c>
      <c r="N16" s="36">
        <f>+'[2]Mgmt Summary'!N17+'[3]Mgmt Summary'!N17+'Mgmt Summary'!N16</f>
        <v>0</v>
      </c>
      <c r="O16" s="139">
        <f t="shared" si="2"/>
        <v>-350</v>
      </c>
      <c r="P16" s="37"/>
      <c r="Q16" s="136">
        <f t="shared" si="3"/>
        <v>0</v>
      </c>
      <c r="R16" s="36"/>
      <c r="S16" s="36">
        <f>'CapChrg-AllocExp'!F16</f>
        <v>0</v>
      </c>
      <c r="T16" s="36">
        <f>Expenses!F15</f>
        <v>-350</v>
      </c>
      <c r="U16" s="36">
        <f>'CapChrg-AllocExp'!M16</f>
        <v>0</v>
      </c>
      <c r="V16" s="138">
        <f t="shared" si="4"/>
        <v>-350</v>
      </c>
      <c r="W16" s="32"/>
    </row>
    <row r="17" spans="1:23" ht="3" customHeight="1">
      <c r="A17" s="110"/>
      <c r="B17" s="35"/>
      <c r="C17" s="136"/>
      <c r="D17" s="36"/>
      <c r="E17" s="138"/>
      <c r="F17" s="36"/>
      <c r="G17" s="136"/>
      <c r="H17" s="36"/>
      <c r="I17" s="36"/>
      <c r="J17" s="139"/>
      <c r="K17" s="140"/>
      <c r="L17" s="137"/>
      <c r="M17" s="36"/>
      <c r="N17" s="36"/>
      <c r="O17" s="139"/>
      <c r="P17" s="37"/>
      <c r="Q17" s="136"/>
      <c r="R17" s="36"/>
      <c r="S17" s="36"/>
      <c r="T17" s="36"/>
      <c r="U17" s="36"/>
      <c r="V17" s="138"/>
      <c r="W17" s="32"/>
    </row>
    <row r="18" spans="1:23" s="34" customFormat="1" ht="12" customHeight="1">
      <c r="A18" s="38" t="s">
        <v>3</v>
      </c>
      <c r="B18" s="35"/>
      <c r="C18" s="43">
        <f>SUM(C9:C17)</f>
        <v>176899.4</v>
      </c>
      <c r="D18" s="44">
        <f>SUM(D9:D17)</f>
        <v>76983.900000000009</v>
      </c>
      <c r="E18" s="45">
        <f>+C18-D18</f>
        <v>99915.499999999985</v>
      </c>
      <c r="F18" s="36"/>
      <c r="G18" s="43">
        <f>SUM(G9:G17)</f>
        <v>124431.45999999999</v>
      </c>
      <c r="H18" s="44">
        <f>SUM(H9:H16)</f>
        <v>0</v>
      </c>
      <c r="I18" s="45">
        <f>SUM(I15:I17)</f>
        <v>0</v>
      </c>
      <c r="J18" s="46">
        <f>SUM(J9:J17)</f>
        <v>124431.45999999999</v>
      </c>
      <c r="K18" s="44">
        <f>SUM(K15:K16)</f>
        <v>0</v>
      </c>
      <c r="L18" s="43">
        <f>SUM(L9:L17)</f>
        <v>1925.5</v>
      </c>
      <c r="M18" s="44">
        <f>SUM(M9:M17)</f>
        <v>50559.681468399009</v>
      </c>
      <c r="N18" s="44">
        <f>SUM(N9:N17)</f>
        <v>30630.706888789402</v>
      </c>
      <c r="O18" s="46">
        <f>SUM(O9:O17)</f>
        <v>41315.571642811599</v>
      </c>
      <c r="P18" s="44">
        <f>SUM(P15:P16)</f>
        <v>0</v>
      </c>
      <c r="Q18" s="43">
        <f>SUM(Q9:Q17)</f>
        <v>-52467.94</v>
      </c>
      <c r="R18" s="44">
        <f>SUM(R15:R17)</f>
        <v>0</v>
      </c>
      <c r="S18" s="44">
        <f>SUM(S9:S17)</f>
        <v>118</v>
      </c>
      <c r="T18" s="44">
        <f>SUM(T9:T17)</f>
        <v>-3299.7509999999997</v>
      </c>
      <c r="U18" s="44">
        <f>SUM(U9:U17)</f>
        <v>-1544</v>
      </c>
      <c r="V18" s="45">
        <f>SUM(V9:V17)</f>
        <v>-57195</v>
      </c>
      <c r="W18" s="32"/>
    </row>
    <row r="19" spans="1:23" ht="3" customHeight="1">
      <c r="A19" s="110"/>
      <c r="B19" s="35"/>
      <c r="C19" s="136"/>
      <c r="D19" s="36"/>
      <c r="E19" s="138"/>
      <c r="F19" s="36"/>
      <c r="G19" s="136"/>
      <c r="H19" s="36"/>
      <c r="I19" s="36"/>
      <c r="J19" s="139"/>
      <c r="K19" s="140"/>
      <c r="L19" s="137"/>
      <c r="M19" s="36"/>
      <c r="N19" s="36"/>
      <c r="O19" s="139"/>
      <c r="P19" s="37"/>
      <c r="Q19" s="136"/>
      <c r="R19" s="36"/>
      <c r="S19" s="36"/>
      <c r="T19" s="36"/>
      <c r="U19" s="36"/>
      <c r="V19" s="138"/>
      <c r="W19" s="32"/>
    </row>
    <row r="20" spans="1:23" ht="13.5" customHeight="1">
      <c r="A20" s="110" t="s">
        <v>23</v>
      </c>
      <c r="B20" s="35"/>
      <c r="C20" s="136">
        <f>+'[2]Mgmt Summary'!C21+'[3]Mgmt Summary'!C21+'Mgmt Summary'!C20</f>
        <v>0</v>
      </c>
      <c r="D20" s="36">
        <f>+'[2]Mgmt Summary'!D21+'[3]Mgmt Summary'!D21+'Mgmt Summary'!D20</f>
        <v>0</v>
      </c>
      <c r="E20" s="138">
        <f>C20-D20</f>
        <v>0</v>
      </c>
      <c r="F20" s="36"/>
      <c r="G20" s="136">
        <f>+'[2]Mgmt Summary'!G21+'[3]Mgmt Summary'!G21+'Mgmt Summary'!G20</f>
        <v>0</v>
      </c>
      <c r="H20" s="36">
        <f>+'[2]Mgmt Summary'!H21+'[3]Mgmt Summary'!H21+'Mgmt Summary'!H20</f>
        <v>0</v>
      </c>
      <c r="I20" s="36">
        <f>+'[2]Mgmt Summary'!I21+'[3]Mgmt Summary'!I21+'Mgmt Summary'!I20</f>
        <v>0</v>
      </c>
      <c r="J20" s="139">
        <f>SUM(G20:I20)</f>
        <v>0</v>
      </c>
      <c r="K20" s="140"/>
      <c r="L20" s="136">
        <f>+'[2]Mgmt Summary'!L21+'[3]Mgmt Summary'!L21+'Mgmt Summary'!L20</f>
        <v>0</v>
      </c>
      <c r="M20" s="36">
        <f>+'[2]Mgmt Summary'!M21+'[3]Mgmt Summary'!M21+'Mgmt Summary'!M20</f>
        <v>30630.706888789402</v>
      </c>
      <c r="N20" s="36">
        <f>+'[2]Mgmt Summary'!N21+'[3]Mgmt Summary'!N21+'Mgmt Summary'!N20</f>
        <v>-30630.706888789402</v>
      </c>
      <c r="O20" s="139">
        <f>J20-K20-M20-N20-L20</f>
        <v>0</v>
      </c>
      <c r="P20" s="37"/>
      <c r="Q20" s="136">
        <f>+J20-C20</f>
        <v>0</v>
      </c>
      <c r="R20" s="36"/>
      <c r="S20" s="36">
        <v>0</v>
      </c>
      <c r="T20" s="36">
        <f>Expenses!F19</f>
        <v>0</v>
      </c>
      <c r="U20" s="36">
        <v>0</v>
      </c>
      <c r="V20" s="138">
        <f>ROUND(SUM(Q20:U20),0)</f>
        <v>0</v>
      </c>
      <c r="W20" s="32"/>
    </row>
    <row r="21" spans="1:23" ht="13.5" customHeight="1">
      <c r="A21" s="110" t="s">
        <v>10</v>
      </c>
      <c r="B21" s="35"/>
      <c r="C21" s="136">
        <f>+'[2]Mgmt Summary'!C22+'[3]Mgmt Summary'!C22+'Mgmt Summary'!C21</f>
        <v>-1746.2460000000001</v>
      </c>
      <c r="D21" s="36">
        <f>+'[2]Mgmt Summary'!D22+'[3]Mgmt Summary'!D22+'Mgmt Summary'!D21</f>
        <v>0</v>
      </c>
      <c r="E21" s="138">
        <f>C21-D21</f>
        <v>-1746.2460000000001</v>
      </c>
      <c r="F21" s="140"/>
      <c r="G21" s="136">
        <f>+'[2]Mgmt Summary'!G22+'[3]Mgmt Summary'!G22+'Mgmt Summary'!G21</f>
        <v>-1724.6590000000001</v>
      </c>
      <c r="H21" s="36">
        <f>+'[2]Mgmt Summary'!H22+'[3]Mgmt Summary'!H22+'Mgmt Summary'!H21</f>
        <v>0</v>
      </c>
      <c r="I21" s="36">
        <f>+'[2]Mgmt Summary'!I22+'[3]Mgmt Summary'!I22+'Mgmt Summary'!I21</f>
        <v>0</v>
      </c>
      <c r="J21" s="139">
        <f>SUM(G21:I21)</f>
        <v>-1724.6590000000001</v>
      </c>
      <c r="K21" s="140"/>
      <c r="L21" s="136">
        <f>+'[2]Mgmt Summary'!L22+'[3]Mgmt Summary'!L22+'Mgmt Summary'!L21</f>
        <v>0</v>
      </c>
      <c r="M21" s="36">
        <f>+'[2]Mgmt Summary'!M22+'[3]Mgmt Summary'!M22+'Mgmt Summary'!M21</f>
        <v>0</v>
      </c>
      <c r="N21" s="36">
        <f>+'[2]Mgmt Summary'!N22+'[3]Mgmt Summary'!N22+'Mgmt Summary'!N21</f>
        <v>0</v>
      </c>
      <c r="O21" s="139">
        <f>J21-K21-M21-N21-L21</f>
        <v>-1724.6590000000001</v>
      </c>
      <c r="P21" s="37"/>
      <c r="Q21" s="136">
        <f>+J21-C21</f>
        <v>21.586999999999989</v>
      </c>
      <c r="R21" s="36"/>
      <c r="S21" s="36">
        <v>0</v>
      </c>
      <c r="T21" s="36">
        <f>Expenses!F20</f>
        <v>0</v>
      </c>
      <c r="U21" s="36">
        <v>0</v>
      </c>
      <c r="V21" s="138">
        <f>ROUND(SUM(Q21:U21),0)</f>
        <v>22</v>
      </c>
      <c r="W21" s="32"/>
    </row>
    <row r="22" spans="1:23" ht="13.5" customHeight="1">
      <c r="A22" s="110" t="s">
        <v>35</v>
      </c>
      <c r="B22" s="35"/>
      <c r="C22" s="136">
        <f>+'[2]Mgmt Summary'!C23+'[3]Mgmt Summary'!C23+'Mgmt Summary'!C22</f>
        <v>0</v>
      </c>
      <c r="D22" s="36">
        <f>+'[2]Mgmt Summary'!D23+'[3]Mgmt Summary'!D23+'Mgmt Summary'!D22</f>
        <v>-2153</v>
      </c>
      <c r="E22" s="138">
        <f>C22-D22</f>
        <v>2153</v>
      </c>
      <c r="F22" s="36"/>
      <c r="G22" s="136">
        <f>+'[2]Mgmt Summary'!G23+'[3]Mgmt Summary'!G23+'Mgmt Summary'!G22</f>
        <v>0</v>
      </c>
      <c r="H22" s="36">
        <f>+'[2]Mgmt Summary'!H23+'[3]Mgmt Summary'!H23+'Mgmt Summary'!H22</f>
        <v>0</v>
      </c>
      <c r="I22" s="36">
        <f>+'[2]Mgmt Summary'!I23+'[3]Mgmt Summary'!I23+'Mgmt Summary'!I22</f>
        <v>0</v>
      </c>
      <c r="J22" s="139">
        <f>SUM(G22:I22)</f>
        <v>0</v>
      </c>
      <c r="K22" s="140"/>
      <c r="L22" s="136">
        <f>+'[2]Mgmt Summary'!L23+'[3]Mgmt Summary'!L23+'Mgmt Summary'!L22</f>
        <v>-1925.5</v>
      </c>
      <c r="M22" s="36">
        <f>+'[2]Mgmt Summary'!M23+'[3]Mgmt Summary'!M23+'Mgmt Summary'!M22</f>
        <v>0</v>
      </c>
      <c r="N22" s="36">
        <f>+'[2]Mgmt Summary'!N23+'[3]Mgmt Summary'!N23+'Mgmt Summary'!N22</f>
        <v>0</v>
      </c>
      <c r="O22" s="139">
        <f>J22-K22-M22-N22-L22</f>
        <v>1925.5</v>
      </c>
      <c r="P22" s="37"/>
      <c r="Q22" s="136">
        <f>+J22-C22</f>
        <v>0</v>
      </c>
      <c r="R22" s="36"/>
      <c r="S22" s="36">
        <f>'CapChrg-AllocExp'!F20</f>
        <v>-118</v>
      </c>
      <c r="T22" s="36">
        <v>0</v>
      </c>
      <c r="U22" s="36">
        <v>0</v>
      </c>
      <c r="V22" s="138">
        <f>ROUND(SUM(Q22:U22),0)</f>
        <v>-118</v>
      </c>
      <c r="W22" s="32"/>
    </row>
    <row r="23" spans="1:23" ht="3" customHeight="1">
      <c r="A23" s="110"/>
      <c r="B23" s="35"/>
      <c r="C23" s="136"/>
      <c r="D23" s="36"/>
      <c r="E23" s="138"/>
      <c r="F23" s="36"/>
      <c r="G23" s="136"/>
      <c r="H23" s="36"/>
      <c r="I23" s="36"/>
      <c r="J23" s="139"/>
      <c r="K23" s="140"/>
      <c r="L23" s="137"/>
      <c r="M23" s="36"/>
      <c r="N23" s="36"/>
      <c r="O23" s="139"/>
      <c r="P23" s="37"/>
      <c r="Q23" s="136"/>
      <c r="R23" s="36"/>
      <c r="S23" s="36"/>
      <c r="T23" s="36"/>
      <c r="U23" s="36"/>
      <c r="V23" s="138">
        <f>ROUND(SUM(Q23:U23),0)</f>
        <v>0</v>
      </c>
      <c r="W23" s="32"/>
    </row>
    <row r="24" spans="1:23" s="34" customFormat="1" ht="12" customHeight="1">
      <c r="A24" s="38" t="s">
        <v>83</v>
      </c>
      <c r="B24" s="35"/>
      <c r="C24" s="43">
        <f>SUM(C18:C23)</f>
        <v>175153.15399999998</v>
      </c>
      <c r="D24" s="44">
        <f>SUM(D18:D23)</f>
        <v>74830.900000000009</v>
      </c>
      <c r="E24" s="45">
        <f>SUM(E18:E23)</f>
        <v>100322.25399999999</v>
      </c>
      <c r="F24" s="36"/>
      <c r="G24" s="43">
        <f t="shared" ref="G24:N24" si="5">SUM(G18:G23)</f>
        <v>122706.80099999999</v>
      </c>
      <c r="H24" s="44">
        <f t="shared" si="5"/>
        <v>0</v>
      </c>
      <c r="I24" s="44">
        <f t="shared" si="5"/>
        <v>0</v>
      </c>
      <c r="J24" s="46">
        <f t="shared" si="5"/>
        <v>122706.80099999999</v>
      </c>
      <c r="K24" s="44">
        <f t="shared" si="5"/>
        <v>0</v>
      </c>
      <c r="L24" s="43">
        <f t="shared" si="5"/>
        <v>0</v>
      </c>
      <c r="M24" s="44">
        <f t="shared" si="5"/>
        <v>81190.388357188407</v>
      </c>
      <c r="N24" s="44">
        <f t="shared" si="5"/>
        <v>0</v>
      </c>
      <c r="O24" s="46">
        <f>J24-K24-M24-N24-L24</f>
        <v>41516.412642811585</v>
      </c>
      <c r="P24" s="37"/>
      <c r="Q24" s="43">
        <f t="shared" ref="Q24:V24" si="6">SUM(Q18:Q23)</f>
        <v>-52446.353000000003</v>
      </c>
      <c r="R24" s="44">
        <f t="shared" si="6"/>
        <v>0</v>
      </c>
      <c r="S24" s="44">
        <f t="shared" si="6"/>
        <v>0</v>
      </c>
      <c r="T24" s="44">
        <f t="shared" si="6"/>
        <v>-3299.7509999999997</v>
      </c>
      <c r="U24" s="44">
        <f t="shared" si="6"/>
        <v>-1544</v>
      </c>
      <c r="V24" s="45">
        <f t="shared" si="6"/>
        <v>-57291</v>
      </c>
      <c r="W24" s="32"/>
    </row>
    <row r="25" spans="1:23" ht="3" customHeight="1">
      <c r="A25" s="110"/>
      <c r="B25" s="35"/>
      <c r="C25" s="136"/>
      <c r="D25" s="36"/>
      <c r="E25" s="138"/>
      <c r="F25" s="36"/>
      <c r="G25" s="136" t="s">
        <v>64</v>
      </c>
      <c r="H25" s="36"/>
      <c r="I25" s="36"/>
      <c r="J25" s="139"/>
      <c r="K25" s="140"/>
      <c r="L25" s="137"/>
      <c r="M25" s="36" t="s">
        <v>65</v>
      </c>
      <c r="N25" s="36"/>
      <c r="O25" s="139"/>
      <c r="P25" s="37"/>
      <c r="Q25" s="136"/>
      <c r="R25" s="36"/>
      <c r="S25" s="36"/>
      <c r="T25" s="36"/>
      <c r="U25" s="36"/>
      <c r="V25" s="138"/>
      <c r="W25" s="32"/>
    </row>
    <row r="26" spans="1:23" ht="12" customHeight="1">
      <c r="A26" s="110" t="s">
        <v>59</v>
      </c>
      <c r="B26" s="35"/>
      <c r="C26" s="136">
        <f>+'[2]Mgmt Summary'!C27+'[3]Mgmt Summary'!C27+'Mgmt Summary'!C26</f>
        <v>0</v>
      </c>
      <c r="D26" s="36">
        <f>+'[2]Mgmt Summary'!D27+'[3]Mgmt Summary'!D27+'Mgmt Summary'!D26</f>
        <v>-4748</v>
      </c>
      <c r="E26" s="138">
        <f>C26-D26</f>
        <v>4748</v>
      </c>
      <c r="F26" s="36"/>
      <c r="G26" s="136">
        <f>+'[2]Mgmt Summary'!G27+'[3]Mgmt Summary'!G27+'Mgmt Summary'!G26</f>
        <v>0</v>
      </c>
      <c r="H26" s="36">
        <f>+'[2]Mgmt Summary'!H27+'[3]Mgmt Summary'!H27+'Mgmt Summary'!H26</f>
        <v>0</v>
      </c>
      <c r="I26" s="36">
        <f>+'[2]Mgmt Summary'!I27+'[3]Mgmt Summary'!I27+'Mgmt Summary'!I26</f>
        <v>0</v>
      </c>
      <c r="J26" s="139">
        <f>SUM(G26:I26)</f>
        <v>0</v>
      </c>
      <c r="K26" s="140"/>
      <c r="L26" s="137">
        <f>+'[2]Mgmt Summary'!L27+'[3]Mgmt Summary'!L27+'Mgmt Summary'!L26</f>
        <v>0</v>
      </c>
      <c r="M26" s="36">
        <f>+'[2]Mgmt Summary'!M27+'[3]Mgmt Summary'!M27+'Mgmt Summary'!M26</f>
        <v>-4748</v>
      </c>
      <c r="N26" s="36">
        <f>+'[2]Mgmt Summary'!N27+'[3]Mgmt Summary'!N27+'Mgmt Summary'!N26</f>
        <v>0</v>
      </c>
      <c r="O26" s="139">
        <f>J26-K26-M26-N26-L26</f>
        <v>4748</v>
      </c>
      <c r="P26" s="37"/>
      <c r="Q26" s="136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8">
        <f>ROUND(SUM(Q26:U26),0)</f>
        <v>0</v>
      </c>
      <c r="W26" s="32"/>
    </row>
    <row r="27" spans="1:23" ht="3" customHeight="1">
      <c r="A27" s="110"/>
      <c r="B27" s="35"/>
      <c r="C27" s="136"/>
      <c r="D27" s="36"/>
      <c r="E27" s="138"/>
      <c r="F27" s="36"/>
      <c r="G27" s="136"/>
      <c r="H27" s="36"/>
      <c r="I27" s="36"/>
      <c r="J27" s="139"/>
      <c r="K27" s="140"/>
      <c r="L27" s="137"/>
      <c r="M27" s="36"/>
      <c r="N27" s="36"/>
      <c r="O27" s="139"/>
      <c r="P27" s="37"/>
      <c r="Q27" s="136"/>
      <c r="R27" s="36"/>
      <c r="S27" s="36"/>
      <c r="T27" s="36"/>
      <c r="U27" s="36"/>
      <c r="V27" s="138"/>
      <c r="W27" s="32"/>
    </row>
    <row r="28" spans="1:23" s="34" customFormat="1" ht="12" customHeight="1">
      <c r="A28" s="38" t="s">
        <v>84</v>
      </c>
      <c r="B28" s="35"/>
      <c r="C28" s="39">
        <f>SUM(C24:C26)</f>
        <v>175153.15399999998</v>
      </c>
      <c r="D28" s="40">
        <f>SUM(D24:D26)</f>
        <v>70082.900000000009</v>
      </c>
      <c r="E28" s="41">
        <f>SUM(E24:E26)</f>
        <v>105070.25399999999</v>
      </c>
      <c r="F28" s="36"/>
      <c r="G28" s="39">
        <f t="shared" ref="G28:N28" si="7">SUM(G24:G26)</f>
        <v>122706.80099999999</v>
      </c>
      <c r="H28" s="40">
        <f t="shared" si="7"/>
        <v>0</v>
      </c>
      <c r="I28" s="40">
        <f t="shared" si="7"/>
        <v>0</v>
      </c>
      <c r="J28" s="42">
        <f t="shared" si="7"/>
        <v>122706.80099999999</v>
      </c>
      <c r="K28" s="40">
        <f t="shared" si="7"/>
        <v>0</v>
      </c>
      <c r="L28" s="39">
        <f t="shared" si="7"/>
        <v>0</v>
      </c>
      <c r="M28" s="40">
        <f t="shared" si="7"/>
        <v>76442.388357188407</v>
      </c>
      <c r="N28" s="40">
        <f t="shared" si="7"/>
        <v>0</v>
      </c>
      <c r="O28" s="42">
        <f>J28-K28-M28-N28-L28</f>
        <v>46264.412642811585</v>
      </c>
      <c r="P28" s="37"/>
      <c r="Q28" s="39">
        <f t="shared" ref="Q28:V28" si="8">SUM(Q24:Q26)</f>
        <v>-52446.353000000003</v>
      </c>
      <c r="R28" s="40">
        <f t="shared" si="8"/>
        <v>0</v>
      </c>
      <c r="S28" s="40">
        <f t="shared" si="8"/>
        <v>0</v>
      </c>
      <c r="T28" s="40">
        <f t="shared" si="8"/>
        <v>-3299.7509999999997</v>
      </c>
      <c r="U28" s="40">
        <f t="shared" si="8"/>
        <v>-1544</v>
      </c>
      <c r="V28" s="41">
        <f t="shared" si="8"/>
        <v>-57291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8" hidden="1">
      <c r="A30" s="66"/>
      <c r="C30" s="67"/>
      <c r="D30" s="23"/>
      <c r="E30" s="66" t="s">
        <v>53</v>
      </c>
      <c r="F30" s="23"/>
      <c r="G30" s="68">
        <f>+'GM-WklyChnge'!C34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91</v>
      </c>
      <c r="C32" s="23"/>
      <c r="D32" s="23"/>
      <c r="E32" s="23"/>
      <c r="F32" s="23"/>
      <c r="M32" s="169"/>
    </row>
    <row r="33" spans="1:22">
      <c r="C33" s="23"/>
      <c r="D33" s="23"/>
      <c r="E33" s="23"/>
      <c r="F33" s="23"/>
      <c r="G33" s="169"/>
    </row>
    <row r="34" spans="1:22">
      <c r="C34" s="23"/>
      <c r="D34" s="23"/>
      <c r="E34" s="23"/>
      <c r="F34" s="23"/>
      <c r="V34" s="169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29"/>
  <sheetViews>
    <sheetView tabSelected="1" zoomScale="95" workbookViewId="0">
      <selection activeCell="A2" sqref="A2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5" width="8.66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3" width="8.6640625" style="14" customWidth="1"/>
    <col min="14" max="14" width="0.88671875" style="14" customWidth="1"/>
    <col min="15" max="15" width="8.6640625" style="14" customWidth="1"/>
    <col min="16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7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6"/>
    </row>
    <row r="2" spans="1:22" s="201" customFormat="1" ht="29.25" customHeight="1">
      <c r="A2" s="198" t="s">
        <v>101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200" t="s">
        <v>102</v>
      </c>
      <c r="N2" s="199"/>
      <c r="O2" s="199"/>
      <c r="P2" s="199"/>
      <c r="Q2" s="199"/>
      <c r="R2" s="199"/>
      <c r="S2" s="199"/>
      <c r="T2" s="199"/>
      <c r="V2" s="202"/>
    </row>
    <row r="3" spans="1:22" s="197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203" t="s">
        <v>107</v>
      </c>
      <c r="N3"/>
      <c r="O3"/>
      <c r="P3"/>
      <c r="Q3"/>
      <c r="R3"/>
      <c r="S3"/>
      <c r="T3"/>
      <c r="V3" s="202"/>
    </row>
    <row r="4" spans="1:22" s="197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4"/>
    </row>
    <row r="5" spans="1:22" s="209" customFormat="1" ht="18" customHeight="1">
      <c r="A5" s="205"/>
      <c r="B5" s="206"/>
      <c r="C5" s="236" t="s">
        <v>13</v>
      </c>
      <c r="D5" s="237"/>
      <c r="E5" s="238"/>
      <c r="F5" s="207"/>
      <c r="G5" s="236" t="s">
        <v>105</v>
      </c>
      <c r="H5" s="237"/>
      <c r="I5" s="238"/>
      <c r="J5" s="208"/>
      <c r="K5" s="266" t="s">
        <v>103</v>
      </c>
      <c r="L5" s="267"/>
      <c r="M5" s="268"/>
    </row>
    <row r="6" spans="1:22" ht="18.75" customHeight="1" thickBot="1">
      <c r="A6" s="210" t="s">
        <v>9</v>
      </c>
      <c r="B6" s="211"/>
      <c r="C6" s="212" t="s">
        <v>40</v>
      </c>
      <c r="D6" s="213" t="s">
        <v>8</v>
      </c>
      <c r="E6" s="214" t="s">
        <v>12</v>
      </c>
      <c r="F6" s="215"/>
      <c r="G6" s="212" t="s">
        <v>6</v>
      </c>
      <c r="H6" s="213" t="s">
        <v>8</v>
      </c>
      <c r="I6" s="214" t="s">
        <v>12</v>
      </c>
      <c r="J6" s="215"/>
      <c r="K6" s="212" t="s">
        <v>6</v>
      </c>
      <c r="L6" s="213" t="s">
        <v>8</v>
      </c>
      <c r="M6" s="214" t="s">
        <v>12</v>
      </c>
    </row>
    <row r="7" spans="1:22" ht="12" customHeight="1">
      <c r="A7" s="216"/>
      <c r="B7" s="211"/>
      <c r="C7" s="217"/>
      <c r="D7" s="18"/>
      <c r="E7" s="218"/>
      <c r="F7" s="219"/>
      <c r="G7" s="217"/>
      <c r="H7" s="18"/>
      <c r="I7" s="218"/>
      <c r="J7" s="219"/>
      <c r="K7" s="217"/>
      <c r="L7" s="18"/>
      <c r="M7" s="218"/>
    </row>
    <row r="8" spans="1:22" s="32" customFormat="1" ht="13.5" customHeight="1">
      <c r="A8" s="228" t="s">
        <v>90</v>
      </c>
      <c r="B8" s="229"/>
      <c r="C8" s="230">
        <v>3959</v>
      </c>
      <c r="D8" s="231">
        <v>20000</v>
      </c>
      <c r="E8" s="232">
        <v>-16041</v>
      </c>
      <c r="F8" s="233"/>
      <c r="G8" s="230">
        <v>15921</v>
      </c>
      <c r="H8" s="231">
        <v>14096</v>
      </c>
      <c r="I8" s="232">
        <v>-1825</v>
      </c>
      <c r="J8" s="233"/>
      <c r="K8" s="230">
        <v>-11962</v>
      </c>
      <c r="L8" s="231">
        <v>5904</v>
      </c>
      <c r="M8" s="232">
        <v>-17866</v>
      </c>
    </row>
    <row r="9" spans="1:22" s="32" customFormat="1" ht="13.5" customHeight="1">
      <c r="A9" s="228" t="s">
        <v>1</v>
      </c>
      <c r="B9" s="229"/>
      <c r="C9" s="230">
        <v>-4439.7660000000005</v>
      </c>
      <c r="D9" s="231">
        <v>12747</v>
      </c>
      <c r="E9" s="232">
        <v>-17186.766</v>
      </c>
      <c r="F9" s="233"/>
      <c r="G9" s="230">
        <v>6632.2919999999995</v>
      </c>
      <c r="H9" s="231">
        <v>4881.7</v>
      </c>
      <c r="I9" s="232">
        <v>-1750.5919999999987</v>
      </c>
      <c r="J9" s="233"/>
      <c r="K9" s="230">
        <v>-11072.058000000001</v>
      </c>
      <c r="L9" s="231">
        <v>7865.3</v>
      </c>
      <c r="M9" s="232">
        <v>-18937.358</v>
      </c>
    </row>
    <row r="10" spans="1:22" s="32" customFormat="1" ht="13.5" customHeight="1">
      <c r="A10" s="228" t="s">
        <v>44</v>
      </c>
      <c r="B10" s="229"/>
      <c r="C10" s="230">
        <v>2458</v>
      </c>
      <c r="D10" s="231">
        <v>750</v>
      </c>
      <c r="E10" s="232">
        <v>1708</v>
      </c>
      <c r="F10" s="233"/>
      <c r="G10" s="230">
        <v>415.01</v>
      </c>
      <c r="H10" s="231">
        <v>340.5</v>
      </c>
      <c r="I10" s="232">
        <v>-74.510000000000005</v>
      </c>
      <c r="J10" s="233"/>
      <c r="K10" s="230">
        <v>2042.99</v>
      </c>
      <c r="L10" s="231">
        <v>409.5</v>
      </c>
      <c r="M10" s="232">
        <v>1633.49</v>
      </c>
    </row>
    <row r="11" spans="1:22" s="32" customFormat="1" ht="13.5" customHeight="1">
      <c r="A11" s="228" t="s">
        <v>66</v>
      </c>
      <c r="B11" s="229"/>
      <c r="C11" s="230">
        <v>3238.3049999999998</v>
      </c>
      <c r="D11" s="231">
        <v>3215</v>
      </c>
      <c r="E11" s="232">
        <v>23.304999999999836</v>
      </c>
      <c r="F11" s="233"/>
      <c r="G11" s="230">
        <v>1655.8</v>
      </c>
      <c r="H11" s="231">
        <v>1655.8</v>
      </c>
      <c r="I11" s="232">
        <v>0</v>
      </c>
      <c r="J11" s="233"/>
      <c r="K11" s="230">
        <v>1582.5050000000001</v>
      </c>
      <c r="L11" s="231">
        <v>1559.2</v>
      </c>
      <c r="M11" s="232">
        <v>23.304999999999836</v>
      </c>
    </row>
    <row r="12" spans="1:22" s="32" customFormat="1" ht="13.5" customHeight="1">
      <c r="A12" s="228" t="s">
        <v>79</v>
      </c>
      <c r="B12" s="229"/>
      <c r="C12" s="230">
        <v>0</v>
      </c>
      <c r="D12" s="231">
        <v>7712</v>
      </c>
      <c r="E12" s="232">
        <v>-7712</v>
      </c>
      <c r="F12" s="233"/>
      <c r="G12" s="230">
        <v>2028.2</v>
      </c>
      <c r="H12" s="231">
        <v>1618.2</v>
      </c>
      <c r="I12" s="232">
        <v>-410</v>
      </c>
      <c r="J12" s="233"/>
      <c r="K12" s="230">
        <v>-2028.2</v>
      </c>
      <c r="L12" s="231">
        <v>6093.8</v>
      </c>
      <c r="M12" s="232">
        <v>-8122</v>
      </c>
    </row>
    <row r="13" spans="1:22" s="32" customFormat="1" ht="13.5" customHeight="1">
      <c r="A13" s="228" t="s">
        <v>50</v>
      </c>
      <c r="B13" s="229"/>
      <c r="C13" s="230">
        <v>15098.221000000001</v>
      </c>
      <c r="D13" s="231">
        <v>8947</v>
      </c>
      <c r="E13" s="232">
        <v>6151.2210000000014</v>
      </c>
      <c r="F13" s="233"/>
      <c r="G13" s="230">
        <v>3693.0429999999997</v>
      </c>
      <c r="H13" s="231">
        <v>3377.4</v>
      </c>
      <c r="I13" s="232">
        <v>-315.64299999999957</v>
      </c>
      <c r="J13" s="233"/>
      <c r="K13" s="230">
        <v>11405.178000000002</v>
      </c>
      <c r="L13" s="231">
        <v>5569.6</v>
      </c>
      <c r="M13" s="232">
        <v>5835.5780000000013</v>
      </c>
    </row>
    <row r="14" spans="1:22" s="32" customFormat="1" ht="13.5" customHeight="1">
      <c r="A14" s="228" t="s">
        <v>11</v>
      </c>
      <c r="B14" s="229"/>
      <c r="C14" s="230">
        <v>0</v>
      </c>
      <c r="D14" s="231">
        <v>6786</v>
      </c>
      <c r="E14" s="232">
        <v>-6786</v>
      </c>
      <c r="F14" s="233"/>
      <c r="G14" s="230">
        <v>0</v>
      </c>
      <c r="H14" s="231">
        <v>0</v>
      </c>
      <c r="I14" s="232">
        <v>0</v>
      </c>
      <c r="J14" s="233"/>
      <c r="K14" s="230">
        <v>0</v>
      </c>
      <c r="L14" s="231">
        <v>6786</v>
      </c>
      <c r="M14" s="232">
        <v>-6786</v>
      </c>
    </row>
    <row r="15" spans="1:22" s="32" customFormat="1" ht="13.5" customHeight="1">
      <c r="A15" s="228" t="s">
        <v>2</v>
      </c>
      <c r="B15" s="229"/>
      <c r="C15" s="230">
        <v>0</v>
      </c>
      <c r="D15" s="231">
        <v>0</v>
      </c>
      <c r="E15" s="232">
        <v>0</v>
      </c>
      <c r="F15" s="233"/>
      <c r="G15" s="230">
        <v>350</v>
      </c>
      <c r="H15" s="231">
        <v>0</v>
      </c>
      <c r="I15" s="232">
        <v>-350</v>
      </c>
      <c r="J15" s="233"/>
      <c r="K15" s="230">
        <v>-350</v>
      </c>
      <c r="L15" s="231">
        <v>0</v>
      </c>
      <c r="M15" s="232">
        <v>-350</v>
      </c>
    </row>
    <row r="16" spans="1:22" ht="4.5" customHeight="1">
      <c r="A16" s="216"/>
      <c r="B16" s="211"/>
      <c r="C16" s="220"/>
      <c r="D16" s="221"/>
      <c r="E16" s="222"/>
      <c r="F16" s="223"/>
      <c r="G16" s="226"/>
      <c r="H16" s="221"/>
      <c r="I16" s="222"/>
      <c r="J16" s="223"/>
      <c r="K16" s="220"/>
      <c r="L16" s="221"/>
      <c r="M16" s="222"/>
    </row>
    <row r="17" spans="1:13" s="225" customFormat="1" ht="13.8">
      <c r="A17" s="234" t="s">
        <v>3</v>
      </c>
      <c r="B17" s="224"/>
      <c r="C17" s="239">
        <v>20313.759999999998</v>
      </c>
      <c r="D17" s="240">
        <v>60157</v>
      </c>
      <c r="E17" s="241">
        <v>-39843.24</v>
      </c>
      <c r="F17" s="242">
        <v>0</v>
      </c>
      <c r="G17" s="239">
        <v>30695.345000000001</v>
      </c>
      <c r="H17" s="240">
        <v>25969.599999999999</v>
      </c>
      <c r="I17" s="241">
        <v>-4725.744999999999</v>
      </c>
      <c r="J17" s="242"/>
      <c r="K17" s="239">
        <v>-10381.584999999997</v>
      </c>
      <c r="L17" s="240">
        <v>34187.4</v>
      </c>
      <c r="M17" s="241">
        <v>-44568.985000000001</v>
      </c>
    </row>
    <row r="18" spans="1:13" ht="4.5" customHeight="1">
      <c r="A18" s="216"/>
      <c r="B18" s="211"/>
      <c r="C18" s="220"/>
      <c r="D18" s="221"/>
      <c r="E18" s="222"/>
      <c r="F18" s="223"/>
      <c r="G18" s="226"/>
      <c r="H18" s="221"/>
      <c r="I18" s="222"/>
      <c r="J18" s="223"/>
      <c r="K18" s="220"/>
      <c r="L18" s="221"/>
      <c r="M18" s="222"/>
    </row>
    <row r="19" spans="1:13" s="32" customFormat="1" ht="13.5" customHeight="1">
      <c r="A19" s="228" t="s">
        <v>10</v>
      </c>
      <c r="B19" s="229"/>
      <c r="C19" s="230">
        <v>-516.83199999999999</v>
      </c>
      <c r="D19" s="231">
        <v>-538.41899999999998</v>
      </c>
      <c r="E19" s="232">
        <v>21.586999999999989</v>
      </c>
      <c r="F19" s="233"/>
      <c r="G19" s="230">
        <v>0</v>
      </c>
      <c r="H19" s="231">
        <v>0</v>
      </c>
      <c r="I19" s="232">
        <v>0</v>
      </c>
      <c r="J19" s="233"/>
      <c r="K19" s="230">
        <v>-516.83199999999999</v>
      </c>
      <c r="L19" s="231">
        <v>-538.41899999999998</v>
      </c>
      <c r="M19" s="232">
        <v>21.586999999999989</v>
      </c>
    </row>
    <row r="20" spans="1:13" s="32" customFormat="1" ht="13.5" customHeight="1">
      <c r="A20" s="228" t="s">
        <v>35</v>
      </c>
      <c r="B20" s="229"/>
      <c r="C20" s="230">
        <v>0</v>
      </c>
      <c r="D20" s="231">
        <v>0</v>
      </c>
      <c r="E20" s="232">
        <v>0</v>
      </c>
      <c r="F20" s="233"/>
      <c r="G20" s="230">
        <v>-665</v>
      </c>
      <c r="H20" s="231">
        <v>-783</v>
      </c>
      <c r="I20" s="232">
        <v>-118</v>
      </c>
      <c r="J20" s="233"/>
      <c r="K20" s="230">
        <v>665</v>
      </c>
      <c r="L20" s="231">
        <v>783</v>
      </c>
      <c r="M20" s="232">
        <v>-118</v>
      </c>
    </row>
    <row r="21" spans="1:13" ht="4.5" customHeight="1">
      <c r="A21" s="216"/>
      <c r="B21" s="211"/>
      <c r="C21" s="220"/>
      <c r="D21" s="221"/>
      <c r="E21" s="222"/>
      <c r="F21" s="223"/>
      <c r="G21" s="226"/>
      <c r="H21" s="221"/>
      <c r="I21" s="222"/>
      <c r="J21" s="223"/>
      <c r="K21" s="220"/>
      <c r="L21" s="221"/>
      <c r="M21" s="222"/>
    </row>
    <row r="22" spans="1:13" s="225" customFormat="1" ht="13.8">
      <c r="A22" s="234" t="s">
        <v>83</v>
      </c>
      <c r="B22" s="224"/>
      <c r="C22" s="239">
        <v>19796.928000000004</v>
      </c>
      <c r="D22" s="240">
        <v>59618.580999999998</v>
      </c>
      <c r="E22" s="243">
        <v>-39821.653000000006</v>
      </c>
      <c r="F22" s="242"/>
      <c r="G22" s="239">
        <v>30030.345000000001</v>
      </c>
      <c r="H22" s="240">
        <v>25186.6</v>
      </c>
      <c r="I22" s="243">
        <v>-4843.744999999999</v>
      </c>
      <c r="J22" s="242"/>
      <c r="K22" s="239">
        <v>-10233.416999999998</v>
      </c>
      <c r="L22" s="240">
        <v>34431.981</v>
      </c>
      <c r="M22" s="243">
        <v>-44665.398000000001</v>
      </c>
    </row>
    <row r="23" spans="1:13" ht="4.5" customHeight="1">
      <c r="A23" s="216"/>
      <c r="B23" s="211"/>
      <c r="C23" s="230"/>
      <c r="D23" s="231"/>
      <c r="E23" s="232"/>
      <c r="F23" s="233"/>
      <c r="G23" s="244"/>
      <c r="H23" s="231"/>
      <c r="I23" s="232"/>
      <c r="J23" s="233"/>
      <c r="K23" s="230"/>
      <c r="L23" s="231"/>
      <c r="M23" s="232"/>
    </row>
    <row r="24" spans="1:13" s="32" customFormat="1" ht="13.5" customHeight="1">
      <c r="A24" s="228" t="s">
        <v>59</v>
      </c>
      <c r="B24" s="229"/>
      <c r="C24" s="230">
        <v>0</v>
      </c>
      <c r="D24" s="231">
        <v>0</v>
      </c>
      <c r="E24" s="232">
        <v>0</v>
      </c>
      <c r="F24" s="233"/>
      <c r="G24" s="230">
        <v>-1336</v>
      </c>
      <c r="H24" s="231">
        <v>-1336</v>
      </c>
      <c r="I24" s="232">
        <v>0</v>
      </c>
      <c r="J24" s="233"/>
      <c r="K24" s="230">
        <v>1336</v>
      </c>
      <c r="L24" s="231">
        <v>1336</v>
      </c>
      <c r="M24" s="232">
        <v>0</v>
      </c>
    </row>
    <row r="25" spans="1:13" ht="4.5" customHeight="1" thickBot="1">
      <c r="A25" s="216"/>
      <c r="B25" s="211"/>
      <c r="C25" s="230"/>
      <c r="D25" s="231"/>
      <c r="E25" s="232"/>
      <c r="F25" s="233"/>
      <c r="G25" s="244"/>
      <c r="H25" s="231"/>
      <c r="I25" s="232"/>
      <c r="J25" s="233"/>
      <c r="K25" s="230"/>
      <c r="L25" s="231"/>
      <c r="M25" s="232"/>
    </row>
    <row r="26" spans="1:13" s="225" customFormat="1" ht="14.4" thickBot="1">
      <c r="A26" s="235" t="s">
        <v>84</v>
      </c>
      <c r="B26" s="227"/>
      <c r="C26" s="245">
        <v>19796.928000000004</v>
      </c>
      <c r="D26" s="246">
        <v>59618.580999999998</v>
      </c>
      <c r="E26" s="247">
        <v>-39821.653000000006</v>
      </c>
      <c r="F26" s="248"/>
      <c r="G26" s="245">
        <v>28694.345000000001</v>
      </c>
      <c r="H26" s="246">
        <v>23850.6</v>
      </c>
      <c r="I26" s="247">
        <v>-4843.744999999999</v>
      </c>
      <c r="J26" s="248"/>
      <c r="K26" s="245">
        <v>-8897.4169999999976</v>
      </c>
      <c r="L26" s="246">
        <v>35767.981</v>
      </c>
      <c r="M26" s="247">
        <v>-44665.398000000001</v>
      </c>
    </row>
    <row r="27" spans="1:13" ht="3" customHeight="1">
      <c r="A27" s="66"/>
      <c r="C27" s="67"/>
      <c r="D27" s="22"/>
      <c r="E27" s="66"/>
      <c r="F27" s="23"/>
      <c r="I27" s="66"/>
    </row>
    <row r="28" spans="1:13">
      <c r="A28" s="258" t="s">
        <v>104</v>
      </c>
      <c r="C28" s="23"/>
      <c r="D28" s="22"/>
      <c r="E28" s="23"/>
      <c r="F28" s="23"/>
      <c r="I28" s="23"/>
    </row>
    <row r="29" spans="1:13">
      <c r="M29" s="190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58"/>
  <sheetViews>
    <sheetView zoomScaleNormal="100" workbookViewId="0">
      <selection activeCell="A5" sqref="A5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263" t="s">
        <v>76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60"/>
    </row>
    <row r="2" spans="1:24" ht="13.8">
      <c r="A2" s="264" t="s">
        <v>69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61"/>
    </row>
    <row r="3" spans="1:24" ht="13.8">
      <c r="A3" s="265" t="s">
        <v>107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62"/>
    </row>
    <row r="4" spans="1:24" ht="3" customHeight="1"/>
    <row r="5" spans="1:24" s="34" customFormat="1" ht="15" customHeight="1">
      <c r="A5" s="109"/>
      <c r="C5" s="260" t="s">
        <v>8</v>
      </c>
      <c r="D5" s="261"/>
      <c r="E5" s="262"/>
      <c r="G5" s="260" t="s">
        <v>41</v>
      </c>
      <c r="H5" s="261"/>
      <c r="I5" s="261"/>
      <c r="J5" s="261"/>
      <c r="K5" s="261"/>
      <c r="L5" s="261"/>
      <c r="M5" s="261"/>
      <c r="N5" s="261"/>
      <c r="O5" s="262"/>
      <c r="Q5" s="260" t="s">
        <v>36</v>
      </c>
      <c r="R5" s="261"/>
      <c r="S5" s="261"/>
      <c r="T5" s="261"/>
      <c r="U5" s="261"/>
      <c r="V5" s="262"/>
    </row>
    <row r="6" spans="1:24" s="34" customFormat="1" ht="15" customHeight="1">
      <c r="A6" s="110"/>
      <c r="C6" s="113"/>
      <c r="D6" s="111"/>
      <c r="E6" s="113"/>
      <c r="G6" s="112" t="s">
        <v>40</v>
      </c>
      <c r="H6" s="112" t="s">
        <v>4</v>
      </c>
      <c r="I6" s="112" t="s">
        <v>6</v>
      </c>
      <c r="J6" s="112" t="s">
        <v>7</v>
      </c>
      <c r="K6" s="112" t="s">
        <v>48</v>
      </c>
      <c r="L6" s="112" t="s">
        <v>15</v>
      </c>
      <c r="M6" s="112" t="s">
        <v>14</v>
      </c>
      <c r="N6" s="112" t="s">
        <v>17</v>
      </c>
      <c r="O6" s="112"/>
      <c r="Q6" s="113" t="s">
        <v>7</v>
      </c>
      <c r="R6" s="113" t="s">
        <v>48</v>
      </c>
      <c r="S6" s="112" t="s">
        <v>15</v>
      </c>
      <c r="T6" s="113" t="s">
        <v>14</v>
      </c>
      <c r="U6" s="113" t="s">
        <v>17</v>
      </c>
      <c r="V6" s="109"/>
    </row>
    <row r="7" spans="1:24" s="34" customFormat="1" ht="15" customHeight="1">
      <c r="A7" s="112" t="s">
        <v>9</v>
      </c>
      <c r="B7" s="110"/>
      <c r="C7" s="117" t="s">
        <v>13</v>
      </c>
      <c r="D7" s="118" t="s">
        <v>81</v>
      </c>
      <c r="E7" s="117" t="s">
        <v>58</v>
      </c>
      <c r="F7" s="116"/>
      <c r="G7" s="112" t="s">
        <v>13</v>
      </c>
      <c r="H7" s="112" t="s">
        <v>5</v>
      </c>
      <c r="I7" s="112" t="s">
        <v>13</v>
      </c>
      <c r="J7" s="112" t="s">
        <v>13</v>
      </c>
      <c r="K7" s="117" t="s">
        <v>34</v>
      </c>
      <c r="L7" s="112" t="s">
        <v>16</v>
      </c>
      <c r="M7" s="112" t="s">
        <v>34</v>
      </c>
      <c r="N7" s="112" t="s">
        <v>34</v>
      </c>
      <c r="O7" s="112" t="s">
        <v>7</v>
      </c>
      <c r="Q7" s="112" t="s">
        <v>13</v>
      </c>
      <c r="R7" s="112" t="s">
        <v>34</v>
      </c>
      <c r="S7" s="112" t="s">
        <v>16</v>
      </c>
      <c r="T7" s="112" t="s">
        <v>34</v>
      </c>
      <c r="U7" s="112" t="s">
        <v>34</v>
      </c>
      <c r="V7" s="112" t="s">
        <v>7</v>
      </c>
    </row>
    <row r="8" spans="1:24" ht="3" customHeight="1">
      <c r="A8" s="102"/>
      <c r="B8" s="97"/>
      <c r="C8" s="103"/>
      <c r="D8" s="104"/>
      <c r="E8" s="105"/>
      <c r="F8" s="97"/>
      <c r="G8" s="103"/>
      <c r="H8" s="104"/>
      <c r="I8" s="104"/>
      <c r="J8" s="102"/>
      <c r="K8" s="104"/>
      <c r="L8" s="103"/>
      <c r="M8" s="104"/>
      <c r="N8" s="104"/>
      <c r="O8" s="102"/>
      <c r="P8" s="32"/>
      <c r="Q8" s="103"/>
      <c r="R8" s="104"/>
      <c r="S8" s="104"/>
      <c r="T8" s="104"/>
      <c r="U8" s="104"/>
      <c r="V8" s="105"/>
      <c r="W8" s="32"/>
    </row>
    <row r="9" spans="1:24" ht="13.5" customHeight="1">
      <c r="A9" s="110" t="s">
        <v>90</v>
      </c>
      <c r="B9" s="35"/>
      <c r="C9" s="136">
        <v>20000</v>
      </c>
      <c r="D9" s="36">
        <v>14096</v>
      </c>
      <c r="E9" s="138">
        <v>5904</v>
      </c>
      <c r="F9" s="36"/>
      <c r="G9" s="136">
        <v>3959</v>
      </c>
      <c r="H9" s="36">
        <v>0</v>
      </c>
      <c r="I9" s="36">
        <v>0</v>
      </c>
      <c r="J9" s="139">
        <v>3959</v>
      </c>
      <c r="K9" s="140"/>
      <c r="L9" s="142">
        <v>0</v>
      </c>
      <c r="M9" s="143">
        <v>10325</v>
      </c>
      <c r="N9" s="143">
        <v>5596</v>
      </c>
      <c r="O9" s="139">
        <v>-11962</v>
      </c>
      <c r="P9" s="37"/>
      <c r="Q9" s="136">
        <v>-16041</v>
      </c>
      <c r="R9" s="36"/>
      <c r="S9" s="36">
        <v>0</v>
      </c>
      <c r="T9" s="36">
        <v>-1525</v>
      </c>
      <c r="U9" s="36">
        <v>-300</v>
      </c>
      <c r="V9" s="138">
        <v>-17866</v>
      </c>
      <c r="W9" s="32"/>
      <c r="X9" s="169"/>
    </row>
    <row r="10" spans="1:24" ht="13.5" customHeight="1">
      <c r="A10" s="110" t="s">
        <v>1</v>
      </c>
      <c r="B10" s="35"/>
      <c r="C10" s="136">
        <v>12747</v>
      </c>
      <c r="D10" s="36">
        <v>4881.7</v>
      </c>
      <c r="E10" s="138">
        <v>7865.3</v>
      </c>
      <c r="F10" s="36"/>
      <c r="G10" s="136">
        <v>-4439.7660000000005</v>
      </c>
      <c r="H10" s="36">
        <v>0</v>
      </c>
      <c r="I10" s="36">
        <v>0</v>
      </c>
      <c r="J10" s="139">
        <v>-4439.7660000000005</v>
      </c>
      <c r="K10" s="140"/>
      <c r="L10" s="136">
        <v>665</v>
      </c>
      <c r="M10" s="36">
        <v>3491.2919999999999</v>
      </c>
      <c r="N10" s="36">
        <v>2476</v>
      </c>
      <c r="O10" s="139">
        <v>-11072.058000000001</v>
      </c>
      <c r="P10" s="37"/>
      <c r="Q10" s="136">
        <v>-17186.766</v>
      </c>
      <c r="R10" s="36"/>
      <c r="S10" s="36">
        <v>118</v>
      </c>
      <c r="T10" s="36">
        <v>-1034.4919999999997</v>
      </c>
      <c r="U10" s="36">
        <v>-834</v>
      </c>
      <c r="V10" s="138">
        <v>-18937</v>
      </c>
      <c r="W10" s="32"/>
    </row>
    <row r="11" spans="1:24" ht="13.5" customHeight="1">
      <c r="A11" s="110" t="s">
        <v>44</v>
      </c>
      <c r="B11" s="35"/>
      <c r="C11" s="136">
        <v>750</v>
      </c>
      <c r="D11" s="36">
        <v>340.5</v>
      </c>
      <c r="E11" s="138">
        <v>409.5</v>
      </c>
      <c r="F11" s="36"/>
      <c r="G11" s="136">
        <v>2458</v>
      </c>
      <c r="H11" s="36">
        <v>0</v>
      </c>
      <c r="I11" s="36">
        <v>0</v>
      </c>
      <c r="J11" s="139">
        <v>2458</v>
      </c>
      <c r="K11" s="140"/>
      <c r="L11" s="136">
        <v>0</v>
      </c>
      <c r="M11" s="36">
        <v>178.61</v>
      </c>
      <c r="N11" s="36">
        <v>236.4</v>
      </c>
      <c r="O11" s="139">
        <v>2042.99</v>
      </c>
      <c r="P11" s="37"/>
      <c r="Q11" s="136">
        <v>1708</v>
      </c>
      <c r="R11" s="36"/>
      <c r="S11" s="36">
        <v>0</v>
      </c>
      <c r="T11" s="36">
        <v>-74.510000000000005</v>
      </c>
      <c r="U11" s="36">
        <v>0</v>
      </c>
      <c r="V11" s="138">
        <v>1633</v>
      </c>
      <c r="W11" s="32"/>
    </row>
    <row r="12" spans="1:24" ht="13.5" customHeight="1">
      <c r="A12" s="110" t="s">
        <v>66</v>
      </c>
      <c r="B12" s="35"/>
      <c r="C12" s="136">
        <v>3215</v>
      </c>
      <c r="D12" s="36">
        <v>1655.8</v>
      </c>
      <c r="E12" s="138">
        <v>1559.2</v>
      </c>
      <c r="F12" s="36"/>
      <c r="G12" s="136">
        <v>3238.3049999999998</v>
      </c>
      <c r="H12" s="36">
        <v>0</v>
      </c>
      <c r="I12" s="36">
        <v>0</v>
      </c>
      <c r="J12" s="139">
        <v>3238.3049999999998</v>
      </c>
      <c r="K12" s="140"/>
      <c r="L12" s="136">
        <v>0</v>
      </c>
      <c r="M12" s="36">
        <v>882.6</v>
      </c>
      <c r="N12" s="36">
        <v>773.2</v>
      </c>
      <c r="O12" s="139">
        <v>1582.5050000000001</v>
      </c>
      <c r="P12" s="37"/>
      <c r="Q12" s="136">
        <v>23.304999999999836</v>
      </c>
      <c r="R12" s="36"/>
      <c r="S12" s="36">
        <v>0</v>
      </c>
      <c r="T12" s="36">
        <v>0</v>
      </c>
      <c r="U12" s="36">
        <v>0</v>
      </c>
      <c r="V12" s="138">
        <v>23</v>
      </c>
      <c r="W12" s="32"/>
    </row>
    <row r="13" spans="1:24" ht="13.5" customHeight="1">
      <c r="A13" s="110" t="s">
        <v>79</v>
      </c>
      <c r="B13" s="35"/>
      <c r="C13" s="136">
        <v>7712</v>
      </c>
      <c r="D13" s="36">
        <v>1618.2</v>
      </c>
      <c r="E13" s="138">
        <v>6093.8</v>
      </c>
      <c r="F13" s="36"/>
      <c r="G13" s="136">
        <v>0</v>
      </c>
      <c r="H13" s="36">
        <v>0</v>
      </c>
      <c r="I13" s="36">
        <v>0</v>
      </c>
      <c r="J13" s="139">
        <v>0</v>
      </c>
      <c r="K13" s="140"/>
      <c r="L13" s="136">
        <v>0</v>
      </c>
      <c r="M13" s="36">
        <v>1582.2</v>
      </c>
      <c r="N13" s="36">
        <v>446</v>
      </c>
      <c r="O13" s="139">
        <v>-2028.2</v>
      </c>
      <c r="P13" s="37"/>
      <c r="Q13" s="136">
        <v>-7712</v>
      </c>
      <c r="R13" s="36"/>
      <c r="S13" s="36">
        <v>0</v>
      </c>
      <c r="T13" s="36">
        <v>0</v>
      </c>
      <c r="U13" s="36">
        <v>-410</v>
      </c>
      <c r="V13" s="138">
        <v>-8122</v>
      </c>
      <c r="W13" s="32"/>
    </row>
    <row r="14" spans="1:24" s="64" customFormat="1" ht="13.5" customHeight="1">
      <c r="A14" s="170" t="s">
        <v>50</v>
      </c>
      <c r="B14" s="181"/>
      <c r="C14" s="142">
        <v>8947</v>
      </c>
      <c r="D14" s="143">
        <v>3377.4</v>
      </c>
      <c r="E14" s="167">
        <v>5569.6</v>
      </c>
      <c r="F14" s="143"/>
      <c r="G14" s="142">
        <v>15098.221000000001</v>
      </c>
      <c r="H14" s="143">
        <v>0</v>
      </c>
      <c r="I14" s="143">
        <v>0</v>
      </c>
      <c r="J14" s="182">
        <v>15098.221000000001</v>
      </c>
      <c r="K14" s="183"/>
      <c r="L14" s="142">
        <v>0</v>
      </c>
      <c r="M14" s="36">
        <v>1870.4489999999998</v>
      </c>
      <c r="N14" s="143">
        <v>1822.5940000000001</v>
      </c>
      <c r="O14" s="182">
        <v>11405.178</v>
      </c>
      <c r="P14" s="184"/>
      <c r="Q14" s="142">
        <v>6151.2210000000014</v>
      </c>
      <c r="R14" s="143"/>
      <c r="S14" s="143">
        <v>0</v>
      </c>
      <c r="T14" s="36">
        <v>-315.7489999999998</v>
      </c>
      <c r="U14" s="143">
        <v>0</v>
      </c>
      <c r="V14" s="167">
        <v>5835</v>
      </c>
      <c r="W14" s="63"/>
      <c r="X14" s="172"/>
    </row>
    <row r="15" spans="1:24" ht="13.5" customHeight="1">
      <c r="A15" s="110" t="s">
        <v>11</v>
      </c>
      <c r="B15" s="35"/>
      <c r="C15" s="136">
        <v>6786</v>
      </c>
      <c r="D15" s="36">
        <v>0</v>
      </c>
      <c r="E15" s="138">
        <v>6786</v>
      </c>
      <c r="F15" s="36"/>
      <c r="G15" s="136">
        <v>0</v>
      </c>
      <c r="H15" s="36">
        <v>0</v>
      </c>
      <c r="I15" s="36">
        <v>0</v>
      </c>
      <c r="J15" s="139">
        <v>0</v>
      </c>
      <c r="K15" s="140"/>
      <c r="L15" s="136">
        <v>0</v>
      </c>
      <c r="M15" s="36">
        <v>0</v>
      </c>
      <c r="N15" s="36">
        <v>0</v>
      </c>
      <c r="O15" s="139">
        <v>0</v>
      </c>
      <c r="P15" s="37"/>
      <c r="Q15" s="136">
        <v>-6786</v>
      </c>
      <c r="R15" s="36"/>
      <c r="S15" s="36">
        <v>0</v>
      </c>
      <c r="T15" s="36">
        <v>0</v>
      </c>
      <c r="U15" s="36">
        <v>0</v>
      </c>
      <c r="V15" s="138">
        <v>-6786</v>
      </c>
      <c r="W15" s="32"/>
    </row>
    <row r="16" spans="1:24" ht="13.5" customHeight="1">
      <c r="A16" s="110" t="s">
        <v>2</v>
      </c>
      <c r="B16" s="35"/>
      <c r="C16" s="136">
        <v>0</v>
      </c>
      <c r="D16" s="36">
        <v>0</v>
      </c>
      <c r="E16" s="138">
        <v>0</v>
      </c>
      <c r="F16" s="36"/>
      <c r="G16" s="136">
        <v>0</v>
      </c>
      <c r="H16" s="36">
        <v>0</v>
      </c>
      <c r="I16" s="36">
        <v>0</v>
      </c>
      <c r="J16" s="139">
        <v>0</v>
      </c>
      <c r="K16" s="140"/>
      <c r="L16" s="136">
        <v>0</v>
      </c>
      <c r="M16" s="36">
        <v>350</v>
      </c>
      <c r="N16" s="36">
        <v>0</v>
      </c>
      <c r="O16" s="139">
        <v>-350</v>
      </c>
      <c r="P16" s="37"/>
      <c r="Q16" s="136">
        <v>0</v>
      </c>
      <c r="R16" s="36"/>
      <c r="S16" s="36">
        <v>0</v>
      </c>
      <c r="T16" s="36">
        <v>-350</v>
      </c>
      <c r="U16" s="36">
        <v>0</v>
      </c>
      <c r="V16" s="138">
        <v>-350</v>
      </c>
      <c r="W16" s="32"/>
    </row>
    <row r="17" spans="1:23" ht="3" customHeight="1">
      <c r="A17" s="110"/>
      <c r="B17" s="35"/>
      <c r="C17" s="136"/>
      <c r="D17" s="36"/>
      <c r="E17" s="138"/>
      <c r="F17" s="36"/>
      <c r="G17" s="136"/>
      <c r="H17" s="36"/>
      <c r="I17" s="36"/>
      <c r="J17" s="139"/>
      <c r="K17" s="140"/>
      <c r="L17" s="137"/>
      <c r="M17" s="36"/>
      <c r="N17" s="36"/>
      <c r="O17" s="139"/>
      <c r="P17" s="37"/>
      <c r="Q17" s="136"/>
      <c r="R17" s="36"/>
      <c r="S17" s="36"/>
      <c r="T17" s="36"/>
      <c r="U17" s="36"/>
      <c r="V17" s="138"/>
      <c r="W17" s="32"/>
    </row>
    <row r="18" spans="1:23" s="34" customFormat="1" ht="12" customHeight="1">
      <c r="A18" s="38" t="s">
        <v>3</v>
      </c>
      <c r="B18" s="35"/>
      <c r="C18" s="43">
        <v>60157</v>
      </c>
      <c r="D18" s="44">
        <v>25969.599999999999</v>
      </c>
      <c r="E18" s="45">
        <v>34187.4</v>
      </c>
      <c r="F18" s="36"/>
      <c r="G18" s="43">
        <v>20313.759999999998</v>
      </c>
      <c r="H18" s="44">
        <v>0</v>
      </c>
      <c r="I18" s="45">
        <v>0</v>
      </c>
      <c r="J18" s="46">
        <v>20313.759999999998</v>
      </c>
      <c r="K18" s="44">
        <v>0</v>
      </c>
      <c r="L18" s="43">
        <v>665</v>
      </c>
      <c r="M18" s="44">
        <v>18680.151000000002</v>
      </c>
      <c r="N18" s="44">
        <v>11350.194</v>
      </c>
      <c r="O18" s="46">
        <v>-10381.584999999999</v>
      </c>
      <c r="P18" s="183">
        <v>0</v>
      </c>
      <c r="Q18" s="43">
        <v>-39843.24</v>
      </c>
      <c r="R18" s="44">
        <v>0</v>
      </c>
      <c r="S18" s="44">
        <v>118</v>
      </c>
      <c r="T18" s="44">
        <v>-3299.7509999999997</v>
      </c>
      <c r="U18" s="44">
        <v>-1544</v>
      </c>
      <c r="V18" s="45">
        <v>-44570</v>
      </c>
      <c r="W18" s="32"/>
    </row>
    <row r="19" spans="1:23" ht="3" customHeight="1">
      <c r="A19" s="110"/>
      <c r="B19" s="35"/>
      <c r="C19" s="136"/>
      <c r="D19" s="36"/>
      <c r="E19" s="138"/>
      <c r="F19" s="36"/>
      <c r="G19" s="136"/>
      <c r="H19" s="36"/>
      <c r="I19" s="36"/>
      <c r="J19" s="139"/>
      <c r="K19" s="140"/>
      <c r="L19" s="137"/>
      <c r="M19" s="36"/>
      <c r="N19" s="36"/>
      <c r="O19" s="139"/>
      <c r="P19" s="37"/>
      <c r="Q19" s="136"/>
      <c r="R19" s="36"/>
      <c r="S19" s="36"/>
      <c r="T19" s="36"/>
      <c r="U19" s="36"/>
      <c r="V19" s="138"/>
      <c r="W19" s="32"/>
    </row>
    <row r="20" spans="1:23" ht="13.5" customHeight="1">
      <c r="A20" s="110" t="s">
        <v>23</v>
      </c>
      <c r="B20" s="35"/>
      <c r="C20" s="136">
        <v>0</v>
      </c>
      <c r="D20" s="36">
        <v>0</v>
      </c>
      <c r="E20" s="138">
        <v>0</v>
      </c>
      <c r="F20" s="36"/>
      <c r="G20" s="136">
        <v>0</v>
      </c>
      <c r="H20" s="36">
        <v>0</v>
      </c>
      <c r="I20" s="36">
        <v>0</v>
      </c>
      <c r="J20" s="139">
        <v>0</v>
      </c>
      <c r="K20" s="140"/>
      <c r="L20" s="136">
        <v>0</v>
      </c>
      <c r="M20" s="36">
        <v>11350.194</v>
      </c>
      <c r="N20" s="36">
        <v>-11350.194</v>
      </c>
      <c r="O20" s="139">
        <v>0</v>
      </c>
      <c r="P20" s="37"/>
      <c r="Q20" s="136">
        <v>0</v>
      </c>
      <c r="R20" s="36"/>
      <c r="S20" s="36">
        <v>0</v>
      </c>
      <c r="T20" s="36">
        <v>0</v>
      </c>
      <c r="U20" s="36">
        <v>0</v>
      </c>
      <c r="V20" s="138">
        <v>0</v>
      </c>
      <c r="W20" s="32"/>
    </row>
    <row r="21" spans="1:23" ht="13.5" customHeight="1">
      <c r="A21" s="110" t="s">
        <v>10</v>
      </c>
      <c r="B21" s="35"/>
      <c r="C21" s="136">
        <v>-538.41899999999998</v>
      </c>
      <c r="D21" s="36">
        <v>0</v>
      </c>
      <c r="E21" s="138">
        <v>-538.41899999999998</v>
      </c>
      <c r="F21" s="140"/>
      <c r="G21" s="136">
        <v>-516.83199999999999</v>
      </c>
      <c r="H21" s="36">
        <v>0</v>
      </c>
      <c r="I21" s="36">
        <v>0</v>
      </c>
      <c r="J21" s="139">
        <v>-516.83199999999999</v>
      </c>
      <c r="K21" s="140"/>
      <c r="L21" s="136">
        <v>0</v>
      </c>
      <c r="M21" s="36">
        <v>0</v>
      </c>
      <c r="N21" s="36">
        <v>0</v>
      </c>
      <c r="O21" s="139">
        <v>-516.83199999999999</v>
      </c>
      <c r="P21" s="37"/>
      <c r="Q21" s="136">
        <v>21.586999999999989</v>
      </c>
      <c r="R21" s="36"/>
      <c r="S21" s="36">
        <v>0</v>
      </c>
      <c r="T21" s="36">
        <v>0</v>
      </c>
      <c r="U21" s="36">
        <v>0</v>
      </c>
      <c r="V21" s="138">
        <v>22</v>
      </c>
      <c r="W21" s="32"/>
    </row>
    <row r="22" spans="1:23" ht="13.5" customHeight="1">
      <c r="A22" s="110" t="s">
        <v>35</v>
      </c>
      <c r="B22" s="35"/>
      <c r="C22" s="136">
        <v>0</v>
      </c>
      <c r="D22" s="36">
        <v>-783</v>
      </c>
      <c r="E22" s="138">
        <v>783</v>
      </c>
      <c r="F22" s="36"/>
      <c r="G22" s="136">
        <v>0</v>
      </c>
      <c r="H22" s="36">
        <v>0</v>
      </c>
      <c r="I22" s="36">
        <v>0</v>
      </c>
      <c r="J22" s="139">
        <v>0</v>
      </c>
      <c r="K22" s="140"/>
      <c r="L22" s="136">
        <v>-665</v>
      </c>
      <c r="M22" s="36">
        <v>0</v>
      </c>
      <c r="N22" s="36">
        <v>0</v>
      </c>
      <c r="O22" s="139">
        <v>665</v>
      </c>
      <c r="P22" s="37"/>
      <c r="Q22" s="136">
        <v>0</v>
      </c>
      <c r="R22" s="36"/>
      <c r="S22" s="36">
        <v>-118</v>
      </c>
      <c r="T22" s="36">
        <v>0</v>
      </c>
      <c r="U22" s="36">
        <v>0</v>
      </c>
      <c r="V22" s="138">
        <v>-118</v>
      </c>
      <c r="W22" s="32"/>
    </row>
    <row r="23" spans="1:23" ht="3" customHeight="1">
      <c r="A23" s="110"/>
      <c r="B23" s="35"/>
      <c r="C23" s="136"/>
      <c r="D23" s="36"/>
      <c r="E23" s="138"/>
      <c r="F23" s="36"/>
      <c r="G23" s="136"/>
      <c r="H23" s="36"/>
      <c r="I23" s="36"/>
      <c r="J23" s="139"/>
      <c r="K23" s="140"/>
      <c r="L23" s="137"/>
      <c r="M23" s="36"/>
      <c r="N23" s="36"/>
      <c r="O23" s="139"/>
      <c r="P23" s="37"/>
      <c r="Q23" s="136"/>
      <c r="R23" s="36"/>
      <c r="S23" s="36"/>
      <c r="T23" s="36"/>
      <c r="U23" s="36"/>
      <c r="V23" s="138">
        <v>0</v>
      </c>
      <c r="W23" s="32"/>
    </row>
    <row r="24" spans="1:23" s="34" customFormat="1" ht="12" customHeight="1">
      <c r="A24" s="38" t="s">
        <v>83</v>
      </c>
      <c r="B24" s="35"/>
      <c r="C24" s="43">
        <v>59618.580999999998</v>
      </c>
      <c r="D24" s="44">
        <v>25186.6</v>
      </c>
      <c r="E24" s="45">
        <v>34431.980999999992</v>
      </c>
      <c r="F24" s="36"/>
      <c r="G24" s="43">
        <v>19796.928000000004</v>
      </c>
      <c r="H24" s="44">
        <v>0</v>
      </c>
      <c r="I24" s="44">
        <v>0</v>
      </c>
      <c r="J24" s="46">
        <v>19796.928000000004</v>
      </c>
      <c r="K24" s="44">
        <v>0</v>
      </c>
      <c r="L24" s="43">
        <v>0</v>
      </c>
      <c r="M24" s="44">
        <v>30030.345000000001</v>
      </c>
      <c r="N24" s="44">
        <v>0</v>
      </c>
      <c r="O24" s="46">
        <v>-10233.416999999998</v>
      </c>
      <c r="P24" s="37"/>
      <c r="Q24" s="43">
        <v>-39821.653000000006</v>
      </c>
      <c r="R24" s="44">
        <v>0</v>
      </c>
      <c r="S24" s="44">
        <v>0</v>
      </c>
      <c r="T24" s="44">
        <v>-3299.7509999999997</v>
      </c>
      <c r="U24" s="44">
        <v>-1544</v>
      </c>
      <c r="V24" s="45">
        <v>-44666</v>
      </c>
      <c r="W24" s="32"/>
    </row>
    <row r="25" spans="1:23" ht="3" customHeight="1">
      <c r="A25" s="110"/>
      <c r="B25" s="35"/>
      <c r="C25" s="136"/>
      <c r="D25" s="36"/>
      <c r="E25" s="138"/>
      <c r="F25" s="36"/>
      <c r="G25" s="136" t="s">
        <v>64</v>
      </c>
      <c r="H25" s="36"/>
      <c r="I25" s="36"/>
      <c r="J25" s="139"/>
      <c r="K25" s="140"/>
      <c r="L25" s="137"/>
      <c r="M25" s="36" t="s">
        <v>65</v>
      </c>
      <c r="N25" s="36"/>
      <c r="O25" s="139"/>
      <c r="P25" s="37"/>
      <c r="Q25" s="136"/>
      <c r="R25" s="36"/>
      <c r="S25" s="36"/>
      <c r="T25" s="36"/>
      <c r="U25" s="36"/>
      <c r="V25" s="138"/>
      <c r="W25" s="32"/>
    </row>
    <row r="26" spans="1:23" ht="12" customHeight="1">
      <c r="A26" s="110" t="s">
        <v>59</v>
      </c>
      <c r="B26" s="35"/>
      <c r="C26" s="136">
        <v>0</v>
      </c>
      <c r="D26" s="36">
        <v>-1336</v>
      </c>
      <c r="E26" s="138">
        <v>1336</v>
      </c>
      <c r="F26" s="36"/>
      <c r="G26" s="136">
        <v>0</v>
      </c>
      <c r="H26" s="36">
        <v>0</v>
      </c>
      <c r="I26" s="36">
        <v>0</v>
      </c>
      <c r="J26" s="139">
        <v>0</v>
      </c>
      <c r="K26" s="140"/>
      <c r="L26" s="137">
        <v>0</v>
      </c>
      <c r="M26" s="36">
        <v>-1336</v>
      </c>
      <c r="N26" s="36">
        <v>0</v>
      </c>
      <c r="O26" s="139">
        <v>1336</v>
      </c>
      <c r="P26" s="37"/>
      <c r="Q26" s="136">
        <v>0</v>
      </c>
      <c r="R26" s="36"/>
      <c r="S26" s="36">
        <v>0</v>
      </c>
      <c r="T26" s="36">
        <v>0</v>
      </c>
      <c r="U26" s="36">
        <v>0</v>
      </c>
      <c r="V26" s="138">
        <v>0</v>
      </c>
      <c r="W26" s="32"/>
    </row>
    <row r="27" spans="1:23" ht="3" customHeight="1">
      <c r="A27" s="110"/>
      <c r="B27" s="35"/>
      <c r="C27" s="136"/>
      <c r="D27" s="36"/>
      <c r="E27" s="138"/>
      <c r="F27" s="36"/>
      <c r="G27" s="136"/>
      <c r="H27" s="36"/>
      <c r="I27" s="36"/>
      <c r="J27" s="139"/>
      <c r="K27" s="140"/>
      <c r="L27" s="137"/>
      <c r="M27" s="36"/>
      <c r="N27" s="36"/>
      <c r="O27" s="139"/>
      <c r="P27" s="37"/>
      <c r="Q27" s="136"/>
      <c r="R27" s="36"/>
      <c r="S27" s="36"/>
      <c r="T27" s="36"/>
      <c r="U27" s="36"/>
      <c r="V27" s="138"/>
      <c r="W27" s="32"/>
    </row>
    <row r="28" spans="1:23" s="34" customFormat="1" ht="12" customHeight="1">
      <c r="A28" s="38" t="s">
        <v>84</v>
      </c>
      <c r="B28" s="35"/>
      <c r="C28" s="39">
        <v>59618.580999999998</v>
      </c>
      <c r="D28" s="40">
        <v>23850.6</v>
      </c>
      <c r="E28" s="41">
        <v>35767.980999999992</v>
      </c>
      <c r="F28" s="36"/>
      <c r="G28" s="39">
        <v>19796.928000000004</v>
      </c>
      <c r="H28" s="40">
        <v>0</v>
      </c>
      <c r="I28" s="40">
        <v>0</v>
      </c>
      <c r="J28" s="42">
        <v>19796.928000000004</v>
      </c>
      <c r="K28" s="40">
        <v>0</v>
      </c>
      <c r="L28" s="39">
        <v>0</v>
      </c>
      <c r="M28" s="40">
        <v>28694.345000000001</v>
      </c>
      <c r="N28" s="40">
        <v>0</v>
      </c>
      <c r="O28" s="42">
        <v>-8897.4169999999976</v>
      </c>
      <c r="P28" s="37"/>
      <c r="Q28" s="39">
        <v>-39821.653000000006</v>
      </c>
      <c r="R28" s="40">
        <v>0</v>
      </c>
      <c r="S28" s="40">
        <v>0</v>
      </c>
      <c r="T28" s="40">
        <v>-3299.7509999999997</v>
      </c>
      <c r="U28" s="40">
        <v>-1544</v>
      </c>
      <c r="V28" s="41">
        <v>-44666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8" hidden="1">
      <c r="A30" s="66"/>
      <c r="C30" s="67"/>
      <c r="D30" s="23"/>
      <c r="E30" s="66" t="s">
        <v>53</v>
      </c>
      <c r="F30" s="23"/>
      <c r="G30" s="68"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91</v>
      </c>
      <c r="C32" s="23"/>
      <c r="D32" s="23"/>
      <c r="E32" s="23"/>
      <c r="F32" s="23"/>
      <c r="M32" s="169"/>
    </row>
    <row r="33" spans="1:22">
      <c r="C33" s="23"/>
      <c r="D33" s="23"/>
      <c r="E33" s="23"/>
      <c r="F33" s="23"/>
      <c r="G33" s="169"/>
    </row>
    <row r="34" spans="1:22">
      <c r="C34" s="23"/>
      <c r="D34" s="23"/>
      <c r="E34" s="23"/>
      <c r="F34" s="23"/>
      <c r="V34" s="169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4"/>
  <sheetViews>
    <sheetView zoomScaleNormal="100" workbookViewId="0">
      <selection activeCell="A5" sqref="A5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7" t="s">
        <v>76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3.8">
      <c r="A2" s="188" t="s">
        <v>77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</row>
    <row r="3" spans="1:11" ht="13.8">
      <c r="A3" s="189" t="s">
        <v>107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</row>
    <row r="4" spans="1:11" ht="3" customHeight="1">
      <c r="A4" s="19"/>
    </row>
    <row r="5" spans="1:11" s="34" customFormat="1" ht="12.75" customHeight="1">
      <c r="A5" s="109"/>
      <c r="C5" s="119"/>
      <c r="D5" s="120"/>
      <c r="E5" s="120"/>
      <c r="F5" s="120"/>
      <c r="G5" s="120"/>
      <c r="H5" s="109"/>
      <c r="I5" s="120"/>
      <c r="J5" s="120"/>
      <c r="K5" s="121"/>
    </row>
    <row r="6" spans="1:11" s="34" customFormat="1" ht="13.2">
      <c r="A6" s="110"/>
      <c r="C6" s="116"/>
      <c r="D6" s="35"/>
      <c r="E6" s="122"/>
      <c r="F6" s="122"/>
      <c r="G6" s="35"/>
      <c r="H6" s="112" t="s">
        <v>40</v>
      </c>
      <c r="I6" s="122" t="s">
        <v>4</v>
      </c>
      <c r="J6" s="122" t="s">
        <v>6</v>
      </c>
      <c r="K6" s="123" t="s">
        <v>7</v>
      </c>
    </row>
    <row r="7" spans="1:11" s="34" customFormat="1" ht="14.4">
      <c r="A7" s="117" t="s">
        <v>9</v>
      </c>
      <c r="C7" s="114" t="s">
        <v>82</v>
      </c>
      <c r="D7" s="118" t="s">
        <v>56</v>
      </c>
      <c r="E7" s="118" t="s">
        <v>52</v>
      </c>
      <c r="F7" s="124" t="s">
        <v>63</v>
      </c>
      <c r="G7" s="118" t="s">
        <v>24</v>
      </c>
      <c r="H7" s="117" t="s">
        <v>13</v>
      </c>
      <c r="I7" s="118" t="s">
        <v>5</v>
      </c>
      <c r="J7" s="118" t="s">
        <v>13</v>
      </c>
      <c r="K7" s="115" t="s">
        <v>13</v>
      </c>
    </row>
    <row r="8" spans="1:11" ht="3" customHeight="1">
      <c r="A8" s="95"/>
      <c r="B8" s="32"/>
      <c r="C8" s="103"/>
      <c r="D8" s="104"/>
      <c r="E8" s="104"/>
      <c r="F8" s="104"/>
      <c r="G8" s="105"/>
      <c r="H8" s="96"/>
      <c r="I8" s="103"/>
      <c r="J8" s="104"/>
      <c r="K8" s="105"/>
    </row>
    <row r="9" spans="1:11" s="194" customFormat="1" ht="13.5" customHeight="1">
      <c r="A9" s="110" t="s">
        <v>90</v>
      </c>
      <c r="B9" s="34"/>
      <c r="C9" s="136">
        <v>-10228</v>
      </c>
      <c r="D9" s="36">
        <v>0</v>
      </c>
      <c r="E9" s="36">
        <v>0</v>
      </c>
      <c r="F9" s="36">
        <v>-374</v>
      </c>
      <c r="G9" s="141">
        <v>0</v>
      </c>
      <c r="H9" s="137">
        <v>-10602</v>
      </c>
      <c r="I9" s="136">
        <v>0</v>
      </c>
      <c r="J9" s="36">
        <v>0</v>
      </c>
      <c r="K9" s="138">
        <v>-10602</v>
      </c>
    </row>
    <row r="10" spans="1:11" s="194" customFormat="1" ht="13.5" customHeight="1">
      <c r="A10" s="110" t="s">
        <v>1</v>
      </c>
      <c r="B10" s="34"/>
      <c r="C10" s="136">
        <v>1480</v>
      </c>
      <c r="D10" s="36">
        <v>5.001999999999498</v>
      </c>
      <c r="E10" s="36">
        <v>-9.5830000000000002</v>
      </c>
      <c r="F10" s="36">
        <v>0</v>
      </c>
      <c r="G10" s="141">
        <v>0</v>
      </c>
      <c r="H10" s="137">
        <v>1475.4189999999994</v>
      </c>
      <c r="I10" s="136">
        <v>0</v>
      </c>
      <c r="J10" s="36">
        <v>0</v>
      </c>
      <c r="K10" s="138">
        <v>1475.4189999999994</v>
      </c>
    </row>
    <row r="11" spans="1:11" s="194" customFormat="1" ht="13.5" customHeight="1">
      <c r="A11" s="110" t="s">
        <v>44</v>
      </c>
      <c r="B11" s="34"/>
      <c r="C11" s="136">
        <v>78</v>
      </c>
      <c r="D11" s="36">
        <v>0</v>
      </c>
      <c r="E11" s="36">
        <v>0</v>
      </c>
      <c r="F11" s="36">
        <v>0</v>
      </c>
      <c r="G11" s="141">
        <v>0</v>
      </c>
      <c r="H11" s="137">
        <v>78</v>
      </c>
      <c r="I11" s="136">
        <v>0</v>
      </c>
      <c r="J11" s="36">
        <v>0</v>
      </c>
      <c r="K11" s="138">
        <v>78</v>
      </c>
    </row>
    <row r="12" spans="1:11" s="194" customFormat="1" ht="13.5" customHeight="1">
      <c r="A12" s="110" t="s">
        <v>66</v>
      </c>
      <c r="B12" s="34"/>
      <c r="C12" s="136">
        <v>-483.495</v>
      </c>
      <c r="D12" s="36">
        <v>0</v>
      </c>
      <c r="E12" s="36">
        <v>0</v>
      </c>
      <c r="F12" s="36">
        <v>0</v>
      </c>
      <c r="G12" s="141">
        <v>0</v>
      </c>
      <c r="H12" s="137">
        <v>-483.495</v>
      </c>
      <c r="I12" s="136">
        <v>0</v>
      </c>
      <c r="J12" s="36">
        <v>0</v>
      </c>
      <c r="K12" s="138">
        <v>-483.495</v>
      </c>
    </row>
    <row r="13" spans="1:11" s="194" customFormat="1" ht="13.5" customHeight="1">
      <c r="A13" s="110" t="s">
        <v>79</v>
      </c>
      <c r="B13" s="34"/>
      <c r="C13" s="136">
        <v>0</v>
      </c>
      <c r="D13" s="36">
        <v>0</v>
      </c>
      <c r="E13" s="36">
        <v>0</v>
      </c>
      <c r="F13" s="36">
        <v>0</v>
      </c>
      <c r="G13" s="141">
        <v>0</v>
      </c>
      <c r="H13" s="137">
        <v>0</v>
      </c>
      <c r="I13" s="136">
        <v>0</v>
      </c>
      <c r="J13" s="36">
        <v>0</v>
      </c>
      <c r="K13" s="138">
        <v>0</v>
      </c>
    </row>
    <row r="14" spans="1:11" ht="13.5" customHeight="1">
      <c r="A14" s="249" t="s">
        <v>92</v>
      </c>
      <c r="B14" s="257"/>
      <c r="C14" s="136">
        <v>969.70000000000073</v>
      </c>
      <c r="D14" s="36">
        <v>0</v>
      </c>
      <c r="E14" s="36">
        <v>0</v>
      </c>
      <c r="F14" s="36">
        <v>0</v>
      </c>
      <c r="G14" s="141">
        <v>0</v>
      </c>
      <c r="H14" s="137">
        <v>969.70000000000073</v>
      </c>
      <c r="I14" s="136">
        <v>0</v>
      </c>
      <c r="J14" s="36">
        <v>0</v>
      </c>
      <c r="K14" s="138">
        <v>969.70000000000073</v>
      </c>
    </row>
    <row r="15" spans="1:11" ht="13.5" customHeight="1">
      <c r="A15" s="249" t="s">
        <v>95</v>
      </c>
      <c r="B15" s="257"/>
      <c r="C15" s="136">
        <v>337</v>
      </c>
      <c r="D15" s="36">
        <v>0</v>
      </c>
      <c r="E15" s="36">
        <v>0</v>
      </c>
      <c r="F15" s="36">
        <v>0</v>
      </c>
      <c r="G15" s="141">
        <v>0</v>
      </c>
      <c r="H15" s="137">
        <v>337</v>
      </c>
      <c r="I15" s="136">
        <v>0</v>
      </c>
      <c r="J15" s="36">
        <v>0</v>
      </c>
      <c r="K15" s="138">
        <v>337</v>
      </c>
    </row>
    <row r="16" spans="1:11" ht="13.5" customHeight="1">
      <c r="A16" s="249" t="s">
        <v>93</v>
      </c>
      <c r="B16" s="257"/>
      <c r="C16" s="136">
        <v>-17.920000000000002</v>
      </c>
      <c r="D16" s="36">
        <v>0</v>
      </c>
      <c r="E16" s="36">
        <v>0</v>
      </c>
      <c r="F16" s="36">
        <v>0</v>
      </c>
      <c r="G16" s="141">
        <v>0</v>
      </c>
      <c r="H16" s="137">
        <v>-17.920000000000002</v>
      </c>
      <c r="I16" s="136">
        <v>0</v>
      </c>
      <c r="J16" s="36">
        <v>0</v>
      </c>
      <c r="K16" s="138">
        <v>-17.920000000000002</v>
      </c>
    </row>
    <row r="17" spans="1:11" ht="13.5" customHeight="1">
      <c r="A17" s="249" t="s">
        <v>94</v>
      </c>
      <c r="B17" s="257"/>
      <c r="C17" s="136">
        <v>6.11</v>
      </c>
      <c r="D17" s="36">
        <v>0</v>
      </c>
      <c r="E17" s="36">
        <v>0</v>
      </c>
      <c r="F17" s="36">
        <v>0</v>
      </c>
      <c r="G17" s="141">
        <v>0</v>
      </c>
      <c r="H17" s="137">
        <v>6.11</v>
      </c>
      <c r="I17" s="136">
        <v>0</v>
      </c>
      <c r="J17" s="36">
        <v>0</v>
      </c>
      <c r="K17" s="138">
        <v>6.11</v>
      </c>
    </row>
    <row r="18" spans="1:11" ht="13.5" customHeight="1">
      <c r="A18" s="249" t="s">
        <v>97</v>
      </c>
      <c r="B18" s="257"/>
      <c r="C18" s="136">
        <v>2.6259999999999999</v>
      </c>
      <c r="D18" s="36">
        <v>0</v>
      </c>
      <c r="E18" s="36">
        <v>0</v>
      </c>
      <c r="F18" s="36">
        <v>0</v>
      </c>
      <c r="G18" s="141">
        <v>0</v>
      </c>
      <c r="H18" s="137">
        <v>2.6259999999999999</v>
      </c>
      <c r="I18" s="136">
        <v>0</v>
      </c>
      <c r="J18" s="36">
        <v>0</v>
      </c>
      <c r="K18" s="138">
        <v>2.6259999999999999</v>
      </c>
    </row>
    <row r="19" spans="1:11" s="194" customFormat="1" ht="13.5" customHeight="1">
      <c r="A19" s="110" t="s">
        <v>50</v>
      </c>
      <c r="B19" s="34"/>
      <c r="C19" s="136">
        <v>1297.5160000000005</v>
      </c>
      <c r="D19" s="36">
        <v>0</v>
      </c>
      <c r="E19" s="36">
        <v>0</v>
      </c>
      <c r="F19" s="36">
        <v>0</v>
      </c>
      <c r="G19" s="141">
        <v>0</v>
      </c>
      <c r="H19" s="137">
        <v>1297.5160000000005</v>
      </c>
      <c r="I19" s="136">
        <v>0</v>
      </c>
      <c r="J19" s="36">
        <v>0</v>
      </c>
      <c r="K19" s="138">
        <v>1297.5160000000005</v>
      </c>
    </row>
    <row r="20" spans="1:11" ht="13.5" customHeight="1">
      <c r="A20" s="110"/>
      <c r="B20" s="171"/>
      <c r="C20" s="136"/>
      <c r="D20" s="36"/>
      <c r="E20" s="36"/>
      <c r="F20" s="36"/>
      <c r="G20" s="141"/>
      <c r="H20" s="137"/>
      <c r="I20" s="136"/>
      <c r="J20" s="36"/>
      <c r="K20" s="138"/>
    </row>
    <row r="21" spans="1:11" ht="13.5" customHeight="1">
      <c r="A21" s="110" t="s">
        <v>2</v>
      </c>
      <c r="B21" s="171"/>
      <c r="C21" s="136">
        <v>0</v>
      </c>
      <c r="D21" s="36">
        <v>0</v>
      </c>
      <c r="E21" s="36">
        <v>0</v>
      </c>
      <c r="F21" s="36">
        <v>0</v>
      </c>
      <c r="G21" s="141">
        <v>0</v>
      </c>
      <c r="H21" s="137">
        <v>0</v>
      </c>
      <c r="I21" s="136">
        <v>0</v>
      </c>
      <c r="J21" s="36">
        <v>0</v>
      </c>
      <c r="K21" s="138">
        <v>0</v>
      </c>
    </row>
    <row r="22" spans="1:11" ht="13.5" customHeight="1">
      <c r="A22" s="110" t="s">
        <v>11</v>
      </c>
      <c r="B22" s="171"/>
      <c r="C22" s="136">
        <v>0</v>
      </c>
      <c r="D22" s="36">
        <v>0</v>
      </c>
      <c r="E22" s="36">
        <v>0</v>
      </c>
      <c r="F22" s="36">
        <v>0</v>
      </c>
      <c r="G22" s="141">
        <v>0</v>
      </c>
      <c r="H22" s="137">
        <v>0</v>
      </c>
      <c r="I22" s="136">
        <v>0</v>
      </c>
      <c r="J22" s="36">
        <v>0</v>
      </c>
      <c r="K22" s="138">
        <v>0</v>
      </c>
    </row>
    <row r="23" spans="1:11" ht="3" customHeight="1">
      <c r="A23" s="110"/>
      <c r="B23" s="34"/>
      <c r="C23" s="136"/>
      <c r="D23" s="36"/>
      <c r="E23" s="36"/>
      <c r="F23" s="36"/>
      <c r="G23" s="141"/>
      <c r="H23" s="137"/>
      <c r="I23" s="136"/>
      <c r="J23" s="36"/>
      <c r="K23" s="141"/>
    </row>
    <row r="24" spans="1:11" ht="13.5" customHeight="1">
      <c r="A24" s="38" t="s">
        <v>3</v>
      </c>
      <c r="B24" s="34"/>
      <c r="C24" s="43">
        <v>-7855.9790000000003</v>
      </c>
      <c r="D24" s="44">
        <v>5.001999999999498</v>
      </c>
      <c r="E24" s="44">
        <v>-9.5830000000000002</v>
      </c>
      <c r="F24" s="44">
        <v>-374</v>
      </c>
      <c r="G24" s="45">
        <v>0</v>
      </c>
      <c r="H24" s="46">
        <v>-8234.56</v>
      </c>
      <c r="I24" s="44">
        <v>0</v>
      </c>
      <c r="J24" s="44">
        <v>0</v>
      </c>
      <c r="K24" s="44">
        <v>-8234.56</v>
      </c>
    </row>
    <row r="25" spans="1:11" ht="3" customHeight="1">
      <c r="A25" s="110"/>
      <c r="B25" s="34"/>
      <c r="C25" s="136"/>
      <c r="D25" s="36"/>
      <c r="E25" s="36"/>
      <c r="F25" s="36"/>
      <c r="G25" s="141"/>
      <c r="H25" s="137"/>
      <c r="I25" s="136"/>
      <c r="J25" s="36"/>
      <c r="K25" s="141"/>
    </row>
    <row r="26" spans="1:11" ht="13.5" customHeight="1">
      <c r="A26" s="110" t="s">
        <v>10</v>
      </c>
      <c r="B26" s="34"/>
      <c r="C26" s="136">
        <v>0</v>
      </c>
      <c r="D26" s="36">
        <v>0</v>
      </c>
      <c r="E26" s="36">
        <v>0</v>
      </c>
      <c r="F26" s="36">
        <v>21.586999999999989</v>
      </c>
      <c r="G26" s="141">
        <v>0</v>
      </c>
      <c r="H26" s="137">
        <v>21.586999999999989</v>
      </c>
      <c r="I26" s="136">
        <v>0</v>
      </c>
      <c r="J26" s="36">
        <v>0</v>
      </c>
      <c r="K26" s="141">
        <v>21.586999999999989</v>
      </c>
    </row>
    <row r="27" spans="1:11" ht="3" customHeight="1">
      <c r="A27" s="110"/>
      <c r="B27" s="34"/>
      <c r="C27" s="136"/>
      <c r="D27" s="36"/>
      <c r="E27" s="36"/>
      <c r="F27" s="36"/>
      <c r="G27" s="141"/>
      <c r="H27" s="137"/>
      <c r="I27" s="136"/>
      <c r="J27" s="36"/>
      <c r="K27" s="141"/>
    </row>
    <row r="28" spans="1:11" ht="13.5" customHeight="1">
      <c r="A28" s="38" t="s">
        <v>84</v>
      </c>
      <c r="B28" s="34"/>
      <c r="C28" s="39">
        <v>-7855.9790000000003</v>
      </c>
      <c r="D28" s="40">
        <v>5.001999999999498</v>
      </c>
      <c r="E28" s="40">
        <v>-9.5830000000000002</v>
      </c>
      <c r="F28" s="40">
        <v>-352.41300000000001</v>
      </c>
      <c r="G28" s="41">
        <v>0</v>
      </c>
      <c r="H28" s="39">
        <v>-8212.973</v>
      </c>
      <c r="I28" s="39">
        <v>0</v>
      </c>
      <c r="J28" s="40">
        <v>0</v>
      </c>
      <c r="K28" s="41">
        <v>-8212.973</v>
      </c>
    </row>
    <row r="29" spans="1:11" ht="3" customHeight="1">
      <c r="A29" s="106"/>
      <c r="B29" s="32"/>
      <c r="C29" s="107"/>
      <c r="D29" s="108"/>
      <c r="E29" s="108"/>
      <c r="F29" s="108"/>
      <c r="G29" s="185"/>
      <c r="H29" s="107"/>
      <c r="I29" s="107"/>
      <c r="J29" s="108"/>
      <c r="K29" s="185"/>
    </row>
    <row r="30" spans="1:11" ht="13.8">
      <c r="A30" s="166" t="s">
        <v>62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E31" s="190"/>
    </row>
    <row r="34" spans="4:4" ht="15.6">
      <c r="D34" s="168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T56"/>
  <sheetViews>
    <sheetView topLeftCell="B1" zoomScaleNormal="100" workbookViewId="0">
      <selection activeCell="B6" sqref="B6"/>
    </sheetView>
  </sheetViews>
  <sheetFormatPr defaultColWidth="9.109375" defaultRowHeight="10.199999999999999"/>
  <cols>
    <col min="1" max="1" width="16.88671875" style="12" hidden="1" customWidth="1"/>
    <col min="2" max="2" width="23.664062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6" width="9.6640625" style="14" customWidth="1"/>
    <col min="17" max="20" width="9.6640625" style="14" hidden="1" customWidth="1"/>
    <col min="21" max="16384" width="9.109375" style="14"/>
  </cols>
  <sheetData>
    <row r="1" spans="1:19" ht="12.75" customHeight="1">
      <c r="A1" s="12" t="s">
        <v>43</v>
      </c>
    </row>
    <row r="2" spans="1:19" ht="15.6">
      <c r="A2" s="12" t="s">
        <v>25</v>
      </c>
      <c r="B2" s="187" t="s">
        <v>76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Q2" s="14" t="s">
        <v>61</v>
      </c>
    </row>
    <row r="3" spans="1:19" ht="13.8">
      <c r="A3" s="13">
        <v>36770</v>
      </c>
      <c r="B3" s="188" t="s">
        <v>70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</row>
    <row r="4" spans="1:19" ht="13.8">
      <c r="A4" s="12" t="s">
        <v>22</v>
      </c>
      <c r="B4" s="189" t="s">
        <v>107</v>
      </c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</row>
    <row r="5" spans="1:19" ht="3" customHeight="1">
      <c r="B5" s="19"/>
    </row>
    <row r="6" spans="1:19" ht="12.75" customHeight="1">
      <c r="A6" s="12" t="s">
        <v>47</v>
      </c>
      <c r="B6" s="109"/>
      <c r="C6" s="3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1"/>
      <c r="Q6" s="272" t="s">
        <v>55</v>
      </c>
      <c r="R6" s="273"/>
      <c r="S6" s="274"/>
    </row>
    <row r="7" spans="1:19" s="32" customFormat="1" ht="13.8">
      <c r="B7" s="110"/>
      <c r="C7" s="34"/>
      <c r="D7" s="116"/>
      <c r="E7" s="35"/>
      <c r="F7" s="122"/>
      <c r="G7" s="122"/>
      <c r="H7" s="35"/>
      <c r="I7" s="122" t="s">
        <v>40</v>
      </c>
      <c r="J7" s="122" t="s">
        <v>4</v>
      </c>
      <c r="K7" s="122" t="s">
        <v>6</v>
      </c>
      <c r="L7" s="122" t="s">
        <v>7</v>
      </c>
      <c r="M7" s="122" t="s">
        <v>13</v>
      </c>
      <c r="N7" s="123"/>
      <c r="O7" s="98"/>
      <c r="P7" s="98"/>
      <c r="Q7" s="269" t="s">
        <v>54</v>
      </c>
      <c r="R7" s="270"/>
      <c r="S7" s="271"/>
    </row>
    <row r="8" spans="1:19" s="32" customFormat="1" ht="14.4">
      <c r="B8" s="117" t="s">
        <v>9</v>
      </c>
      <c r="C8" s="34"/>
      <c r="D8" s="125" t="s">
        <v>82</v>
      </c>
      <c r="E8" s="122" t="s">
        <v>56</v>
      </c>
      <c r="F8" s="122" t="s">
        <v>52</v>
      </c>
      <c r="G8" s="126" t="s">
        <v>63</v>
      </c>
      <c r="H8" s="122" t="s">
        <v>24</v>
      </c>
      <c r="I8" s="122" t="s">
        <v>13</v>
      </c>
      <c r="J8" s="122" t="s">
        <v>5</v>
      </c>
      <c r="K8" s="122" t="s">
        <v>13</v>
      </c>
      <c r="L8" s="122" t="s">
        <v>13</v>
      </c>
      <c r="M8" s="122" t="s">
        <v>8</v>
      </c>
      <c r="N8" s="115" t="s">
        <v>12</v>
      </c>
      <c r="O8" s="98"/>
      <c r="P8" s="98"/>
      <c r="Q8" s="99" t="s">
        <v>8</v>
      </c>
      <c r="R8" s="100" t="s">
        <v>6</v>
      </c>
      <c r="S8" s="101" t="s">
        <v>12</v>
      </c>
    </row>
    <row r="9" spans="1:19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9" s="194" customFormat="1" ht="13.5" customHeight="1">
      <c r="A10" s="191"/>
      <c r="B10" s="110" t="s">
        <v>90</v>
      </c>
      <c r="C10" s="193"/>
      <c r="D10" s="142">
        <v>4333</v>
      </c>
      <c r="E10" s="143">
        <v>0</v>
      </c>
      <c r="F10" s="143">
        <v>0</v>
      </c>
      <c r="G10" s="36">
        <v>-374</v>
      </c>
      <c r="H10" s="141">
        <v>0</v>
      </c>
      <c r="I10" s="139">
        <v>3959</v>
      </c>
      <c r="J10" s="140"/>
      <c r="K10" s="36">
        <v>0</v>
      </c>
      <c r="L10" s="36">
        <v>3959</v>
      </c>
      <c r="M10" s="141">
        <v>20000</v>
      </c>
      <c r="N10" s="138">
        <v>-16041</v>
      </c>
    </row>
    <row r="11" spans="1:19" s="194" customFormat="1" ht="13.5" customHeight="1">
      <c r="A11" s="12" t="s">
        <v>18</v>
      </c>
      <c r="B11" s="110" t="s">
        <v>1</v>
      </c>
      <c r="C11" s="193"/>
      <c r="D11" s="142">
        <v>2919</v>
      </c>
      <c r="E11" s="143">
        <v>-7361.0730000000003</v>
      </c>
      <c r="F11" s="143">
        <v>2.3069999999999999</v>
      </c>
      <c r="G11" s="36">
        <v>0</v>
      </c>
      <c r="H11" s="141">
        <v>0</v>
      </c>
      <c r="I11" s="139">
        <v>-4439.7660000000005</v>
      </c>
      <c r="J11" s="140"/>
      <c r="K11" s="36">
        <v>0</v>
      </c>
      <c r="L11" s="36">
        <v>-4439.7660000000005</v>
      </c>
      <c r="M11" s="141">
        <v>12747</v>
      </c>
      <c r="N11" s="138">
        <v>-17186.766</v>
      </c>
      <c r="Q11" s="195">
        <v>9507.2000000000007</v>
      </c>
      <c r="R11" s="195">
        <v>-8596.0580000000009</v>
      </c>
      <c r="S11" s="195">
        <v>18103.258000000002</v>
      </c>
    </row>
    <row r="12" spans="1:19" s="194" customFormat="1" ht="13.5" customHeight="1">
      <c r="A12" s="12" t="s">
        <v>0</v>
      </c>
      <c r="B12" s="110" t="s">
        <v>44</v>
      </c>
      <c r="C12" s="193"/>
      <c r="D12" s="142">
        <v>2458</v>
      </c>
      <c r="E12" s="143">
        <v>0</v>
      </c>
      <c r="F12" s="143">
        <v>0</v>
      </c>
      <c r="G12" s="36">
        <v>0</v>
      </c>
      <c r="H12" s="141">
        <v>0</v>
      </c>
      <c r="I12" s="139">
        <v>2458</v>
      </c>
      <c r="J12" s="140"/>
      <c r="K12" s="36">
        <v>0</v>
      </c>
      <c r="L12" s="36">
        <v>2458</v>
      </c>
      <c r="M12" s="141">
        <v>750</v>
      </c>
      <c r="N12" s="138">
        <v>1708</v>
      </c>
      <c r="Q12" s="195">
        <v>645.9</v>
      </c>
      <c r="R12" s="195">
        <v>2279.39</v>
      </c>
      <c r="S12" s="195">
        <v>-1633.49</v>
      </c>
    </row>
    <row r="13" spans="1:19" s="194" customFormat="1" ht="13.5" customHeight="1">
      <c r="A13" s="12" t="s">
        <v>20</v>
      </c>
      <c r="B13" s="110" t="s">
        <v>66</v>
      </c>
      <c r="C13" s="193"/>
      <c r="D13" s="142">
        <v>3238.3049999999998</v>
      </c>
      <c r="E13" s="143">
        <v>0</v>
      </c>
      <c r="F13" s="143">
        <v>0</v>
      </c>
      <c r="G13" s="36">
        <v>0</v>
      </c>
      <c r="H13" s="141">
        <v>0</v>
      </c>
      <c r="I13" s="139">
        <v>3238.3049999999998</v>
      </c>
      <c r="J13" s="140"/>
      <c r="K13" s="36">
        <v>0</v>
      </c>
      <c r="L13" s="36">
        <v>3238.3049999999998</v>
      </c>
      <c r="M13" s="141">
        <v>3215</v>
      </c>
      <c r="N13" s="138">
        <v>23.304999999999836</v>
      </c>
      <c r="Q13" s="195">
        <v>2332.4</v>
      </c>
      <c r="R13" s="195">
        <v>2355.7049999999999</v>
      </c>
      <c r="S13" s="195">
        <v>-23.304999999999836</v>
      </c>
    </row>
    <row r="14" spans="1:19" s="194" customFormat="1" ht="13.5" customHeight="1">
      <c r="A14" s="12" t="s">
        <v>42</v>
      </c>
      <c r="B14" s="110" t="s">
        <v>79</v>
      </c>
      <c r="C14" s="193"/>
      <c r="D14" s="142">
        <v>0</v>
      </c>
      <c r="E14" s="143">
        <v>0</v>
      </c>
      <c r="F14" s="143">
        <v>0</v>
      </c>
      <c r="G14" s="36">
        <v>0</v>
      </c>
      <c r="H14" s="141">
        <v>0</v>
      </c>
      <c r="I14" s="139">
        <v>0</v>
      </c>
      <c r="J14" s="140"/>
      <c r="K14" s="36">
        <v>0</v>
      </c>
      <c r="L14" s="36">
        <v>0</v>
      </c>
      <c r="M14" s="141">
        <v>7712</v>
      </c>
      <c r="N14" s="138">
        <v>-7712</v>
      </c>
      <c r="Q14" s="195" t="e">
        <v>#REF!</v>
      </c>
      <c r="R14" s="195" t="e">
        <v>#REF!</v>
      </c>
      <c r="S14" s="195" t="e">
        <v>#REF!</v>
      </c>
    </row>
    <row r="15" spans="1:19" ht="13.5" customHeight="1">
      <c r="A15" s="12" t="s">
        <v>51</v>
      </c>
      <c r="B15" s="249" t="s">
        <v>92</v>
      </c>
      <c r="C15" s="250"/>
      <c r="D15" s="251">
        <v>13252.119000000001</v>
      </c>
      <c r="E15" s="252">
        <v>0</v>
      </c>
      <c r="F15" s="252">
        <v>0</v>
      </c>
      <c r="G15" s="253">
        <v>0</v>
      </c>
      <c r="H15" s="254">
        <v>0</v>
      </c>
      <c r="I15" s="256">
        <v>13252.119000000001</v>
      </c>
      <c r="J15" s="253"/>
      <c r="K15" s="253">
        <v>0</v>
      </c>
      <c r="L15" s="253">
        <v>13252.119000000001</v>
      </c>
      <c r="M15" s="254"/>
      <c r="N15" s="254">
        <v>4305.1190000000006</v>
      </c>
      <c r="Q15" s="23"/>
      <c r="R15" s="23"/>
      <c r="S15" s="23"/>
    </row>
    <row r="16" spans="1:19" ht="13.5" customHeight="1">
      <c r="B16" s="249" t="s">
        <v>95</v>
      </c>
      <c r="C16" s="250"/>
      <c r="D16" s="251">
        <v>1903</v>
      </c>
      <c r="E16" s="252">
        <v>0</v>
      </c>
      <c r="F16" s="252">
        <v>0</v>
      </c>
      <c r="G16" s="253">
        <v>0</v>
      </c>
      <c r="H16" s="254">
        <v>0</v>
      </c>
      <c r="I16" s="256">
        <v>1903</v>
      </c>
      <c r="J16" s="253"/>
      <c r="K16" s="253">
        <v>0</v>
      </c>
      <c r="L16" s="253">
        <v>1903</v>
      </c>
      <c r="M16" s="254">
        <v>0</v>
      </c>
      <c r="N16" s="254">
        <v>1903</v>
      </c>
      <c r="Q16" s="23" t="e">
        <v>#REF!</v>
      </c>
      <c r="R16" s="23" t="e">
        <v>#REF!</v>
      </c>
      <c r="S16" s="23" t="e">
        <v>#REF!</v>
      </c>
    </row>
    <row r="17" spans="1:19" ht="13.5" customHeight="1">
      <c r="B17" s="249" t="s">
        <v>93</v>
      </c>
      <c r="C17" s="250"/>
      <c r="D17" s="251">
        <v>-25.469000000000001</v>
      </c>
      <c r="E17" s="252">
        <v>0</v>
      </c>
      <c r="F17" s="252">
        <v>0</v>
      </c>
      <c r="G17" s="253">
        <v>0</v>
      </c>
      <c r="H17" s="254">
        <v>0</v>
      </c>
      <c r="I17" s="256">
        <v>-25.469000000000001</v>
      </c>
      <c r="J17" s="253"/>
      <c r="K17" s="253">
        <v>0</v>
      </c>
      <c r="L17" s="253">
        <v>-25.469000000000001</v>
      </c>
      <c r="M17" s="254">
        <v>0</v>
      </c>
      <c r="N17" s="254">
        <v>-25.469000000000001</v>
      </c>
      <c r="O17" s="169"/>
      <c r="Q17" s="23"/>
      <c r="R17" s="23"/>
      <c r="S17" s="23"/>
    </row>
    <row r="18" spans="1:19" ht="13.5" customHeight="1">
      <c r="B18" s="249" t="s">
        <v>94</v>
      </c>
      <c r="C18" s="250"/>
      <c r="D18" s="255">
        <v>-32.627000000000002</v>
      </c>
      <c r="E18" s="252">
        <v>0</v>
      </c>
      <c r="F18" s="252">
        <v>0</v>
      </c>
      <c r="G18" s="253">
        <v>0</v>
      </c>
      <c r="H18" s="254">
        <v>0</v>
      </c>
      <c r="I18" s="256">
        <v>-32.627000000000002</v>
      </c>
      <c r="J18" s="253"/>
      <c r="K18" s="253">
        <v>0</v>
      </c>
      <c r="L18" s="253">
        <v>-32.627000000000002</v>
      </c>
      <c r="M18" s="254">
        <v>0</v>
      </c>
      <c r="N18" s="254">
        <v>-32.627000000000002</v>
      </c>
      <c r="Q18" s="23"/>
      <c r="R18" s="23"/>
      <c r="S18" s="23"/>
    </row>
    <row r="19" spans="1:19" ht="13.5" customHeight="1">
      <c r="B19" s="249" t="s">
        <v>97</v>
      </c>
      <c r="C19" s="250"/>
      <c r="D19" s="255">
        <v>1.198</v>
      </c>
      <c r="E19" s="252">
        <v>0</v>
      </c>
      <c r="F19" s="252">
        <v>0</v>
      </c>
      <c r="G19" s="253">
        <v>0</v>
      </c>
      <c r="H19" s="254">
        <v>0</v>
      </c>
      <c r="I19" s="256">
        <v>1.198</v>
      </c>
      <c r="J19" s="253"/>
      <c r="K19" s="253">
        <v>0</v>
      </c>
      <c r="L19" s="253">
        <v>1.198</v>
      </c>
      <c r="M19" s="254">
        <v>0</v>
      </c>
      <c r="N19" s="254">
        <v>1.198</v>
      </c>
      <c r="Q19" s="23"/>
      <c r="R19" s="23"/>
      <c r="S19" s="23"/>
    </row>
    <row r="20" spans="1:19" s="194" customFormat="1" ht="13.5" customHeight="1">
      <c r="A20" s="12"/>
      <c r="B20" s="110" t="s">
        <v>50</v>
      </c>
      <c r="C20" s="193"/>
      <c r="D20" s="142">
        <v>15098.221000000001</v>
      </c>
      <c r="E20" s="143">
        <v>0</v>
      </c>
      <c r="F20" s="143">
        <v>0</v>
      </c>
      <c r="G20" s="36">
        <v>0</v>
      </c>
      <c r="H20" s="141">
        <v>0</v>
      </c>
      <c r="I20" s="139">
        <v>15098.221000000001</v>
      </c>
      <c r="J20" s="140"/>
      <c r="K20" s="36">
        <v>0</v>
      </c>
      <c r="L20" s="36">
        <v>15098.221000000001</v>
      </c>
      <c r="M20" s="141">
        <v>8947</v>
      </c>
      <c r="N20" s="138">
        <v>6151.2210000000014</v>
      </c>
      <c r="Q20" s="195"/>
      <c r="R20" s="195"/>
      <c r="S20" s="195"/>
    </row>
    <row r="21" spans="1:19" ht="13.5" customHeight="1">
      <c r="B21" s="110"/>
      <c r="C21" s="34"/>
      <c r="D21" s="136"/>
      <c r="E21" s="143"/>
      <c r="F21" s="143"/>
      <c r="G21" s="36"/>
      <c r="H21" s="141"/>
      <c r="I21" s="139"/>
      <c r="J21" s="36"/>
      <c r="K21" s="36"/>
      <c r="L21" s="36"/>
      <c r="M21" s="141"/>
      <c r="N21" s="138"/>
      <c r="Q21" s="23"/>
      <c r="R21" s="23"/>
      <c r="S21" s="23"/>
    </row>
    <row r="22" spans="1:19" s="194" customFormat="1" ht="12" customHeight="1">
      <c r="A22" s="191"/>
      <c r="B22" s="192" t="s">
        <v>2</v>
      </c>
      <c r="C22" s="193"/>
      <c r="D22" s="136">
        <v>0</v>
      </c>
      <c r="E22" s="36">
        <v>0</v>
      </c>
      <c r="F22" s="36">
        <v>0</v>
      </c>
      <c r="G22" s="36">
        <v>0</v>
      </c>
      <c r="H22" s="141">
        <v>0</v>
      </c>
      <c r="I22" s="139">
        <v>0</v>
      </c>
      <c r="J22" s="140"/>
      <c r="K22" s="136">
        <v>0</v>
      </c>
      <c r="L22" s="36">
        <v>0</v>
      </c>
      <c r="M22" s="141">
        <v>0</v>
      </c>
      <c r="N22" s="138">
        <v>0</v>
      </c>
      <c r="Q22" s="195"/>
      <c r="R22" s="195"/>
      <c r="S22" s="195"/>
    </row>
    <row r="23" spans="1:19" s="194" customFormat="1" ht="12" customHeight="1">
      <c r="A23" s="191"/>
      <c r="B23" s="192" t="s">
        <v>11</v>
      </c>
      <c r="C23" s="193"/>
      <c r="D23" s="136">
        <v>0</v>
      </c>
      <c r="E23" s="36">
        <v>0</v>
      </c>
      <c r="F23" s="36">
        <v>0</v>
      </c>
      <c r="G23" s="36">
        <v>0</v>
      </c>
      <c r="H23" s="141">
        <v>0</v>
      </c>
      <c r="I23" s="139">
        <v>0</v>
      </c>
      <c r="J23" s="140"/>
      <c r="K23" s="136">
        <v>0</v>
      </c>
      <c r="L23" s="36">
        <v>0</v>
      </c>
      <c r="M23" s="141">
        <v>6786</v>
      </c>
      <c r="N23" s="138">
        <v>-6786</v>
      </c>
      <c r="S23" s="195"/>
    </row>
    <row r="24" spans="1:19" ht="3" customHeight="1">
      <c r="B24" s="110"/>
      <c r="C24" s="34"/>
      <c r="D24" s="136"/>
      <c r="E24" s="36"/>
      <c r="F24" s="36"/>
      <c r="G24" s="36"/>
      <c r="H24" s="141"/>
      <c r="I24" s="139"/>
      <c r="J24" s="36"/>
      <c r="K24" s="136"/>
      <c r="L24" s="36"/>
      <c r="M24" s="141"/>
      <c r="N24" s="138"/>
    </row>
    <row r="25" spans="1:19" ht="12" customHeight="1">
      <c r="B25" s="38" t="s">
        <v>87</v>
      </c>
      <c r="C25" s="34"/>
      <c r="D25" s="43">
        <v>28046.526000000002</v>
      </c>
      <c r="E25" s="44">
        <v>-7361.0730000000003</v>
      </c>
      <c r="F25" s="44">
        <v>2.3069999999999999</v>
      </c>
      <c r="G25" s="44">
        <v>-374</v>
      </c>
      <c r="H25" s="45">
        <v>0</v>
      </c>
      <c r="I25" s="46">
        <v>20313.759999999998</v>
      </c>
      <c r="J25" s="44">
        <v>0</v>
      </c>
      <c r="K25" s="44">
        <v>0</v>
      </c>
      <c r="L25" s="44">
        <v>20313.759999999998</v>
      </c>
      <c r="M25" s="45">
        <v>60157</v>
      </c>
      <c r="N25" s="45">
        <v>-39843.24</v>
      </c>
      <c r="Q25" s="14" t="e">
        <v>#REF!</v>
      </c>
      <c r="R25" s="14" t="e">
        <v>#REF!</v>
      </c>
      <c r="S25" s="14" t="e">
        <v>#REF!</v>
      </c>
    </row>
    <row r="26" spans="1:19" ht="3" customHeight="1">
      <c r="B26" s="110"/>
      <c r="C26" s="34"/>
      <c r="D26" s="136"/>
      <c r="E26" s="36"/>
      <c r="F26" s="36"/>
      <c r="G26" s="36"/>
      <c r="H26" s="141"/>
      <c r="I26" s="139"/>
      <c r="J26" s="36"/>
      <c r="K26" s="136"/>
      <c r="L26" s="36"/>
      <c r="M26" s="141"/>
      <c r="N26" s="138"/>
    </row>
    <row r="27" spans="1:19" ht="13.5" customHeight="1">
      <c r="B27" s="110" t="s">
        <v>10</v>
      </c>
      <c r="C27" s="34"/>
      <c r="D27" s="136">
        <v>0</v>
      </c>
      <c r="E27" s="143">
        <v>0</v>
      </c>
      <c r="F27" s="143">
        <v>0</v>
      </c>
      <c r="G27" s="143">
        <v>-516.83199999999999</v>
      </c>
      <c r="H27" s="141">
        <v>0</v>
      </c>
      <c r="I27" s="139">
        <v>-516.83199999999999</v>
      </c>
      <c r="J27" s="36"/>
      <c r="K27" s="136">
        <v>0</v>
      </c>
      <c r="L27" s="36">
        <v>-516.83199999999999</v>
      </c>
      <c r="M27" s="141">
        <v>-538.41899999999998</v>
      </c>
      <c r="N27" s="138">
        <v>21.586999999999989</v>
      </c>
      <c r="Q27" s="23"/>
      <c r="R27" s="23"/>
      <c r="S27" s="23"/>
    </row>
    <row r="28" spans="1:19" ht="3" customHeight="1">
      <c r="B28" s="110"/>
      <c r="C28" s="34"/>
      <c r="D28" s="136"/>
      <c r="E28" s="36"/>
      <c r="F28" s="36"/>
      <c r="G28" s="36"/>
      <c r="H28" s="141"/>
      <c r="I28" s="139"/>
      <c r="J28" s="36"/>
      <c r="K28" s="136"/>
      <c r="L28" s="36"/>
      <c r="M28" s="141"/>
      <c r="N28" s="138"/>
    </row>
    <row r="29" spans="1:19" ht="12" customHeight="1">
      <c r="B29" s="38" t="s">
        <v>88</v>
      </c>
      <c r="C29" s="34"/>
      <c r="D29" s="39">
        <v>28046.526000000002</v>
      </c>
      <c r="E29" s="40">
        <v>-7361.0730000000003</v>
      </c>
      <c r="F29" s="40">
        <v>2.3069999999999999</v>
      </c>
      <c r="G29" s="40">
        <v>-890.83199999999999</v>
      </c>
      <c r="H29" s="41">
        <v>0</v>
      </c>
      <c r="I29" s="42">
        <v>19796.928000000004</v>
      </c>
      <c r="J29" s="40">
        <v>0</v>
      </c>
      <c r="K29" s="39">
        <v>0</v>
      </c>
      <c r="L29" s="40">
        <v>19796.928000000004</v>
      </c>
      <c r="M29" s="41">
        <v>59618.580999999998</v>
      </c>
      <c r="N29" s="41">
        <v>-39821.653000000006</v>
      </c>
    </row>
    <row r="30" spans="1:19" ht="3" customHeight="1">
      <c r="B30" s="24"/>
      <c r="D30" s="25"/>
      <c r="E30" s="26"/>
      <c r="F30" s="26"/>
      <c r="G30" s="26"/>
      <c r="H30" s="27"/>
      <c r="I30" s="173"/>
      <c r="J30" s="26"/>
      <c r="K30" s="25"/>
      <c r="L30" s="26"/>
      <c r="M30" s="27"/>
      <c r="N30" s="27"/>
    </row>
    <row r="31" spans="1:19">
      <c r="B31" s="166" t="s">
        <v>62</v>
      </c>
      <c r="C31" s="5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19">
      <c r="B32" s="70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2:14">
      <c r="B33" s="70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2:14"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2:14"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D36" s="23"/>
      <c r="E36" s="23"/>
      <c r="F36" s="23"/>
      <c r="G36" s="23"/>
      <c r="H36" s="23"/>
      <c r="I36" s="23"/>
      <c r="J36" s="23"/>
      <c r="K36" s="23"/>
      <c r="L36" s="23" t="s">
        <v>65</v>
      </c>
      <c r="M36" s="23"/>
      <c r="N36" s="23"/>
    </row>
    <row r="37" spans="2:14">
      <c r="D37" s="23"/>
    </row>
    <row r="38" spans="2:14">
      <c r="D38" s="23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</sheetData>
  <mergeCells count="2"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25"/>
  <sheetViews>
    <sheetView topLeftCell="B2" zoomScaleNormal="100" workbookViewId="0">
      <selection activeCell="B6" sqref="B6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284" t="s">
        <v>76</v>
      </c>
      <c r="C2" s="284"/>
      <c r="D2" s="284"/>
      <c r="E2" s="284"/>
      <c r="F2" s="284"/>
      <c r="G2" s="284"/>
      <c r="H2" s="284"/>
      <c r="I2" s="284"/>
      <c r="J2" s="284"/>
      <c r="K2" s="284"/>
      <c r="Q2" t="s">
        <v>61</v>
      </c>
    </row>
    <row r="3" spans="1:37" ht="13.8">
      <c r="A3" s="11">
        <v>36770</v>
      </c>
      <c r="B3" s="285" t="s">
        <v>71</v>
      </c>
      <c r="C3" s="285"/>
      <c r="D3" s="285"/>
      <c r="E3" s="285"/>
      <c r="F3" s="285"/>
      <c r="G3" s="285"/>
      <c r="H3" s="285"/>
      <c r="I3" s="285"/>
      <c r="J3" s="285"/>
      <c r="K3" s="285"/>
    </row>
    <row r="4" spans="1:37">
      <c r="A4" s="10" t="s">
        <v>22</v>
      </c>
      <c r="B4" s="286" t="s">
        <v>107</v>
      </c>
      <c r="C4" s="286"/>
      <c r="D4" s="286"/>
      <c r="E4" s="286"/>
      <c r="F4" s="286"/>
      <c r="G4" s="286"/>
      <c r="H4" s="286"/>
      <c r="I4" s="286"/>
      <c r="J4" s="286"/>
      <c r="K4" s="286"/>
    </row>
    <row r="5" spans="1:37" ht="3" customHeight="1"/>
    <row r="6" spans="1:37" s="50" customFormat="1" ht="12">
      <c r="A6" s="10" t="s">
        <v>47</v>
      </c>
      <c r="B6" s="127"/>
      <c r="D6" s="278" t="s">
        <v>26</v>
      </c>
      <c r="E6" s="279"/>
      <c r="F6" s="280"/>
      <c r="H6" s="128"/>
      <c r="I6" s="129"/>
      <c r="J6" s="129"/>
      <c r="K6" s="130"/>
    </row>
    <row r="7" spans="1:37" s="50" customFormat="1" ht="12">
      <c r="B7" s="131" t="s">
        <v>9</v>
      </c>
      <c r="D7" s="86" t="s">
        <v>6</v>
      </c>
      <c r="E7" s="87" t="s">
        <v>8</v>
      </c>
      <c r="F7" s="74" t="s">
        <v>12</v>
      </c>
      <c r="H7" s="281" t="s">
        <v>39</v>
      </c>
      <c r="I7" s="282"/>
      <c r="J7" s="282"/>
      <c r="K7" s="283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4" t="s">
        <v>90</v>
      </c>
      <c r="C9" s="175"/>
      <c r="D9" s="162">
        <v>10325</v>
      </c>
      <c r="E9" s="176">
        <v>8800</v>
      </c>
      <c r="F9" s="180">
        <v>-1525</v>
      </c>
      <c r="G9" s="52"/>
      <c r="H9" s="259" t="s">
        <v>108</v>
      </c>
      <c r="I9" s="148"/>
      <c r="J9" s="148"/>
      <c r="K9" s="149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32" t="s">
        <v>1</v>
      </c>
      <c r="C10" s="50"/>
      <c r="D10" s="144">
        <v>3491.2919999999999</v>
      </c>
      <c r="E10" s="145">
        <v>2456.8000000000002</v>
      </c>
      <c r="F10" s="146">
        <v>-1034.4919999999997</v>
      </c>
      <c r="G10" s="52"/>
      <c r="H10" s="259" t="s">
        <v>100</v>
      </c>
      <c r="I10" s="148"/>
      <c r="J10" s="148"/>
      <c r="K10" s="149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32" t="s">
        <v>44</v>
      </c>
      <c r="C11" s="50"/>
      <c r="D11" s="144">
        <v>178.61</v>
      </c>
      <c r="E11" s="145">
        <v>104.1</v>
      </c>
      <c r="F11" s="146">
        <v>-74.510000000000005</v>
      </c>
      <c r="G11" s="52"/>
      <c r="H11" s="259" t="s">
        <v>98</v>
      </c>
      <c r="I11" s="148"/>
      <c r="J11" s="148"/>
      <c r="K11" s="149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32" t="s">
        <v>66</v>
      </c>
      <c r="C12" s="50"/>
      <c r="D12" s="144">
        <v>882.6</v>
      </c>
      <c r="E12" s="145">
        <v>882.6</v>
      </c>
      <c r="F12" s="146">
        <v>0</v>
      </c>
      <c r="G12" s="52"/>
      <c r="H12" s="259"/>
      <c r="I12" s="148"/>
      <c r="J12" s="148"/>
      <c r="K12" s="149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32" t="s">
        <v>79</v>
      </c>
      <c r="C13" s="50"/>
      <c r="D13" s="144">
        <v>1582.2</v>
      </c>
      <c r="E13" s="145">
        <v>1582.2</v>
      </c>
      <c r="F13" s="146">
        <v>0</v>
      </c>
      <c r="G13" s="52"/>
      <c r="H13" s="259"/>
      <c r="I13" s="148"/>
      <c r="J13" s="148"/>
      <c r="K13" s="149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4" t="s">
        <v>50</v>
      </c>
      <c r="C14" s="175"/>
      <c r="D14" s="162">
        <v>1870.4489999999998</v>
      </c>
      <c r="E14" s="176">
        <v>1554.7</v>
      </c>
      <c r="F14" s="180">
        <v>-315.7489999999998</v>
      </c>
      <c r="G14" s="52"/>
      <c r="H14" s="259" t="s">
        <v>106</v>
      </c>
      <c r="I14" s="148"/>
      <c r="J14" s="148"/>
      <c r="K14" s="149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32" t="s">
        <v>2</v>
      </c>
      <c r="C15" s="50"/>
      <c r="D15" s="144">
        <v>350</v>
      </c>
      <c r="E15" s="145">
        <v>0</v>
      </c>
      <c r="F15" s="146">
        <v>-350</v>
      </c>
      <c r="G15" s="52"/>
      <c r="H15" s="147"/>
      <c r="I15" s="148"/>
      <c r="J15" s="148"/>
      <c r="K15" s="149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3" customHeight="1">
      <c r="B16" s="132"/>
      <c r="C16" s="50"/>
      <c r="D16" s="144"/>
      <c r="E16" s="145"/>
      <c r="F16" s="146"/>
      <c r="G16" s="52"/>
      <c r="H16" s="147"/>
      <c r="I16" s="148"/>
      <c r="J16" s="148"/>
      <c r="K16" s="149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>
      <c r="B17" s="51" t="s">
        <v>86</v>
      </c>
      <c r="C17" s="50"/>
      <c r="D17" s="56">
        <v>18680.151000000002</v>
      </c>
      <c r="E17" s="57">
        <v>15380.4</v>
      </c>
      <c r="F17" s="186">
        <v>-3299.7509999999997</v>
      </c>
      <c r="G17" s="52"/>
      <c r="H17" s="53"/>
      <c r="I17" s="54"/>
      <c r="J17" s="54"/>
      <c r="K17" s="5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3" customHeight="1">
      <c r="B18" s="132"/>
      <c r="C18" s="50"/>
      <c r="D18" s="144"/>
      <c r="E18" s="145"/>
      <c r="F18" s="146"/>
      <c r="G18" s="52"/>
      <c r="H18" s="147"/>
      <c r="I18" s="148"/>
      <c r="J18" s="148"/>
      <c r="K18" s="149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32" t="s">
        <v>23</v>
      </c>
      <c r="C19" s="50"/>
      <c r="D19" s="144">
        <v>0</v>
      </c>
      <c r="E19" s="145">
        <v>0</v>
      </c>
      <c r="F19" s="146">
        <v>0</v>
      </c>
      <c r="G19" s="52"/>
      <c r="H19" s="147"/>
      <c r="I19" s="148"/>
      <c r="J19" s="148"/>
      <c r="K19" s="149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32" t="s">
        <v>10</v>
      </c>
      <c r="C20" s="50"/>
      <c r="D20" s="144">
        <v>0</v>
      </c>
      <c r="E20" s="145">
        <v>0</v>
      </c>
      <c r="F20" s="146">
        <v>0</v>
      </c>
      <c r="G20" s="52"/>
      <c r="H20" s="147"/>
      <c r="I20" s="148"/>
      <c r="J20" s="148"/>
      <c r="K20" s="149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32"/>
      <c r="C21" s="50"/>
      <c r="D21" s="144"/>
      <c r="E21" s="145"/>
      <c r="F21" s="146"/>
      <c r="G21" s="52"/>
      <c r="H21" s="147"/>
      <c r="I21" s="148"/>
      <c r="J21" s="148"/>
      <c r="K21" s="149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50" customFormat="1" ht="13.5" customHeight="1">
      <c r="B22" s="51" t="s">
        <v>85</v>
      </c>
      <c r="D22" s="47">
        <v>18680.151000000002</v>
      </c>
      <c r="E22" s="48">
        <v>15380.4</v>
      </c>
      <c r="F22" s="49">
        <v>-3299.7509999999997</v>
      </c>
      <c r="G22" s="52"/>
      <c r="H22" s="53"/>
      <c r="I22" s="54"/>
      <c r="J22" s="54"/>
      <c r="K22" s="55"/>
      <c r="L22" s="31"/>
    </row>
    <row r="23" spans="1:37" ht="3" customHeight="1">
      <c r="B23" s="150"/>
      <c r="C23" s="50"/>
      <c r="D23" s="151"/>
      <c r="E23" s="152"/>
      <c r="F23" s="153"/>
      <c r="G23" s="50"/>
      <c r="H23" s="151"/>
      <c r="I23" s="152"/>
      <c r="J23" s="152"/>
      <c r="K23" s="153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33" customFormat="1" ht="3" customHeight="1">
      <c r="A24" s="65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idden="1">
      <c r="B25" s="85"/>
      <c r="C25" s="31"/>
      <c r="D25" s="287" t="s">
        <v>49</v>
      </c>
      <c r="E25" s="288"/>
      <c r="F25" s="289"/>
      <c r="G25" s="31"/>
      <c r="H25" s="91"/>
      <c r="I25" s="92"/>
      <c r="J25" s="92"/>
      <c r="K25" s="93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idden="1">
      <c r="B26" s="94" t="s">
        <v>9</v>
      </c>
      <c r="C26" s="31"/>
      <c r="D26" s="88" t="s">
        <v>6</v>
      </c>
      <c r="E26" s="89" t="s">
        <v>8</v>
      </c>
      <c r="F26" s="90" t="s">
        <v>12</v>
      </c>
      <c r="G26" s="31"/>
      <c r="H26" s="275" t="s">
        <v>39</v>
      </c>
      <c r="I26" s="276"/>
      <c r="J26" s="276"/>
      <c r="K26" s="277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2" hidden="1">
      <c r="B27" s="127"/>
      <c r="D27" s="154">
        <v>0</v>
      </c>
      <c r="E27" s="155">
        <v>0</v>
      </c>
      <c r="F27" s="156">
        <v>0</v>
      </c>
      <c r="H27" s="128"/>
      <c r="I27" s="129"/>
      <c r="J27" s="129"/>
      <c r="K27" s="130"/>
    </row>
    <row r="28" spans="1:37" s="50" customFormat="1" ht="12" hidden="1">
      <c r="B28" s="132"/>
      <c r="D28" s="144">
        <v>0</v>
      </c>
      <c r="E28" s="145">
        <v>0</v>
      </c>
      <c r="F28" s="146">
        <v>0</v>
      </c>
      <c r="H28" s="147"/>
      <c r="I28" s="148"/>
      <c r="J28" s="148"/>
      <c r="K28" s="149"/>
    </row>
    <row r="29" spans="1:37" s="50" customFormat="1" ht="12" hidden="1">
      <c r="B29" s="150"/>
      <c r="D29" s="157">
        <v>0</v>
      </c>
      <c r="E29" s="158">
        <v>0</v>
      </c>
      <c r="F29" s="159">
        <v>0</v>
      </c>
      <c r="H29" s="151"/>
      <c r="I29" s="152"/>
      <c r="J29" s="152"/>
      <c r="K29" s="153"/>
    </row>
    <row r="30" spans="1:37">
      <c r="D30" s="69"/>
      <c r="E30" s="69"/>
      <c r="F30" s="1"/>
      <c r="G30" s="1"/>
      <c r="H30" s="1"/>
      <c r="I30" s="1"/>
      <c r="J30" s="1"/>
      <c r="K30" s="1"/>
      <c r="L30" s="1"/>
      <c r="M30" s="1" t="s">
        <v>65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1"/>
      <c r="E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1"/>
      <c r="E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1"/>
      <c r="E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</sheetData>
  <mergeCells count="7">
    <mergeCell ref="H26:K26"/>
    <mergeCell ref="D6:F6"/>
    <mergeCell ref="H7:K7"/>
    <mergeCell ref="B2:K2"/>
    <mergeCell ref="B3:K3"/>
    <mergeCell ref="B4:K4"/>
    <mergeCell ref="D25:F2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J125"/>
  <sheetViews>
    <sheetView topLeftCell="A2" zoomScaleNormal="100" workbookViewId="0">
      <selection activeCell="A33" sqref="A33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6" hidden="1"/>
    <row r="2" spans="1:36" ht="15.6">
      <c r="A2" s="284" t="s">
        <v>76</v>
      </c>
      <c r="B2" s="284"/>
      <c r="C2" s="284"/>
      <c r="D2" s="284"/>
      <c r="E2" s="284"/>
      <c r="F2" s="284"/>
      <c r="G2" s="284"/>
      <c r="H2" s="284"/>
      <c r="I2" s="284"/>
      <c r="J2" s="284"/>
      <c r="P2" t="s">
        <v>61</v>
      </c>
    </row>
    <row r="3" spans="1:36" ht="13.8">
      <c r="A3" s="285" t="s">
        <v>78</v>
      </c>
      <c r="B3" s="285"/>
      <c r="C3" s="285"/>
      <c r="D3" s="285"/>
      <c r="E3" s="285"/>
      <c r="F3" s="285"/>
      <c r="G3" s="285"/>
      <c r="H3" s="285"/>
      <c r="I3" s="285"/>
      <c r="J3" s="285"/>
    </row>
    <row r="4" spans="1:36">
      <c r="A4" s="286" t="s">
        <v>107</v>
      </c>
      <c r="B4" s="286"/>
      <c r="C4" s="286"/>
      <c r="D4" s="286"/>
      <c r="E4" s="286"/>
      <c r="F4" s="286"/>
      <c r="G4" s="286"/>
      <c r="H4" s="286"/>
      <c r="I4" s="286"/>
      <c r="J4" s="286"/>
    </row>
    <row r="5" spans="1:36" ht="3" customHeight="1"/>
    <row r="6" spans="1:36" s="31" customFormat="1">
      <c r="A6" s="127"/>
      <c r="B6" s="50"/>
      <c r="C6" s="278" t="s">
        <v>26</v>
      </c>
      <c r="D6" s="279"/>
      <c r="E6" s="280"/>
      <c r="F6" s="50"/>
      <c r="G6" s="128"/>
      <c r="H6" s="129"/>
      <c r="I6" s="129"/>
      <c r="J6" s="130"/>
    </row>
    <row r="7" spans="1:36" s="31" customFormat="1">
      <c r="A7" s="131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81" t="s">
        <v>39</v>
      </c>
      <c r="H7" s="282"/>
      <c r="I7" s="282"/>
      <c r="J7" s="283"/>
    </row>
    <row r="8" spans="1:36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3.5" customHeight="1">
      <c r="A9" s="132" t="s">
        <v>90</v>
      </c>
      <c r="B9" s="50"/>
      <c r="C9" s="144">
        <v>1525</v>
      </c>
      <c r="D9" s="145">
        <v>0</v>
      </c>
      <c r="E9" s="146">
        <v>-1525</v>
      </c>
      <c r="F9" s="52"/>
      <c r="G9" s="259" t="s">
        <v>108</v>
      </c>
      <c r="H9" s="148"/>
      <c r="I9" s="148"/>
      <c r="J9" s="14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3.5" customHeight="1">
      <c r="A10" s="132" t="s">
        <v>1</v>
      </c>
      <c r="B10" s="50"/>
      <c r="C10" s="144">
        <v>0</v>
      </c>
      <c r="D10" s="145">
        <v>0</v>
      </c>
      <c r="E10" s="146">
        <v>0</v>
      </c>
      <c r="F10" s="52"/>
      <c r="G10" s="147"/>
      <c r="H10" s="148"/>
      <c r="I10" s="148"/>
      <c r="J10" s="14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3.5" customHeight="1">
      <c r="A11" s="132" t="s">
        <v>44</v>
      </c>
      <c r="B11" s="50"/>
      <c r="C11" s="144">
        <v>0</v>
      </c>
      <c r="D11" s="145">
        <v>0</v>
      </c>
      <c r="E11" s="146">
        <v>0</v>
      </c>
      <c r="F11" s="52"/>
      <c r="G11" s="147"/>
      <c r="H11" s="148"/>
      <c r="I11" s="148"/>
      <c r="J11" s="14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3.5" customHeight="1">
      <c r="A12" s="132" t="s">
        <v>66</v>
      </c>
      <c r="B12" s="50"/>
      <c r="C12" s="144">
        <v>0</v>
      </c>
      <c r="D12" s="145">
        <v>0</v>
      </c>
      <c r="E12" s="146">
        <v>0</v>
      </c>
      <c r="F12" s="52"/>
      <c r="G12" s="147"/>
      <c r="H12" s="148"/>
      <c r="I12" s="148"/>
      <c r="J12" s="14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3.5" customHeight="1">
      <c r="A13" s="132" t="s">
        <v>79</v>
      </c>
      <c r="B13" s="50"/>
      <c r="C13" s="144">
        <v>0</v>
      </c>
      <c r="D13" s="145">
        <v>0</v>
      </c>
      <c r="E13" s="146">
        <v>0</v>
      </c>
      <c r="F13" s="52"/>
      <c r="G13" s="147"/>
      <c r="H13" s="148"/>
      <c r="I13" s="148"/>
      <c r="J13" s="14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3.5" customHeight="1">
      <c r="A14" s="132" t="s">
        <v>50</v>
      </c>
      <c r="B14" s="50"/>
      <c r="C14" s="144">
        <v>0</v>
      </c>
      <c r="D14" s="145">
        <v>0</v>
      </c>
      <c r="E14" s="146">
        <v>0</v>
      </c>
      <c r="F14" s="52"/>
      <c r="G14" s="147"/>
      <c r="H14" s="148"/>
      <c r="I14" s="148"/>
      <c r="J14" s="14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3.5" customHeight="1">
      <c r="A15" s="132" t="s">
        <v>2</v>
      </c>
      <c r="B15" s="50"/>
      <c r="C15" s="144">
        <v>0</v>
      </c>
      <c r="D15" s="145">
        <v>0</v>
      </c>
      <c r="E15" s="146">
        <v>0</v>
      </c>
      <c r="F15" s="52"/>
      <c r="G15" s="147"/>
      <c r="H15" s="148"/>
      <c r="I15" s="148"/>
      <c r="J15" s="14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" customHeight="1">
      <c r="A16" s="132"/>
      <c r="B16" s="50"/>
      <c r="C16" s="144"/>
      <c r="D16" s="145"/>
      <c r="E16" s="146"/>
      <c r="F16" s="52"/>
      <c r="G16" s="147"/>
      <c r="H16" s="148"/>
      <c r="I16" s="148"/>
      <c r="J16" s="14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1.25" customHeight="1">
      <c r="A17" s="51" t="s">
        <v>86</v>
      </c>
      <c r="B17" s="50"/>
      <c r="C17" s="47">
        <v>1525</v>
      </c>
      <c r="D17" s="48">
        <v>0</v>
      </c>
      <c r="E17" s="49">
        <v>-1525</v>
      </c>
      <c r="F17" s="52"/>
      <c r="G17" s="147"/>
      <c r="H17" s="148"/>
      <c r="I17" s="148"/>
      <c r="J17" s="14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3" customHeight="1">
      <c r="A18" s="132"/>
      <c r="B18" s="50"/>
      <c r="C18" s="144"/>
      <c r="D18" s="145"/>
      <c r="E18" s="146"/>
      <c r="F18" s="52"/>
      <c r="G18" s="147"/>
      <c r="H18" s="148"/>
      <c r="I18" s="148"/>
      <c r="J18" s="14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3.5" customHeight="1">
      <c r="A19" s="132" t="s">
        <v>23</v>
      </c>
      <c r="B19" s="50"/>
      <c r="C19" s="144">
        <v>0</v>
      </c>
      <c r="D19" s="145">
        <v>0</v>
      </c>
      <c r="E19" s="146">
        <v>0</v>
      </c>
      <c r="F19" s="52"/>
      <c r="G19" s="147"/>
      <c r="H19" s="148"/>
      <c r="I19" s="148"/>
      <c r="J19" s="14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3.5" customHeight="1">
      <c r="A20" s="132" t="s">
        <v>10</v>
      </c>
      <c r="B20" s="50"/>
      <c r="C20" s="144">
        <v>0</v>
      </c>
      <c r="D20" s="145">
        <v>0</v>
      </c>
      <c r="E20" s="146">
        <v>0</v>
      </c>
      <c r="F20" s="52"/>
      <c r="G20" s="147"/>
      <c r="H20" s="148"/>
      <c r="I20" s="148"/>
      <c r="J20" s="14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3" customHeight="1">
      <c r="A21" s="132"/>
      <c r="B21" s="50"/>
      <c r="C21" s="144"/>
      <c r="D21" s="145"/>
      <c r="E21" s="146"/>
      <c r="F21" s="52"/>
      <c r="G21" s="147"/>
      <c r="H21" s="148"/>
      <c r="I21" s="148"/>
      <c r="J21" s="14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50" customFormat="1" ht="11.25" customHeight="1">
      <c r="A22" s="51" t="s">
        <v>85</v>
      </c>
      <c r="C22" s="47">
        <v>1525</v>
      </c>
      <c r="D22" s="48">
        <v>0</v>
      </c>
      <c r="E22" s="49">
        <v>-1525</v>
      </c>
      <c r="F22" s="52"/>
      <c r="G22" s="53"/>
      <c r="H22" s="54"/>
      <c r="I22" s="54"/>
      <c r="J22" s="55"/>
    </row>
    <row r="23" spans="1:36" ht="3" customHeight="1">
      <c r="A23" s="83"/>
      <c r="B23" s="31"/>
      <c r="C23" s="84"/>
      <c r="D23" s="81"/>
      <c r="E23" s="82"/>
      <c r="F23" s="31"/>
      <c r="G23" s="84"/>
      <c r="H23" s="81"/>
      <c r="I23" s="81"/>
      <c r="J23" s="8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33" customFormat="1" ht="3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s="50" customFormat="1" ht="12" hidden="1">
      <c r="A25" s="127"/>
      <c r="C25" s="278" t="s">
        <v>49</v>
      </c>
      <c r="D25" s="279"/>
      <c r="E25" s="280"/>
      <c r="G25" s="128"/>
      <c r="H25" s="129"/>
      <c r="I25" s="129"/>
      <c r="J25" s="130"/>
    </row>
    <row r="26" spans="1:36" s="50" customFormat="1" ht="12" hidden="1">
      <c r="A26" s="160" t="s">
        <v>9</v>
      </c>
      <c r="C26" s="86" t="s">
        <v>6</v>
      </c>
      <c r="D26" s="87" t="s">
        <v>8</v>
      </c>
      <c r="E26" s="74" t="s">
        <v>12</v>
      </c>
      <c r="G26" s="281" t="s">
        <v>39</v>
      </c>
      <c r="H26" s="282"/>
      <c r="I26" s="282"/>
      <c r="J26" s="283"/>
    </row>
    <row r="27" spans="1:36" s="50" customFormat="1" ht="12" hidden="1">
      <c r="A27" s="127"/>
      <c r="C27" s="144">
        <v>0</v>
      </c>
      <c r="D27" s="145">
        <v>0</v>
      </c>
      <c r="E27" s="146">
        <v>0</v>
      </c>
      <c r="G27" s="128"/>
      <c r="H27" s="129"/>
      <c r="I27" s="129"/>
      <c r="J27" s="130"/>
    </row>
    <row r="28" spans="1:36" s="50" customFormat="1" ht="12" hidden="1">
      <c r="A28" s="132"/>
      <c r="C28" s="144">
        <v>0</v>
      </c>
      <c r="D28" s="145">
        <v>0</v>
      </c>
      <c r="E28" s="146">
        <v>0</v>
      </c>
      <c r="G28" s="147"/>
      <c r="H28" s="148"/>
      <c r="I28" s="148"/>
      <c r="J28" s="149"/>
    </row>
    <row r="29" spans="1:36" s="50" customFormat="1" ht="12" hidden="1">
      <c r="A29" s="150"/>
      <c r="C29" s="157">
        <v>0</v>
      </c>
      <c r="D29" s="158">
        <v>0</v>
      </c>
      <c r="E29" s="159">
        <v>0</v>
      </c>
      <c r="G29" s="151"/>
      <c r="H29" s="152"/>
      <c r="I29" s="152"/>
      <c r="J29" s="153"/>
    </row>
    <row r="30" spans="1:36">
      <c r="A30" s="31"/>
      <c r="B30" s="31"/>
      <c r="C30" s="73"/>
      <c r="D30" s="73"/>
      <c r="E30" s="31"/>
      <c r="F30" s="31"/>
      <c r="G30" s="31"/>
      <c r="H30" s="31"/>
      <c r="I30" s="31"/>
      <c r="J30" s="31"/>
      <c r="K30" s="1"/>
      <c r="L30" s="1" t="s">
        <v>65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6">
      <c r="C33" s="16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>
      <c r="C41" s="1"/>
      <c r="D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>
      <c r="C42" s="1"/>
      <c r="D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>
      <c r="C43" s="1"/>
      <c r="D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>
      <c r="C44" s="1"/>
      <c r="D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>
      <c r="C45" s="1"/>
      <c r="D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3:36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3:3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3:36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3:36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3:36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3:36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3:36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3:36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3:36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3:36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3:36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3:36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3:36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3:36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3:36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3:36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3:36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3:36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3:36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3:36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3:36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</sheetData>
  <mergeCells count="7">
    <mergeCell ref="C25:E25"/>
    <mergeCell ref="G26:J2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3"/>
  <sheetViews>
    <sheetView topLeftCell="B2" zoomScaleNormal="100" workbookViewId="0">
      <selection activeCell="B27" sqref="B27"/>
    </sheetView>
  </sheetViews>
  <sheetFormatPr defaultRowHeight="13.2"/>
  <cols>
    <col min="1" max="1" width="16.88671875" style="10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284" t="s">
        <v>76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t="s">
        <v>61</v>
      </c>
    </row>
    <row r="3" spans="1:20" ht="13.8">
      <c r="A3" s="10" t="s">
        <v>31</v>
      </c>
      <c r="B3" s="285" t="s">
        <v>72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</row>
    <row r="4" spans="1:20">
      <c r="A4" s="11">
        <v>36770</v>
      </c>
      <c r="B4" s="286" t="s">
        <v>107</v>
      </c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</row>
    <row r="5" spans="1:20" ht="3" customHeight="1">
      <c r="A5" s="10" t="s">
        <v>22</v>
      </c>
    </row>
    <row r="6" spans="1:20">
      <c r="A6" s="10" t="s">
        <v>47</v>
      </c>
      <c r="B6" s="127"/>
      <c r="C6" s="50"/>
      <c r="D6" s="128"/>
      <c r="E6" s="129"/>
      <c r="F6" s="129"/>
      <c r="G6" s="129"/>
      <c r="H6" s="129"/>
      <c r="I6" s="130"/>
      <c r="J6" s="50"/>
      <c r="K6" s="128"/>
      <c r="L6" s="129"/>
      <c r="M6" s="129"/>
      <c r="N6" s="129"/>
      <c r="O6" s="129"/>
      <c r="P6" s="130"/>
      <c r="Q6" s="50"/>
      <c r="R6" s="1"/>
      <c r="S6" s="1"/>
      <c r="T6" s="1"/>
    </row>
    <row r="7" spans="1:20">
      <c r="B7" s="132"/>
      <c r="C7" s="50"/>
      <c r="D7" s="281" t="s">
        <v>32</v>
      </c>
      <c r="E7" s="282"/>
      <c r="F7" s="282"/>
      <c r="G7" s="282"/>
      <c r="H7" s="282"/>
      <c r="I7" s="283"/>
      <c r="J7" s="50"/>
      <c r="K7" s="281" t="s">
        <v>57</v>
      </c>
      <c r="L7" s="282"/>
      <c r="M7" s="282"/>
      <c r="N7" s="282"/>
      <c r="O7" s="282"/>
      <c r="P7" s="283"/>
      <c r="Q7" s="50"/>
      <c r="R7" s="1"/>
      <c r="S7" s="1"/>
      <c r="T7" s="1"/>
    </row>
    <row r="8" spans="1:20">
      <c r="B8" s="131" t="s">
        <v>9</v>
      </c>
      <c r="C8" s="50"/>
      <c r="D8" s="133" t="s">
        <v>6</v>
      </c>
      <c r="E8" s="134" t="s">
        <v>8</v>
      </c>
      <c r="F8" s="135" t="s">
        <v>12</v>
      </c>
      <c r="G8" s="290" t="s">
        <v>33</v>
      </c>
      <c r="H8" s="291"/>
      <c r="I8" s="292"/>
      <c r="J8" s="50"/>
      <c r="K8" s="86" t="s">
        <v>6</v>
      </c>
      <c r="L8" s="87" t="s">
        <v>8</v>
      </c>
      <c r="M8" s="74" t="s">
        <v>12</v>
      </c>
      <c r="N8" s="278" t="s">
        <v>33</v>
      </c>
      <c r="O8" s="279"/>
      <c r="P8" s="280"/>
      <c r="Q8" s="50"/>
      <c r="R8" s="1"/>
      <c r="S8" s="1"/>
      <c r="T8" s="1"/>
    </row>
    <row r="9" spans="1:20" ht="8.25" customHeight="1">
      <c r="B9" s="127"/>
      <c r="C9" s="50"/>
      <c r="D9" s="128"/>
      <c r="E9" s="129"/>
      <c r="F9" s="129"/>
      <c r="G9" s="129"/>
      <c r="H9" s="129"/>
      <c r="I9" s="130"/>
      <c r="J9" s="50"/>
      <c r="K9" s="128"/>
      <c r="L9" s="129"/>
      <c r="M9" s="129"/>
      <c r="N9" s="129"/>
      <c r="O9" s="129"/>
      <c r="P9" s="130"/>
      <c r="Q9" s="50"/>
      <c r="R9" s="1"/>
      <c r="S9" s="1"/>
      <c r="T9" s="1"/>
    </row>
    <row r="10" spans="1:20" ht="13.5" customHeight="1">
      <c r="B10" s="174" t="s">
        <v>90</v>
      </c>
      <c r="C10" s="175"/>
      <c r="D10" s="162">
        <v>0</v>
      </c>
      <c r="E10" s="176">
        <v>0</v>
      </c>
      <c r="F10" s="177">
        <v>0</v>
      </c>
      <c r="G10" s="178"/>
      <c r="H10" s="178"/>
      <c r="I10" s="179"/>
      <c r="J10" s="175"/>
      <c r="K10" s="162">
        <v>5596</v>
      </c>
      <c r="L10" s="176">
        <v>5296</v>
      </c>
      <c r="M10" s="177">
        <v>-300</v>
      </c>
      <c r="N10" s="148" t="s">
        <v>96</v>
      </c>
      <c r="O10" s="148"/>
      <c r="P10" s="79"/>
      <c r="Q10" s="1"/>
      <c r="R10" s="1"/>
      <c r="S10" s="1"/>
      <c r="T10" s="1"/>
    </row>
    <row r="11" spans="1:20" ht="13.5" customHeight="1">
      <c r="A11" s="10" t="s">
        <v>18</v>
      </c>
      <c r="B11" s="132" t="s">
        <v>1</v>
      </c>
      <c r="C11" s="50"/>
      <c r="D11" s="162">
        <v>665</v>
      </c>
      <c r="E11" s="145">
        <v>783</v>
      </c>
      <c r="F11" s="161">
        <v>118</v>
      </c>
      <c r="G11" s="148"/>
      <c r="H11" s="148"/>
      <c r="I11" s="149"/>
      <c r="J11" s="50"/>
      <c r="K11" s="162">
        <v>2476</v>
      </c>
      <c r="L11" s="145">
        <v>1641.9</v>
      </c>
      <c r="M11" s="161">
        <v>-834</v>
      </c>
      <c r="N11" s="148" t="s">
        <v>96</v>
      </c>
      <c r="O11" s="148"/>
      <c r="P11" s="79"/>
      <c r="Q11" s="1"/>
      <c r="R11" s="1"/>
      <c r="S11" s="1"/>
      <c r="T11" s="1"/>
    </row>
    <row r="12" spans="1:20" ht="13.5" customHeight="1">
      <c r="A12" s="10" t="s">
        <v>0</v>
      </c>
      <c r="B12" s="132" t="s">
        <v>44</v>
      </c>
      <c r="C12" s="50"/>
      <c r="D12" s="144">
        <v>0</v>
      </c>
      <c r="E12" s="145">
        <v>0</v>
      </c>
      <c r="F12" s="161">
        <v>0</v>
      </c>
      <c r="G12" s="148"/>
      <c r="H12" s="148"/>
      <c r="I12" s="149"/>
      <c r="J12" s="50"/>
      <c r="K12" s="162">
        <v>236.4</v>
      </c>
      <c r="L12" s="145">
        <v>236.4</v>
      </c>
      <c r="M12" s="161">
        <v>0</v>
      </c>
      <c r="N12" s="148"/>
      <c r="O12" s="148"/>
      <c r="P12" s="79"/>
      <c r="Q12" s="1"/>
      <c r="R12" s="1"/>
      <c r="S12" s="1"/>
      <c r="T12" s="1"/>
    </row>
    <row r="13" spans="1:20" ht="13.5" customHeight="1">
      <c r="A13" s="10" t="s">
        <v>20</v>
      </c>
      <c r="B13" s="132" t="s">
        <v>66</v>
      </c>
      <c r="C13" s="50"/>
      <c r="D13" s="144">
        <v>0</v>
      </c>
      <c r="E13" s="145">
        <v>0</v>
      </c>
      <c r="F13" s="161">
        <v>0</v>
      </c>
      <c r="G13" s="148"/>
      <c r="H13" s="148"/>
      <c r="I13" s="149"/>
      <c r="J13" s="50"/>
      <c r="K13" s="162">
        <v>773.2</v>
      </c>
      <c r="L13" s="145">
        <v>773.2</v>
      </c>
      <c r="M13" s="161">
        <v>0</v>
      </c>
      <c r="N13" s="148"/>
      <c r="O13" s="148"/>
      <c r="P13" s="79"/>
      <c r="Q13" s="1"/>
      <c r="R13" s="1"/>
      <c r="S13" s="1"/>
      <c r="T13" s="1"/>
    </row>
    <row r="14" spans="1:20" ht="13.5" customHeight="1">
      <c r="A14" s="10" t="s">
        <v>42</v>
      </c>
      <c r="B14" s="132" t="s">
        <v>79</v>
      </c>
      <c r="C14" s="50"/>
      <c r="D14" s="162">
        <v>0</v>
      </c>
      <c r="E14" s="145">
        <v>0</v>
      </c>
      <c r="F14" s="161">
        <v>0</v>
      </c>
      <c r="G14" s="148"/>
      <c r="H14" s="148"/>
      <c r="I14" s="149"/>
      <c r="J14" s="50"/>
      <c r="K14" s="162">
        <v>446</v>
      </c>
      <c r="L14" s="145">
        <v>36</v>
      </c>
      <c r="M14" s="161">
        <v>-410</v>
      </c>
      <c r="N14" s="148"/>
      <c r="O14" s="148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4" t="s">
        <v>50</v>
      </c>
      <c r="C15" s="175"/>
      <c r="D15" s="162">
        <v>0</v>
      </c>
      <c r="E15" s="176">
        <v>0</v>
      </c>
      <c r="F15" s="177">
        <v>0</v>
      </c>
      <c r="G15" s="178"/>
      <c r="H15" s="178"/>
      <c r="I15" s="179"/>
      <c r="J15" s="175"/>
      <c r="K15" s="162">
        <v>1822.5940000000001</v>
      </c>
      <c r="L15" s="176">
        <v>1822.7</v>
      </c>
      <c r="M15" s="177">
        <v>0</v>
      </c>
      <c r="N15" s="148"/>
      <c r="O15" s="148"/>
      <c r="P15" s="79"/>
      <c r="Q15" s="1"/>
      <c r="R15" s="1"/>
      <c r="S15" s="1"/>
      <c r="T15" s="1"/>
    </row>
    <row r="16" spans="1:20" ht="13.5" customHeight="1">
      <c r="B16" s="132" t="s">
        <v>2</v>
      </c>
      <c r="C16" s="50"/>
      <c r="D16" s="144">
        <v>0</v>
      </c>
      <c r="E16" s="145">
        <v>0</v>
      </c>
      <c r="F16" s="161">
        <v>0</v>
      </c>
      <c r="G16" s="148"/>
      <c r="H16" s="148"/>
      <c r="I16" s="149"/>
      <c r="J16" s="50"/>
      <c r="K16" s="144">
        <v>0</v>
      </c>
      <c r="L16" s="145">
        <v>0</v>
      </c>
      <c r="M16" s="161">
        <v>0</v>
      </c>
      <c r="N16" s="148"/>
      <c r="O16" s="148"/>
      <c r="P16" s="79"/>
      <c r="Q16" s="1"/>
      <c r="R16" s="1"/>
      <c r="S16" s="1"/>
      <c r="T16" s="1"/>
    </row>
    <row r="17" spans="2:20" ht="3" customHeight="1">
      <c r="B17" s="132"/>
      <c r="C17" s="50"/>
      <c r="D17" s="144"/>
      <c r="E17" s="145"/>
      <c r="F17" s="161"/>
      <c r="G17" s="148"/>
      <c r="H17" s="148"/>
      <c r="I17" s="149"/>
      <c r="J17" s="50"/>
      <c r="K17" s="144"/>
      <c r="L17" s="145"/>
      <c r="M17" s="161"/>
      <c r="N17" s="148"/>
      <c r="O17" s="148"/>
      <c r="P17" s="79"/>
      <c r="Q17" s="1"/>
      <c r="R17" s="1"/>
      <c r="S17" s="1"/>
      <c r="T17" s="1"/>
    </row>
    <row r="18" spans="2:20" ht="11.25" customHeight="1">
      <c r="B18" s="51" t="s">
        <v>80</v>
      </c>
      <c r="C18" s="50"/>
      <c r="D18" s="56">
        <v>665</v>
      </c>
      <c r="E18" s="57">
        <v>783</v>
      </c>
      <c r="F18" s="57">
        <v>118</v>
      </c>
      <c r="G18" s="54"/>
      <c r="H18" s="54"/>
      <c r="I18" s="55"/>
      <c r="J18" s="50"/>
      <c r="K18" s="56">
        <v>11350.194</v>
      </c>
      <c r="L18" s="57">
        <v>9806.2000000000007</v>
      </c>
      <c r="M18" s="57">
        <v>-1544</v>
      </c>
      <c r="N18" s="54"/>
      <c r="O18" s="54"/>
      <c r="P18" s="80"/>
      <c r="Q18" s="1"/>
      <c r="R18" s="1"/>
      <c r="S18" s="1"/>
      <c r="T18" s="1"/>
    </row>
    <row r="19" spans="2:20" ht="3" customHeight="1">
      <c r="B19" s="132"/>
      <c r="C19" s="50"/>
      <c r="D19" s="144"/>
      <c r="E19" s="145"/>
      <c r="F19" s="161"/>
      <c r="G19" s="148"/>
      <c r="H19" s="148"/>
      <c r="I19" s="149"/>
      <c r="J19" s="50"/>
      <c r="K19" s="144"/>
      <c r="L19" s="145"/>
      <c r="M19" s="161"/>
      <c r="N19" s="148"/>
      <c r="O19" s="148"/>
      <c r="P19" s="79"/>
      <c r="Q19" s="1"/>
      <c r="R19" s="1"/>
      <c r="S19" s="1"/>
      <c r="T19" s="1"/>
    </row>
    <row r="20" spans="2:20" ht="13.5" customHeight="1">
      <c r="B20" s="132" t="s">
        <v>75</v>
      </c>
      <c r="C20" s="50"/>
      <c r="D20" s="144">
        <v>-665</v>
      </c>
      <c r="E20" s="145">
        <v>-783</v>
      </c>
      <c r="F20" s="161">
        <v>-118</v>
      </c>
      <c r="G20" s="148"/>
      <c r="H20" s="148"/>
      <c r="I20" s="149"/>
      <c r="J20" s="50"/>
      <c r="K20" s="144">
        <v>0</v>
      </c>
      <c r="L20" s="145">
        <v>0</v>
      </c>
      <c r="M20" s="161">
        <v>0</v>
      </c>
      <c r="N20" s="148"/>
      <c r="O20" s="148"/>
      <c r="P20" s="79"/>
      <c r="Q20" s="1"/>
      <c r="R20" s="1"/>
      <c r="S20" s="1"/>
      <c r="T20" s="1"/>
    </row>
    <row r="21" spans="2:20" ht="13.5" customHeight="1">
      <c r="B21" s="132" t="s">
        <v>23</v>
      </c>
      <c r="C21" s="50"/>
      <c r="D21" s="144">
        <v>0</v>
      </c>
      <c r="E21" s="145">
        <v>0</v>
      </c>
      <c r="F21" s="161">
        <v>0</v>
      </c>
      <c r="G21" s="148"/>
      <c r="H21" s="148"/>
      <c r="I21" s="149"/>
      <c r="J21" s="50"/>
      <c r="K21" s="144">
        <v>-11350.194</v>
      </c>
      <c r="L21" s="145">
        <v>-9806.2000000000007</v>
      </c>
      <c r="M21" s="161">
        <v>1543.9940000000006</v>
      </c>
      <c r="N21" s="148"/>
      <c r="O21" s="148"/>
      <c r="P21" s="79"/>
      <c r="Q21" s="1"/>
      <c r="R21" s="1"/>
      <c r="S21" s="1"/>
      <c r="T21" s="1"/>
    </row>
    <row r="22" spans="2:20" ht="3" customHeight="1">
      <c r="B22" s="132"/>
      <c r="C22" s="50"/>
      <c r="D22" s="144"/>
      <c r="E22" s="145"/>
      <c r="F22" s="161"/>
      <c r="G22" s="148"/>
      <c r="H22" s="148"/>
      <c r="I22" s="149"/>
      <c r="J22" s="50"/>
      <c r="K22" s="144"/>
      <c r="L22" s="145"/>
      <c r="M22" s="161"/>
      <c r="N22" s="148"/>
      <c r="O22" s="148"/>
      <c r="P22" s="79"/>
      <c r="Q22" s="1"/>
      <c r="R22" s="1"/>
      <c r="S22" s="1"/>
      <c r="T22" s="1"/>
    </row>
    <row r="23" spans="2:20" s="50" customFormat="1" ht="11.25" customHeight="1">
      <c r="B23" s="51" t="s">
        <v>7</v>
      </c>
      <c r="D23" s="47">
        <v>0</v>
      </c>
      <c r="E23" s="48">
        <v>0</v>
      </c>
      <c r="F23" s="48">
        <v>0</v>
      </c>
      <c r="G23" s="54"/>
      <c r="H23" s="54"/>
      <c r="I23" s="55"/>
      <c r="K23" s="47">
        <v>0</v>
      </c>
      <c r="L23" s="48">
        <v>0</v>
      </c>
      <c r="M23" s="48">
        <v>-5.9999999994033715E-3</v>
      </c>
      <c r="N23" s="54"/>
      <c r="O23" s="54"/>
      <c r="P23" s="80"/>
    </row>
    <row r="24" spans="2:20" ht="3" customHeight="1">
      <c r="B24" s="150"/>
      <c r="C24" s="50"/>
      <c r="D24" s="157"/>
      <c r="E24" s="158"/>
      <c r="F24" s="158"/>
      <c r="G24" s="152"/>
      <c r="H24" s="152"/>
      <c r="I24" s="153"/>
      <c r="J24" s="50"/>
      <c r="K24" s="157"/>
      <c r="L24" s="158"/>
      <c r="M24" s="158"/>
      <c r="N24" s="152"/>
      <c r="O24" s="152"/>
      <c r="P24" s="82"/>
      <c r="Q24" s="1"/>
      <c r="R24" s="1"/>
      <c r="S24" s="1"/>
      <c r="T24" s="1"/>
    </row>
    <row r="25" spans="2:20">
      <c r="D25" s="3"/>
      <c r="E25" s="3"/>
      <c r="F25" s="3"/>
      <c r="G25" s="1"/>
      <c r="H25" s="1"/>
      <c r="I25" s="1"/>
      <c r="J25" s="1"/>
      <c r="K25" s="3"/>
      <c r="L25" s="3"/>
      <c r="M25" s="3"/>
      <c r="N25" s="1"/>
      <c r="O25" s="1"/>
      <c r="P25" s="1"/>
      <c r="Q25" s="1"/>
      <c r="R25" s="1"/>
      <c r="S25" s="1"/>
      <c r="T25" s="1"/>
    </row>
    <row r="26" spans="2:20">
      <c r="D26" s="3"/>
      <c r="E26" s="3"/>
      <c r="F26" s="3"/>
      <c r="G26" s="1"/>
      <c r="H26" s="1"/>
      <c r="I26" s="1"/>
      <c r="J26" s="1"/>
      <c r="K26" s="3"/>
      <c r="L26" s="3"/>
      <c r="M26" s="3"/>
      <c r="N26" s="1"/>
      <c r="O26" s="1"/>
      <c r="P26" s="1"/>
      <c r="Q26" s="1"/>
      <c r="R26" s="1"/>
      <c r="S26" s="1"/>
      <c r="T26" s="1"/>
    </row>
    <row r="27" spans="2:20">
      <c r="D27" s="3"/>
      <c r="E27" s="3"/>
      <c r="F27" s="3"/>
      <c r="G27" s="1"/>
      <c r="H27" s="1"/>
      <c r="I27" s="1"/>
      <c r="J27" s="1"/>
      <c r="K27" s="3"/>
      <c r="L27" s="3"/>
      <c r="M27" s="3"/>
      <c r="N27" s="1"/>
      <c r="O27" s="1"/>
      <c r="P27" s="1"/>
      <c r="Q27" s="1"/>
      <c r="R27" s="1"/>
      <c r="S27" s="1"/>
      <c r="T27" s="1"/>
    </row>
    <row r="28" spans="2:20">
      <c r="D28" s="3"/>
      <c r="E28" s="3"/>
      <c r="F28" s="3"/>
      <c r="G28" s="1"/>
      <c r="H28" s="1"/>
      <c r="I28" s="1"/>
      <c r="J28" s="1"/>
      <c r="K28" s="3"/>
      <c r="L28" s="3"/>
      <c r="M28" s="3"/>
      <c r="N28" s="1"/>
      <c r="O28" s="1"/>
      <c r="P28" s="1"/>
      <c r="Q28" s="1"/>
      <c r="R28" s="1"/>
      <c r="S28" s="1"/>
      <c r="T28" s="1"/>
    </row>
    <row r="29" spans="2:20">
      <c r="D29" s="3"/>
      <c r="E29" s="3"/>
      <c r="F29" s="3"/>
      <c r="G29" s="1"/>
      <c r="H29" s="1"/>
      <c r="I29" s="1"/>
      <c r="J29" s="1"/>
      <c r="K29" s="3"/>
      <c r="L29" s="3"/>
      <c r="M29" s="3" t="s">
        <v>65</v>
      </c>
      <c r="N29" s="1"/>
      <c r="O29" s="1"/>
      <c r="P29" s="1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1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1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1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1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1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1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1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1:20">
      <c r="D40" s="3"/>
      <c r="E40" s="3"/>
      <c r="L40" s="3"/>
      <c r="M40" s="3"/>
      <c r="N40" s="1"/>
      <c r="O40" s="1"/>
      <c r="P40" s="1"/>
      <c r="Q40" s="1"/>
      <c r="R40" s="1"/>
      <c r="S40" s="1"/>
      <c r="T40" s="1"/>
    </row>
    <row r="41" spans="1:20">
      <c r="D41" s="3"/>
      <c r="E41" s="3"/>
      <c r="L41" s="3"/>
      <c r="M41" s="3"/>
      <c r="N41" s="1"/>
      <c r="O41" s="1"/>
      <c r="P41" s="1"/>
      <c r="Q41" s="1"/>
      <c r="R41" s="1"/>
      <c r="S41" s="1"/>
      <c r="T41" s="1"/>
    </row>
    <row r="42" spans="1:20">
      <c r="D42" s="3"/>
      <c r="E42" s="3"/>
      <c r="L42" s="3"/>
      <c r="M42" s="3"/>
      <c r="N42" s="1"/>
      <c r="O42" s="1"/>
      <c r="P42" s="1"/>
      <c r="Q42" s="1"/>
      <c r="R42" s="1"/>
      <c r="S42" s="1"/>
      <c r="T42" s="1"/>
    </row>
    <row r="43" spans="1:20">
      <c r="D43" s="3"/>
      <c r="E43" s="3"/>
      <c r="L43" s="3"/>
      <c r="M43" s="3"/>
      <c r="N43" s="1"/>
      <c r="O43" s="1"/>
      <c r="P43" s="1"/>
      <c r="Q43" s="1"/>
      <c r="R43" s="1"/>
      <c r="S43" s="1"/>
      <c r="T43" s="1"/>
    </row>
    <row r="44" spans="1:20">
      <c r="D44" s="3"/>
      <c r="E44" s="3"/>
      <c r="L44" s="3"/>
      <c r="M44" s="3"/>
      <c r="N44" s="1"/>
      <c r="O44" s="1"/>
      <c r="P44" s="1"/>
      <c r="Q44" s="1"/>
      <c r="R44" s="1"/>
      <c r="S44" s="1"/>
      <c r="T44" s="1"/>
    </row>
    <row r="45" spans="1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1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1:20">
      <c r="A47" s="3"/>
      <c r="B47" s="1"/>
      <c r="C47" s="1"/>
      <c r="D47" s="1"/>
      <c r="E47" s="1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1:20">
      <c r="A48" s="3"/>
      <c r="B48" s="1"/>
      <c r="C48" s="1"/>
      <c r="D48" s="1"/>
      <c r="E48" s="1"/>
      <c r="F48" s="3"/>
      <c r="G48" s="1"/>
      <c r="H48" s="1"/>
      <c r="I48" s="1"/>
      <c r="J48" s="1"/>
      <c r="K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A49" s="3"/>
      <c r="B49" s="1"/>
      <c r="C49" s="1"/>
      <c r="D49" s="1"/>
      <c r="E49" s="1"/>
      <c r="F49" s="3"/>
      <c r="G49" s="1"/>
      <c r="H49" s="1"/>
      <c r="I49" s="1"/>
      <c r="J49" s="1"/>
      <c r="K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A50" s="3"/>
      <c r="B50" s="1"/>
      <c r="C50" s="1"/>
      <c r="D50" s="1"/>
      <c r="E50" s="1"/>
      <c r="F50" s="3"/>
      <c r="G50" s="1"/>
      <c r="H50" s="1"/>
      <c r="I50" s="1"/>
      <c r="J50" s="1"/>
      <c r="K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A51" s="3"/>
      <c r="B51" s="1"/>
      <c r="C51" s="1"/>
      <c r="D51" s="1"/>
      <c r="E51" s="1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1"/>
      <c r="E53" s="1"/>
      <c r="F53" s="1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1"/>
      <c r="E54" s="1"/>
      <c r="F54" s="1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D55" s="1"/>
      <c r="E55" s="1"/>
      <c r="F55" s="1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D56" s="1"/>
      <c r="E56" s="1"/>
      <c r="F56" s="1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D57" s="1"/>
      <c r="E57" s="1"/>
      <c r="F57" s="1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296" t="s">
        <v>76</v>
      </c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</row>
    <row r="2" spans="1:40" ht="13.8">
      <c r="A2" s="10" t="s">
        <v>45</v>
      </c>
      <c r="B2" s="297" t="s">
        <v>73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</row>
    <row r="3" spans="1:40">
      <c r="A3" s="10" t="s">
        <v>46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293" t="s">
        <v>67</v>
      </c>
      <c r="E6" s="294"/>
      <c r="F6" s="295"/>
      <c r="G6" s="1"/>
      <c r="H6" s="293" t="s">
        <v>68</v>
      </c>
      <c r="I6" s="294"/>
      <c r="J6" s="295"/>
      <c r="K6" s="1"/>
      <c r="L6" s="293" t="s">
        <v>38</v>
      </c>
      <c r="M6" s="294"/>
      <c r="N6" s="29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32" t="s">
        <v>74</v>
      </c>
      <c r="C9" s="50"/>
      <c r="D9" s="163">
        <v>0</v>
      </c>
      <c r="E9" s="164">
        <v>0</v>
      </c>
      <c r="F9" s="165">
        <f t="shared" ref="F9:F16" si="0">+D9+E9</f>
        <v>0</v>
      </c>
      <c r="G9" s="52"/>
      <c r="H9" s="163">
        <v>0</v>
      </c>
      <c r="I9" s="164">
        <v>0</v>
      </c>
      <c r="J9" s="165">
        <f t="shared" ref="J9:J16" si="1">+H9+I9</f>
        <v>0</v>
      </c>
      <c r="K9" s="50"/>
      <c r="L9" s="163">
        <f t="shared" ref="L9:L16" si="2">+D9-H9</f>
        <v>0</v>
      </c>
      <c r="M9" s="164">
        <f t="shared" ref="M9:M16" si="3">+E9-I9</f>
        <v>0</v>
      </c>
      <c r="N9" s="165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32" t="s">
        <v>1</v>
      </c>
      <c r="C10" s="50"/>
      <c r="D10" s="163">
        <f>_xll.HPVAL($A10,$A$18,$A$2,$A$5,$A$6,$A$7)</f>
        <v>0</v>
      </c>
      <c r="E10" s="164">
        <f>_xll.HPVAL($A10,$A$18,$A$3,$A$5,$A$6,$A$7)</f>
        <v>0</v>
      </c>
      <c r="F10" s="165">
        <f t="shared" si="0"/>
        <v>0</v>
      </c>
      <c r="G10" s="52"/>
      <c r="H10" s="163">
        <f>_xll.HPVAL($A10,$A$1,$A$2,$A$5,$A$6,$A$7)</f>
        <v>24</v>
      </c>
      <c r="I10" s="164">
        <f>_xll.HPVAL($A10,$A$1,$A$3,$A$5,$A$6,$A$7)</f>
        <v>17</v>
      </c>
      <c r="J10" s="165">
        <f t="shared" si="1"/>
        <v>41</v>
      </c>
      <c r="K10" s="50"/>
      <c r="L10" s="163">
        <f t="shared" si="2"/>
        <v>-24</v>
      </c>
      <c r="M10" s="164">
        <f t="shared" si="3"/>
        <v>-17</v>
      </c>
      <c r="N10" s="165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32" t="s">
        <v>44</v>
      </c>
      <c r="C11" s="50"/>
      <c r="D11" s="163">
        <f>_xll.HPVAL($A11,$A$18,$A$2,$A$5,$A$6,$A$7)</f>
        <v>0</v>
      </c>
      <c r="E11" s="164">
        <f>_xll.HPVAL($A11,$A$18,$A$3,$A$5,$A$6,$A$7)</f>
        <v>0</v>
      </c>
      <c r="F11" s="165">
        <f t="shared" si="0"/>
        <v>0</v>
      </c>
      <c r="G11" s="52"/>
      <c r="H11" s="163">
        <f>_xll.HPVAL($A11,$A$1,$A$2,$A$5,$A$6,$A$7)</f>
        <v>1</v>
      </c>
      <c r="I11" s="164">
        <f>_xll.HPVAL($A11,$A$1,$A$3,$A$5,$A$6,$A$7)</f>
        <v>1</v>
      </c>
      <c r="J11" s="165">
        <f t="shared" si="1"/>
        <v>2</v>
      </c>
      <c r="K11" s="50"/>
      <c r="L11" s="163">
        <f t="shared" si="2"/>
        <v>-1</v>
      </c>
      <c r="M11" s="164">
        <f t="shared" si="3"/>
        <v>-1</v>
      </c>
      <c r="N11" s="165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32" t="s">
        <v>66</v>
      </c>
      <c r="C12" s="50"/>
      <c r="D12" s="163">
        <f>_xll.HPVAL($A12,$A$18,$A$2,$A$5,$A$6,$A$7)</f>
        <v>0</v>
      </c>
      <c r="E12" s="164">
        <f>_xll.HPVAL($A12,$A$18,$A$3,$A$5,$A$6,$A$7)</f>
        <v>0</v>
      </c>
      <c r="F12" s="165">
        <f t="shared" si="0"/>
        <v>0</v>
      </c>
      <c r="G12" s="52"/>
      <c r="H12" s="163">
        <f>_xll.HPVAL($A12,$A$1,$A$2,$A$5,$A$6,$A$7)</f>
        <v>9</v>
      </c>
      <c r="I12" s="164">
        <f>_xll.HPVAL($A12,$A$1,$A$3,$A$5,$A$6,$A$7)</f>
        <v>14</v>
      </c>
      <c r="J12" s="165">
        <f t="shared" si="1"/>
        <v>23</v>
      </c>
      <c r="K12" s="50"/>
      <c r="L12" s="163">
        <f t="shared" si="2"/>
        <v>-9</v>
      </c>
      <c r="M12" s="164">
        <f t="shared" si="3"/>
        <v>-14</v>
      </c>
      <c r="N12" s="165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32" t="s">
        <v>60</v>
      </c>
      <c r="C13" s="50"/>
      <c r="D13" s="163">
        <f>_xll.HPVAL($A13,$A$18,$A$2,$A$5,$A$6,$A$7)</f>
        <v>0</v>
      </c>
      <c r="E13" s="164">
        <f>_xll.HPVAL($A13,$A$18,$A$3,$A$5,$A$6,$A$7)</f>
        <v>0</v>
      </c>
      <c r="F13" s="165">
        <f t="shared" si="0"/>
        <v>0</v>
      </c>
      <c r="G13" s="52"/>
      <c r="H13" s="163">
        <f>_xll.HPVAL($A13,$A$1,$A$2,$A$5,$A$6,$A$7)</f>
        <v>12</v>
      </c>
      <c r="I13" s="164">
        <f>_xll.HPVAL($A13,$A$1,$A$3,$A$5,$A$6,$A$7)</f>
        <v>15</v>
      </c>
      <c r="J13" s="165">
        <f t="shared" si="1"/>
        <v>27</v>
      </c>
      <c r="K13" s="50"/>
      <c r="L13" s="163">
        <f t="shared" si="2"/>
        <v>-12</v>
      </c>
      <c r="M13" s="164">
        <f t="shared" si="3"/>
        <v>-15</v>
      </c>
      <c r="N13" s="165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32" t="s">
        <v>50</v>
      </c>
      <c r="C14" s="50"/>
      <c r="D14" s="163">
        <f>_xll.HPVAL($A14,$A$18,$A$2,$A$5,$A$6,$A$7)</f>
        <v>0</v>
      </c>
      <c r="E14" s="164">
        <f>_xll.HPVAL($A14,$A$18,$A$3,$A$5,$A$6,$A$7)</f>
        <v>0</v>
      </c>
      <c r="F14" s="165">
        <f t="shared" si="0"/>
        <v>0</v>
      </c>
      <c r="G14" s="52"/>
      <c r="H14" s="163">
        <f>_xll.HPVAL($A14,$A$1,$A$2,$A$5,$A$6,$A$7)</f>
        <v>10</v>
      </c>
      <c r="I14" s="164">
        <f>_xll.HPVAL($A14,$A$1,$A$3,$A$5,$A$6,$A$7)</f>
        <v>8</v>
      </c>
      <c r="J14" s="165">
        <f t="shared" si="1"/>
        <v>18</v>
      </c>
      <c r="K14" s="50"/>
      <c r="L14" s="163">
        <f t="shared" si="2"/>
        <v>-10</v>
      </c>
      <c r="M14" s="164">
        <f t="shared" si="3"/>
        <v>-8</v>
      </c>
      <c r="N14" s="165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32" t="s">
        <v>2</v>
      </c>
      <c r="C15" s="50"/>
      <c r="D15" s="163">
        <v>0</v>
      </c>
      <c r="E15" s="164">
        <v>0</v>
      </c>
      <c r="F15" s="165">
        <f t="shared" si="0"/>
        <v>0</v>
      </c>
      <c r="G15" s="52"/>
      <c r="H15" s="163">
        <v>0</v>
      </c>
      <c r="I15" s="164">
        <v>0</v>
      </c>
      <c r="J15" s="165">
        <f t="shared" si="1"/>
        <v>0</v>
      </c>
      <c r="K15" s="50"/>
      <c r="L15" s="163">
        <f t="shared" si="2"/>
        <v>0</v>
      </c>
      <c r="M15" s="164">
        <f t="shared" si="3"/>
        <v>0</v>
      </c>
      <c r="N15" s="165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32" t="s">
        <v>23</v>
      </c>
      <c r="C16" s="50"/>
      <c r="D16" s="163">
        <v>0</v>
      </c>
      <c r="E16" s="164">
        <v>0</v>
      </c>
      <c r="F16" s="165">
        <f t="shared" si="0"/>
        <v>0</v>
      </c>
      <c r="G16" s="52"/>
      <c r="H16" s="163">
        <v>0</v>
      </c>
      <c r="I16" s="164">
        <v>0</v>
      </c>
      <c r="J16" s="165">
        <f t="shared" si="1"/>
        <v>0</v>
      </c>
      <c r="K16" s="50"/>
      <c r="L16" s="163">
        <f t="shared" si="2"/>
        <v>0</v>
      </c>
      <c r="M16" s="164">
        <f t="shared" si="3"/>
        <v>0</v>
      </c>
      <c r="N16" s="165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32"/>
      <c r="C17" s="50"/>
      <c r="D17" s="163"/>
      <c r="E17" s="164"/>
      <c r="F17" s="165"/>
      <c r="G17" s="52"/>
      <c r="H17" s="163"/>
      <c r="I17" s="164"/>
      <c r="J17" s="165"/>
      <c r="K17" s="50"/>
      <c r="L17" s="163"/>
      <c r="M17" s="164"/>
      <c r="N17" s="165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89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50"/>
      <c r="C19" s="50"/>
      <c r="D19" s="151"/>
      <c r="E19" s="152"/>
      <c r="F19" s="153"/>
      <c r="G19" s="50"/>
      <c r="H19" s="151"/>
      <c r="I19" s="152"/>
      <c r="J19" s="153"/>
      <c r="K19" s="50"/>
      <c r="L19" s="151"/>
      <c r="M19" s="152"/>
      <c r="N19" s="153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2000-09-22T17:47:01Z</cp:lastPrinted>
  <dcterms:created xsi:type="dcterms:W3CDTF">1999-10-18T12:36:30Z</dcterms:created>
  <dcterms:modified xsi:type="dcterms:W3CDTF">2023-09-10T15:24:37Z</dcterms:modified>
</cp:coreProperties>
</file>