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0" yWindow="120" windowWidth="7488" windowHeight="4536"/>
  </bookViews>
  <sheets>
    <sheet name="Sheet1" sheetId="1" r:id="rId1"/>
    <sheet name="Sheet2" sheetId="2" r:id="rId2"/>
    <sheet name="Sheet3" sheetId="3" r:id="rId3"/>
  </sheets>
  <definedNames>
    <definedName name="_xlnm.Print_Area" localSheetId="0">Sheet1!$A$1:$S$53</definedName>
  </definedNames>
  <calcPr calcId="92512"/>
</workbook>
</file>

<file path=xl/calcChain.xml><?xml version="1.0" encoding="utf-8"?>
<calcChain xmlns="http://schemas.openxmlformats.org/spreadsheetml/2006/main">
  <c r="M6" i="1" l="1"/>
  <c r="C7" i="1"/>
  <c r="G7" i="1"/>
  <c r="H7" i="1"/>
  <c r="M7" i="1"/>
  <c r="Q7" i="1"/>
  <c r="R7" i="1"/>
  <c r="C8" i="1"/>
  <c r="G8" i="1"/>
  <c r="H8" i="1"/>
  <c r="M8" i="1"/>
  <c r="Q8" i="1"/>
  <c r="R8" i="1"/>
  <c r="C9" i="1"/>
  <c r="G9" i="1"/>
  <c r="H9" i="1"/>
  <c r="M9" i="1"/>
  <c r="Q9" i="1"/>
  <c r="R9" i="1"/>
  <c r="C10" i="1"/>
  <c r="E10" i="1"/>
  <c r="G10" i="1"/>
  <c r="H10" i="1"/>
  <c r="J10" i="1"/>
  <c r="M10" i="1"/>
  <c r="O10" i="1"/>
  <c r="Q10" i="1"/>
  <c r="C11" i="1"/>
  <c r="E11" i="1"/>
  <c r="G11" i="1"/>
  <c r="H11" i="1"/>
  <c r="J11" i="1"/>
  <c r="M11" i="1"/>
  <c r="O11" i="1"/>
  <c r="Q11" i="1"/>
  <c r="C12" i="1"/>
  <c r="E12" i="1"/>
  <c r="G12" i="1"/>
  <c r="H12" i="1"/>
  <c r="J12" i="1"/>
  <c r="M12" i="1"/>
  <c r="O12" i="1"/>
  <c r="Q12" i="1"/>
  <c r="C13" i="1"/>
  <c r="E13" i="1"/>
  <c r="G13" i="1"/>
  <c r="H13" i="1"/>
  <c r="J13" i="1"/>
  <c r="M13" i="1"/>
  <c r="O13" i="1"/>
  <c r="Q13" i="1"/>
  <c r="C14" i="1"/>
  <c r="E14" i="1"/>
  <c r="G14" i="1"/>
  <c r="H14" i="1"/>
  <c r="J14" i="1"/>
  <c r="M14" i="1"/>
  <c r="O14" i="1"/>
  <c r="Q14" i="1"/>
  <c r="C15" i="1"/>
  <c r="E15" i="1"/>
  <c r="G15" i="1"/>
  <c r="H15" i="1"/>
  <c r="J15" i="1"/>
  <c r="M15" i="1"/>
  <c r="O15" i="1"/>
  <c r="Q15" i="1"/>
  <c r="C16" i="1"/>
  <c r="E16" i="1"/>
  <c r="G16" i="1"/>
  <c r="H16" i="1"/>
  <c r="J16" i="1"/>
  <c r="M16" i="1"/>
  <c r="O16" i="1"/>
  <c r="Q16" i="1"/>
  <c r="C17" i="1"/>
  <c r="E17" i="1"/>
  <c r="G17" i="1"/>
  <c r="H17" i="1"/>
  <c r="J17" i="1"/>
  <c r="M17" i="1"/>
  <c r="O17" i="1"/>
  <c r="Q17" i="1"/>
  <c r="C18" i="1"/>
  <c r="E18" i="1"/>
  <c r="G18" i="1"/>
  <c r="H18" i="1"/>
  <c r="J18" i="1"/>
  <c r="M18" i="1"/>
  <c r="O18" i="1"/>
  <c r="Q18" i="1"/>
  <c r="C19" i="1"/>
  <c r="G19" i="1"/>
  <c r="M19" i="1"/>
  <c r="Q19" i="1"/>
  <c r="C20" i="1"/>
  <c r="M20" i="1"/>
  <c r="C21" i="1"/>
  <c r="M21" i="1"/>
</calcChain>
</file>

<file path=xl/sharedStrings.xml><?xml version="1.0" encoding="utf-8"?>
<sst xmlns="http://schemas.openxmlformats.org/spreadsheetml/2006/main" count="46" uniqueCount="18">
  <si>
    <t>ANR</t>
  </si>
  <si>
    <t>Week</t>
  </si>
  <si>
    <t>Month</t>
  </si>
  <si>
    <t>Storage Levels Comparison</t>
  </si>
  <si>
    <t>Jan</t>
  </si>
  <si>
    <t>Feb</t>
  </si>
  <si>
    <t>Mar</t>
  </si>
  <si>
    <t>Apr</t>
  </si>
  <si>
    <t>(bcf)</t>
  </si>
  <si>
    <t>Levels</t>
  </si>
  <si>
    <t>Weekly Change</t>
  </si>
  <si>
    <t>Linear</t>
  </si>
  <si>
    <t>HISTORICALLY -- ANR has w/d the following in 9 weeks (from Jan 29 to Mar 28)</t>
  </si>
  <si>
    <t>Bcf</t>
  </si>
  <si>
    <t>1999 correlated</t>
  </si>
  <si>
    <t>SKINNY</t>
  </si>
  <si>
    <t xml:space="preserve">this is operational possible, yet no weather (HDD) in the forecast to support such supply. </t>
  </si>
  <si>
    <t xml:space="preserve">In 1999, draws were scheduled by end of draw season due to higher HDD's.  This may not be the case for 2002.  The highest levels seen are 93 bcf in 1999, assuming this is a conforatable level, ANR will have to draw 54 bcf by April,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</si>
</sst>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m/d"/>
  </numFmts>
  <fonts count="4" x14ac:knownFonts="1">
    <font>
      <sz val="10"/>
      <name val="Arial"/>
    </font>
    <font>
      <sz val="10"/>
      <name val="Times New Roman"/>
      <family val="1"/>
    </font>
    <font>
      <b/>
      <sz val="10"/>
      <name val="Times New Roman"/>
      <family val="1"/>
    </font>
    <font>
      <sz val="10"/>
      <color indexed="12"/>
      <name val="Times New Roman"/>
      <family val="1"/>
    </font>
  </fonts>
  <fills count="3">
    <fill>
      <patternFill patternType="none"/>
    </fill>
    <fill>
      <patternFill patternType="gray125"/>
    </fill>
    <fill>
      <patternFill patternType="solid">
        <fgColor indexed="13"/>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0" fontId="1" fillId="0" borderId="0" xfId="0" applyFont="1"/>
    <xf numFmtId="0" fontId="1" fillId="0" borderId="0" xfId="0" applyFont="1" applyAlignment="1">
      <alignment horizontal="center"/>
    </xf>
    <xf numFmtId="0" fontId="1" fillId="2" borderId="0" xfId="0" applyFont="1" applyFill="1" applyAlignment="1">
      <alignment horizontal="center"/>
    </xf>
    <xf numFmtId="0" fontId="2" fillId="0" borderId="0" xfId="0" applyFont="1" applyAlignment="1">
      <alignment horizontal="center"/>
    </xf>
    <xf numFmtId="165" fontId="1" fillId="0" borderId="0" xfId="0" applyNumberFormat="1" applyFont="1" applyAlignment="1">
      <alignment horizontal="center"/>
    </xf>
    <xf numFmtId="165" fontId="1" fillId="2" borderId="0" xfId="0" applyNumberFormat="1" applyFont="1" applyFill="1" applyAlignment="1">
      <alignment horizontal="center"/>
    </xf>
    <xf numFmtId="2" fontId="1" fillId="0" borderId="0" xfId="0" applyNumberFormat="1" applyFont="1"/>
    <xf numFmtId="0" fontId="2" fillId="0" borderId="1" xfId="0" applyFont="1" applyBorder="1" applyAlignment="1">
      <alignment horizontal="center"/>
    </xf>
    <xf numFmtId="0" fontId="2"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2" fontId="1" fillId="0" borderId="3" xfId="0" applyNumberFormat="1" applyFont="1" applyBorder="1" applyAlignment="1">
      <alignment horizontal="center"/>
    </xf>
    <xf numFmtId="2" fontId="1" fillId="0" borderId="4" xfId="0" applyNumberFormat="1" applyFont="1" applyBorder="1" applyAlignment="1">
      <alignment horizontal="center"/>
    </xf>
    <xf numFmtId="2" fontId="3" fillId="0" borderId="4" xfId="0" applyNumberFormat="1" applyFont="1" applyBorder="1" applyAlignment="1">
      <alignment horizontal="center"/>
    </xf>
    <xf numFmtId="2" fontId="1" fillId="2" borderId="3" xfId="0" applyNumberFormat="1" applyFont="1" applyFill="1" applyBorder="1" applyAlignment="1">
      <alignment horizontal="center"/>
    </xf>
    <xf numFmtId="2" fontId="3" fillId="2" borderId="4" xfId="0" applyNumberFormat="1" applyFont="1" applyFill="1" applyBorder="1" applyAlignment="1">
      <alignment horizontal="center"/>
    </xf>
    <xf numFmtId="2" fontId="1" fillId="0" borderId="5" xfId="0" applyNumberFormat="1" applyFont="1" applyBorder="1" applyAlignment="1">
      <alignment horizontal="center"/>
    </xf>
    <xf numFmtId="2" fontId="3" fillId="0" borderId="6" xfId="0" applyNumberFormat="1" applyFont="1" applyBorder="1" applyAlignment="1">
      <alignment horizontal="center"/>
    </xf>
    <xf numFmtId="0" fontId="2" fillId="0" borderId="0" xfId="0" applyFont="1"/>
    <xf numFmtId="0" fontId="1" fillId="0" borderId="1" xfId="0" applyFont="1" applyBorder="1" applyAlignment="1">
      <alignment horizontal="center"/>
    </xf>
    <xf numFmtId="0" fontId="1" fillId="0" borderId="2" xfId="0" applyFont="1" applyBorder="1" applyAlignment="1">
      <alignment horizontal="left"/>
    </xf>
    <xf numFmtId="0" fontId="1" fillId="0" borderId="4" xfId="0" applyFont="1" applyBorder="1" applyAlignment="1">
      <alignment horizontal="left"/>
    </xf>
    <xf numFmtId="0" fontId="1" fillId="0" borderId="6" xfId="0" applyFont="1" applyBorder="1" applyAlignment="1">
      <alignment horizontal="left"/>
    </xf>
    <xf numFmtId="0" fontId="1"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99700128460031E-2"/>
          <c:y val="0.11396066882336861"/>
          <c:w val="0.8578369097967633"/>
          <c:h val="0.68661302966079585"/>
        </c:manualLayout>
      </c:layout>
      <c:lineChart>
        <c:grouping val="standard"/>
        <c:varyColors val="0"/>
        <c:ser>
          <c:idx val="0"/>
          <c:order val="0"/>
          <c:spPr>
            <a:ln w="12700">
              <a:solidFill>
                <a:srgbClr val="000080"/>
              </a:solidFill>
              <a:prstDash val="solid"/>
            </a:ln>
          </c:spPr>
          <c:marker>
            <c:symbol val="none"/>
          </c:marker>
          <c:cat>
            <c:numRef>
              <c:f>Sheet1!$C$6:$C$21</c:f>
              <c:numCache>
                <c:formatCode>m/d</c:formatCode>
                <c:ptCount val="16"/>
                <c:pt idx="0">
                  <c:v>37257</c:v>
                </c:pt>
                <c:pt idx="1">
                  <c:v>37264</c:v>
                </c:pt>
                <c:pt idx="2">
                  <c:v>37271</c:v>
                </c:pt>
                <c:pt idx="3">
                  <c:v>37278</c:v>
                </c:pt>
                <c:pt idx="4">
                  <c:v>37285</c:v>
                </c:pt>
                <c:pt idx="5">
                  <c:v>37292</c:v>
                </c:pt>
                <c:pt idx="6">
                  <c:v>37299</c:v>
                </c:pt>
                <c:pt idx="7">
                  <c:v>37306</c:v>
                </c:pt>
                <c:pt idx="8">
                  <c:v>37313</c:v>
                </c:pt>
                <c:pt idx="9">
                  <c:v>37320</c:v>
                </c:pt>
                <c:pt idx="10">
                  <c:v>37327</c:v>
                </c:pt>
                <c:pt idx="11">
                  <c:v>37334</c:v>
                </c:pt>
                <c:pt idx="12">
                  <c:v>37341</c:v>
                </c:pt>
                <c:pt idx="13">
                  <c:v>37348</c:v>
                </c:pt>
                <c:pt idx="14">
                  <c:v>37355</c:v>
                </c:pt>
                <c:pt idx="15">
                  <c:v>37362</c:v>
                </c:pt>
              </c:numCache>
            </c:numRef>
          </c:cat>
          <c:val>
            <c:numRef>
              <c:f>Sheet1!$D$6:$D$21</c:f>
              <c:numCache>
                <c:formatCode>0.00</c:formatCode>
                <c:ptCount val="16"/>
                <c:pt idx="0">
                  <c:v>169.3</c:v>
                </c:pt>
                <c:pt idx="1">
                  <c:v>153.66399999999999</c:v>
                </c:pt>
                <c:pt idx="2">
                  <c:v>146.34299999999999</c:v>
                </c:pt>
                <c:pt idx="3">
                  <c:v>142.08099999999999</c:v>
                </c:pt>
                <c:pt idx="4">
                  <c:v>139.76599999999999</c:v>
                </c:pt>
                <c:pt idx="5">
                  <c:v>134.761</c:v>
                </c:pt>
                <c:pt idx="6">
                  <c:v>129.45699999999999</c:v>
                </c:pt>
                <c:pt idx="7">
                  <c:v>121.58</c:v>
                </c:pt>
                <c:pt idx="8">
                  <c:v>115.151</c:v>
                </c:pt>
                <c:pt idx="9">
                  <c:v>105.72799999999999</c:v>
                </c:pt>
                <c:pt idx="10">
                  <c:v>98.968000000000004</c:v>
                </c:pt>
                <c:pt idx="11">
                  <c:v>95.100999999999999</c:v>
                </c:pt>
                <c:pt idx="12">
                  <c:v>93.058000000000007</c:v>
                </c:pt>
                <c:pt idx="13">
                  <c:v>94.647999999999996</c:v>
                </c:pt>
              </c:numCache>
            </c:numRef>
          </c:val>
          <c:smooth val="0"/>
          <c:extLst>
            <c:ext xmlns:c16="http://schemas.microsoft.com/office/drawing/2014/chart" uri="{C3380CC4-5D6E-409C-BE32-E72D297353CC}">
              <c16:uniqueId val="{00000000-A33F-499C-A9ED-9346D11AED71}"/>
            </c:ext>
          </c:extLst>
        </c:ser>
        <c:ser>
          <c:idx val="1"/>
          <c:order val="1"/>
          <c:spPr>
            <a:ln w="12700">
              <a:solidFill>
                <a:srgbClr val="FF00FF"/>
              </a:solidFill>
              <a:prstDash val="solid"/>
            </a:ln>
          </c:spPr>
          <c:marker>
            <c:symbol val="none"/>
          </c:marker>
          <c:cat>
            <c:numRef>
              <c:f>Sheet1!$C$6:$C$21</c:f>
              <c:numCache>
                <c:formatCode>m/d</c:formatCode>
                <c:ptCount val="16"/>
                <c:pt idx="0">
                  <c:v>37257</c:v>
                </c:pt>
                <c:pt idx="1">
                  <c:v>37264</c:v>
                </c:pt>
                <c:pt idx="2">
                  <c:v>37271</c:v>
                </c:pt>
                <c:pt idx="3">
                  <c:v>37278</c:v>
                </c:pt>
                <c:pt idx="4">
                  <c:v>37285</c:v>
                </c:pt>
                <c:pt idx="5">
                  <c:v>37292</c:v>
                </c:pt>
                <c:pt idx="6">
                  <c:v>37299</c:v>
                </c:pt>
                <c:pt idx="7">
                  <c:v>37306</c:v>
                </c:pt>
                <c:pt idx="8">
                  <c:v>37313</c:v>
                </c:pt>
                <c:pt idx="9">
                  <c:v>37320</c:v>
                </c:pt>
                <c:pt idx="10">
                  <c:v>37327</c:v>
                </c:pt>
                <c:pt idx="11">
                  <c:v>37334</c:v>
                </c:pt>
                <c:pt idx="12">
                  <c:v>37341</c:v>
                </c:pt>
                <c:pt idx="13">
                  <c:v>37348</c:v>
                </c:pt>
                <c:pt idx="14">
                  <c:v>37355</c:v>
                </c:pt>
                <c:pt idx="15">
                  <c:v>37362</c:v>
                </c:pt>
              </c:numCache>
            </c:numRef>
          </c:cat>
          <c:val>
            <c:numRef>
              <c:f>Sheet1!$E$6:$E$21</c:f>
              <c:numCache>
                <c:formatCode>0.00</c:formatCode>
                <c:ptCount val="16"/>
                <c:pt idx="0">
                  <c:v>170</c:v>
                </c:pt>
                <c:pt idx="1">
                  <c:v>164.702</c:v>
                </c:pt>
                <c:pt idx="2">
                  <c:v>159.15899999999999</c:v>
                </c:pt>
                <c:pt idx="3">
                  <c:v>147</c:v>
                </c:pt>
                <c:pt idx="4">
                  <c:v>141.0067</c:v>
                </c:pt>
                <c:pt idx="5">
                  <c:v>135.01339999999999</c:v>
                </c:pt>
                <c:pt idx="6">
                  <c:v>129.02009999999999</c:v>
                </c:pt>
                <c:pt idx="7">
                  <c:v>123.02679999999998</c:v>
                </c:pt>
                <c:pt idx="8">
                  <c:v>117.03349999999998</c:v>
                </c:pt>
                <c:pt idx="9">
                  <c:v>111.04019999999997</c:v>
                </c:pt>
                <c:pt idx="10">
                  <c:v>105.04689999999997</c:v>
                </c:pt>
                <c:pt idx="11">
                  <c:v>99.05359999999996</c:v>
                </c:pt>
                <c:pt idx="12">
                  <c:v>93.058000000000007</c:v>
                </c:pt>
              </c:numCache>
            </c:numRef>
          </c:val>
          <c:smooth val="0"/>
          <c:extLst>
            <c:ext xmlns:c16="http://schemas.microsoft.com/office/drawing/2014/chart" uri="{C3380CC4-5D6E-409C-BE32-E72D297353CC}">
              <c16:uniqueId val="{00000001-A33F-499C-A9ED-9346D11AED71}"/>
            </c:ext>
          </c:extLst>
        </c:ser>
        <c:dLbls>
          <c:showLegendKey val="0"/>
          <c:showVal val="0"/>
          <c:showCatName val="0"/>
          <c:showSerName val="0"/>
          <c:showPercent val="0"/>
          <c:showBubbleSize val="0"/>
        </c:dLbls>
        <c:smooth val="0"/>
        <c:axId val="152762760"/>
        <c:axId val="1"/>
      </c:lineChart>
      <c:dateAx>
        <c:axId val="152762760"/>
        <c:scaling>
          <c:orientation val="minMax"/>
        </c:scaling>
        <c:delete val="0"/>
        <c:axPos val="b"/>
        <c:numFmt formatCode="m/d"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 val="autoZero"/>
        <c:auto val="1"/>
        <c:lblOffset val="100"/>
        <c:baseTimeUnit val="days"/>
        <c:majorUnit val="7"/>
        <c:majorTimeUnit val="days"/>
        <c:minorUnit val="1"/>
        <c:minorTimeUnit val="days"/>
      </c:dateAx>
      <c:valAx>
        <c:axId val="1"/>
        <c:scaling>
          <c:orientation val="minMax"/>
          <c:min val="8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52762760"/>
        <c:crosses val="autoZero"/>
        <c:crossBetween val="between"/>
        <c:majorUnit val="10"/>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7677307583885E-2"/>
          <c:y val="6.5714560747324555E-2"/>
          <c:w val="0.90240471801135602"/>
          <c:h val="0.75714602600178293"/>
        </c:manualLayout>
      </c:layout>
      <c:lineChart>
        <c:grouping val="standard"/>
        <c:varyColors val="0"/>
        <c:ser>
          <c:idx val="0"/>
          <c:order val="0"/>
          <c:spPr>
            <a:ln w="12700">
              <a:solidFill>
                <a:srgbClr val="000080"/>
              </a:solidFill>
              <a:prstDash val="solid"/>
            </a:ln>
          </c:spPr>
          <c:marker>
            <c:symbol val="none"/>
          </c:marker>
          <c:cat>
            <c:numRef>
              <c:f>Sheet1!$M$6:$M$19</c:f>
              <c:numCache>
                <c:formatCode>m/d</c:formatCode>
                <c:ptCount val="14"/>
                <c:pt idx="0">
                  <c:v>37257</c:v>
                </c:pt>
                <c:pt idx="1">
                  <c:v>37264</c:v>
                </c:pt>
                <c:pt idx="2">
                  <c:v>37271</c:v>
                </c:pt>
                <c:pt idx="3">
                  <c:v>37278</c:v>
                </c:pt>
                <c:pt idx="4">
                  <c:v>37285</c:v>
                </c:pt>
                <c:pt idx="5">
                  <c:v>37292</c:v>
                </c:pt>
                <c:pt idx="6">
                  <c:v>37299</c:v>
                </c:pt>
                <c:pt idx="7">
                  <c:v>37306</c:v>
                </c:pt>
                <c:pt idx="8">
                  <c:v>37313</c:v>
                </c:pt>
                <c:pt idx="9">
                  <c:v>37320</c:v>
                </c:pt>
                <c:pt idx="10">
                  <c:v>37327</c:v>
                </c:pt>
                <c:pt idx="11">
                  <c:v>37334</c:v>
                </c:pt>
                <c:pt idx="12">
                  <c:v>37341</c:v>
                </c:pt>
                <c:pt idx="13">
                  <c:v>37348</c:v>
                </c:pt>
              </c:numCache>
            </c:numRef>
          </c:cat>
          <c:val>
            <c:numRef>
              <c:f>Sheet1!$N$6:$N$19</c:f>
              <c:numCache>
                <c:formatCode>0.00</c:formatCode>
                <c:ptCount val="14"/>
                <c:pt idx="0">
                  <c:v>169.3</c:v>
                </c:pt>
                <c:pt idx="1">
                  <c:v>153.66399999999999</c:v>
                </c:pt>
                <c:pt idx="2">
                  <c:v>146.34299999999999</c:v>
                </c:pt>
                <c:pt idx="3">
                  <c:v>142.08099999999999</c:v>
                </c:pt>
                <c:pt idx="4">
                  <c:v>139.76599999999999</c:v>
                </c:pt>
                <c:pt idx="5">
                  <c:v>134.761</c:v>
                </c:pt>
                <c:pt idx="6">
                  <c:v>129.45699999999999</c:v>
                </c:pt>
                <c:pt idx="7">
                  <c:v>121.58</c:v>
                </c:pt>
                <c:pt idx="8">
                  <c:v>115.151</c:v>
                </c:pt>
                <c:pt idx="9">
                  <c:v>105.72799999999999</c:v>
                </c:pt>
                <c:pt idx="10">
                  <c:v>98.968000000000004</c:v>
                </c:pt>
                <c:pt idx="11">
                  <c:v>95.100999999999999</c:v>
                </c:pt>
                <c:pt idx="12">
                  <c:v>93.058000000000007</c:v>
                </c:pt>
                <c:pt idx="13">
                  <c:v>94.647999999999996</c:v>
                </c:pt>
              </c:numCache>
            </c:numRef>
          </c:val>
          <c:smooth val="0"/>
          <c:extLst>
            <c:ext xmlns:c16="http://schemas.microsoft.com/office/drawing/2014/chart" uri="{C3380CC4-5D6E-409C-BE32-E72D297353CC}">
              <c16:uniqueId val="{00000000-BB5C-4182-9BE6-40253DD095AC}"/>
            </c:ext>
          </c:extLst>
        </c:ser>
        <c:ser>
          <c:idx val="1"/>
          <c:order val="1"/>
          <c:spPr>
            <a:ln w="12700">
              <a:solidFill>
                <a:srgbClr val="FF00FF"/>
              </a:solidFill>
              <a:prstDash val="solid"/>
            </a:ln>
          </c:spPr>
          <c:marker>
            <c:symbol val="none"/>
          </c:marker>
          <c:cat>
            <c:numRef>
              <c:f>Sheet1!$M$6:$M$19</c:f>
              <c:numCache>
                <c:formatCode>m/d</c:formatCode>
                <c:ptCount val="14"/>
                <c:pt idx="0">
                  <c:v>37257</c:v>
                </c:pt>
                <c:pt idx="1">
                  <c:v>37264</c:v>
                </c:pt>
                <c:pt idx="2">
                  <c:v>37271</c:v>
                </c:pt>
                <c:pt idx="3">
                  <c:v>37278</c:v>
                </c:pt>
                <c:pt idx="4">
                  <c:v>37285</c:v>
                </c:pt>
                <c:pt idx="5">
                  <c:v>37292</c:v>
                </c:pt>
                <c:pt idx="6">
                  <c:v>37299</c:v>
                </c:pt>
                <c:pt idx="7">
                  <c:v>37306</c:v>
                </c:pt>
                <c:pt idx="8">
                  <c:v>37313</c:v>
                </c:pt>
                <c:pt idx="9">
                  <c:v>37320</c:v>
                </c:pt>
                <c:pt idx="10">
                  <c:v>37327</c:v>
                </c:pt>
                <c:pt idx="11">
                  <c:v>37334</c:v>
                </c:pt>
                <c:pt idx="12">
                  <c:v>37341</c:v>
                </c:pt>
                <c:pt idx="13">
                  <c:v>37348</c:v>
                </c:pt>
              </c:numCache>
            </c:numRef>
          </c:cat>
          <c:val>
            <c:numRef>
              <c:f>Sheet1!$O$6:$O$19</c:f>
              <c:numCache>
                <c:formatCode>0.00</c:formatCode>
                <c:ptCount val="14"/>
                <c:pt idx="0">
                  <c:v>170</c:v>
                </c:pt>
                <c:pt idx="1">
                  <c:v>164.702</c:v>
                </c:pt>
                <c:pt idx="2">
                  <c:v>159.15899999999999</c:v>
                </c:pt>
                <c:pt idx="3">
                  <c:v>147</c:v>
                </c:pt>
                <c:pt idx="4">
                  <c:v>140.4</c:v>
                </c:pt>
                <c:pt idx="5">
                  <c:v>132.70000000000002</c:v>
                </c:pt>
                <c:pt idx="6">
                  <c:v>124.53800000000001</c:v>
                </c:pt>
                <c:pt idx="7">
                  <c:v>112.37800000000001</c:v>
                </c:pt>
                <c:pt idx="8">
                  <c:v>102.40800000000002</c:v>
                </c:pt>
                <c:pt idx="9">
                  <c:v>87.748000000000019</c:v>
                </c:pt>
                <c:pt idx="10">
                  <c:v>77.198000000000022</c:v>
                </c:pt>
                <c:pt idx="11">
                  <c:v>71.188000000000017</c:v>
                </c:pt>
                <c:pt idx="12">
                  <c:v>67.998000000000019</c:v>
                </c:pt>
              </c:numCache>
            </c:numRef>
          </c:val>
          <c:smooth val="0"/>
          <c:extLst>
            <c:ext xmlns:c16="http://schemas.microsoft.com/office/drawing/2014/chart" uri="{C3380CC4-5D6E-409C-BE32-E72D297353CC}">
              <c16:uniqueId val="{00000001-BB5C-4182-9BE6-40253DD095AC}"/>
            </c:ext>
          </c:extLst>
        </c:ser>
        <c:dLbls>
          <c:showLegendKey val="0"/>
          <c:showVal val="0"/>
          <c:showCatName val="0"/>
          <c:showSerName val="0"/>
          <c:showPercent val="0"/>
          <c:showBubbleSize val="0"/>
        </c:dLbls>
        <c:smooth val="0"/>
        <c:axId val="152840608"/>
        <c:axId val="1"/>
      </c:lineChart>
      <c:dateAx>
        <c:axId val="152840608"/>
        <c:scaling>
          <c:orientation val="minMax"/>
        </c:scaling>
        <c:delete val="0"/>
        <c:axPos val="b"/>
        <c:numFmt formatCode="m/d" sourceLinked="0"/>
        <c:majorTickMark val="out"/>
        <c:minorTickMark val="none"/>
        <c:tickLblPos val="nextTo"/>
        <c:spPr>
          <a:ln w="3175">
            <a:solidFill>
              <a:srgbClr val="000000"/>
            </a:solidFill>
            <a:prstDash val="solid"/>
          </a:ln>
        </c:spPr>
        <c:txPr>
          <a:bodyPr rot="-2700000" vert="horz"/>
          <a:lstStyle/>
          <a:p>
            <a:pPr>
              <a:defRPr sz="975" b="0" i="0" u="none" strike="noStrike" baseline="0">
                <a:solidFill>
                  <a:srgbClr val="000000"/>
                </a:solidFill>
                <a:latin typeface="Times New Roman"/>
                <a:ea typeface="Times New Roman"/>
                <a:cs typeface="Times New Roman"/>
              </a:defRPr>
            </a:pPr>
            <a:endParaRPr lang="en-US"/>
          </a:p>
        </c:txPr>
        <c:crossAx val="1"/>
        <c:crosses val="autoZero"/>
        <c:auto val="1"/>
        <c:lblOffset val="100"/>
        <c:baseTimeUnit val="days"/>
        <c:majorUnit val="7"/>
        <c:majorTimeUnit val="days"/>
        <c:minorUnit val="1"/>
        <c:minorTimeUnit val="days"/>
      </c:dateAx>
      <c:valAx>
        <c:axId val="1"/>
        <c:scaling>
          <c:orientation val="minMax"/>
          <c:min val="65"/>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Times New Roman"/>
                <a:ea typeface="Times New Roman"/>
                <a:cs typeface="Times New Roman"/>
              </a:defRPr>
            </a:pPr>
            <a:endParaRPr lang="en-US"/>
          </a:p>
        </c:txPr>
        <c:crossAx val="152840608"/>
        <c:crosses val="autoZero"/>
        <c:crossBetween val="between"/>
        <c:majorUnit val="10"/>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30480</xdr:colOff>
      <xdr:row>22</xdr:row>
      <xdr:rowOff>0</xdr:rowOff>
    </xdr:from>
    <xdr:to>
      <xdr:col>8</xdr:col>
      <xdr:colOff>0</xdr:colOff>
      <xdr:row>37</xdr:row>
      <xdr:rowOff>160020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30480</xdr:colOff>
      <xdr:row>21</xdr:row>
      <xdr:rowOff>160020</xdr:rowOff>
    </xdr:from>
    <xdr:to>
      <xdr:col>18</xdr:col>
      <xdr:colOff>7620</xdr:colOff>
      <xdr:row>37</xdr:row>
      <xdr:rowOff>144780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0"/>
  <sheetViews>
    <sheetView tabSelected="1" zoomScale="85" workbookViewId="0">
      <selection activeCell="D13" sqref="D13"/>
    </sheetView>
  </sheetViews>
  <sheetFormatPr defaultColWidth="9.109375" defaultRowHeight="13.2" x14ac:dyDescent="0.25"/>
  <cols>
    <col min="1" max="3" width="9.109375" style="1"/>
    <col min="4" max="4" width="15.33203125" style="2" customWidth="1"/>
    <col min="5" max="5" width="11.6640625" style="2" customWidth="1"/>
    <col min="6" max="6" width="1.33203125" style="1" customWidth="1"/>
    <col min="7" max="7" width="16.44140625" style="1" customWidth="1"/>
    <col min="8" max="8" width="15.33203125" style="1" customWidth="1"/>
    <col min="9" max="9" width="9.109375" style="1"/>
    <col min="10" max="11" width="0" style="1" hidden="1" customWidth="1"/>
    <col min="12" max="13" width="9.109375" style="1"/>
    <col min="14" max="15" width="15.44140625" style="1" customWidth="1"/>
    <col min="16" max="16" width="2" style="1" customWidth="1"/>
    <col min="17" max="17" width="16" style="1" customWidth="1"/>
    <col min="18" max="18" width="16.33203125" style="1" customWidth="1"/>
    <col min="19" max="16384" width="9.109375" style="1"/>
  </cols>
  <sheetData>
    <row r="1" spans="1:18" s="21" customFormat="1" x14ac:dyDescent="0.25">
      <c r="A1" s="21" t="s">
        <v>0</v>
      </c>
      <c r="B1" s="21" t="s">
        <v>3</v>
      </c>
      <c r="D1" s="4"/>
      <c r="E1" s="4"/>
    </row>
    <row r="2" spans="1:18" x14ac:dyDescent="0.25">
      <c r="H2" s="2" t="s">
        <v>11</v>
      </c>
      <c r="N2" s="2"/>
      <c r="O2" s="2"/>
      <c r="R2" s="2" t="s">
        <v>14</v>
      </c>
    </row>
    <row r="3" spans="1:18" x14ac:dyDescent="0.25">
      <c r="D3" s="8" t="s">
        <v>9</v>
      </c>
      <c r="E3" s="9" t="s">
        <v>9</v>
      </c>
      <c r="G3" s="8" t="s">
        <v>10</v>
      </c>
      <c r="H3" s="9" t="s">
        <v>10</v>
      </c>
      <c r="N3" s="8" t="s">
        <v>9</v>
      </c>
      <c r="O3" s="9" t="s">
        <v>9</v>
      </c>
      <c r="Q3" s="8" t="s">
        <v>10</v>
      </c>
      <c r="R3" s="9" t="s">
        <v>10</v>
      </c>
    </row>
    <row r="4" spans="1:18" x14ac:dyDescent="0.25">
      <c r="D4" s="10">
        <v>1999</v>
      </c>
      <c r="E4" s="11">
        <v>2002</v>
      </c>
      <c r="G4" s="10">
        <v>1999</v>
      </c>
      <c r="H4" s="11">
        <v>2002</v>
      </c>
      <c r="N4" s="10">
        <v>1999</v>
      </c>
      <c r="O4" s="11">
        <v>2002</v>
      </c>
      <c r="Q4" s="10">
        <v>1999</v>
      </c>
      <c r="R4" s="11">
        <v>2002</v>
      </c>
    </row>
    <row r="5" spans="1:18" x14ac:dyDescent="0.25">
      <c r="A5" s="2" t="s">
        <v>2</v>
      </c>
      <c r="B5" s="2" t="s">
        <v>1</v>
      </c>
      <c r="C5" s="2"/>
      <c r="D5" s="12" t="s">
        <v>8</v>
      </c>
      <c r="E5" s="13" t="s">
        <v>8</v>
      </c>
      <c r="G5" s="12" t="s">
        <v>8</v>
      </c>
      <c r="H5" s="13" t="s">
        <v>8</v>
      </c>
      <c r="N5" s="12" t="s">
        <v>8</v>
      </c>
      <c r="O5" s="13" t="s">
        <v>8</v>
      </c>
      <c r="Q5" s="12" t="s">
        <v>8</v>
      </c>
      <c r="R5" s="13" t="s">
        <v>8</v>
      </c>
    </row>
    <row r="6" spans="1:18" x14ac:dyDescent="0.25">
      <c r="A6" s="2" t="s">
        <v>4</v>
      </c>
      <c r="B6" s="2">
        <v>1</v>
      </c>
      <c r="C6" s="5">
        <v>37257</v>
      </c>
      <c r="D6" s="14">
        <v>169.3</v>
      </c>
      <c r="E6" s="15">
        <v>170</v>
      </c>
      <c r="G6" s="14">
        <v>-13</v>
      </c>
      <c r="H6" s="15">
        <v>-9</v>
      </c>
      <c r="M6" s="5">
        <f>C6</f>
        <v>37257</v>
      </c>
      <c r="N6" s="14">
        <v>169.3</v>
      </c>
      <c r="O6" s="15">
        <v>170</v>
      </c>
      <c r="Q6" s="14">
        <v>-13</v>
      </c>
      <c r="R6" s="15">
        <v>-9</v>
      </c>
    </row>
    <row r="7" spans="1:18" x14ac:dyDescent="0.25">
      <c r="A7" s="2" t="s">
        <v>4</v>
      </c>
      <c r="B7" s="2">
        <v>2</v>
      </c>
      <c r="C7" s="5">
        <f>C6+7</f>
        <v>37264</v>
      </c>
      <c r="D7" s="14">
        <v>153.66399999999999</v>
      </c>
      <c r="E7" s="15">
        <v>164.702</v>
      </c>
      <c r="G7" s="14">
        <f>D7-D6</f>
        <v>-15.636000000000024</v>
      </c>
      <c r="H7" s="15">
        <f>E7-E6</f>
        <v>-5.2980000000000018</v>
      </c>
      <c r="M7" s="5">
        <f t="shared" ref="M7:M21" si="0">C7</f>
        <v>37264</v>
      </c>
      <c r="N7" s="14">
        <v>153.66399999999999</v>
      </c>
      <c r="O7" s="15">
        <v>164.702</v>
      </c>
      <c r="Q7" s="14">
        <f>N7-N6</f>
        <v>-15.636000000000024</v>
      </c>
      <c r="R7" s="15">
        <f>O7-O6</f>
        <v>-5.2980000000000018</v>
      </c>
    </row>
    <row r="8" spans="1:18" x14ac:dyDescent="0.25">
      <c r="A8" s="2" t="s">
        <v>4</v>
      </c>
      <c r="B8" s="2">
        <v>3</v>
      </c>
      <c r="C8" s="5">
        <f t="shared" ref="C8:C21" si="1">C7+7</f>
        <v>37271</v>
      </c>
      <c r="D8" s="14">
        <v>146.34299999999999</v>
      </c>
      <c r="E8" s="15">
        <v>159.15899999999999</v>
      </c>
      <c r="G8" s="14">
        <f t="shared" ref="G8:G19" si="2">D8-D7</f>
        <v>-7.320999999999998</v>
      </c>
      <c r="H8" s="15">
        <f t="shared" ref="H8:H18" si="3">E8-E7</f>
        <v>-5.5430000000000064</v>
      </c>
      <c r="M8" s="5">
        <f t="shared" si="0"/>
        <v>37271</v>
      </c>
      <c r="N8" s="14">
        <v>146.34299999999999</v>
      </c>
      <c r="O8" s="15">
        <v>159.15899999999999</v>
      </c>
      <c r="Q8" s="14">
        <f t="shared" ref="Q8:Q19" si="4">N8-N7</f>
        <v>-7.320999999999998</v>
      </c>
      <c r="R8" s="15">
        <f>O8-O7</f>
        <v>-5.5430000000000064</v>
      </c>
    </row>
    <row r="9" spans="1:18" x14ac:dyDescent="0.25">
      <c r="A9" s="2" t="s">
        <v>4</v>
      </c>
      <c r="B9" s="2">
        <v>4</v>
      </c>
      <c r="C9" s="5">
        <f t="shared" si="1"/>
        <v>37278</v>
      </c>
      <c r="D9" s="14">
        <v>142.08099999999999</v>
      </c>
      <c r="E9" s="15">
        <v>147</v>
      </c>
      <c r="G9" s="14">
        <f t="shared" si="2"/>
        <v>-4.2620000000000005</v>
      </c>
      <c r="H9" s="15">
        <f t="shared" si="3"/>
        <v>-12.158999999999992</v>
      </c>
      <c r="K9" s="1">
        <v>-12.16</v>
      </c>
      <c r="M9" s="5">
        <f t="shared" si="0"/>
        <v>37278</v>
      </c>
      <c r="N9" s="14">
        <v>142.08099999999999</v>
      </c>
      <c r="O9" s="15">
        <v>147</v>
      </c>
      <c r="Q9" s="14">
        <f t="shared" si="4"/>
        <v>-4.2620000000000005</v>
      </c>
      <c r="R9" s="15">
        <f>O9-O8</f>
        <v>-12.158999999999992</v>
      </c>
    </row>
    <row r="10" spans="1:18" x14ac:dyDescent="0.25">
      <c r="A10" s="2" t="s">
        <v>5</v>
      </c>
      <c r="B10" s="2">
        <v>1</v>
      </c>
      <c r="C10" s="5">
        <f t="shared" si="1"/>
        <v>37285</v>
      </c>
      <c r="D10" s="14">
        <v>139.76599999999999</v>
      </c>
      <c r="E10" s="16">
        <f>E9-5.9933</f>
        <v>141.0067</v>
      </c>
      <c r="G10" s="14">
        <f t="shared" si="2"/>
        <v>-2.3149999999999977</v>
      </c>
      <c r="H10" s="16">
        <f t="shared" si="3"/>
        <v>-5.993300000000005</v>
      </c>
      <c r="J10" s="7">
        <f>(G10-G9)/G9</f>
        <v>-0.45682778038479649</v>
      </c>
      <c r="K10" s="1">
        <v>-6.6</v>
      </c>
      <c r="M10" s="5">
        <f t="shared" si="0"/>
        <v>37285</v>
      </c>
      <c r="N10" s="14">
        <v>139.76599999999999</v>
      </c>
      <c r="O10" s="16">
        <f>O9+R10</f>
        <v>140.4</v>
      </c>
      <c r="Q10" s="14">
        <f t="shared" si="4"/>
        <v>-2.3149999999999977</v>
      </c>
      <c r="R10" s="16">
        <v>-6.6</v>
      </c>
    </row>
    <row r="11" spans="1:18" x14ac:dyDescent="0.25">
      <c r="A11" s="2" t="s">
        <v>5</v>
      </c>
      <c r="B11" s="2">
        <v>2</v>
      </c>
      <c r="C11" s="5">
        <f t="shared" si="1"/>
        <v>37292</v>
      </c>
      <c r="D11" s="14">
        <v>134.761</v>
      </c>
      <c r="E11" s="16">
        <f t="shared" ref="E11:E17" si="5">E10-5.9933</f>
        <v>135.01339999999999</v>
      </c>
      <c r="G11" s="14">
        <f t="shared" si="2"/>
        <v>-5.0049999999999955</v>
      </c>
      <c r="H11" s="16">
        <f t="shared" si="3"/>
        <v>-5.993300000000005</v>
      </c>
      <c r="J11" s="7">
        <f t="shared" ref="J11:J18" si="6">(G11-G10)/G10</f>
        <v>1.1619870410367172</v>
      </c>
      <c r="K11" s="1">
        <v>-7.7</v>
      </c>
      <c r="M11" s="5">
        <f t="shared" si="0"/>
        <v>37292</v>
      </c>
      <c r="N11" s="14">
        <v>134.761</v>
      </c>
      <c r="O11" s="16">
        <f t="shared" ref="O11:O18" si="7">O10+R11</f>
        <v>132.70000000000002</v>
      </c>
      <c r="Q11" s="14">
        <f t="shared" si="4"/>
        <v>-5.0049999999999955</v>
      </c>
      <c r="R11" s="16">
        <v>-7.7</v>
      </c>
    </row>
    <row r="12" spans="1:18" x14ac:dyDescent="0.25">
      <c r="A12" s="2" t="s">
        <v>5</v>
      </c>
      <c r="B12" s="2">
        <v>3</v>
      </c>
      <c r="C12" s="5">
        <f t="shared" si="1"/>
        <v>37299</v>
      </c>
      <c r="D12" s="14">
        <v>129.45699999999999</v>
      </c>
      <c r="E12" s="16">
        <f t="shared" si="5"/>
        <v>129.02009999999999</v>
      </c>
      <c r="G12" s="14">
        <f t="shared" si="2"/>
        <v>-5.304000000000002</v>
      </c>
      <c r="H12" s="16">
        <f t="shared" si="3"/>
        <v>-5.993300000000005</v>
      </c>
      <c r="J12" s="7">
        <f t="shared" si="6"/>
        <v>5.9740259740261113E-2</v>
      </c>
      <c r="K12" s="1">
        <v>-8.1620000000000008</v>
      </c>
      <c r="M12" s="5">
        <f t="shared" si="0"/>
        <v>37299</v>
      </c>
      <c r="N12" s="14">
        <v>129.45699999999999</v>
      </c>
      <c r="O12" s="16">
        <f t="shared" si="7"/>
        <v>124.53800000000001</v>
      </c>
      <c r="Q12" s="14">
        <f t="shared" si="4"/>
        <v>-5.304000000000002</v>
      </c>
      <c r="R12" s="16">
        <v>-8.1620000000000008</v>
      </c>
    </row>
    <row r="13" spans="1:18" x14ac:dyDescent="0.25">
      <c r="A13" s="2" t="s">
        <v>5</v>
      </c>
      <c r="B13" s="2">
        <v>4</v>
      </c>
      <c r="C13" s="5">
        <f t="shared" si="1"/>
        <v>37306</v>
      </c>
      <c r="D13" s="14">
        <v>121.58</v>
      </c>
      <c r="E13" s="16">
        <f t="shared" si="5"/>
        <v>123.02679999999998</v>
      </c>
      <c r="G13" s="14">
        <f t="shared" si="2"/>
        <v>-7.8769999999999953</v>
      </c>
      <c r="H13" s="16">
        <f t="shared" si="3"/>
        <v>-5.993300000000005</v>
      </c>
      <c r="J13" s="7">
        <f t="shared" si="6"/>
        <v>0.48510558069381454</v>
      </c>
      <c r="K13" s="1">
        <v>-12.16</v>
      </c>
      <c r="M13" s="5">
        <f t="shared" si="0"/>
        <v>37306</v>
      </c>
      <c r="N13" s="14">
        <v>121.58</v>
      </c>
      <c r="O13" s="16">
        <f t="shared" si="7"/>
        <v>112.37800000000001</v>
      </c>
      <c r="Q13" s="14">
        <f t="shared" si="4"/>
        <v>-7.8769999999999953</v>
      </c>
      <c r="R13" s="16">
        <v>-12.16</v>
      </c>
    </row>
    <row r="14" spans="1:18" x14ac:dyDescent="0.25">
      <c r="A14" s="2" t="s">
        <v>6</v>
      </c>
      <c r="B14" s="2">
        <v>1</v>
      </c>
      <c r="C14" s="5">
        <f t="shared" si="1"/>
        <v>37313</v>
      </c>
      <c r="D14" s="14">
        <v>115.151</v>
      </c>
      <c r="E14" s="16">
        <f t="shared" si="5"/>
        <v>117.03349999999998</v>
      </c>
      <c r="G14" s="14">
        <f t="shared" si="2"/>
        <v>-6.429000000000002</v>
      </c>
      <c r="H14" s="16">
        <f t="shared" si="3"/>
        <v>-5.993300000000005</v>
      </c>
      <c r="J14" s="7">
        <f t="shared" si="6"/>
        <v>-0.18382632982099709</v>
      </c>
      <c r="K14" s="1">
        <v>-9.9700000000000006</v>
      </c>
      <c r="M14" s="5">
        <f t="shared" si="0"/>
        <v>37313</v>
      </c>
      <c r="N14" s="14">
        <v>115.151</v>
      </c>
      <c r="O14" s="16">
        <f t="shared" si="7"/>
        <v>102.40800000000002</v>
      </c>
      <c r="Q14" s="14">
        <f t="shared" si="4"/>
        <v>-6.429000000000002</v>
      </c>
      <c r="R14" s="16">
        <v>-9.9700000000000006</v>
      </c>
    </row>
    <row r="15" spans="1:18" x14ac:dyDescent="0.25">
      <c r="A15" s="2" t="s">
        <v>6</v>
      </c>
      <c r="B15" s="2">
        <v>2</v>
      </c>
      <c r="C15" s="5">
        <f t="shared" si="1"/>
        <v>37320</v>
      </c>
      <c r="D15" s="14">
        <v>105.72799999999999</v>
      </c>
      <c r="E15" s="16">
        <f t="shared" si="5"/>
        <v>111.04019999999997</v>
      </c>
      <c r="G15" s="14">
        <f t="shared" si="2"/>
        <v>-9.4230000000000018</v>
      </c>
      <c r="H15" s="16">
        <f t="shared" si="3"/>
        <v>-5.993300000000005</v>
      </c>
      <c r="J15" s="7">
        <f t="shared" si="6"/>
        <v>0.46570228651423218</v>
      </c>
      <c r="K15" s="1">
        <v>-14.66</v>
      </c>
      <c r="M15" s="5">
        <f t="shared" si="0"/>
        <v>37320</v>
      </c>
      <c r="N15" s="14">
        <v>105.72799999999999</v>
      </c>
      <c r="O15" s="16">
        <f t="shared" si="7"/>
        <v>87.748000000000019</v>
      </c>
      <c r="Q15" s="14">
        <f t="shared" si="4"/>
        <v>-9.4230000000000018</v>
      </c>
      <c r="R15" s="16">
        <v>-14.66</v>
      </c>
    </row>
    <row r="16" spans="1:18" x14ac:dyDescent="0.25">
      <c r="A16" s="2" t="s">
        <v>6</v>
      </c>
      <c r="B16" s="2">
        <v>3</v>
      </c>
      <c r="C16" s="5">
        <f t="shared" si="1"/>
        <v>37327</v>
      </c>
      <c r="D16" s="14">
        <v>98.968000000000004</v>
      </c>
      <c r="E16" s="16">
        <f t="shared" si="5"/>
        <v>105.04689999999997</v>
      </c>
      <c r="G16" s="14">
        <f t="shared" si="2"/>
        <v>-6.7599999999999909</v>
      </c>
      <c r="H16" s="16">
        <f t="shared" si="3"/>
        <v>-5.993300000000005</v>
      </c>
      <c r="J16" s="7">
        <f t="shared" si="6"/>
        <v>-0.28260638862358173</v>
      </c>
      <c r="K16" s="1">
        <v>-10.55</v>
      </c>
      <c r="M16" s="5">
        <f t="shared" si="0"/>
        <v>37327</v>
      </c>
      <c r="N16" s="14">
        <v>98.968000000000004</v>
      </c>
      <c r="O16" s="16">
        <f t="shared" si="7"/>
        <v>77.198000000000022</v>
      </c>
      <c r="Q16" s="14">
        <f t="shared" si="4"/>
        <v>-6.7599999999999909</v>
      </c>
      <c r="R16" s="16">
        <v>-10.55</v>
      </c>
    </row>
    <row r="17" spans="1:18" x14ac:dyDescent="0.25">
      <c r="A17" s="2" t="s">
        <v>6</v>
      </c>
      <c r="B17" s="2">
        <v>4</v>
      </c>
      <c r="C17" s="5">
        <f t="shared" si="1"/>
        <v>37334</v>
      </c>
      <c r="D17" s="14">
        <v>95.100999999999999</v>
      </c>
      <c r="E17" s="16">
        <f t="shared" si="5"/>
        <v>99.05359999999996</v>
      </c>
      <c r="G17" s="14">
        <f t="shared" si="2"/>
        <v>-3.8670000000000044</v>
      </c>
      <c r="H17" s="16">
        <f t="shared" si="3"/>
        <v>-5.993300000000005</v>
      </c>
      <c r="J17" s="7">
        <f t="shared" si="6"/>
        <v>-0.42795857988165537</v>
      </c>
      <c r="K17" s="1">
        <v>-6.01</v>
      </c>
      <c r="M17" s="5">
        <f t="shared" si="0"/>
        <v>37334</v>
      </c>
      <c r="N17" s="14">
        <v>95.100999999999999</v>
      </c>
      <c r="O17" s="16">
        <f t="shared" si="7"/>
        <v>71.188000000000017</v>
      </c>
      <c r="Q17" s="14">
        <f t="shared" si="4"/>
        <v>-3.8670000000000044</v>
      </c>
      <c r="R17" s="16">
        <v>-6.01</v>
      </c>
    </row>
    <row r="18" spans="1:18" x14ac:dyDescent="0.25">
      <c r="A18" s="3" t="s">
        <v>7</v>
      </c>
      <c r="B18" s="3">
        <v>1</v>
      </c>
      <c r="C18" s="6">
        <f t="shared" si="1"/>
        <v>37341</v>
      </c>
      <c r="D18" s="17">
        <v>93.058000000000007</v>
      </c>
      <c r="E18" s="18">
        <f>D18</f>
        <v>93.058000000000007</v>
      </c>
      <c r="G18" s="17">
        <f t="shared" si="2"/>
        <v>-2.0429999999999922</v>
      </c>
      <c r="H18" s="18">
        <f t="shared" si="3"/>
        <v>-5.9955999999999534</v>
      </c>
      <c r="J18" s="7">
        <f t="shared" si="6"/>
        <v>-0.47168347556245416</v>
      </c>
      <c r="K18" s="1">
        <v>-3.19</v>
      </c>
      <c r="M18" s="6">
        <f t="shared" si="0"/>
        <v>37341</v>
      </c>
      <c r="N18" s="17">
        <v>93.058000000000007</v>
      </c>
      <c r="O18" s="18">
        <f t="shared" si="7"/>
        <v>67.998000000000019</v>
      </c>
      <c r="Q18" s="17">
        <f t="shared" si="4"/>
        <v>-2.0429999999999922</v>
      </c>
      <c r="R18" s="18">
        <v>-3.19</v>
      </c>
    </row>
    <row r="19" spans="1:18" x14ac:dyDescent="0.25">
      <c r="A19" s="2" t="s">
        <v>7</v>
      </c>
      <c r="B19" s="2">
        <v>2</v>
      </c>
      <c r="C19" s="5">
        <f t="shared" si="1"/>
        <v>37348</v>
      </c>
      <c r="D19" s="14">
        <v>94.647999999999996</v>
      </c>
      <c r="E19" s="16"/>
      <c r="G19" s="14">
        <f t="shared" si="2"/>
        <v>1.5899999999999892</v>
      </c>
      <c r="H19" s="16"/>
      <c r="M19" s="5">
        <f t="shared" si="0"/>
        <v>37348</v>
      </c>
      <c r="N19" s="14">
        <v>94.647999999999996</v>
      </c>
      <c r="O19" s="16"/>
      <c r="Q19" s="14">
        <f t="shared" si="4"/>
        <v>1.5899999999999892</v>
      </c>
      <c r="R19" s="16"/>
    </row>
    <row r="20" spans="1:18" x14ac:dyDescent="0.25">
      <c r="A20" s="2" t="s">
        <v>7</v>
      </c>
      <c r="B20" s="2">
        <v>3</v>
      </c>
      <c r="C20" s="5">
        <f t="shared" si="1"/>
        <v>37355</v>
      </c>
      <c r="D20" s="14"/>
      <c r="E20" s="16"/>
      <c r="G20" s="14"/>
      <c r="H20" s="16"/>
      <c r="M20" s="5">
        <f t="shared" si="0"/>
        <v>37355</v>
      </c>
      <c r="N20" s="14"/>
      <c r="O20" s="16"/>
      <c r="Q20" s="14"/>
      <c r="R20" s="16"/>
    </row>
    <row r="21" spans="1:18" x14ac:dyDescent="0.25">
      <c r="A21" s="2" t="s">
        <v>7</v>
      </c>
      <c r="B21" s="2">
        <v>4</v>
      </c>
      <c r="C21" s="5">
        <f t="shared" si="1"/>
        <v>37362</v>
      </c>
      <c r="D21" s="19"/>
      <c r="E21" s="20"/>
      <c r="G21" s="19"/>
      <c r="H21" s="20"/>
      <c r="M21" s="5">
        <f t="shared" si="0"/>
        <v>37362</v>
      </c>
      <c r="N21" s="19"/>
      <c r="O21" s="20"/>
      <c r="Q21" s="19"/>
      <c r="R21" s="20"/>
    </row>
    <row r="41" spans="1:4" x14ac:dyDescent="0.25">
      <c r="A41" s="1" t="s">
        <v>12</v>
      </c>
    </row>
    <row r="43" spans="1:4" x14ac:dyDescent="0.25">
      <c r="B43" s="26">
        <v>1998</v>
      </c>
      <c r="C43" s="22">
        <v>48</v>
      </c>
      <c r="D43" s="23" t="s">
        <v>13</v>
      </c>
    </row>
    <row r="44" spans="1:4" x14ac:dyDescent="0.25">
      <c r="B44" s="26">
        <v>1999</v>
      </c>
      <c r="C44" s="10">
        <v>49</v>
      </c>
      <c r="D44" s="24" t="s">
        <v>13</v>
      </c>
    </row>
    <row r="45" spans="1:4" x14ac:dyDescent="0.25">
      <c r="B45" s="26">
        <v>2000</v>
      </c>
      <c r="C45" s="10">
        <v>54</v>
      </c>
      <c r="D45" s="24" t="s">
        <v>13</v>
      </c>
    </row>
    <row r="46" spans="1:4" x14ac:dyDescent="0.25">
      <c r="B46" s="26">
        <v>2001</v>
      </c>
      <c r="C46" s="12">
        <v>54</v>
      </c>
      <c r="D46" s="25" t="s">
        <v>13</v>
      </c>
    </row>
    <row r="48" spans="1:4" x14ac:dyDescent="0.25">
      <c r="A48" s="1" t="s">
        <v>15</v>
      </c>
    </row>
    <row r="49" spans="2:2" x14ac:dyDescent="0.25">
      <c r="B49" s="1" t="s">
        <v>17</v>
      </c>
    </row>
    <row r="50" spans="2:2" x14ac:dyDescent="0.25">
      <c r="B50" s="1" t="s">
        <v>16</v>
      </c>
    </row>
  </sheetData>
  <phoneticPr fontId="0" type="noConversion"/>
  <pageMargins left="0.75" right="0.75" top="1" bottom="1" header="0.5" footer="0.5"/>
  <pageSetup scale="6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smahmass</dc:creator>
  <cp:lastModifiedBy>Havlíček Jan</cp:lastModifiedBy>
  <cp:lastPrinted>2002-01-31T22:07:15Z</cp:lastPrinted>
  <dcterms:created xsi:type="dcterms:W3CDTF">2002-01-31T20:25:02Z</dcterms:created>
  <dcterms:modified xsi:type="dcterms:W3CDTF">2023-09-10T15:28:30Z</dcterms:modified>
</cp:coreProperties>
</file>