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312" windowWidth="12120" windowHeight="9096" tabRatio="598" activeTab="2"/>
  </bookViews>
  <sheets>
    <sheet name="Legend" sheetId="32" r:id="rId1"/>
    <sheet name="Jul01" sheetId="28" r:id="rId2"/>
    <sheet name="Aug01" sheetId="29" r:id="rId3"/>
    <sheet name="Sep01" sheetId="30" r:id="rId4"/>
    <sheet name="Oct01" sheetId="31" r:id="rId5"/>
    <sheet name="Nov01" sheetId="33" r:id="rId6"/>
    <sheet name="Dec01" sheetId="34" r:id="rId7"/>
    <sheet name="Jan02" sheetId="35" r:id="rId8"/>
    <sheet name="Feb02" sheetId="36" r:id="rId9"/>
    <sheet name="Mar02" sheetId="37" r:id="rId10"/>
    <sheet name="Apr02" sheetId="38" r:id="rId11"/>
    <sheet name="May02" sheetId="39" r:id="rId12"/>
    <sheet name="Jun02" sheetId="40" r:id="rId13"/>
    <sheet name="Jul02" sheetId="41" r:id="rId14"/>
  </sheets>
  <definedNames>
    <definedName name="_xlnm.Print_Area" localSheetId="10">'Apr02'!$A$1:$AG$178</definedName>
    <definedName name="_xlnm.Print_Area" localSheetId="2">'Aug01'!$A$1:$AH$178</definedName>
    <definedName name="_xlnm.Print_Area" localSheetId="6">'Dec01'!$A$1:$AH$178</definedName>
    <definedName name="_xlnm.Print_Area" localSheetId="8">'Feb02'!$A$1:$AE$178</definedName>
    <definedName name="_xlnm.Print_Area" localSheetId="7">'Jan02'!$A$1:$AH$178</definedName>
    <definedName name="_xlnm.Print_Area" localSheetId="1">'Jul01'!$A$1:$AH$178</definedName>
    <definedName name="_xlnm.Print_Area" localSheetId="13">'Jul02'!$A$1:$AH$178</definedName>
    <definedName name="_xlnm.Print_Area" localSheetId="12">'Jun02'!$A$1:$AG$178</definedName>
    <definedName name="_xlnm.Print_Area" localSheetId="9">'Mar02'!$A$1:$AH$178</definedName>
    <definedName name="_xlnm.Print_Area" localSheetId="11">'May02'!$A$1:$AH$178</definedName>
    <definedName name="_xlnm.Print_Area" localSheetId="5">'Nov01'!$A$1:$AG$178</definedName>
    <definedName name="_xlnm.Print_Area" localSheetId="4">'Oct01'!$A$1:$AH$178</definedName>
    <definedName name="_xlnm.Print_Area" localSheetId="3">'Sep01'!$A$1:$AG$178</definedName>
    <definedName name="_xlnm.Print_Titles" localSheetId="10">'Apr02'!$1:$2</definedName>
    <definedName name="_xlnm.Print_Titles" localSheetId="2">'Aug01'!$1:$2</definedName>
    <definedName name="_xlnm.Print_Titles" localSheetId="6">'Dec01'!$1:$2</definedName>
    <definedName name="_xlnm.Print_Titles" localSheetId="8">'Feb02'!$1:$2</definedName>
    <definedName name="_xlnm.Print_Titles" localSheetId="7">'Jan02'!$1:$2</definedName>
    <definedName name="_xlnm.Print_Titles" localSheetId="1">'Jul01'!$1:$2</definedName>
    <definedName name="_xlnm.Print_Titles" localSheetId="13">'Jul02'!$1:$2</definedName>
    <definedName name="_xlnm.Print_Titles" localSheetId="12">'Jun02'!$1:$2</definedName>
    <definedName name="_xlnm.Print_Titles" localSheetId="9">'Mar02'!$1:$2</definedName>
    <definedName name="_xlnm.Print_Titles" localSheetId="11">'May02'!$1:$2</definedName>
    <definedName name="_xlnm.Print_Titles" localSheetId="5">'Nov01'!$1:$2</definedName>
    <definedName name="_xlnm.Print_Titles" localSheetId="4">'Oct01'!$1:$2</definedName>
    <definedName name="_xlnm.Print_Titles" localSheetId="3">'Sep01'!$1:$2</definedName>
  </definedNames>
  <calcPr calcId="92512" fullCalcOnLoad="1"/>
</workbook>
</file>

<file path=xl/calcChain.xml><?xml version="1.0" encoding="utf-8"?>
<calcChain xmlns="http://schemas.openxmlformats.org/spreadsheetml/2006/main">
  <c r="E2" i="38" l="1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Z2" i="38"/>
  <c r="AA2" i="38"/>
  <c r="AB2" i="38"/>
  <c r="AC2" i="38"/>
  <c r="AD2" i="38"/>
  <c r="AE2" i="38"/>
  <c r="AF2" i="38"/>
  <c r="AG2" i="38"/>
  <c r="A6" i="38"/>
  <c r="A7" i="38"/>
  <c r="A8" i="38"/>
  <c r="A9" i="38"/>
  <c r="A10" i="38"/>
  <c r="A11" i="38"/>
  <c r="A12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Z13" i="38"/>
  <c r="AA13" i="38"/>
  <c r="AB13" i="38"/>
  <c r="AC13" i="38"/>
  <c r="AD13" i="38"/>
  <c r="AE13" i="38"/>
  <c r="AF13" i="38"/>
  <c r="AG13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Z14" i="38"/>
  <c r="AA14" i="38"/>
  <c r="AB14" i="38"/>
  <c r="AC14" i="38"/>
  <c r="AD14" i="38"/>
  <c r="AE14" i="38"/>
  <c r="AF14" i="38"/>
  <c r="AG14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Z15" i="38"/>
  <c r="AA15" i="38"/>
  <c r="AB15" i="38"/>
  <c r="AC15" i="38"/>
  <c r="AD15" i="38"/>
  <c r="AE15" i="38"/>
  <c r="AF15" i="38"/>
  <c r="AG15" i="38"/>
  <c r="C16" i="38"/>
  <c r="C17" i="38"/>
  <c r="A20" i="38"/>
  <c r="A21" i="38"/>
  <c r="A22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X23" i="38"/>
  <c r="Y23" i="38"/>
  <c r="Z23" i="38"/>
  <c r="AA23" i="38"/>
  <c r="AB23" i="38"/>
  <c r="AC23" i="38"/>
  <c r="AD23" i="38"/>
  <c r="AE23" i="38"/>
  <c r="AF23" i="38"/>
  <c r="AG23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V24" i="38"/>
  <c r="W24" i="38"/>
  <c r="X24" i="38"/>
  <c r="Y24" i="38"/>
  <c r="Z24" i="38"/>
  <c r="AA24" i="38"/>
  <c r="AB24" i="38"/>
  <c r="AC24" i="38"/>
  <c r="AD24" i="38"/>
  <c r="AE24" i="38"/>
  <c r="AF24" i="38"/>
  <c r="AG24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V25" i="38"/>
  <c r="W25" i="38"/>
  <c r="X25" i="38"/>
  <c r="Y25" i="38"/>
  <c r="Z25" i="38"/>
  <c r="AA25" i="38"/>
  <c r="AB25" i="38"/>
  <c r="AC25" i="38"/>
  <c r="AD25" i="38"/>
  <c r="AE25" i="38"/>
  <c r="AF25" i="38"/>
  <c r="AG25" i="38"/>
  <c r="C26" i="38"/>
  <c r="C27" i="38"/>
  <c r="A30" i="38"/>
  <c r="A31" i="38"/>
  <c r="A32" i="38"/>
  <c r="A33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V34" i="38"/>
  <c r="W34" i="38"/>
  <c r="X34" i="38"/>
  <c r="Y34" i="38"/>
  <c r="Z34" i="38"/>
  <c r="AA34" i="38"/>
  <c r="AB34" i="38"/>
  <c r="AC34" i="38"/>
  <c r="AD34" i="38"/>
  <c r="AE34" i="38"/>
  <c r="AF34" i="38"/>
  <c r="AG34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V35" i="38"/>
  <c r="W35" i="38"/>
  <c r="X35" i="38"/>
  <c r="Y35" i="38"/>
  <c r="Z35" i="38"/>
  <c r="AA35" i="38"/>
  <c r="AB35" i="38"/>
  <c r="AC35" i="38"/>
  <c r="AD35" i="38"/>
  <c r="AE35" i="38"/>
  <c r="AF35" i="38"/>
  <c r="AG35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V36" i="38"/>
  <c r="W36" i="38"/>
  <c r="X36" i="38"/>
  <c r="Y36" i="38"/>
  <c r="Z36" i="38"/>
  <c r="AA36" i="38"/>
  <c r="AB36" i="38"/>
  <c r="AC36" i="38"/>
  <c r="AD36" i="38"/>
  <c r="AE36" i="38"/>
  <c r="AF36" i="38"/>
  <c r="AG36" i="38"/>
  <c r="C37" i="38"/>
  <c r="C38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U53" i="38"/>
  <c r="V53" i="38"/>
  <c r="W53" i="38"/>
  <c r="X53" i="38"/>
  <c r="Y53" i="38"/>
  <c r="Z53" i="38"/>
  <c r="AA53" i="38"/>
  <c r="AB53" i="38"/>
  <c r="AC53" i="38"/>
  <c r="AD53" i="38"/>
  <c r="AE53" i="38"/>
  <c r="AF53" i="38"/>
  <c r="AG53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54" i="38"/>
  <c r="W54" i="38"/>
  <c r="X54" i="38"/>
  <c r="Y54" i="38"/>
  <c r="Z54" i="38"/>
  <c r="AA54" i="38"/>
  <c r="AB54" i="38"/>
  <c r="AC54" i="38"/>
  <c r="AD54" i="38"/>
  <c r="AE54" i="38"/>
  <c r="AF54" i="38"/>
  <c r="AG54" i="38"/>
  <c r="D55" i="38"/>
  <c r="E55" i="38"/>
  <c r="F55" i="38"/>
  <c r="G55" i="38"/>
  <c r="H55" i="38"/>
  <c r="I55" i="38"/>
  <c r="J55" i="38"/>
  <c r="K55" i="38"/>
  <c r="L55" i="38"/>
  <c r="M55" i="38"/>
  <c r="N55" i="38"/>
  <c r="O55" i="38"/>
  <c r="P55" i="38"/>
  <c r="Q55" i="38"/>
  <c r="R55" i="38"/>
  <c r="S55" i="38"/>
  <c r="T55" i="38"/>
  <c r="U55" i="38"/>
  <c r="V55" i="38"/>
  <c r="W55" i="38"/>
  <c r="X55" i="38"/>
  <c r="Y55" i="38"/>
  <c r="Z55" i="38"/>
  <c r="AA55" i="38"/>
  <c r="AB55" i="38"/>
  <c r="AC55" i="38"/>
  <c r="AD55" i="38"/>
  <c r="AE55" i="38"/>
  <c r="AF55" i="38"/>
  <c r="AG55" i="38"/>
  <c r="C56" i="38"/>
  <c r="C57" i="38"/>
  <c r="A60" i="38"/>
  <c r="A61" i="38"/>
  <c r="A62" i="38"/>
  <c r="A63" i="38"/>
  <c r="A64" i="38"/>
  <c r="A65" i="38"/>
  <c r="A66" i="38"/>
  <c r="A67" i="38"/>
  <c r="A68" i="38"/>
  <c r="A69" i="38"/>
  <c r="A70" i="38"/>
  <c r="A71" i="38"/>
  <c r="A72" i="38"/>
  <c r="D73" i="38"/>
  <c r="E73" i="38"/>
  <c r="F73" i="38"/>
  <c r="G73" i="38"/>
  <c r="H73" i="38"/>
  <c r="I73" i="38"/>
  <c r="J73" i="38"/>
  <c r="K73" i="38"/>
  <c r="L73" i="38"/>
  <c r="M73" i="38"/>
  <c r="N73" i="38"/>
  <c r="O73" i="38"/>
  <c r="P73" i="38"/>
  <c r="Q73" i="38"/>
  <c r="R73" i="38"/>
  <c r="S73" i="38"/>
  <c r="T73" i="38"/>
  <c r="U73" i="38"/>
  <c r="V73" i="38"/>
  <c r="W73" i="38"/>
  <c r="X73" i="38"/>
  <c r="Y73" i="38"/>
  <c r="Z73" i="38"/>
  <c r="AA73" i="38"/>
  <c r="AB73" i="38"/>
  <c r="AC73" i="38"/>
  <c r="AD73" i="38"/>
  <c r="AE73" i="38"/>
  <c r="AF73" i="38"/>
  <c r="AG73" i="38"/>
  <c r="D74" i="38"/>
  <c r="E74" i="38"/>
  <c r="F74" i="38"/>
  <c r="G74" i="38"/>
  <c r="H74" i="38"/>
  <c r="I74" i="38"/>
  <c r="J74" i="38"/>
  <c r="K74" i="38"/>
  <c r="L74" i="38"/>
  <c r="M74" i="38"/>
  <c r="N74" i="38"/>
  <c r="O74" i="38"/>
  <c r="P74" i="38"/>
  <c r="Q74" i="38"/>
  <c r="R74" i="38"/>
  <c r="S74" i="38"/>
  <c r="T74" i="38"/>
  <c r="U74" i="38"/>
  <c r="V74" i="38"/>
  <c r="W74" i="38"/>
  <c r="X74" i="38"/>
  <c r="Y74" i="38"/>
  <c r="Z74" i="38"/>
  <c r="AA74" i="38"/>
  <c r="AB74" i="38"/>
  <c r="AC74" i="38"/>
  <c r="AD74" i="38"/>
  <c r="AE74" i="38"/>
  <c r="AF74" i="38"/>
  <c r="AG74" i="38"/>
  <c r="D75" i="38"/>
  <c r="E75" i="38"/>
  <c r="F75" i="38"/>
  <c r="G75" i="38"/>
  <c r="H75" i="38"/>
  <c r="I75" i="38"/>
  <c r="J75" i="38"/>
  <c r="K75" i="38"/>
  <c r="L75" i="38"/>
  <c r="M75" i="38"/>
  <c r="N75" i="38"/>
  <c r="O75" i="38"/>
  <c r="P75" i="38"/>
  <c r="Q75" i="38"/>
  <c r="R75" i="38"/>
  <c r="S75" i="38"/>
  <c r="T75" i="38"/>
  <c r="U75" i="38"/>
  <c r="V75" i="38"/>
  <c r="W75" i="38"/>
  <c r="X75" i="38"/>
  <c r="Y75" i="38"/>
  <c r="Z75" i="38"/>
  <c r="AA75" i="38"/>
  <c r="AB75" i="38"/>
  <c r="AC75" i="38"/>
  <c r="AD75" i="38"/>
  <c r="AE75" i="38"/>
  <c r="AF75" i="38"/>
  <c r="AG75" i="38"/>
  <c r="C76" i="38"/>
  <c r="C77" i="38"/>
  <c r="A80" i="38"/>
  <c r="A81" i="38"/>
  <c r="A82" i="38"/>
  <c r="A83" i="38"/>
  <c r="A84" i="38"/>
  <c r="D85" i="38"/>
  <c r="E85" i="38"/>
  <c r="F85" i="38"/>
  <c r="G85" i="38"/>
  <c r="H85" i="38"/>
  <c r="I85" i="38"/>
  <c r="J85" i="38"/>
  <c r="K85" i="38"/>
  <c r="L85" i="38"/>
  <c r="M85" i="38"/>
  <c r="N85" i="38"/>
  <c r="O85" i="38"/>
  <c r="P85" i="38"/>
  <c r="Q85" i="38"/>
  <c r="R85" i="38"/>
  <c r="S85" i="38"/>
  <c r="T85" i="38"/>
  <c r="U85" i="38"/>
  <c r="V85" i="38"/>
  <c r="W85" i="38"/>
  <c r="X85" i="38"/>
  <c r="Y85" i="38"/>
  <c r="Z85" i="38"/>
  <c r="AA85" i="38"/>
  <c r="AB85" i="38"/>
  <c r="AC85" i="38"/>
  <c r="AD85" i="38"/>
  <c r="AE85" i="38"/>
  <c r="AF85" i="38"/>
  <c r="AG85" i="38"/>
  <c r="D86" i="38"/>
  <c r="E86" i="38"/>
  <c r="F86" i="38"/>
  <c r="G86" i="38"/>
  <c r="H86" i="38"/>
  <c r="I86" i="38"/>
  <c r="J86" i="38"/>
  <c r="K86" i="38"/>
  <c r="L86" i="38"/>
  <c r="M86" i="38"/>
  <c r="N86" i="38"/>
  <c r="O86" i="38"/>
  <c r="P86" i="38"/>
  <c r="Q86" i="38"/>
  <c r="R86" i="38"/>
  <c r="S86" i="38"/>
  <c r="T86" i="38"/>
  <c r="U86" i="38"/>
  <c r="V86" i="38"/>
  <c r="W86" i="38"/>
  <c r="X86" i="38"/>
  <c r="Y86" i="38"/>
  <c r="Z86" i="38"/>
  <c r="AA86" i="38"/>
  <c r="AB86" i="38"/>
  <c r="AC86" i="38"/>
  <c r="AD86" i="38"/>
  <c r="AE86" i="38"/>
  <c r="AF86" i="38"/>
  <c r="AG86" i="38"/>
  <c r="D87" i="38"/>
  <c r="E87" i="38"/>
  <c r="F87" i="38"/>
  <c r="G87" i="38"/>
  <c r="H87" i="38"/>
  <c r="I87" i="38"/>
  <c r="J87" i="38"/>
  <c r="K87" i="38"/>
  <c r="L87" i="38"/>
  <c r="M87" i="38"/>
  <c r="N87" i="38"/>
  <c r="O87" i="38"/>
  <c r="P87" i="38"/>
  <c r="Q87" i="38"/>
  <c r="R87" i="38"/>
  <c r="S87" i="38"/>
  <c r="T87" i="38"/>
  <c r="U87" i="38"/>
  <c r="V87" i="38"/>
  <c r="W87" i="38"/>
  <c r="X87" i="38"/>
  <c r="Y87" i="38"/>
  <c r="Z87" i="38"/>
  <c r="AA87" i="38"/>
  <c r="AB87" i="38"/>
  <c r="AC87" i="38"/>
  <c r="AD87" i="38"/>
  <c r="AE87" i="38"/>
  <c r="AF87" i="38"/>
  <c r="AG87" i="38"/>
  <c r="C88" i="38"/>
  <c r="C89" i="38"/>
  <c r="A92" i="38"/>
  <c r="A93" i="38"/>
  <c r="A94" i="38"/>
  <c r="A95" i="38"/>
  <c r="D96" i="38"/>
  <c r="E96" i="38"/>
  <c r="F96" i="38"/>
  <c r="G96" i="38"/>
  <c r="H96" i="38"/>
  <c r="I96" i="38"/>
  <c r="J96" i="38"/>
  <c r="K96" i="38"/>
  <c r="L96" i="38"/>
  <c r="M96" i="38"/>
  <c r="N96" i="38"/>
  <c r="O96" i="38"/>
  <c r="P96" i="38"/>
  <c r="Q96" i="38"/>
  <c r="R96" i="38"/>
  <c r="S96" i="38"/>
  <c r="T96" i="38"/>
  <c r="U96" i="38"/>
  <c r="V96" i="38"/>
  <c r="W96" i="38"/>
  <c r="X96" i="38"/>
  <c r="Y96" i="38"/>
  <c r="Z96" i="38"/>
  <c r="AA96" i="38"/>
  <c r="AB96" i="38"/>
  <c r="AC96" i="38"/>
  <c r="AD96" i="38"/>
  <c r="AE96" i="38"/>
  <c r="AF96" i="38"/>
  <c r="AG96" i="38"/>
  <c r="D97" i="38"/>
  <c r="E97" i="38"/>
  <c r="F97" i="38"/>
  <c r="G97" i="38"/>
  <c r="H97" i="38"/>
  <c r="I97" i="38"/>
  <c r="J97" i="38"/>
  <c r="K97" i="38"/>
  <c r="L97" i="38"/>
  <c r="M97" i="38"/>
  <c r="N97" i="38"/>
  <c r="O97" i="38"/>
  <c r="P97" i="38"/>
  <c r="Q97" i="38"/>
  <c r="R97" i="38"/>
  <c r="S97" i="38"/>
  <c r="T97" i="38"/>
  <c r="U97" i="38"/>
  <c r="V97" i="38"/>
  <c r="W97" i="38"/>
  <c r="X97" i="38"/>
  <c r="Y97" i="38"/>
  <c r="Z97" i="38"/>
  <c r="AA97" i="38"/>
  <c r="AB97" i="38"/>
  <c r="AC97" i="38"/>
  <c r="AD97" i="38"/>
  <c r="AE97" i="38"/>
  <c r="AF97" i="38"/>
  <c r="AG97" i="38"/>
  <c r="D98" i="38"/>
  <c r="E98" i="38"/>
  <c r="F98" i="38"/>
  <c r="G98" i="38"/>
  <c r="H98" i="38"/>
  <c r="I98" i="38"/>
  <c r="J98" i="38"/>
  <c r="K98" i="38"/>
  <c r="L98" i="38"/>
  <c r="M98" i="38"/>
  <c r="N98" i="38"/>
  <c r="O98" i="38"/>
  <c r="P98" i="38"/>
  <c r="Q98" i="38"/>
  <c r="R98" i="38"/>
  <c r="S98" i="38"/>
  <c r="T98" i="38"/>
  <c r="U98" i="38"/>
  <c r="V98" i="38"/>
  <c r="W98" i="38"/>
  <c r="X98" i="38"/>
  <c r="Y98" i="38"/>
  <c r="Z98" i="38"/>
  <c r="AA98" i="38"/>
  <c r="AB98" i="38"/>
  <c r="AC98" i="38"/>
  <c r="AD98" i="38"/>
  <c r="AE98" i="38"/>
  <c r="AF98" i="38"/>
  <c r="AG98" i="38"/>
  <c r="C99" i="38"/>
  <c r="C100" i="38"/>
  <c r="A103" i="38"/>
  <c r="A104" i="38"/>
  <c r="A105" i="38"/>
  <c r="A106" i="38"/>
  <c r="A107" i="38"/>
  <c r="D108" i="38"/>
  <c r="E108" i="38"/>
  <c r="F108" i="38"/>
  <c r="G108" i="38"/>
  <c r="H108" i="38"/>
  <c r="I108" i="38"/>
  <c r="J108" i="38"/>
  <c r="K108" i="38"/>
  <c r="L108" i="38"/>
  <c r="M108" i="38"/>
  <c r="N108" i="38"/>
  <c r="O108" i="38"/>
  <c r="P108" i="38"/>
  <c r="Q108" i="38"/>
  <c r="R108" i="38"/>
  <c r="S108" i="38"/>
  <c r="T108" i="38"/>
  <c r="U108" i="38"/>
  <c r="V108" i="38"/>
  <c r="W108" i="38"/>
  <c r="X108" i="38"/>
  <c r="Y108" i="38"/>
  <c r="Z108" i="38"/>
  <c r="AA108" i="38"/>
  <c r="AB108" i="38"/>
  <c r="AC108" i="38"/>
  <c r="AD108" i="38"/>
  <c r="AE108" i="38"/>
  <c r="AF108" i="38"/>
  <c r="AG108" i="38"/>
  <c r="D109" i="38"/>
  <c r="E109" i="38"/>
  <c r="F109" i="38"/>
  <c r="G109" i="38"/>
  <c r="H109" i="38"/>
  <c r="I109" i="38"/>
  <c r="J109" i="38"/>
  <c r="K109" i="38"/>
  <c r="L109" i="38"/>
  <c r="M109" i="38"/>
  <c r="N109" i="38"/>
  <c r="O109" i="38"/>
  <c r="P109" i="38"/>
  <c r="Q109" i="38"/>
  <c r="R109" i="38"/>
  <c r="S109" i="38"/>
  <c r="T109" i="38"/>
  <c r="U109" i="38"/>
  <c r="V109" i="38"/>
  <c r="W109" i="38"/>
  <c r="X109" i="38"/>
  <c r="Y109" i="38"/>
  <c r="Z109" i="38"/>
  <c r="AA109" i="38"/>
  <c r="AB109" i="38"/>
  <c r="AC109" i="38"/>
  <c r="AD109" i="38"/>
  <c r="AE109" i="38"/>
  <c r="AF109" i="38"/>
  <c r="AG109" i="38"/>
  <c r="D110" i="38"/>
  <c r="E110" i="38"/>
  <c r="F110" i="38"/>
  <c r="G110" i="38"/>
  <c r="H110" i="38"/>
  <c r="I110" i="38"/>
  <c r="J110" i="38"/>
  <c r="K110" i="38"/>
  <c r="L110" i="38"/>
  <c r="M110" i="38"/>
  <c r="N110" i="38"/>
  <c r="O110" i="38"/>
  <c r="P110" i="38"/>
  <c r="Q110" i="38"/>
  <c r="R110" i="38"/>
  <c r="S110" i="38"/>
  <c r="T110" i="38"/>
  <c r="U110" i="38"/>
  <c r="V110" i="38"/>
  <c r="W110" i="38"/>
  <c r="X110" i="38"/>
  <c r="Y110" i="38"/>
  <c r="Z110" i="38"/>
  <c r="AA110" i="38"/>
  <c r="AB110" i="38"/>
  <c r="AC110" i="38"/>
  <c r="AD110" i="38"/>
  <c r="AE110" i="38"/>
  <c r="AF110" i="38"/>
  <c r="AG110" i="38"/>
  <c r="C111" i="38"/>
  <c r="C112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D141" i="38"/>
  <c r="E141" i="38"/>
  <c r="F141" i="38"/>
  <c r="G141" i="38"/>
  <c r="H141" i="38"/>
  <c r="I141" i="38"/>
  <c r="J141" i="38"/>
  <c r="K141" i="38"/>
  <c r="L141" i="38"/>
  <c r="M141" i="38"/>
  <c r="N141" i="38"/>
  <c r="O141" i="38"/>
  <c r="P141" i="38"/>
  <c r="Q141" i="38"/>
  <c r="R141" i="38"/>
  <c r="S141" i="38"/>
  <c r="T141" i="38"/>
  <c r="U141" i="38"/>
  <c r="V141" i="38"/>
  <c r="W141" i="38"/>
  <c r="X141" i="38"/>
  <c r="Y141" i="38"/>
  <c r="Z141" i="38"/>
  <c r="AA141" i="38"/>
  <c r="AB141" i="38"/>
  <c r="AC141" i="38"/>
  <c r="AD141" i="38"/>
  <c r="AE141" i="38"/>
  <c r="AF141" i="38"/>
  <c r="AG141" i="38"/>
  <c r="D142" i="38"/>
  <c r="E142" i="38"/>
  <c r="F142" i="38"/>
  <c r="G142" i="38"/>
  <c r="H142" i="38"/>
  <c r="I142" i="38"/>
  <c r="J142" i="38"/>
  <c r="K142" i="38"/>
  <c r="L142" i="38"/>
  <c r="M142" i="38"/>
  <c r="N142" i="38"/>
  <c r="O142" i="38"/>
  <c r="P142" i="38"/>
  <c r="Q142" i="38"/>
  <c r="R142" i="38"/>
  <c r="S142" i="38"/>
  <c r="T142" i="38"/>
  <c r="U142" i="38"/>
  <c r="V142" i="38"/>
  <c r="W142" i="38"/>
  <c r="X142" i="38"/>
  <c r="Y142" i="38"/>
  <c r="Z142" i="38"/>
  <c r="AA142" i="38"/>
  <c r="AB142" i="38"/>
  <c r="AC142" i="38"/>
  <c r="AD142" i="38"/>
  <c r="AE142" i="38"/>
  <c r="AF142" i="38"/>
  <c r="AG142" i="38"/>
  <c r="D143" i="38"/>
  <c r="E143" i="38"/>
  <c r="F143" i="38"/>
  <c r="G143" i="38"/>
  <c r="H143" i="38"/>
  <c r="I143" i="38"/>
  <c r="J143" i="38"/>
  <c r="K143" i="38"/>
  <c r="L143" i="38"/>
  <c r="M143" i="38"/>
  <c r="N143" i="38"/>
  <c r="O143" i="38"/>
  <c r="P143" i="38"/>
  <c r="Q143" i="38"/>
  <c r="R143" i="38"/>
  <c r="S143" i="38"/>
  <c r="T143" i="38"/>
  <c r="U143" i="38"/>
  <c r="V143" i="38"/>
  <c r="W143" i="38"/>
  <c r="X143" i="38"/>
  <c r="Y143" i="38"/>
  <c r="Z143" i="38"/>
  <c r="AA143" i="38"/>
  <c r="AB143" i="38"/>
  <c r="AC143" i="38"/>
  <c r="AD143" i="38"/>
  <c r="AE143" i="38"/>
  <c r="AF143" i="38"/>
  <c r="AG143" i="38"/>
  <c r="C144" i="38"/>
  <c r="C145" i="38"/>
  <c r="A148" i="38"/>
  <c r="A149" i="38"/>
  <c r="A150" i="38"/>
  <c r="A151" i="38"/>
  <c r="A152" i="38"/>
  <c r="A153" i="38"/>
  <c r="D154" i="38"/>
  <c r="E154" i="38"/>
  <c r="F154" i="38"/>
  <c r="G154" i="38"/>
  <c r="H154" i="38"/>
  <c r="I154" i="38"/>
  <c r="J154" i="38"/>
  <c r="K154" i="38"/>
  <c r="L154" i="38"/>
  <c r="M154" i="38"/>
  <c r="N154" i="38"/>
  <c r="O154" i="38"/>
  <c r="P154" i="38"/>
  <c r="Q154" i="38"/>
  <c r="R154" i="38"/>
  <c r="S154" i="38"/>
  <c r="T154" i="38"/>
  <c r="U154" i="38"/>
  <c r="V154" i="38"/>
  <c r="W154" i="38"/>
  <c r="X154" i="38"/>
  <c r="Y154" i="38"/>
  <c r="Z154" i="38"/>
  <c r="AA154" i="38"/>
  <c r="AB154" i="38"/>
  <c r="AC154" i="38"/>
  <c r="AD154" i="38"/>
  <c r="AE154" i="38"/>
  <c r="AF154" i="38"/>
  <c r="AG154" i="38"/>
  <c r="D155" i="38"/>
  <c r="E155" i="38"/>
  <c r="F155" i="38"/>
  <c r="G155" i="38"/>
  <c r="H155" i="38"/>
  <c r="I155" i="38"/>
  <c r="J155" i="38"/>
  <c r="K155" i="38"/>
  <c r="L155" i="38"/>
  <c r="M155" i="38"/>
  <c r="N155" i="38"/>
  <c r="O155" i="38"/>
  <c r="P155" i="38"/>
  <c r="Q155" i="38"/>
  <c r="R155" i="38"/>
  <c r="S155" i="38"/>
  <c r="T155" i="38"/>
  <c r="U155" i="38"/>
  <c r="V155" i="38"/>
  <c r="W155" i="38"/>
  <c r="X155" i="38"/>
  <c r="Y155" i="38"/>
  <c r="Z155" i="38"/>
  <c r="AA155" i="38"/>
  <c r="AB155" i="38"/>
  <c r="AC155" i="38"/>
  <c r="AD155" i="38"/>
  <c r="AE155" i="38"/>
  <c r="AF155" i="38"/>
  <c r="AG155" i="38"/>
  <c r="D156" i="38"/>
  <c r="E156" i="38"/>
  <c r="F156" i="38"/>
  <c r="G156" i="38"/>
  <c r="H156" i="38"/>
  <c r="I156" i="38"/>
  <c r="J156" i="38"/>
  <c r="K156" i="38"/>
  <c r="L156" i="38"/>
  <c r="M156" i="38"/>
  <c r="N156" i="38"/>
  <c r="O156" i="38"/>
  <c r="P156" i="38"/>
  <c r="Q156" i="38"/>
  <c r="R156" i="38"/>
  <c r="S156" i="38"/>
  <c r="T156" i="38"/>
  <c r="U156" i="38"/>
  <c r="V156" i="38"/>
  <c r="W156" i="38"/>
  <c r="X156" i="38"/>
  <c r="Y156" i="38"/>
  <c r="Z156" i="38"/>
  <c r="AA156" i="38"/>
  <c r="AB156" i="38"/>
  <c r="AC156" i="38"/>
  <c r="AD156" i="38"/>
  <c r="AE156" i="38"/>
  <c r="AF156" i="38"/>
  <c r="AG156" i="38"/>
  <c r="C157" i="38"/>
  <c r="C158" i="38"/>
  <c r="D160" i="38"/>
  <c r="E160" i="38"/>
  <c r="F160" i="38"/>
  <c r="G160" i="38"/>
  <c r="H160" i="38"/>
  <c r="I160" i="38"/>
  <c r="J160" i="38"/>
  <c r="K160" i="38"/>
  <c r="L160" i="38"/>
  <c r="M160" i="38"/>
  <c r="N160" i="38"/>
  <c r="O160" i="38"/>
  <c r="P160" i="38"/>
  <c r="Q160" i="38"/>
  <c r="R160" i="38"/>
  <c r="S160" i="38"/>
  <c r="T160" i="38"/>
  <c r="U160" i="38"/>
  <c r="V160" i="38"/>
  <c r="W160" i="38"/>
  <c r="X160" i="38"/>
  <c r="Y160" i="38"/>
  <c r="Z160" i="38"/>
  <c r="AA160" i="38"/>
  <c r="AB160" i="38"/>
  <c r="AC160" i="38"/>
  <c r="AD160" i="38"/>
  <c r="AE160" i="38"/>
  <c r="AF160" i="38"/>
  <c r="AG160" i="38"/>
  <c r="C161" i="38"/>
  <c r="C162" i="38"/>
  <c r="D162" i="38"/>
  <c r="E162" i="38"/>
  <c r="F162" i="38"/>
  <c r="G162" i="38"/>
  <c r="H162" i="38"/>
  <c r="I162" i="38"/>
  <c r="J162" i="38"/>
  <c r="K162" i="38"/>
  <c r="L162" i="38"/>
  <c r="M162" i="38"/>
  <c r="N162" i="38"/>
  <c r="O162" i="38"/>
  <c r="P162" i="38"/>
  <c r="Q162" i="38"/>
  <c r="R162" i="38"/>
  <c r="S162" i="38"/>
  <c r="T162" i="38"/>
  <c r="U162" i="38"/>
  <c r="V162" i="38"/>
  <c r="W162" i="38"/>
  <c r="X162" i="38"/>
  <c r="Y162" i="38"/>
  <c r="Z162" i="38"/>
  <c r="AA162" i="38"/>
  <c r="AB162" i="38"/>
  <c r="AC162" i="38"/>
  <c r="AD162" i="38"/>
  <c r="AE162" i="38"/>
  <c r="AF162" i="38"/>
  <c r="AG162" i="38"/>
  <c r="A167" i="38"/>
  <c r="A168" i="38"/>
  <c r="A169" i="38"/>
  <c r="A170" i="38"/>
  <c r="A171" i="38"/>
  <c r="A172" i="38"/>
  <c r="A173" i="38"/>
  <c r="D174" i="38"/>
  <c r="E174" i="38"/>
  <c r="F174" i="38"/>
  <c r="G174" i="38"/>
  <c r="H174" i="38"/>
  <c r="I174" i="38"/>
  <c r="J174" i="38"/>
  <c r="K174" i="38"/>
  <c r="L174" i="38"/>
  <c r="M174" i="38"/>
  <c r="N174" i="38"/>
  <c r="O174" i="38"/>
  <c r="P174" i="38"/>
  <c r="Q174" i="38"/>
  <c r="R174" i="38"/>
  <c r="S174" i="38"/>
  <c r="T174" i="38"/>
  <c r="U174" i="38"/>
  <c r="V174" i="38"/>
  <c r="W174" i="38"/>
  <c r="X174" i="38"/>
  <c r="Y174" i="38"/>
  <c r="Z174" i="38"/>
  <c r="AA174" i="38"/>
  <c r="AB174" i="38"/>
  <c r="AC174" i="38"/>
  <c r="AD174" i="38"/>
  <c r="AE174" i="38"/>
  <c r="AF174" i="38"/>
  <c r="AG174" i="38"/>
  <c r="D175" i="38"/>
  <c r="E175" i="38"/>
  <c r="F175" i="38"/>
  <c r="G175" i="38"/>
  <c r="H175" i="38"/>
  <c r="I175" i="38"/>
  <c r="J175" i="38"/>
  <c r="K175" i="38"/>
  <c r="L175" i="38"/>
  <c r="M175" i="38"/>
  <c r="N175" i="38"/>
  <c r="O175" i="38"/>
  <c r="P175" i="38"/>
  <c r="Q175" i="38"/>
  <c r="R175" i="38"/>
  <c r="S175" i="38"/>
  <c r="T175" i="38"/>
  <c r="U175" i="38"/>
  <c r="V175" i="38"/>
  <c r="W175" i="38"/>
  <c r="X175" i="38"/>
  <c r="Y175" i="38"/>
  <c r="Z175" i="38"/>
  <c r="AA175" i="38"/>
  <c r="AB175" i="38"/>
  <c r="AC175" i="38"/>
  <c r="AD175" i="38"/>
  <c r="AE175" i="38"/>
  <c r="AF175" i="38"/>
  <c r="AG175" i="38"/>
  <c r="D176" i="38"/>
  <c r="E176" i="38"/>
  <c r="F176" i="38"/>
  <c r="G176" i="38"/>
  <c r="H176" i="38"/>
  <c r="I176" i="38"/>
  <c r="J176" i="38"/>
  <c r="K176" i="38"/>
  <c r="L176" i="38"/>
  <c r="M176" i="38"/>
  <c r="N176" i="38"/>
  <c r="O176" i="38"/>
  <c r="P176" i="38"/>
  <c r="Q176" i="38"/>
  <c r="R176" i="38"/>
  <c r="S176" i="38"/>
  <c r="T176" i="38"/>
  <c r="U176" i="38"/>
  <c r="V176" i="38"/>
  <c r="W176" i="38"/>
  <c r="X176" i="38"/>
  <c r="Y176" i="38"/>
  <c r="Z176" i="38"/>
  <c r="AA176" i="38"/>
  <c r="AB176" i="38"/>
  <c r="AC176" i="38"/>
  <c r="AD176" i="38"/>
  <c r="AE176" i="38"/>
  <c r="AF176" i="38"/>
  <c r="AG176" i="38"/>
  <c r="C177" i="38"/>
  <c r="C178" i="38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Z2" i="29"/>
  <c r="AA2" i="29"/>
  <c r="AB2" i="29"/>
  <c r="AC2" i="29"/>
  <c r="AD2" i="29"/>
  <c r="AE2" i="29"/>
  <c r="AF2" i="29"/>
  <c r="AG2" i="29"/>
  <c r="AH2" i="29"/>
  <c r="A6" i="29"/>
  <c r="A7" i="29"/>
  <c r="A8" i="29"/>
  <c r="A9" i="29"/>
  <c r="A10" i="29"/>
  <c r="A11" i="29"/>
  <c r="A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F14" i="29"/>
  <c r="AG14" i="29"/>
  <c r="AH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C16" i="29"/>
  <c r="C17" i="29"/>
  <c r="A20" i="29"/>
  <c r="A21" i="29"/>
  <c r="A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F24" i="29"/>
  <c r="AG24" i="29"/>
  <c r="AH24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AB25" i="29"/>
  <c r="AC25" i="29"/>
  <c r="AD25" i="29"/>
  <c r="AE25" i="29"/>
  <c r="AF25" i="29"/>
  <c r="AG25" i="29"/>
  <c r="AH25" i="29"/>
  <c r="C26" i="29"/>
  <c r="C27" i="29"/>
  <c r="A30" i="29"/>
  <c r="A31" i="29"/>
  <c r="A32" i="29"/>
  <c r="A33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F35" i="29"/>
  <c r="AG35" i="29"/>
  <c r="AH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C37" i="29"/>
  <c r="C38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D53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Z53" i="29"/>
  <c r="AA53" i="29"/>
  <c r="AB53" i="29"/>
  <c r="AC53" i="29"/>
  <c r="AD53" i="29"/>
  <c r="AE53" i="29"/>
  <c r="AF53" i="29"/>
  <c r="AG53" i="29"/>
  <c r="AH53" i="29"/>
  <c r="AF54" i="29"/>
  <c r="AG54" i="29"/>
  <c r="AH54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C56" i="29"/>
  <c r="C57" i="29"/>
  <c r="A60" i="29"/>
  <c r="A61" i="29"/>
  <c r="A62" i="29"/>
  <c r="A63" i="29"/>
  <c r="A64" i="29"/>
  <c r="A65" i="29"/>
  <c r="A66" i="29"/>
  <c r="A67" i="29"/>
  <c r="A68" i="29"/>
  <c r="A69" i="29"/>
  <c r="A70" i="29"/>
  <c r="A71" i="29"/>
  <c r="A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F74" i="29"/>
  <c r="AG74" i="29"/>
  <c r="AH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C76" i="29"/>
  <c r="C77" i="29"/>
  <c r="A80" i="29"/>
  <c r="A81" i="29"/>
  <c r="A82" i="29"/>
  <c r="A83" i="29"/>
  <c r="A84" i="29"/>
  <c r="D85" i="29"/>
  <c r="E85" i="29"/>
  <c r="F85" i="29"/>
  <c r="G85" i="29"/>
  <c r="H85" i="29"/>
  <c r="I85" i="29"/>
  <c r="J85" i="29"/>
  <c r="K85" i="29"/>
  <c r="L85" i="29"/>
  <c r="M85" i="29"/>
  <c r="N85" i="29"/>
  <c r="O85" i="29"/>
  <c r="P85" i="29"/>
  <c r="Q85" i="29"/>
  <c r="R85" i="29"/>
  <c r="S85" i="29"/>
  <c r="T85" i="29"/>
  <c r="U85" i="29"/>
  <c r="V85" i="29"/>
  <c r="W85" i="29"/>
  <c r="X85" i="29"/>
  <c r="Y85" i="29"/>
  <c r="Z85" i="29"/>
  <c r="AA85" i="29"/>
  <c r="AB85" i="29"/>
  <c r="AC85" i="29"/>
  <c r="AD85" i="29"/>
  <c r="AE85" i="29"/>
  <c r="AF85" i="29"/>
  <c r="AG85" i="29"/>
  <c r="AH85" i="29"/>
  <c r="AF86" i="29"/>
  <c r="AG86" i="29"/>
  <c r="AH86" i="29"/>
  <c r="D87" i="29"/>
  <c r="E87" i="29"/>
  <c r="F87" i="29"/>
  <c r="G87" i="29"/>
  <c r="H87" i="29"/>
  <c r="I87" i="29"/>
  <c r="J87" i="29"/>
  <c r="K87" i="29"/>
  <c r="L87" i="29"/>
  <c r="M87" i="29"/>
  <c r="N87" i="29"/>
  <c r="O87" i="29"/>
  <c r="P87" i="29"/>
  <c r="Q87" i="29"/>
  <c r="R87" i="29"/>
  <c r="S87" i="29"/>
  <c r="T87" i="29"/>
  <c r="U87" i="29"/>
  <c r="V87" i="29"/>
  <c r="W87" i="29"/>
  <c r="X87" i="29"/>
  <c r="Y87" i="29"/>
  <c r="Z87" i="29"/>
  <c r="AA87" i="29"/>
  <c r="AB87" i="29"/>
  <c r="AC87" i="29"/>
  <c r="AD87" i="29"/>
  <c r="AE87" i="29"/>
  <c r="AF87" i="29"/>
  <c r="AG87" i="29"/>
  <c r="AH87" i="29"/>
  <c r="C88" i="29"/>
  <c r="C89" i="29"/>
  <c r="A92" i="29"/>
  <c r="A93" i="29"/>
  <c r="A94" i="29"/>
  <c r="A95" i="29"/>
  <c r="D96" i="29"/>
  <c r="E96" i="29"/>
  <c r="F96" i="29"/>
  <c r="G96" i="29"/>
  <c r="H96" i="29"/>
  <c r="I96" i="29"/>
  <c r="J96" i="29"/>
  <c r="K96" i="29"/>
  <c r="L96" i="29"/>
  <c r="M96" i="29"/>
  <c r="N96" i="29"/>
  <c r="O96" i="29"/>
  <c r="P96" i="29"/>
  <c r="Q96" i="29"/>
  <c r="R96" i="29"/>
  <c r="S96" i="29"/>
  <c r="T96" i="29"/>
  <c r="U96" i="29"/>
  <c r="V96" i="29"/>
  <c r="W96" i="29"/>
  <c r="X96" i="29"/>
  <c r="Y96" i="29"/>
  <c r="Z96" i="29"/>
  <c r="AA96" i="29"/>
  <c r="AB96" i="29"/>
  <c r="AC96" i="29"/>
  <c r="AD96" i="29"/>
  <c r="AE96" i="29"/>
  <c r="AF96" i="29"/>
  <c r="AG96" i="29"/>
  <c r="AH96" i="29"/>
  <c r="AF97" i="29"/>
  <c r="AG97" i="29"/>
  <c r="AH97" i="29"/>
  <c r="D98" i="29"/>
  <c r="E98" i="29"/>
  <c r="F98" i="29"/>
  <c r="G98" i="29"/>
  <c r="H98" i="29"/>
  <c r="I98" i="29"/>
  <c r="J98" i="29"/>
  <c r="K98" i="29"/>
  <c r="L98" i="29"/>
  <c r="M98" i="29"/>
  <c r="N98" i="29"/>
  <c r="O98" i="29"/>
  <c r="P98" i="29"/>
  <c r="Q98" i="29"/>
  <c r="R98" i="29"/>
  <c r="S98" i="29"/>
  <c r="T98" i="29"/>
  <c r="U98" i="29"/>
  <c r="V98" i="29"/>
  <c r="W98" i="29"/>
  <c r="X98" i="29"/>
  <c r="Y98" i="29"/>
  <c r="Z98" i="29"/>
  <c r="AA98" i="29"/>
  <c r="AB98" i="29"/>
  <c r="AC98" i="29"/>
  <c r="AD98" i="29"/>
  <c r="AE98" i="29"/>
  <c r="AF98" i="29"/>
  <c r="AG98" i="29"/>
  <c r="AH98" i="29"/>
  <c r="C99" i="29"/>
  <c r="C100" i="29"/>
  <c r="A103" i="29"/>
  <c r="A104" i="29"/>
  <c r="A105" i="29"/>
  <c r="A106" i="29"/>
  <c r="A107" i="29"/>
  <c r="D108" i="29"/>
  <c r="E108" i="29"/>
  <c r="F108" i="29"/>
  <c r="G108" i="29"/>
  <c r="H108" i="29"/>
  <c r="I108" i="29"/>
  <c r="J108" i="29"/>
  <c r="K108" i="29"/>
  <c r="L108" i="29"/>
  <c r="M108" i="29"/>
  <c r="N108" i="29"/>
  <c r="O108" i="29"/>
  <c r="P108" i="29"/>
  <c r="Q108" i="29"/>
  <c r="R108" i="29"/>
  <c r="S108" i="29"/>
  <c r="T108" i="29"/>
  <c r="U108" i="29"/>
  <c r="V108" i="29"/>
  <c r="W108" i="29"/>
  <c r="X108" i="29"/>
  <c r="Y108" i="29"/>
  <c r="Z108" i="29"/>
  <c r="AA108" i="29"/>
  <c r="AB108" i="29"/>
  <c r="AC108" i="29"/>
  <c r="AD108" i="29"/>
  <c r="AE108" i="29"/>
  <c r="AF108" i="29"/>
  <c r="AG108" i="29"/>
  <c r="AH108" i="29"/>
  <c r="AF109" i="29"/>
  <c r="AG109" i="29"/>
  <c r="AH109" i="29"/>
  <c r="D110" i="29"/>
  <c r="E110" i="29"/>
  <c r="F110" i="29"/>
  <c r="G110" i="29"/>
  <c r="H110" i="29"/>
  <c r="I110" i="29"/>
  <c r="J110" i="29"/>
  <c r="K110" i="29"/>
  <c r="L110" i="29"/>
  <c r="M110" i="29"/>
  <c r="N110" i="29"/>
  <c r="O110" i="29"/>
  <c r="P110" i="29"/>
  <c r="Q110" i="29"/>
  <c r="R110" i="29"/>
  <c r="S110" i="29"/>
  <c r="T110" i="29"/>
  <c r="U110" i="29"/>
  <c r="V110" i="29"/>
  <c r="W110" i="29"/>
  <c r="X110" i="29"/>
  <c r="Y110" i="29"/>
  <c r="Z110" i="29"/>
  <c r="AA110" i="29"/>
  <c r="AB110" i="29"/>
  <c r="AC110" i="29"/>
  <c r="AD110" i="29"/>
  <c r="AE110" i="29"/>
  <c r="AF110" i="29"/>
  <c r="AG110" i="29"/>
  <c r="AH110" i="29"/>
  <c r="C111" i="29"/>
  <c r="C112" i="29"/>
  <c r="A115" i="29"/>
  <c r="A116" i="29"/>
  <c r="A117" i="29"/>
  <c r="A118" i="29"/>
  <c r="A119" i="29"/>
  <c r="A120" i="29"/>
  <c r="A121" i="29"/>
  <c r="A122" i="29"/>
  <c r="A123" i="29"/>
  <c r="A124" i="29"/>
  <c r="A125" i="29"/>
  <c r="A126" i="29"/>
  <c r="A127" i="29"/>
  <c r="A128" i="29"/>
  <c r="A129" i="29"/>
  <c r="A130" i="29"/>
  <c r="A131" i="29"/>
  <c r="A132" i="29"/>
  <c r="A133" i="29"/>
  <c r="A134" i="29"/>
  <c r="A135" i="29"/>
  <c r="A136" i="29"/>
  <c r="A137" i="29"/>
  <c r="A138" i="29"/>
  <c r="A139" i="29"/>
  <c r="A140" i="29"/>
  <c r="D141" i="29"/>
  <c r="E141" i="29"/>
  <c r="F141" i="29"/>
  <c r="G141" i="29"/>
  <c r="H141" i="29"/>
  <c r="I141" i="29"/>
  <c r="J141" i="29"/>
  <c r="K141" i="29"/>
  <c r="L141" i="29"/>
  <c r="M141" i="29"/>
  <c r="N141" i="29"/>
  <c r="O141" i="29"/>
  <c r="P141" i="29"/>
  <c r="Q141" i="29"/>
  <c r="R141" i="29"/>
  <c r="S141" i="29"/>
  <c r="T141" i="29"/>
  <c r="U141" i="29"/>
  <c r="V141" i="29"/>
  <c r="W141" i="29"/>
  <c r="X141" i="29"/>
  <c r="Y141" i="29"/>
  <c r="Z141" i="29"/>
  <c r="AA141" i="29"/>
  <c r="AB141" i="29"/>
  <c r="AC141" i="29"/>
  <c r="AD141" i="29"/>
  <c r="AE141" i="29"/>
  <c r="AF141" i="29"/>
  <c r="AG141" i="29"/>
  <c r="AH141" i="29"/>
  <c r="AF142" i="29"/>
  <c r="AG142" i="29"/>
  <c r="AH142" i="29"/>
  <c r="D143" i="29"/>
  <c r="E143" i="29"/>
  <c r="F143" i="29"/>
  <c r="G143" i="29"/>
  <c r="H143" i="29"/>
  <c r="I143" i="29"/>
  <c r="J143" i="29"/>
  <c r="K143" i="29"/>
  <c r="L143" i="29"/>
  <c r="M143" i="29"/>
  <c r="N143" i="29"/>
  <c r="O143" i="29"/>
  <c r="P143" i="29"/>
  <c r="Q143" i="29"/>
  <c r="R143" i="29"/>
  <c r="S143" i="29"/>
  <c r="T143" i="29"/>
  <c r="U143" i="29"/>
  <c r="V143" i="29"/>
  <c r="W143" i="29"/>
  <c r="X143" i="29"/>
  <c r="Y143" i="29"/>
  <c r="Z143" i="29"/>
  <c r="AA143" i="29"/>
  <c r="AB143" i="29"/>
  <c r="AC143" i="29"/>
  <c r="AD143" i="29"/>
  <c r="AE143" i="29"/>
  <c r="AF143" i="29"/>
  <c r="AG143" i="29"/>
  <c r="AH143" i="29"/>
  <c r="C144" i="29"/>
  <c r="C145" i="29"/>
  <c r="A148" i="29"/>
  <c r="A149" i="29"/>
  <c r="A150" i="29"/>
  <c r="A151" i="29"/>
  <c r="A152" i="29"/>
  <c r="A153" i="29"/>
  <c r="D154" i="29"/>
  <c r="E154" i="29"/>
  <c r="F154" i="29"/>
  <c r="G154" i="29"/>
  <c r="H154" i="29"/>
  <c r="I154" i="29"/>
  <c r="J154" i="29"/>
  <c r="K154" i="29"/>
  <c r="L154" i="29"/>
  <c r="M154" i="29"/>
  <c r="N154" i="29"/>
  <c r="O154" i="29"/>
  <c r="P154" i="29"/>
  <c r="Q154" i="29"/>
  <c r="R154" i="29"/>
  <c r="S154" i="29"/>
  <c r="T154" i="29"/>
  <c r="U154" i="29"/>
  <c r="V154" i="29"/>
  <c r="W154" i="29"/>
  <c r="X154" i="29"/>
  <c r="Y154" i="29"/>
  <c r="Z154" i="29"/>
  <c r="AA154" i="29"/>
  <c r="AB154" i="29"/>
  <c r="AC154" i="29"/>
  <c r="AD154" i="29"/>
  <c r="AE154" i="29"/>
  <c r="AF154" i="29"/>
  <c r="AG154" i="29"/>
  <c r="AH154" i="29"/>
  <c r="AF155" i="29"/>
  <c r="AG155" i="29"/>
  <c r="AH155" i="29"/>
  <c r="D156" i="29"/>
  <c r="E156" i="29"/>
  <c r="F156" i="29"/>
  <c r="G156" i="29"/>
  <c r="H156" i="29"/>
  <c r="I156" i="29"/>
  <c r="J156" i="29"/>
  <c r="K156" i="29"/>
  <c r="L156" i="29"/>
  <c r="M156" i="29"/>
  <c r="N156" i="29"/>
  <c r="O156" i="29"/>
  <c r="P156" i="29"/>
  <c r="Q156" i="29"/>
  <c r="R156" i="29"/>
  <c r="S156" i="29"/>
  <c r="T156" i="29"/>
  <c r="U156" i="29"/>
  <c r="V156" i="29"/>
  <c r="W156" i="29"/>
  <c r="X156" i="29"/>
  <c r="Y156" i="29"/>
  <c r="Z156" i="29"/>
  <c r="AA156" i="29"/>
  <c r="AB156" i="29"/>
  <c r="AC156" i="29"/>
  <c r="AD156" i="29"/>
  <c r="AE156" i="29"/>
  <c r="AF156" i="29"/>
  <c r="AG156" i="29"/>
  <c r="AH156" i="29"/>
  <c r="C157" i="29"/>
  <c r="C158" i="29"/>
  <c r="D160" i="29"/>
  <c r="E160" i="29"/>
  <c r="F160" i="29"/>
  <c r="G160" i="29"/>
  <c r="H160" i="29"/>
  <c r="I160" i="29"/>
  <c r="J160" i="29"/>
  <c r="K160" i="29"/>
  <c r="L160" i="29"/>
  <c r="M160" i="29"/>
  <c r="N160" i="29"/>
  <c r="O160" i="29"/>
  <c r="P160" i="29"/>
  <c r="Q160" i="29"/>
  <c r="R160" i="29"/>
  <c r="S160" i="29"/>
  <c r="T160" i="29"/>
  <c r="U160" i="29"/>
  <c r="V160" i="29"/>
  <c r="W160" i="29"/>
  <c r="X160" i="29"/>
  <c r="Y160" i="29"/>
  <c r="Z160" i="29"/>
  <c r="AA160" i="29"/>
  <c r="AB160" i="29"/>
  <c r="AC160" i="29"/>
  <c r="AD160" i="29"/>
  <c r="AE160" i="29"/>
  <c r="AF160" i="29"/>
  <c r="AG160" i="29"/>
  <c r="AH160" i="29"/>
  <c r="C161" i="29"/>
  <c r="C162" i="29"/>
  <c r="D162" i="29"/>
  <c r="E162" i="29"/>
  <c r="F162" i="29"/>
  <c r="G162" i="29"/>
  <c r="H162" i="29"/>
  <c r="I162" i="29"/>
  <c r="J162" i="29"/>
  <c r="K162" i="29"/>
  <c r="L162" i="29"/>
  <c r="M162" i="29"/>
  <c r="N162" i="29"/>
  <c r="O162" i="29"/>
  <c r="P162" i="29"/>
  <c r="Q162" i="29"/>
  <c r="R162" i="29"/>
  <c r="S162" i="29"/>
  <c r="T162" i="29"/>
  <c r="U162" i="29"/>
  <c r="V162" i="29"/>
  <c r="W162" i="29"/>
  <c r="X162" i="29"/>
  <c r="Y162" i="29"/>
  <c r="Z162" i="29"/>
  <c r="AA162" i="29"/>
  <c r="AB162" i="29"/>
  <c r="AC162" i="29"/>
  <c r="AD162" i="29"/>
  <c r="AE162" i="29"/>
  <c r="AF162" i="29"/>
  <c r="AG162" i="29"/>
  <c r="AH162" i="29"/>
  <c r="A167" i="29"/>
  <c r="A168" i="29"/>
  <c r="A169" i="29"/>
  <c r="A170" i="29"/>
  <c r="A171" i="29"/>
  <c r="A172" i="29"/>
  <c r="A173" i="29"/>
  <c r="D174" i="29"/>
  <c r="E174" i="29"/>
  <c r="F174" i="29"/>
  <c r="G174" i="29"/>
  <c r="H174" i="29"/>
  <c r="I174" i="29"/>
  <c r="J174" i="29"/>
  <c r="K174" i="29"/>
  <c r="L174" i="29"/>
  <c r="M174" i="29"/>
  <c r="N174" i="29"/>
  <c r="O174" i="29"/>
  <c r="P174" i="29"/>
  <c r="Q174" i="29"/>
  <c r="R174" i="29"/>
  <c r="S174" i="29"/>
  <c r="T174" i="29"/>
  <c r="U174" i="29"/>
  <c r="V174" i="29"/>
  <c r="W174" i="29"/>
  <c r="X174" i="29"/>
  <c r="Y174" i="29"/>
  <c r="Z174" i="29"/>
  <c r="AA174" i="29"/>
  <c r="AB174" i="29"/>
  <c r="AC174" i="29"/>
  <c r="AD174" i="29"/>
  <c r="AE174" i="29"/>
  <c r="AF174" i="29"/>
  <c r="AG174" i="29"/>
  <c r="AH174" i="29"/>
  <c r="AF175" i="29"/>
  <c r="AG175" i="29"/>
  <c r="AH175" i="29"/>
  <c r="D176" i="29"/>
  <c r="E176" i="29"/>
  <c r="F176" i="29"/>
  <c r="G176" i="29"/>
  <c r="H176" i="29"/>
  <c r="I176" i="29"/>
  <c r="J176" i="29"/>
  <c r="K176" i="29"/>
  <c r="L176" i="29"/>
  <c r="M176" i="29"/>
  <c r="N176" i="29"/>
  <c r="O176" i="29"/>
  <c r="P176" i="29"/>
  <c r="Q176" i="29"/>
  <c r="R176" i="29"/>
  <c r="S176" i="29"/>
  <c r="T176" i="29"/>
  <c r="U176" i="29"/>
  <c r="V176" i="29"/>
  <c r="W176" i="29"/>
  <c r="X176" i="29"/>
  <c r="Y176" i="29"/>
  <c r="Z176" i="29"/>
  <c r="AA176" i="29"/>
  <c r="AB176" i="29"/>
  <c r="AC176" i="29"/>
  <c r="AD176" i="29"/>
  <c r="AE176" i="29"/>
  <c r="AF176" i="29"/>
  <c r="AG176" i="29"/>
  <c r="AH176" i="29"/>
  <c r="C177" i="29"/>
  <c r="C178" i="29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Z2" i="34"/>
  <c r="AA2" i="34"/>
  <c r="AB2" i="34"/>
  <c r="AC2" i="34"/>
  <c r="AD2" i="34"/>
  <c r="AE2" i="34"/>
  <c r="AF2" i="34"/>
  <c r="AG2" i="34"/>
  <c r="AH2" i="34"/>
  <c r="A6" i="34"/>
  <c r="A7" i="34"/>
  <c r="A8" i="34"/>
  <c r="A9" i="34"/>
  <c r="A10" i="34"/>
  <c r="A11" i="34"/>
  <c r="A12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AC13" i="34"/>
  <c r="AD13" i="34"/>
  <c r="AE13" i="34"/>
  <c r="AF13" i="34"/>
  <c r="AG13" i="34"/>
  <c r="AH13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AC14" i="34"/>
  <c r="AD14" i="34"/>
  <c r="AE14" i="34"/>
  <c r="AF14" i="34"/>
  <c r="AG14" i="34"/>
  <c r="AH14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AC15" i="34"/>
  <c r="AD15" i="34"/>
  <c r="AE15" i="34"/>
  <c r="AF15" i="34"/>
  <c r="AG15" i="34"/>
  <c r="AH15" i="34"/>
  <c r="C16" i="34"/>
  <c r="C17" i="34"/>
  <c r="A20" i="34"/>
  <c r="A21" i="34"/>
  <c r="A22" i="34"/>
  <c r="D23" i="34"/>
  <c r="E23" i="34"/>
  <c r="F23" i="34"/>
  <c r="G23" i="34"/>
  <c r="H23" i="34"/>
  <c r="I23" i="34"/>
  <c r="J23" i="34"/>
  <c r="K23" i="34"/>
  <c r="L23" i="34"/>
  <c r="M23" i="34"/>
  <c r="N23" i="34"/>
  <c r="O23" i="34"/>
  <c r="P23" i="34"/>
  <c r="Q23" i="34"/>
  <c r="R23" i="34"/>
  <c r="S23" i="34"/>
  <c r="T23" i="34"/>
  <c r="U23" i="34"/>
  <c r="V23" i="34"/>
  <c r="W23" i="34"/>
  <c r="X23" i="34"/>
  <c r="Y23" i="34"/>
  <c r="Z23" i="34"/>
  <c r="AA23" i="34"/>
  <c r="AB23" i="34"/>
  <c r="AC23" i="34"/>
  <c r="AD23" i="34"/>
  <c r="AE23" i="34"/>
  <c r="AF23" i="34"/>
  <c r="AG23" i="34"/>
  <c r="AH23" i="34"/>
  <c r="D24" i="34"/>
  <c r="E24" i="34"/>
  <c r="F24" i="34"/>
  <c r="G24" i="34"/>
  <c r="H24" i="34"/>
  <c r="I24" i="34"/>
  <c r="J24" i="34"/>
  <c r="K24" i="34"/>
  <c r="L24" i="34"/>
  <c r="M24" i="34"/>
  <c r="N24" i="34"/>
  <c r="O24" i="34"/>
  <c r="P24" i="34"/>
  <c r="Q24" i="34"/>
  <c r="R24" i="34"/>
  <c r="S24" i="34"/>
  <c r="T24" i="34"/>
  <c r="U24" i="34"/>
  <c r="V24" i="34"/>
  <c r="W24" i="34"/>
  <c r="X24" i="34"/>
  <c r="Y24" i="34"/>
  <c r="Z24" i="34"/>
  <c r="AA24" i="34"/>
  <c r="AB24" i="34"/>
  <c r="AC24" i="34"/>
  <c r="AD24" i="34"/>
  <c r="AE24" i="34"/>
  <c r="AF24" i="34"/>
  <c r="AG24" i="34"/>
  <c r="AH24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AB25" i="34"/>
  <c r="AC25" i="34"/>
  <c r="AD25" i="34"/>
  <c r="AE25" i="34"/>
  <c r="AF25" i="34"/>
  <c r="AG25" i="34"/>
  <c r="AH25" i="34"/>
  <c r="C26" i="34"/>
  <c r="C27" i="34"/>
  <c r="A30" i="34"/>
  <c r="A31" i="34"/>
  <c r="A32" i="34"/>
  <c r="A33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Z34" i="34"/>
  <c r="AA34" i="34"/>
  <c r="AB34" i="34"/>
  <c r="AC34" i="34"/>
  <c r="AD34" i="34"/>
  <c r="AE34" i="34"/>
  <c r="AF34" i="34"/>
  <c r="AG34" i="34"/>
  <c r="AH34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Z35" i="34"/>
  <c r="AA35" i="34"/>
  <c r="AB35" i="34"/>
  <c r="AC35" i="34"/>
  <c r="AD35" i="34"/>
  <c r="AE35" i="34"/>
  <c r="AF35" i="34"/>
  <c r="AG35" i="34"/>
  <c r="AH35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Z36" i="34"/>
  <c r="AA36" i="34"/>
  <c r="AB36" i="34"/>
  <c r="AC36" i="34"/>
  <c r="AD36" i="34"/>
  <c r="AE36" i="34"/>
  <c r="AF36" i="34"/>
  <c r="AG36" i="34"/>
  <c r="AH36" i="34"/>
  <c r="C37" i="34"/>
  <c r="C38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D53" i="34"/>
  <c r="E53" i="34"/>
  <c r="F53" i="34"/>
  <c r="G53" i="34"/>
  <c r="H53" i="34"/>
  <c r="I53" i="34"/>
  <c r="J53" i="34"/>
  <c r="K53" i="34"/>
  <c r="L53" i="34"/>
  <c r="M53" i="34"/>
  <c r="N53" i="34"/>
  <c r="O53" i="34"/>
  <c r="P53" i="34"/>
  <c r="Q53" i="34"/>
  <c r="R53" i="34"/>
  <c r="S53" i="34"/>
  <c r="T53" i="34"/>
  <c r="U53" i="34"/>
  <c r="V53" i="34"/>
  <c r="W53" i="34"/>
  <c r="X53" i="34"/>
  <c r="Y53" i="34"/>
  <c r="Z53" i="34"/>
  <c r="AA53" i="34"/>
  <c r="AB53" i="34"/>
  <c r="AC53" i="34"/>
  <c r="AD53" i="34"/>
  <c r="AE53" i="34"/>
  <c r="AF53" i="34"/>
  <c r="AG53" i="34"/>
  <c r="AH53" i="34"/>
  <c r="D54" i="34"/>
  <c r="E54" i="34"/>
  <c r="F54" i="34"/>
  <c r="G54" i="34"/>
  <c r="H54" i="34"/>
  <c r="I54" i="34"/>
  <c r="J54" i="34"/>
  <c r="K54" i="34"/>
  <c r="L54" i="34"/>
  <c r="M54" i="34"/>
  <c r="N54" i="34"/>
  <c r="O54" i="34"/>
  <c r="P54" i="34"/>
  <c r="Q54" i="34"/>
  <c r="R54" i="34"/>
  <c r="S54" i="34"/>
  <c r="T54" i="34"/>
  <c r="U54" i="34"/>
  <c r="V54" i="34"/>
  <c r="W54" i="34"/>
  <c r="X54" i="34"/>
  <c r="Y54" i="34"/>
  <c r="Z54" i="34"/>
  <c r="AA54" i="34"/>
  <c r="AB54" i="34"/>
  <c r="AC54" i="34"/>
  <c r="AD54" i="34"/>
  <c r="AE54" i="34"/>
  <c r="AF54" i="34"/>
  <c r="AG54" i="34"/>
  <c r="AH54" i="34"/>
  <c r="D55" i="34"/>
  <c r="E55" i="34"/>
  <c r="F55" i="34"/>
  <c r="G55" i="34"/>
  <c r="H55" i="34"/>
  <c r="I55" i="34"/>
  <c r="J55" i="34"/>
  <c r="K55" i="34"/>
  <c r="L55" i="34"/>
  <c r="M55" i="34"/>
  <c r="N55" i="34"/>
  <c r="O55" i="34"/>
  <c r="P55" i="34"/>
  <c r="Q55" i="34"/>
  <c r="R55" i="34"/>
  <c r="S55" i="34"/>
  <c r="T55" i="34"/>
  <c r="U55" i="34"/>
  <c r="V55" i="34"/>
  <c r="W55" i="34"/>
  <c r="X55" i="34"/>
  <c r="Y55" i="34"/>
  <c r="Z55" i="34"/>
  <c r="AA55" i="34"/>
  <c r="AB55" i="34"/>
  <c r="AC55" i="34"/>
  <c r="AD55" i="34"/>
  <c r="AE55" i="34"/>
  <c r="AF55" i="34"/>
  <c r="AG55" i="34"/>
  <c r="AH55" i="34"/>
  <c r="C56" i="34"/>
  <c r="C57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D73" i="34"/>
  <c r="E73" i="34"/>
  <c r="F73" i="34"/>
  <c r="G73" i="34"/>
  <c r="H73" i="34"/>
  <c r="I73" i="34"/>
  <c r="J73" i="34"/>
  <c r="K73" i="34"/>
  <c r="L73" i="34"/>
  <c r="M73" i="34"/>
  <c r="N73" i="34"/>
  <c r="O73" i="34"/>
  <c r="P73" i="34"/>
  <c r="Q73" i="34"/>
  <c r="R73" i="34"/>
  <c r="S73" i="34"/>
  <c r="T73" i="34"/>
  <c r="U73" i="34"/>
  <c r="V73" i="34"/>
  <c r="W73" i="34"/>
  <c r="X73" i="34"/>
  <c r="Y73" i="34"/>
  <c r="Z73" i="34"/>
  <c r="AA73" i="34"/>
  <c r="AB73" i="34"/>
  <c r="AC73" i="34"/>
  <c r="AD73" i="34"/>
  <c r="AE73" i="34"/>
  <c r="AF73" i="34"/>
  <c r="AG73" i="34"/>
  <c r="AH73" i="34"/>
  <c r="D74" i="34"/>
  <c r="E74" i="34"/>
  <c r="F74" i="34"/>
  <c r="G74" i="34"/>
  <c r="H74" i="34"/>
  <c r="I74" i="34"/>
  <c r="J74" i="34"/>
  <c r="K74" i="34"/>
  <c r="L74" i="34"/>
  <c r="M74" i="34"/>
  <c r="N74" i="34"/>
  <c r="O74" i="34"/>
  <c r="P74" i="34"/>
  <c r="Q74" i="34"/>
  <c r="R74" i="34"/>
  <c r="S74" i="34"/>
  <c r="T74" i="34"/>
  <c r="U74" i="34"/>
  <c r="V74" i="34"/>
  <c r="W74" i="34"/>
  <c r="X74" i="34"/>
  <c r="Y74" i="34"/>
  <c r="Z74" i="34"/>
  <c r="AA74" i="34"/>
  <c r="AB74" i="34"/>
  <c r="AC74" i="34"/>
  <c r="AD74" i="34"/>
  <c r="AE74" i="34"/>
  <c r="AF74" i="34"/>
  <c r="AG74" i="34"/>
  <c r="AH74" i="34"/>
  <c r="D75" i="34"/>
  <c r="E75" i="34"/>
  <c r="F75" i="34"/>
  <c r="G75" i="34"/>
  <c r="H75" i="34"/>
  <c r="I75" i="34"/>
  <c r="J75" i="34"/>
  <c r="K75" i="34"/>
  <c r="L75" i="34"/>
  <c r="M75" i="34"/>
  <c r="N75" i="34"/>
  <c r="O75" i="34"/>
  <c r="P75" i="34"/>
  <c r="Q75" i="34"/>
  <c r="R75" i="34"/>
  <c r="S75" i="34"/>
  <c r="T75" i="34"/>
  <c r="U75" i="34"/>
  <c r="V75" i="34"/>
  <c r="W75" i="34"/>
  <c r="X75" i="34"/>
  <c r="Y75" i="34"/>
  <c r="Z75" i="34"/>
  <c r="AA75" i="34"/>
  <c r="AB75" i="34"/>
  <c r="AC75" i="34"/>
  <c r="AD75" i="34"/>
  <c r="AE75" i="34"/>
  <c r="AF75" i="34"/>
  <c r="AG75" i="34"/>
  <c r="AH75" i="34"/>
  <c r="C76" i="34"/>
  <c r="C77" i="34"/>
  <c r="A80" i="34"/>
  <c r="A81" i="34"/>
  <c r="A82" i="34"/>
  <c r="A83" i="34"/>
  <c r="A84" i="34"/>
  <c r="D85" i="34"/>
  <c r="E85" i="34"/>
  <c r="F85" i="34"/>
  <c r="G85" i="34"/>
  <c r="H85" i="34"/>
  <c r="I85" i="34"/>
  <c r="J85" i="34"/>
  <c r="K85" i="34"/>
  <c r="L85" i="34"/>
  <c r="M85" i="34"/>
  <c r="N85" i="34"/>
  <c r="O85" i="34"/>
  <c r="P85" i="34"/>
  <c r="Q85" i="34"/>
  <c r="R85" i="34"/>
  <c r="S85" i="34"/>
  <c r="T85" i="34"/>
  <c r="U85" i="34"/>
  <c r="V85" i="34"/>
  <c r="W85" i="34"/>
  <c r="X85" i="34"/>
  <c r="Y85" i="34"/>
  <c r="Z85" i="34"/>
  <c r="AA85" i="34"/>
  <c r="AB85" i="34"/>
  <c r="AC85" i="34"/>
  <c r="AD85" i="34"/>
  <c r="AE85" i="34"/>
  <c r="AF85" i="34"/>
  <c r="AG85" i="34"/>
  <c r="AH85" i="34"/>
  <c r="D86" i="34"/>
  <c r="E86" i="34"/>
  <c r="F86" i="34"/>
  <c r="G86" i="34"/>
  <c r="H86" i="34"/>
  <c r="I86" i="34"/>
  <c r="J86" i="34"/>
  <c r="K86" i="34"/>
  <c r="L86" i="34"/>
  <c r="M86" i="34"/>
  <c r="N86" i="34"/>
  <c r="O86" i="34"/>
  <c r="P86" i="34"/>
  <c r="Q86" i="34"/>
  <c r="R86" i="34"/>
  <c r="S86" i="34"/>
  <c r="T86" i="34"/>
  <c r="U86" i="34"/>
  <c r="V86" i="34"/>
  <c r="W86" i="34"/>
  <c r="X86" i="34"/>
  <c r="Y86" i="34"/>
  <c r="Z86" i="34"/>
  <c r="AA86" i="34"/>
  <c r="AB86" i="34"/>
  <c r="AC86" i="34"/>
  <c r="AD86" i="34"/>
  <c r="AE86" i="34"/>
  <c r="AF86" i="34"/>
  <c r="AG86" i="34"/>
  <c r="AH86" i="34"/>
  <c r="D87" i="34"/>
  <c r="E87" i="34"/>
  <c r="F87" i="34"/>
  <c r="G87" i="34"/>
  <c r="H87" i="34"/>
  <c r="I87" i="34"/>
  <c r="J87" i="34"/>
  <c r="K87" i="34"/>
  <c r="L87" i="34"/>
  <c r="M87" i="34"/>
  <c r="N87" i="34"/>
  <c r="O87" i="34"/>
  <c r="P87" i="34"/>
  <c r="Q87" i="34"/>
  <c r="R87" i="34"/>
  <c r="S87" i="34"/>
  <c r="T87" i="34"/>
  <c r="U87" i="34"/>
  <c r="V87" i="34"/>
  <c r="W87" i="34"/>
  <c r="X87" i="34"/>
  <c r="Y87" i="34"/>
  <c r="Z87" i="34"/>
  <c r="AA87" i="34"/>
  <c r="AB87" i="34"/>
  <c r="AC87" i="34"/>
  <c r="AD87" i="34"/>
  <c r="AE87" i="34"/>
  <c r="AF87" i="34"/>
  <c r="AG87" i="34"/>
  <c r="AH87" i="34"/>
  <c r="C88" i="34"/>
  <c r="C89" i="34"/>
  <c r="A92" i="34"/>
  <c r="A93" i="34"/>
  <c r="A94" i="34"/>
  <c r="A95" i="34"/>
  <c r="D96" i="34"/>
  <c r="E96" i="34"/>
  <c r="F96" i="34"/>
  <c r="G96" i="34"/>
  <c r="H96" i="34"/>
  <c r="I96" i="34"/>
  <c r="J96" i="34"/>
  <c r="K96" i="34"/>
  <c r="L96" i="34"/>
  <c r="M96" i="34"/>
  <c r="N96" i="34"/>
  <c r="O96" i="34"/>
  <c r="P96" i="34"/>
  <c r="Q96" i="34"/>
  <c r="R96" i="34"/>
  <c r="S96" i="34"/>
  <c r="T96" i="34"/>
  <c r="U96" i="34"/>
  <c r="V96" i="34"/>
  <c r="W96" i="34"/>
  <c r="X96" i="34"/>
  <c r="Y96" i="34"/>
  <c r="Z96" i="34"/>
  <c r="AA96" i="34"/>
  <c r="AB96" i="34"/>
  <c r="AC96" i="34"/>
  <c r="AD96" i="34"/>
  <c r="AE96" i="34"/>
  <c r="AF96" i="34"/>
  <c r="AG96" i="34"/>
  <c r="AH96" i="34"/>
  <c r="D97" i="34"/>
  <c r="E97" i="34"/>
  <c r="F97" i="34"/>
  <c r="G97" i="34"/>
  <c r="H97" i="34"/>
  <c r="I97" i="34"/>
  <c r="J97" i="34"/>
  <c r="K97" i="34"/>
  <c r="L97" i="34"/>
  <c r="M97" i="34"/>
  <c r="N97" i="34"/>
  <c r="O97" i="34"/>
  <c r="P97" i="34"/>
  <c r="Q97" i="34"/>
  <c r="R97" i="34"/>
  <c r="S97" i="34"/>
  <c r="T97" i="34"/>
  <c r="U97" i="34"/>
  <c r="V97" i="34"/>
  <c r="W97" i="34"/>
  <c r="X97" i="34"/>
  <c r="Y97" i="34"/>
  <c r="Z97" i="34"/>
  <c r="AA97" i="34"/>
  <c r="AB97" i="34"/>
  <c r="AC97" i="34"/>
  <c r="AD97" i="34"/>
  <c r="AE97" i="34"/>
  <c r="AF97" i="34"/>
  <c r="AG97" i="34"/>
  <c r="AH97" i="34"/>
  <c r="D98" i="34"/>
  <c r="E98" i="34"/>
  <c r="F98" i="34"/>
  <c r="G98" i="34"/>
  <c r="H98" i="34"/>
  <c r="I98" i="34"/>
  <c r="J98" i="34"/>
  <c r="K98" i="34"/>
  <c r="L98" i="34"/>
  <c r="M98" i="34"/>
  <c r="N98" i="34"/>
  <c r="O98" i="34"/>
  <c r="P98" i="34"/>
  <c r="Q98" i="34"/>
  <c r="R98" i="34"/>
  <c r="S98" i="34"/>
  <c r="T98" i="34"/>
  <c r="U98" i="34"/>
  <c r="V98" i="34"/>
  <c r="W98" i="34"/>
  <c r="X98" i="34"/>
  <c r="Y98" i="34"/>
  <c r="Z98" i="34"/>
  <c r="AA98" i="34"/>
  <c r="AB98" i="34"/>
  <c r="AC98" i="34"/>
  <c r="AD98" i="34"/>
  <c r="AE98" i="34"/>
  <c r="AF98" i="34"/>
  <c r="AG98" i="34"/>
  <c r="AH98" i="34"/>
  <c r="C99" i="34"/>
  <c r="C100" i="34"/>
  <c r="A103" i="34"/>
  <c r="A104" i="34"/>
  <c r="A105" i="34"/>
  <c r="A106" i="34"/>
  <c r="A107" i="34"/>
  <c r="D108" i="34"/>
  <c r="E108" i="34"/>
  <c r="F108" i="34"/>
  <c r="G108" i="34"/>
  <c r="H108" i="34"/>
  <c r="I108" i="34"/>
  <c r="J108" i="34"/>
  <c r="K108" i="34"/>
  <c r="L108" i="34"/>
  <c r="M108" i="34"/>
  <c r="N108" i="34"/>
  <c r="O108" i="34"/>
  <c r="P108" i="34"/>
  <c r="Q108" i="34"/>
  <c r="R108" i="34"/>
  <c r="S108" i="34"/>
  <c r="T108" i="34"/>
  <c r="U108" i="34"/>
  <c r="V108" i="34"/>
  <c r="W108" i="34"/>
  <c r="X108" i="34"/>
  <c r="Y108" i="34"/>
  <c r="Z108" i="34"/>
  <c r="AA108" i="34"/>
  <c r="AB108" i="34"/>
  <c r="AC108" i="34"/>
  <c r="AD108" i="34"/>
  <c r="AE108" i="34"/>
  <c r="AF108" i="34"/>
  <c r="AG108" i="34"/>
  <c r="AH108" i="34"/>
  <c r="D109" i="34"/>
  <c r="E109" i="34"/>
  <c r="F109" i="34"/>
  <c r="G109" i="34"/>
  <c r="H109" i="34"/>
  <c r="I109" i="34"/>
  <c r="J109" i="34"/>
  <c r="K109" i="34"/>
  <c r="L109" i="34"/>
  <c r="M109" i="34"/>
  <c r="N109" i="34"/>
  <c r="O109" i="34"/>
  <c r="P109" i="34"/>
  <c r="Q109" i="34"/>
  <c r="R109" i="34"/>
  <c r="S109" i="34"/>
  <c r="T109" i="34"/>
  <c r="U109" i="34"/>
  <c r="V109" i="34"/>
  <c r="W109" i="34"/>
  <c r="X109" i="34"/>
  <c r="Y109" i="34"/>
  <c r="Z109" i="34"/>
  <c r="AA109" i="34"/>
  <c r="AB109" i="34"/>
  <c r="AC109" i="34"/>
  <c r="AD109" i="34"/>
  <c r="AE109" i="34"/>
  <c r="AF109" i="34"/>
  <c r="AG109" i="34"/>
  <c r="AH109" i="34"/>
  <c r="D110" i="34"/>
  <c r="E110" i="34"/>
  <c r="F110" i="34"/>
  <c r="G110" i="34"/>
  <c r="H110" i="34"/>
  <c r="I110" i="34"/>
  <c r="J110" i="34"/>
  <c r="K110" i="34"/>
  <c r="L110" i="34"/>
  <c r="M110" i="34"/>
  <c r="N110" i="34"/>
  <c r="O110" i="34"/>
  <c r="P110" i="34"/>
  <c r="Q110" i="34"/>
  <c r="R110" i="34"/>
  <c r="S110" i="34"/>
  <c r="T110" i="34"/>
  <c r="U110" i="34"/>
  <c r="V110" i="34"/>
  <c r="W110" i="34"/>
  <c r="X110" i="34"/>
  <c r="Y110" i="34"/>
  <c r="Z110" i="34"/>
  <c r="AA110" i="34"/>
  <c r="AB110" i="34"/>
  <c r="AC110" i="34"/>
  <c r="AD110" i="34"/>
  <c r="AE110" i="34"/>
  <c r="AF110" i="34"/>
  <c r="AG110" i="34"/>
  <c r="AH110" i="34"/>
  <c r="C111" i="34"/>
  <c r="C112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A140" i="34"/>
  <c r="D141" i="34"/>
  <c r="E141" i="34"/>
  <c r="F141" i="34"/>
  <c r="G141" i="34"/>
  <c r="H141" i="34"/>
  <c r="I141" i="34"/>
  <c r="J141" i="34"/>
  <c r="K141" i="34"/>
  <c r="L141" i="34"/>
  <c r="M141" i="34"/>
  <c r="N141" i="34"/>
  <c r="O141" i="34"/>
  <c r="P141" i="34"/>
  <c r="Q141" i="34"/>
  <c r="R141" i="34"/>
  <c r="S141" i="34"/>
  <c r="T141" i="34"/>
  <c r="U141" i="34"/>
  <c r="V141" i="34"/>
  <c r="W141" i="34"/>
  <c r="X141" i="34"/>
  <c r="Y141" i="34"/>
  <c r="Z141" i="34"/>
  <c r="AA141" i="34"/>
  <c r="AB141" i="34"/>
  <c r="AC141" i="34"/>
  <c r="AD141" i="34"/>
  <c r="AE141" i="34"/>
  <c r="AF141" i="34"/>
  <c r="AG141" i="34"/>
  <c r="AH141" i="34"/>
  <c r="D142" i="34"/>
  <c r="E142" i="34"/>
  <c r="F142" i="34"/>
  <c r="G142" i="34"/>
  <c r="H142" i="34"/>
  <c r="I142" i="34"/>
  <c r="J142" i="34"/>
  <c r="K142" i="34"/>
  <c r="L142" i="34"/>
  <c r="M142" i="34"/>
  <c r="N142" i="34"/>
  <c r="O142" i="34"/>
  <c r="P142" i="34"/>
  <c r="Q142" i="34"/>
  <c r="R142" i="34"/>
  <c r="S142" i="34"/>
  <c r="T142" i="34"/>
  <c r="U142" i="34"/>
  <c r="V142" i="34"/>
  <c r="W142" i="34"/>
  <c r="X142" i="34"/>
  <c r="Y142" i="34"/>
  <c r="Z142" i="34"/>
  <c r="AA142" i="34"/>
  <c r="AB142" i="34"/>
  <c r="AC142" i="34"/>
  <c r="AD142" i="34"/>
  <c r="AE142" i="34"/>
  <c r="AF142" i="34"/>
  <c r="AG142" i="34"/>
  <c r="AH142" i="34"/>
  <c r="D143" i="34"/>
  <c r="E143" i="34"/>
  <c r="F143" i="34"/>
  <c r="G143" i="34"/>
  <c r="H143" i="34"/>
  <c r="I143" i="34"/>
  <c r="J143" i="34"/>
  <c r="K143" i="34"/>
  <c r="L143" i="34"/>
  <c r="M143" i="34"/>
  <c r="N143" i="34"/>
  <c r="O143" i="34"/>
  <c r="P143" i="34"/>
  <c r="Q143" i="34"/>
  <c r="R143" i="34"/>
  <c r="S143" i="34"/>
  <c r="T143" i="34"/>
  <c r="U143" i="34"/>
  <c r="V143" i="34"/>
  <c r="W143" i="34"/>
  <c r="X143" i="34"/>
  <c r="Y143" i="34"/>
  <c r="Z143" i="34"/>
  <c r="AA143" i="34"/>
  <c r="AB143" i="34"/>
  <c r="AC143" i="34"/>
  <c r="AD143" i="34"/>
  <c r="AE143" i="34"/>
  <c r="AF143" i="34"/>
  <c r="AG143" i="34"/>
  <c r="AH143" i="34"/>
  <c r="C144" i="34"/>
  <c r="C145" i="34"/>
  <c r="A148" i="34"/>
  <c r="A149" i="34"/>
  <c r="A150" i="34"/>
  <c r="A151" i="34"/>
  <c r="A152" i="34"/>
  <c r="A153" i="34"/>
  <c r="D154" i="34"/>
  <c r="E154" i="34"/>
  <c r="F154" i="34"/>
  <c r="G154" i="34"/>
  <c r="H154" i="34"/>
  <c r="I154" i="34"/>
  <c r="J154" i="34"/>
  <c r="K154" i="34"/>
  <c r="L154" i="34"/>
  <c r="M154" i="34"/>
  <c r="N154" i="34"/>
  <c r="O154" i="34"/>
  <c r="P154" i="34"/>
  <c r="Q154" i="34"/>
  <c r="R154" i="34"/>
  <c r="S154" i="34"/>
  <c r="T154" i="34"/>
  <c r="U154" i="34"/>
  <c r="V154" i="34"/>
  <c r="W154" i="34"/>
  <c r="X154" i="34"/>
  <c r="Y154" i="34"/>
  <c r="Z154" i="34"/>
  <c r="AA154" i="34"/>
  <c r="AB154" i="34"/>
  <c r="AC154" i="34"/>
  <c r="AD154" i="34"/>
  <c r="AE154" i="34"/>
  <c r="AF154" i="34"/>
  <c r="AG154" i="34"/>
  <c r="AH154" i="34"/>
  <c r="D155" i="34"/>
  <c r="E155" i="34"/>
  <c r="F155" i="34"/>
  <c r="G155" i="34"/>
  <c r="H155" i="34"/>
  <c r="I155" i="34"/>
  <c r="J155" i="34"/>
  <c r="K155" i="34"/>
  <c r="L155" i="34"/>
  <c r="M155" i="34"/>
  <c r="N155" i="34"/>
  <c r="O155" i="34"/>
  <c r="P155" i="34"/>
  <c r="Q155" i="34"/>
  <c r="R155" i="34"/>
  <c r="S155" i="34"/>
  <c r="T155" i="34"/>
  <c r="U155" i="34"/>
  <c r="V155" i="34"/>
  <c r="W155" i="34"/>
  <c r="X155" i="34"/>
  <c r="Y155" i="34"/>
  <c r="Z155" i="34"/>
  <c r="AA155" i="34"/>
  <c r="AB155" i="34"/>
  <c r="AC155" i="34"/>
  <c r="AD155" i="34"/>
  <c r="AE155" i="34"/>
  <c r="AF155" i="34"/>
  <c r="AG155" i="34"/>
  <c r="AH155" i="34"/>
  <c r="D156" i="34"/>
  <c r="E156" i="34"/>
  <c r="F156" i="34"/>
  <c r="G156" i="34"/>
  <c r="H156" i="34"/>
  <c r="I156" i="34"/>
  <c r="J156" i="34"/>
  <c r="K156" i="34"/>
  <c r="L156" i="34"/>
  <c r="M156" i="34"/>
  <c r="N156" i="34"/>
  <c r="O156" i="34"/>
  <c r="P156" i="34"/>
  <c r="Q156" i="34"/>
  <c r="R156" i="34"/>
  <c r="S156" i="34"/>
  <c r="T156" i="34"/>
  <c r="U156" i="34"/>
  <c r="V156" i="34"/>
  <c r="W156" i="34"/>
  <c r="X156" i="34"/>
  <c r="Y156" i="34"/>
  <c r="Z156" i="34"/>
  <c r="AA156" i="34"/>
  <c r="AB156" i="34"/>
  <c r="AC156" i="34"/>
  <c r="AD156" i="34"/>
  <c r="AE156" i="34"/>
  <c r="AF156" i="34"/>
  <c r="AG156" i="34"/>
  <c r="AH156" i="34"/>
  <c r="C157" i="34"/>
  <c r="C158" i="34"/>
  <c r="D160" i="34"/>
  <c r="E160" i="34"/>
  <c r="F160" i="34"/>
  <c r="G160" i="34"/>
  <c r="H160" i="34"/>
  <c r="I160" i="34"/>
  <c r="J160" i="34"/>
  <c r="K160" i="34"/>
  <c r="L160" i="34"/>
  <c r="M160" i="34"/>
  <c r="N160" i="34"/>
  <c r="O160" i="34"/>
  <c r="P160" i="34"/>
  <c r="Q160" i="34"/>
  <c r="R160" i="34"/>
  <c r="S160" i="34"/>
  <c r="T160" i="34"/>
  <c r="U160" i="34"/>
  <c r="V160" i="34"/>
  <c r="W160" i="34"/>
  <c r="X160" i="34"/>
  <c r="Y160" i="34"/>
  <c r="Z160" i="34"/>
  <c r="AA160" i="34"/>
  <c r="AB160" i="34"/>
  <c r="AC160" i="34"/>
  <c r="AD160" i="34"/>
  <c r="AE160" i="34"/>
  <c r="AF160" i="34"/>
  <c r="AG160" i="34"/>
  <c r="AH160" i="34"/>
  <c r="C161" i="34"/>
  <c r="C162" i="34"/>
  <c r="D162" i="34"/>
  <c r="E162" i="34"/>
  <c r="F162" i="34"/>
  <c r="G162" i="34"/>
  <c r="H162" i="34"/>
  <c r="I162" i="34"/>
  <c r="J162" i="34"/>
  <c r="K162" i="34"/>
  <c r="L162" i="34"/>
  <c r="M162" i="34"/>
  <c r="N162" i="34"/>
  <c r="O162" i="34"/>
  <c r="P162" i="34"/>
  <c r="Q162" i="34"/>
  <c r="R162" i="34"/>
  <c r="S162" i="34"/>
  <c r="T162" i="34"/>
  <c r="U162" i="34"/>
  <c r="V162" i="34"/>
  <c r="W162" i="34"/>
  <c r="X162" i="34"/>
  <c r="Y162" i="34"/>
  <c r="Z162" i="34"/>
  <c r="AA162" i="34"/>
  <c r="AB162" i="34"/>
  <c r="AC162" i="34"/>
  <c r="AD162" i="34"/>
  <c r="AE162" i="34"/>
  <c r="AF162" i="34"/>
  <c r="AG162" i="34"/>
  <c r="AH162" i="34"/>
  <c r="A167" i="34"/>
  <c r="A168" i="34"/>
  <c r="A169" i="34"/>
  <c r="A170" i="34"/>
  <c r="A171" i="34"/>
  <c r="A172" i="34"/>
  <c r="A173" i="34"/>
  <c r="D174" i="34"/>
  <c r="E174" i="34"/>
  <c r="F174" i="34"/>
  <c r="G174" i="34"/>
  <c r="H174" i="34"/>
  <c r="I174" i="34"/>
  <c r="J174" i="34"/>
  <c r="K174" i="34"/>
  <c r="L174" i="34"/>
  <c r="M174" i="34"/>
  <c r="N174" i="34"/>
  <c r="O174" i="34"/>
  <c r="P174" i="34"/>
  <c r="Q174" i="34"/>
  <c r="R174" i="34"/>
  <c r="S174" i="34"/>
  <c r="T174" i="34"/>
  <c r="U174" i="34"/>
  <c r="V174" i="34"/>
  <c r="W174" i="34"/>
  <c r="X174" i="34"/>
  <c r="Y174" i="34"/>
  <c r="Z174" i="34"/>
  <c r="AA174" i="34"/>
  <c r="AB174" i="34"/>
  <c r="AC174" i="34"/>
  <c r="AD174" i="34"/>
  <c r="AE174" i="34"/>
  <c r="AF174" i="34"/>
  <c r="AG174" i="34"/>
  <c r="AH174" i="34"/>
  <c r="D175" i="34"/>
  <c r="E175" i="34"/>
  <c r="F175" i="34"/>
  <c r="G175" i="34"/>
  <c r="H175" i="34"/>
  <c r="I175" i="34"/>
  <c r="J175" i="34"/>
  <c r="K175" i="34"/>
  <c r="L175" i="34"/>
  <c r="M175" i="34"/>
  <c r="N175" i="34"/>
  <c r="O175" i="34"/>
  <c r="P175" i="34"/>
  <c r="Q175" i="34"/>
  <c r="R175" i="34"/>
  <c r="S175" i="34"/>
  <c r="T175" i="34"/>
  <c r="U175" i="34"/>
  <c r="V175" i="34"/>
  <c r="W175" i="34"/>
  <c r="X175" i="34"/>
  <c r="Y175" i="34"/>
  <c r="Z175" i="34"/>
  <c r="AA175" i="34"/>
  <c r="AB175" i="34"/>
  <c r="AC175" i="34"/>
  <c r="AD175" i="34"/>
  <c r="AE175" i="34"/>
  <c r="AF175" i="34"/>
  <c r="AG175" i="34"/>
  <c r="AH175" i="34"/>
  <c r="D176" i="34"/>
  <c r="E176" i="34"/>
  <c r="F176" i="34"/>
  <c r="G176" i="34"/>
  <c r="H176" i="34"/>
  <c r="I176" i="34"/>
  <c r="J176" i="34"/>
  <c r="K176" i="34"/>
  <c r="L176" i="34"/>
  <c r="M176" i="34"/>
  <c r="N176" i="34"/>
  <c r="O176" i="34"/>
  <c r="P176" i="34"/>
  <c r="Q176" i="34"/>
  <c r="R176" i="34"/>
  <c r="S176" i="34"/>
  <c r="T176" i="34"/>
  <c r="U176" i="34"/>
  <c r="V176" i="34"/>
  <c r="W176" i="34"/>
  <c r="X176" i="34"/>
  <c r="Y176" i="34"/>
  <c r="Z176" i="34"/>
  <c r="AA176" i="34"/>
  <c r="AB176" i="34"/>
  <c r="AC176" i="34"/>
  <c r="AD176" i="34"/>
  <c r="AE176" i="34"/>
  <c r="AF176" i="34"/>
  <c r="AG176" i="34"/>
  <c r="AH176" i="34"/>
  <c r="C177" i="34"/>
  <c r="C178" i="34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Z2" i="36"/>
  <c r="AA2" i="36"/>
  <c r="AB2" i="36"/>
  <c r="AC2" i="36"/>
  <c r="AD2" i="36"/>
  <c r="AE2" i="36"/>
  <c r="A6" i="36"/>
  <c r="A7" i="36"/>
  <c r="A8" i="36"/>
  <c r="A9" i="36"/>
  <c r="A10" i="36"/>
  <c r="A11" i="36"/>
  <c r="A12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AC13" i="36"/>
  <c r="AD13" i="36"/>
  <c r="AE13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Z14" i="36"/>
  <c r="AA14" i="36"/>
  <c r="AB14" i="36"/>
  <c r="AC14" i="36"/>
  <c r="AD14" i="36"/>
  <c r="AE14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Z15" i="36"/>
  <c r="AA15" i="36"/>
  <c r="AB15" i="36"/>
  <c r="AC15" i="36"/>
  <c r="AD15" i="36"/>
  <c r="AE15" i="36"/>
  <c r="C16" i="36"/>
  <c r="C17" i="36"/>
  <c r="A20" i="36"/>
  <c r="A21" i="36"/>
  <c r="A22" i="36"/>
  <c r="D23" i="36"/>
  <c r="E23" i="36"/>
  <c r="F23" i="36"/>
  <c r="G23" i="36"/>
  <c r="H23" i="36"/>
  <c r="I23" i="36"/>
  <c r="J23" i="36"/>
  <c r="K23" i="36"/>
  <c r="L23" i="36"/>
  <c r="M23" i="36"/>
  <c r="N23" i="36"/>
  <c r="O23" i="36"/>
  <c r="P23" i="36"/>
  <c r="Q23" i="36"/>
  <c r="R23" i="36"/>
  <c r="S23" i="36"/>
  <c r="T23" i="36"/>
  <c r="U23" i="36"/>
  <c r="V23" i="36"/>
  <c r="W23" i="36"/>
  <c r="X23" i="36"/>
  <c r="Y23" i="36"/>
  <c r="Z23" i="36"/>
  <c r="AA23" i="36"/>
  <c r="AB23" i="36"/>
  <c r="AC23" i="36"/>
  <c r="AD23" i="36"/>
  <c r="AE23" i="36"/>
  <c r="D24" i="36"/>
  <c r="E24" i="36"/>
  <c r="F24" i="36"/>
  <c r="G24" i="36"/>
  <c r="H24" i="36"/>
  <c r="I24" i="36"/>
  <c r="J24" i="36"/>
  <c r="K24" i="36"/>
  <c r="L24" i="36"/>
  <c r="M24" i="36"/>
  <c r="N24" i="36"/>
  <c r="O24" i="36"/>
  <c r="P24" i="36"/>
  <c r="Q24" i="36"/>
  <c r="R24" i="36"/>
  <c r="S24" i="36"/>
  <c r="T24" i="36"/>
  <c r="U24" i="36"/>
  <c r="V24" i="36"/>
  <c r="W24" i="36"/>
  <c r="X24" i="36"/>
  <c r="Y24" i="36"/>
  <c r="Z24" i="36"/>
  <c r="AA24" i="36"/>
  <c r="AB24" i="36"/>
  <c r="AC24" i="36"/>
  <c r="AD24" i="36"/>
  <c r="AE24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Z25" i="36"/>
  <c r="AA25" i="36"/>
  <c r="AB25" i="36"/>
  <c r="AC25" i="36"/>
  <c r="AD25" i="36"/>
  <c r="AE25" i="36"/>
  <c r="C26" i="36"/>
  <c r="C27" i="36"/>
  <c r="A30" i="36"/>
  <c r="A31" i="36"/>
  <c r="A32" i="36"/>
  <c r="A33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AC34" i="36"/>
  <c r="AD34" i="36"/>
  <c r="AE34" i="36"/>
  <c r="D35" i="36"/>
  <c r="E35" i="36"/>
  <c r="F35" i="36"/>
  <c r="G35" i="36"/>
  <c r="H35" i="36"/>
  <c r="I35" i="36"/>
  <c r="J35" i="36"/>
  <c r="K35" i="36"/>
  <c r="L35" i="36"/>
  <c r="M35" i="36"/>
  <c r="N35" i="36"/>
  <c r="O35" i="36"/>
  <c r="P35" i="36"/>
  <c r="Q35" i="36"/>
  <c r="R35" i="36"/>
  <c r="S35" i="36"/>
  <c r="T35" i="36"/>
  <c r="U35" i="36"/>
  <c r="V35" i="36"/>
  <c r="W35" i="36"/>
  <c r="X35" i="36"/>
  <c r="Y35" i="36"/>
  <c r="Z35" i="36"/>
  <c r="AA35" i="36"/>
  <c r="AB35" i="36"/>
  <c r="AC35" i="36"/>
  <c r="AD35" i="36"/>
  <c r="AE35" i="36"/>
  <c r="D36" i="36"/>
  <c r="E36" i="36"/>
  <c r="F36" i="36"/>
  <c r="G36" i="36"/>
  <c r="H36" i="36"/>
  <c r="I36" i="36"/>
  <c r="J36" i="36"/>
  <c r="K36" i="36"/>
  <c r="L36" i="36"/>
  <c r="M36" i="36"/>
  <c r="N36" i="36"/>
  <c r="O36" i="36"/>
  <c r="P36" i="36"/>
  <c r="Q36" i="36"/>
  <c r="R36" i="36"/>
  <c r="S36" i="36"/>
  <c r="T36" i="36"/>
  <c r="U36" i="36"/>
  <c r="V36" i="36"/>
  <c r="W36" i="36"/>
  <c r="X36" i="36"/>
  <c r="Y36" i="36"/>
  <c r="Z36" i="36"/>
  <c r="AA36" i="36"/>
  <c r="AB36" i="36"/>
  <c r="AC36" i="36"/>
  <c r="AD36" i="36"/>
  <c r="AE36" i="36"/>
  <c r="C37" i="36"/>
  <c r="C38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V53" i="36"/>
  <c r="W53" i="36"/>
  <c r="X53" i="36"/>
  <c r="Y53" i="36"/>
  <c r="Z53" i="36"/>
  <c r="AA53" i="36"/>
  <c r="AB53" i="36"/>
  <c r="AC53" i="36"/>
  <c r="AD53" i="36"/>
  <c r="AE53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U54" i="36"/>
  <c r="V54" i="36"/>
  <c r="W54" i="36"/>
  <c r="X54" i="36"/>
  <c r="Y54" i="36"/>
  <c r="Z54" i="36"/>
  <c r="AA54" i="36"/>
  <c r="AB54" i="36"/>
  <c r="AC54" i="36"/>
  <c r="AD54" i="36"/>
  <c r="AE54" i="36"/>
  <c r="D55" i="36"/>
  <c r="E55" i="36"/>
  <c r="F55" i="36"/>
  <c r="G55" i="36"/>
  <c r="H55" i="36"/>
  <c r="I55" i="36"/>
  <c r="J55" i="36"/>
  <c r="K55" i="36"/>
  <c r="L55" i="36"/>
  <c r="M55" i="36"/>
  <c r="N55" i="36"/>
  <c r="O55" i="36"/>
  <c r="P55" i="36"/>
  <c r="Q55" i="36"/>
  <c r="R55" i="36"/>
  <c r="S55" i="36"/>
  <c r="T55" i="36"/>
  <c r="U55" i="36"/>
  <c r="V55" i="36"/>
  <c r="W55" i="36"/>
  <c r="X55" i="36"/>
  <c r="Y55" i="36"/>
  <c r="Z55" i="36"/>
  <c r="AA55" i="36"/>
  <c r="AB55" i="36"/>
  <c r="AC55" i="36"/>
  <c r="AD55" i="36"/>
  <c r="AE55" i="36"/>
  <c r="C56" i="36"/>
  <c r="C57" i="36"/>
  <c r="A60" i="36"/>
  <c r="A61" i="36"/>
  <c r="A62" i="36"/>
  <c r="A63" i="36"/>
  <c r="A64" i="36"/>
  <c r="A65" i="36"/>
  <c r="A66" i="36"/>
  <c r="A67" i="36"/>
  <c r="A68" i="36"/>
  <c r="A69" i="36"/>
  <c r="A70" i="36"/>
  <c r="A71" i="36"/>
  <c r="A72" i="36"/>
  <c r="D73" i="36"/>
  <c r="E73" i="36"/>
  <c r="F73" i="36"/>
  <c r="G73" i="36"/>
  <c r="H73" i="36"/>
  <c r="I73" i="36"/>
  <c r="J73" i="36"/>
  <c r="K73" i="36"/>
  <c r="L73" i="36"/>
  <c r="M73" i="36"/>
  <c r="N73" i="36"/>
  <c r="O73" i="36"/>
  <c r="P73" i="36"/>
  <c r="Q73" i="36"/>
  <c r="R73" i="36"/>
  <c r="S73" i="36"/>
  <c r="T73" i="36"/>
  <c r="U73" i="36"/>
  <c r="V73" i="36"/>
  <c r="W73" i="36"/>
  <c r="X73" i="36"/>
  <c r="Y73" i="36"/>
  <c r="Z73" i="36"/>
  <c r="AA73" i="36"/>
  <c r="AB73" i="36"/>
  <c r="AC73" i="36"/>
  <c r="AD73" i="36"/>
  <c r="AE73" i="36"/>
  <c r="D74" i="36"/>
  <c r="E74" i="36"/>
  <c r="F74" i="36"/>
  <c r="G74" i="36"/>
  <c r="H74" i="36"/>
  <c r="I74" i="36"/>
  <c r="J74" i="36"/>
  <c r="K74" i="36"/>
  <c r="L74" i="36"/>
  <c r="M74" i="36"/>
  <c r="N74" i="36"/>
  <c r="O74" i="36"/>
  <c r="P74" i="36"/>
  <c r="Q74" i="36"/>
  <c r="R74" i="36"/>
  <c r="S74" i="36"/>
  <c r="T74" i="36"/>
  <c r="U74" i="36"/>
  <c r="V74" i="36"/>
  <c r="W74" i="36"/>
  <c r="X74" i="36"/>
  <c r="Y74" i="36"/>
  <c r="Z74" i="36"/>
  <c r="AA74" i="36"/>
  <c r="AB74" i="36"/>
  <c r="AC74" i="36"/>
  <c r="AD74" i="36"/>
  <c r="AE74" i="36"/>
  <c r="D75" i="36"/>
  <c r="E75" i="36"/>
  <c r="F75" i="36"/>
  <c r="G75" i="36"/>
  <c r="H75" i="36"/>
  <c r="I75" i="36"/>
  <c r="J75" i="36"/>
  <c r="K75" i="36"/>
  <c r="L75" i="36"/>
  <c r="M75" i="36"/>
  <c r="N75" i="36"/>
  <c r="O75" i="36"/>
  <c r="P75" i="36"/>
  <c r="Q75" i="36"/>
  <c r="R75" i="36"/>
  <c r="S75" i="36"/>
  <c r="T75" i="36"/>
  <c r="U75" i="36"/>
  <c r="V75" i="36"/>
  <c r="W75" i="36"/>
  <c r="X75" i="36"/>
  <c r="Y75" i="36"/>
  <c r="Z75" i="36"/>
  <c r="AA75" i="36"/>
  <c r="AB75" i="36"/>
  <c r="AC75" i="36"/>
  <c r="AD75" i="36"/>
  <c r="AE75" i="36"/>
  <c r="C76" i="36"/>
  <c r="C77" i="36"/>
  <c r="A80" i="36"/>
  <c r="A81" i="36"/>
  <c r="A82" i="36"/>
  <c r="A83" i="36"/>
  <c r="A84" i="36"/>
  <c r="D85" i="36"/>
  <c r="E85" i="36"/>
  <c r="F85" i="36"/>
  <c r="G85" i="36"/>
  <c r="H85" i="36"/>
  <c r="I85" i="36"/>
  <c r="J85" i="36"/>
  <c r="K85" i="36"/>
  <c r="L85" i="36"/>
  <c r="M85" i="36"/>
  <c r="N85" i="36"/>
  <c r="O85" i="36"/>
  <c r="P85" i="36"/>
  <c r="Q85" i="36"/>
  <c r="R85" i="36"/>
  <c r="S85" i="36"/>
  <c r="T85" i="36"/>
  <c r="U85" i="36"/>
  <c r="V85" i="36"/>
  <c r="W85" i="36"/>
  <c r="X85" i="36"/>
  <c r="Y85" i="36"/>
  <c r="Z85" i="36"/>
  <c r="AA85" i="36"/>
  <c r="AB85" i="36"/>
  <c r="AC85" i="36"/>
  <c r="AD85" i="36"/>
  <c r="AE85" i="36"/>
  <c r="D86" i="36"/>
  <c r="E86" i="36"/>
  <c r="F86" i="36"/>
  <c r="G86" i="36"/>
  <c r="H86" i="36"/>
  <c r="I86" i="36"/>
  <c r="J86" i="36"/>
  <c r="K86" i="36"/>
  <c r="L86" i="36"/>
  <c r="M86" i="36"/>
  <c r="N86" i="36"/>
  <c r="O86" i="36"/>
  <c r="P86" i="36"/>
  <c r="Q86" i="36"/>
  <c r="R86" i="36"/>
  <c r="S86" i="36"/>
  <c r="T86" i="36"/>
  <c r="U86" i="36"/>
  <c r="V86" i="36"/>
  <c r="W86" i="36"/>
  <c r="X86" i="36"/>
  <c r="Y86" i="36"/>
  <c r="Z86" i="36"/>
  <c r="AA86" i="36"/>
  <c r="AB86" i="36"/>
  <c r="AC86" i="36"/>
  <c r="AD86" i="36"/>
  <c r="AE86" i="36"/>
  <c r="D87" i="36"/>
  <c r="E87" i="36"/>
  <c r="F87" i="36"/>
  <c r="G87" i="36"/>
  <c r="H87" i="36"/>
  <c r="I87" i="36"/>
  <c r="J87" i="36"/>
  <c r="K87" i="36"/>
  <c r="L87" i="36"/>
  <c r="M87" i="36"/>
  <c r="N87" i="36"/>
  <c r="O87" i="36"/>
  <c r="P87" i="36"/>
  <c r="Q87" i="36"/>
  <c r="R87" i="36"/>
  <c r="S87" i="36"/>
  <c r="T87" i="36"/>
  <c r="U87" i="36"/>
  <c r="V87" i="36"/>
  <c r="W87" i="36"/>
  <c r="X87" i="36"/>
  <c r="Y87" i="36"/>
  <c r="Z87" i="36"/>
  <c r="AA87" i="36"/>
  <c r="AB87" i="36"/>
  <c r="AC87" i="36"/>
  <c r="AD87" i="36"/>
  <c r="AE87" i="36"/>
  <c r="C88" i="36"/>
  <c r="C89" i="36"/>
  <c r="A92" i="36"/>
  <c r="A93" i="36"/>
  <c r="A94" i="36"/>
  <c r="A95" i="36"/>
  <c r="D96" i="36"/>
  <c r="E96" i="36"/>
  <c r="F96" i="36"/>
  <c r="G96" i="36"/>
  <c r="H96" i="36"/>
  <c r="I96" i="36"/>
  <c r="J96" i="36"/>
  <c r="K96" i="36"/>
  <c r="L96" i="36"/>
  <c r="M96" i="36"/>
  <c r="N96" i="36"/>
  <c r="O96" i="36"/>
  <c r="P96" i="36"/>
  <c r="Q96" i="36"/>
  <c r="R96" i="36"/>
  <c r="S96" i="36"/>
  <c r="T96" i="36"/>
  <c r="U96" i="36"/>
  <c r="V96" i="36"/>
  <c r="W96" i="36"/>
  <c r="X96" i="36"/>
  <c r="Y96" i="36"/>
  <c r="Z96" i="36"/>
  <c r="AA96" i="36"/>
  <c r="AB96" i="36"/>
  <c r="AC96" i="36"/>
  <c r="AD96" i="36"/>
  <c r="AE96" i="36"/>
  <c r="D97" i="36"/>
  <c r="E97" i="36"/>
  <c r="F97" i="36"/>
  <c r="G97" i="36"/>
  <c r="H97" i="36"/>
  <c r="I97" i="36"/>
  <c r="J97" i="36"/>
  <c r="K97" i="36"/>
  <c r="L97" i="36"/>
  <c r="M97" i="36"/>
  <c r="N97" i="36"/>
  <c r="O97" i="36"/>
  <c r="P97" i="36"/>
  <c r="Q97" i="36"/>
  <c r="R97" i="36"/>
  <c r="S97" i="36"/>
  <c r="T97" i="36"/>
  <c r="U97" i="36"/>
  <c r="V97" i="36"/>
  <c r="W97" i="36"/>
  <c r="X97" i="36"/>
  <c r="Y97" i="36"/>
  <c r="Z97" i="36"/>
  <c r="AA97" i="36"/>
  <c r="AB97" i="36"/>
  <c r="AC97" i="36"/>
  <c r="AD97" i="36"/>
  <c r="AE97" i="36"/>
  <c r="D98" i="36"/>
  <c r="E98" i="36"/>
  <c r="F98" i="36"/>
  <c r="G98" i="36"/>
  <c r="H98" i="36"/>
  <c r="I98" i="36"/>
  <c r="J98" i="36"/>
  <c r="K98" i="36"/>
  <c r="L98" i="36"/>
  <c r="M98" i="36"/>
  <c r="N98" i="36"/>
  <c r="O98" i="36"/>
  <c r="P98" i="36"/>
  <c r="Q98" i="36"/>
  <c r="R98" i="36"/>
  <c r="S98" i="36"/>
  <c r="T98" i="36"/>
  <c r="U98" i="36"/>
  <c r="V98" i="36"/>
  <c r="W98" i="36"/>
  <c r="X98" i="36"/>
  <c r="Y98" i="36"/>
  <c r="Z98" i="36"/>
  <c r="AA98" i="36"/>
  <c r="AB98" i="36"/>
  <c r="AC98" i="36"/>
  <c r="AD98" i="36"/>
  <c r="AE98" i="36"/>
  <c r="C99" i="36"/>
  <c r="C100" i="36"/>
  <c r="A103" i="36"/>
  <c r="A104" i="36"/>
  <c r="A105" i="36"/>
  <c r="A106" i="36"/>
  <c r="A107" i="36"/>
  <c r="D108" i="36"/>
  <c r="E108" i="36"/>
  <c r="F108" i="36"/>
  <c r="G108" i="36"/>
  <c r="H108" i="36"/>
  <c r="I108" i="36"/>
  <c r="J108" i="36"/>
  <c r="K108" i="36"/>
  <c r="L108" i="36"/>
  <c r="M108" i="36"/>
  <c r="N108" i="36"/>
  <c r="O108" i="36"/>
  <c r="P108" i="36"/>
  <c r="Q108" i="36"/>
  <c r="R108" i="36"/>
  <c r="S108" i="36"/>
  <c r="T108" i="36"/>
  <c r="U108" i="36"/>
  <c r="V108" i="36"/>
  <c r="W108" i="36"/>
  <c r="X108" i="36"/>
  <c r="Y108" i="36"/>
  <c r="Z108" i="36"/>
  <c r="AA108" i="36"/>
  <c r="AB108" i="36"/>
  <c r="AC108" i="36"/>
  <c r="AD108" i="36"/>
  <c r="AE108" i="36"/>
  <c r="D109" i="36"/>
  <c r="E109" i="36"/>
  <c r="F109" i="36"/>
  <c r="G109" i="36"/>
  <c r="H109" i="36"/>
  <c r="I109" i="36"/>
  <c r="J109" i="36"/>
  <c r="K109" i="36"/>
  <c r="L109" i="36"/>
  <c r="M109" i="36"/>
  <c r="N109" i="36"/>
  <c r="O109" i="36"/>
  <c r="P109" i="36"/>
  <c r="Q109" i="36"/>
  <c r="R109" i="36"/>
  <c r="S109" i="36"/>
  <c r="T109" i="36"/>
  <c r="U109" i="36"/>
  <c r="V109" i="36"/>
  <c r="W109" i="36"/>
  <c r="X109" i="36"/>
  <c r="Y109" i="36"/>
  <c r="Z109" i="36"/>
  <c r="AA109" i="36"/>
  <c r="AB109" i="36"/>
  <c r="AC109" i="36"/>
  <c r="AD109" i="36"/>
  <c r="AE109" i="36"/>
  <c r="D110" i="36"/>
  <c r="E110" i="36"/>
  <c r="F110" i="36"/>
  <c r="G110" i="36"/>
  <c r="H110" i="36"/>
  <c r="I110" i="36"/>
  <c r="J110" i="36"/>
  <c r="K110" i="36"/>
  <c r="L110" i="36"/>
  <c r="M110" i="36"/>
  <c r="N110" i="36"/>
  <c r="O110" i="36"/>
  <c r="P110" i="36"/>
  <c r="Q110" i="36"/>
  <c r="R110" i="36"/>
  <c r="S110" i="36"/>
  <c r="T110" i="36"/>
  <c r="U110" i="36"/>
  <c r="V110" i="36"/>
  <c r="W110" i="36"/>
  <c r="X110" i="36"/>
  <c r="Y110" i="36"/>
  <c r="Z110" i="36"/>
  <c r="AA110" i="36"/>
  <c r="AB110" i="36"/>
  <c r="AC110" i="36"/>
  <c r="AD110" i="36"/>
  <c r="AE110" i="36"/>
  <c r="C111" i="36"/>
  <c r="C112" i="36"/>
  <c r="A115" i="36"/>
  <c r="A116" i="36"/>
  <c r="A117" i="36"/>
  <c r="A118" i="36"/>
  <c r="A119" i="36"/>
  <c r="A120" i="36"/>
  <c r="A121" i="36"/>
  <c r="A122" i="36"/>
  <c r="A123" i="36"/>
  <c r="A124" i="36"/>
  <c r="A125" i="36"/>
  <c r="A126" i="36"/>
  <c r="A127" i="36"/>
  <c r="A128" i="36"/>
  <c r="A129" i="36"/>
  <c r="A130" i="36"/>
  <c r="A131" i="36"/>
  <c r="A132" i="36"/>
  <c r="A133" i="36"/>
  <c r="A134" i="36"/>
  <c r="A135" i="36"/>
  <c r="A136" i="36"/>
  <c r="A137" i="36"/>
  <c r="A138" i="36"/>
  <c r="A139" i="36"/>
  <c r="A140" i="36"/>
  <c r="D141" i="36"/>
  <c r="E141" i="36"/>
  <c r="F141" i="36"/>
  <c r="G141" i="36"/>
  <c r="H141" i="36"/>
  <c r="I141" i="36"/>
  <c r="J141" i="36"/>
  <c r="K141" i="36"/>
  <c r="L141" i="36"/>
  <c r="M141" i="36"/>
  <c r="N141" i="36"/>
  <c r="O141" i="36"/>
  <c r="P141" i="36"/>
  <c r="Q141" i="36"/>
  <c r="R141" i="36"/>
  <c r="S141" i="36"/>
  <c r="T141" i="36"/>
  <c r="U141" i="36"/>
  <c r="V141" i="36"/>
  <c r="W141" i="36"/>
  <c r="X141" i="36"/>
  <c r="Y141" i="36"/>
  <c r="Z141" i="36"/>
  <c r="AA141" i="36"/>
  <c r="AB141" i="36"/>
  <c r="AC141" i="36"/>
  <c r="AD141" i="36"/>
  <c r="AE141" i="36"/>
  <c r="D142" i="36"/>
  <c r="E142" i="36"/>
  <c r="F142" i="36"/>
  <c r="G142" i="36"/>
  <c r="H142" i="36"/>
  <c r="I142" i="36"/>
  <c r="J142" i="36"/>
  <c r="K142" i="36"/>
  <c r="L142" i="36"/>
  <c r="M142" i="36"/>
  <c r="N142" i="36"/>
  <c r="O142" i="36"/>
  <c r="P142" i="36"/>
  <c r="Q142" i="36"/>
  <c r="R142" i="36"/>
  <c r="S142" i="36"/>
  <c r="T142" i="36"/>
  <c r="U142" i="36"/>
  <c r="V142" i="36"/>
  <c r="W142" i="36"/>
  <c r="X142" i="36"/>
  <c r="Y142" i="36"/>
  <c r="Z142" i="36"/>
  <c r="AA142" i="36"/>
  <c r="AB142" i="36"/>
  <c r="AC142" i="36"/>
  <c r="AD142" i="36"/>
  <c r="AE142" i="36"/>
  <c r="D143" i="36"/>
  <c r="E143" i="36"/>
  <c r="F143" i="36"/>
  <c r="G143" i="36"/>
  <c r="H143" i="36"/>
  <c r="I143" i="36"/>
  <c r="J143" i="36"/>
  <c r="K143" i="36"/>
  <c r="L143" i="36"/>
  <c r="M143" i="36"/>
  <c r="N143" i="36"/>
  <c r="O143" i="36"/>
  <c r="P143" i="36"/>
  <c r="Q143" i="36"/>
  <c r="R143" i="36"/>
  <c r="S143" i="36"/>
  <c r="T143" i="36"/>
  <c r="U143" i="36"/>
  <c r="V143" i="36"/>
  <c r="W143" i="36"/>
  <c r="X143" i="36"/>
  <c r="Y143" i="36"/>
  <c r="Z143" i="36"/>
  <c r="AA143" i="36"/>
  <c r="AB143" i="36"/>
  <c r="AC143" i="36"/>
  <c r="AD143" i="36"/>
  <c r="AE143" i="36"/>
  <c r="C144" i="36"/>
  <c r="C145" i="36"/>
  <c r="A148" i="36"/>
  <c r="A149" i="36"/>
  <c r="A150" i="36"/>
  <c r="A151" i="36"/>
  <c r="A152" i="36"/>
  <c r="A153" i="36"/>
  <c r="D154" i="36"/>
  <c r="E154" i="36"/>
  <c r="F154" i="36"/>
  <c r="G154" i="36"/>
  <c r="H154" i="36"/>
  <c r="I154" i="36"/>
  <c r="J154" i="36"/>
  <c r="K154" i="36"/>
  <c r="L154" i="36"/>
  <c r="M154" i="36"/>
  <c r="N154" i="36"/>
  <c r="O154" i="36"/>
  <c r="P154" i="36"/>
  <c r="Q154" i="36"/>
  <c r="R154" i="36"/>
  <c r="S154" i="36"/>
  <c r="T154" i="36"/>
  <c r="U154" i="36"/>
  <c r="V154" i="36"/>
  <c r="W154" i="36"/>
  <c r="X154" i="36"/>
  <c r="Y154" i="36"/>
  <c r="Z154" i="36"/>
  <c r="AA154" i="36"/>
  <c r="AB154" i="36"/>
  <c r="AC154" i="36"/>
  <c r="AD154" i="36"/>
  <c r="AE154" i="36"/>
  <c r="D155" i="36"/>
  <c r="E155" i="36"/>
  <c r="F155" i="36"/>
  <c r="G155" i="36"/>
  <c r="H155" i="36"/>
  <c r="I155" i="36"/>
  <c r="J155" i="36"/>
  <c r="K155" i="36"/>
  <c r="L155" i="36"/>
  <c r="M155" i="36"/>
  <c r="N155" i="36"/>
  <c r="O155" i="36"/>
  <c r="P155" i="36"/>
  <c r="Q155" i="36"/>
  <c r="R155" i="36"/>
  <c r="S155" i="36"/>
  <c r="T155" i="36"/>
  <c r="U155" i="36"/>
  <c r="V155" i="36"/>
  <c r="W155" i="36"/>
  <c r="X155" i="36"/>
  <c r="Y155" i="36"/>
  <c r="Z155" i="36"/>
  <c r="AA155" i="36"/>
  <c r="AB155" i="36"/>
  <c r="AC155" i="36"/>
  <c r="AD155" i="36"/>
  <c r="AE155" i="36"/>
  <c r="D156" i="36"/>
  <c r="E156" i="36"/>
  <c r="F156" i="36"/>
  <c r="G156" i="36"/>
  <c r="H156" i="36"/>
  <c r="I156" i="36"/>
  <c r="J156" i="36"/>
  <c r="K156" i="36"/>
  <c r="L156" i="36"/>
  <c r="M156" i="36"/>
  <c r="N156" i="36"/>
  <c r="O156" i="36"/>
  <c r="P156" i="36"/>
  <c r="Q156" i="36"/>
  <c r="R156" i="36"/>
  <c r="S156" i="36"/>
  <c r="T156" i="36"/>
  <c r="U156" i="36"/>
  <c r="V156" i="36"/>
  <c r="W156" i="36"/>
  <c r="X156" i="36"/>
  <c r="Y156" i="36"/>
  <c r="Z156" i="36"/>
  <c r="AA156" i="36"/>
  <c r="AB156" i="36"/>
  <c r="AC156" i="36"/>
  <c r="AD156" i="36"/>
  <c r="AE156" i="36"/>
  <c r="C157" i="36"/>
  <c r="C158" i="36"/>
  <c r="D160" i="36"/>
  <c r="E160" i="36"/>
  <c r="F160" i="36"/>
  <c r="G160" i="36"/>
  <c r="H160" i="36"/>
  <c r="I160" i="36"/>
  <c r="J160" i="36"/>
  <c r="K160" i="36"/>
  <c r="L160" i="36"/>
  <c r="M160" i="36"/>
  <c r="N160" i="36"/>
  <c r="O160" i="36"/>
  <c r="P160" i="36"/>
  <c r="Q160" i="36"/>
  <c r="R160" i="36"/>
  <c r="S160" i="36"/>
  <c r="T160" i="36"/>
  <c r="U160" i="36"/>
  <c r="V160" i="36"/>
  <c r="W160" i="36"/>
  <c r="X160" i="36"/>
  <c r="Y160" i="36"/>
  <c r="Z160" i="36"/>
  <c r="AA160" i="36"/>
  <c r="AB160" i="36"/>
  <c r="AC160" i="36"/>
  <c r="AD160" i="36"/>
  <c r="AE160" i="36"/>
  <c r="C161" i="36"/>
  <c r="C162" i="36"/>
  <c r="D162" i="36"/>
  <c r="E162" i="36"/>
  <c r="F162" i="36"/>
  <c r="G162" i="36"/>
  <c r="H162" i="36"/>
  <c r="I162" i="36"/>
  <c r="J162" i="36"/>
  <c r="K162" i="36"/>
  <c r="L162" i="36"/>
  <c r="M162" i="36"/>
  <c r="N162" i="36"/>
  <c r="O162" i="36"/>
  <c r="P162" i="36"/>
  <c r="Q162" i="36"/>
  <c r="R162" i="36"/>
  <c r="S162" i="36"/>
  <c r="T162" i="36"/>
  <c r="U162" i="36"/>
  <c r="V162" i="36"/>
  <c r="W162" i="36"/>
  <c r="X162" i="36"/>
  <c r="Y162" i="36"/>
  <c r="Z162" i="36"/>
  <c r="AA162" i="36"/>
  <c r="AB162" i="36"/>
  <c r="AC162" i="36"/>
  <c r="AD162" i="36"/>
  <c r="AE162" i="36"/>
  <c r="A167" i="36"/>
  <c r="A168" i="36"/>
  <c r="A169" i="36"/>
  <c r="A170" i="36"/>
  <c r="A171" i="36"/>
  <c r="A172" i="36"/>
  <c r="A173" i="36"/>
  <c r="D174" i="36"/>
  <c r="E174" i="36"/>
  <c r="F174" i="36"/>
  <c r="G174" i="36"/>
  <c r="H174" i="36"/>
  <c r="I174" i="36"/>
  <c r="J174" i="36"/>
  <c r="K174" i="36"/>
  <c r="L174" i="36"/>
  <c r="M174" i="36"/>
  <c r="N174" i="36"/>
  <c r="O174" i="36"/>
  <c r="P174" i="36"/>
  <c r="Q174" i="36"/>
  <c r="R174" i="36"/>
  <c r="S174" i="36"/>
  <c r="T174" i="36"/>
  <c r="U174" i="36"/>
  <c r="V174" i="36"/>
  <c r="W174" i="36"/>
  <c r="X174" i="36"/>
  <c r="Y174" i="36"/>
  <c r="Z174" i="36"/>
  <c r="AA174" i="36"/>
  <c r="AB174" i="36"/>
  <c r="AC174" i="36"/>
  <c r="AD174" i="36"/>
  <c r="AE174" i="36"/>
  <c r="D175" i="36"/>
  <c r="E175" i="36"/>
  <c r="F175" i="36"/>
  <c r="G175" i="36"/>
  <c r="H175" i="36"/>
  <c r="I175" i="36"/>
  <c r="J175" i="36"/>
  <c r="K175" i="36"/>
  <c r="L175" i="36"/>
  <c r="M175" i="36"/>
  <c r="N175" i="36"/>
  <c r="O175" i="36"/>
  <c r="P175" i="36"/>
  <c r="Q175" i="36"/>
  <c r="R175" i="36"/>
  <c r="S175" i="36"/>
  <c r="T175" i="36"/>
  <c r="U175" i="36"/>
  <c r="V175" i="36"/>
  <c r="W175" i="36"/>
  <c r="X175" i="36"/>
  <c r="Y175" i="36"/>
  <c r="Z175" i="36"/>
  <c r="AA175" i="36"/>
  <c r="AB175" i="36"/>
  <c r="AC175" i="36"/>
  <c r="AD175" i="36"/>
  <c r="AE175" i="36"/>
  <c r="D176" i="36"/>
  <c r="E176" i="36"/>
  <c r="F176" i="36"/>
  <c r="G176" i="36"/>
  <c r="H176" i="36"/>
  <c r="I176" i="36"/>
  <c r="J176" i="36"/>
  <c r="K176" i="36"/>
  <c r="L176" i="36"/>
  <c r="M176" i="36"/>
  <c r="N176" i="36"/>
  <c r="O176" i="36"/>
  <c r="P176" i="36"/>
  <c r="Q176" i="36"/>
  <c r="R176" i="36"/>
  <c r="S176" i="36"/>
  <c r="T176" i="36"/>
  <c r="U176" i="36"/>
  <c r="V176" i="36"/>
  <c r="W176" i="36"/>
  <c r="X176" i="36"/>
  <c r="Y176" i="36"/>
  <c r="Z176" i="36"/>
  <c r="AA176" i="36"/>
  <c r="AB176" i="36"/>
  <c r="AC176" i="36"/>
  <c r="AD176" i="36"/>
  <c r="AE176" i="36"/>
  <c r="C177" i="36"/>
  <c r="C178" i="36"/>
  <c r="E2" i="35"/>
  <c r="F2" i="35"/>
  <c r="G2" i="35"/>
  <c r="H2" i="35"/>
  <c r="I2" i="35"/>
  <c r="J2" i="35"/>
  <c r="K2" i="35"/>
  <c r="L2" i="35"/>
  <c r="M2" i="35"/>
  <c r="N2" i="35"/>
  <c r="O2" i="35"/>
  <c r="P2" i="35"/>
  <c r="Q2" i="35"/>
  <c r="R2" i="35"/>
  <c r="S2" i="35"/>
  <c r="T2" i="35"/>
  <c r="U2" i="35"/>
  <c r="V2" i="35"/>
  <c r="W2" i="35"/>
  <c r="X2" i="35"/>
  <c r="Y2" i="35"/>
  <c r="Z2" i="35"/>
  <c r="AA2" i="35"/>
  <c r="AB2" i="35"/>
  <c r="AC2" i="35"/>
  <c r="AD2" i="35"/>
  <c r="AE2" i="35"/>
  <c r="AF2" i="35"/>
  <c r="AG2" i="35"/>
  <c r="AH2" i="35"/>
  <c r="A6" i="35"/>
  <c r="A7" i="35"/>
  <c r="A8" i="35"/>
  <c r="A9" i="35"/>
  <c r="A10" i="35"/>
  <c r="A11" i="35"/>
  <c r="A12" i="35"/>
  <c r="D13" i="35"/>
  <c r="E13" i="35"/>
  <c r="F13" i="35"/>
  <c r="G13" i="35"/>
  <c r="H13" i="35"/>
  <c r="I13" i="35"/>
  <c r="J13" i="35"/>
  <c r="K13" i="35"/>
  <c r="L13" i="35"/>
  <c r="M13" i="35"/>
  <c r="N13" i="35"/>
  <c r="O13" i="35"/>
  <c r="P13" i="35"/>
  <c r="Q13" i="35"/>
  <c r="R13" i="35"/>
  <c r="S13" i="35"/>
  <c r="T13" i="35"/>
  <c r="U13" i="35"/>
  <c r="V13" i="35"/>
  <c r="W13" i="35"/>
  <c r="X13" i="35"/>
  <c r="Y13" i="35"/>
  <c r="Z13" i="35"/>
  <c r="AA13" i="35"/>
  <c r="AB13" i="35"/>
  <c r="AC13" i="35"/>
  <c r="AD13" i="35"/>
  <c r="AE13" i="35"/>
  <c r="AF13" i="35"/>
  <c r="AG13" i="35"/>
  <c r="AH13" i="35"/>
  <c r="D14" i="35"/>
  <c r="E14" i="35"/>
  <c r="F14" i="35"/>
  <c r="G14" i="35"/>
  <c r="H14" i="35"/>
  <c r="I14" i="35"/>
  <c r="J14" i="35"/>
  <c r="K14" i="35"/>
  <c r="L14" i="35"/>
  <c r="M14" i="35"/>
  <c r="N14" i="35"/>
  <c r="O14" i="35"/>
  <c r="P14" i="35"/>
  <c r="Q14" i="35"/>
  <c r="R14" i="35"/>
  <c r="S14" i="35"/>
  <c r="T14" i="35"/>
  <c r="U14" i="35"/>
  <c r="V14" i="35"/>
  <c r="W14" i="35"/>
  <c r="X14" i="35"/>
  <c r="Y14" i="35"/>
  <c r="Z14" i="35"/>
  <c r="AA14" i="35"/>
  <c r="AB14" i="35"/>
  <c r="AC14" i="35"/>
  <c r="AD14" i="35"/>
  <c r="AE14" i="35"/>
  <c r="AF14" i="35"/>
  <c r="AG14" i="35"/>
  <c r="AH14" i="35"/>
  <c r="D15" i="35"/>
  <c r="E15" i="35"/>
  <c r="F15" i="35"/>
  <c r="G15" i="35"/>
  <c r="H15" i="35"/>
  <c r="I15" i="35"/>
  <c r="J15" i="35"/>
  <c r="K15" i="35"/>
  <c r="L15" i="35"/>
  <c r="M15" i="35"/>
  <c r="N15" i="35"/>
  <c r="O15" i="35"/>
  <c r="P15" i="35"/>
  <c r="Q15" i="35"/>
  <c r="R15" i="35"/>
  <c r="S15" i="35"/>
  <c r="T15" i="35"/>
  <c r="U15" i="35"/>
  <c r="V15" i="35"/>
  <c r="W15" i="35"/>
  <c r="X15" i="35"/>
  <c r="Y15" i="35"/>
  <c r="Z15" i="35"/>
  <c r="AA15" i="35"/>
  <c r="AB15" i="35"/>
  <c r="AC15" i="35"/>
  <c r="AD15" i="35"/>
  <c r="AE15" i="35"/>
  <c r="AF15" i="35"/>
  <c r="AG15" i="35"/>
  <c r="AH15" i="35"/>
  <c r="C16" i="35"/>
  <c r="C17" i="35"/>
  <c r="A20" i="35"/>
  <c r="A21" i="35"/>
  <c r="A22" i="35"/>
  <c r="D23" i="35"/>
  <c r="E23" i="35"/>
  <c r="F23" i="35"/>
  <c r="G23" i="35"/>
  <c r="H23" i="35"/>
  <c r="I23" i="35"/>
  <c r="J23" i="35"/>
  <c r="K23" i="35"/>
  <c r="L23" i="35"/>
  <c r="M23" i="35"/>
  <c r="N23" i="35"/>
  <c r="O23" i="35"/>
  <c r="P23" i="35"/>
  <c r="Q23" i="35"/>
  <c r="R23" i="35"/>
  <c r="S23" i="35"/>
  <c r="T23" i="35"/>
  <c r="U23" i="35"/>
  <c r="V23" i="35"/>
  <c r="W23" i="35"/>
  <c r="X23" i="35"/>
  <c r="Y23" i="35"/>
  <c r="Z23" i="35"/>
  <c r="AA23" i="35"/>
  <c r="AB23" i="35"/>
  <c r="AC23" i="35"/>
  <c r="AD23" i="35"/>
  <c r="AE23" i="35"/>
  <c r="AF23" i="35"/>
  <c r="AG23" i="35"/>
  <c r="AH23" i="35"/>
  <c r="D24" i="35"/>
  <c r="E24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U24" i="35"/>
  <c r="V24" i="35"/>
  <c r="W24" i="35"/>
  <c r="X24" i="35"/>
  <c r="Y24" i="35"/>
  <c r="Z24" i="35"/>
  <c r="AA24" i="35"/>
  <c r="AB24" i="35"/>
  <c r="AC24" i="35"/>
  <c r="AD24" i="35"/>
  <c r="AE24" i="35"/>
  <c r="AF24" i="35"/>
  <c r="AG24" i="35"/>
  <c r="AH24" i="35"/>
  <c r="D25" i="35"/>
  <c r="E25" i="35"/>
  <c r="F25" i="35"/>
  <c r="G25" i="35"/>
  <c r="H25" i="35"/>
  <c r="I25" i="35"/>
  <c r="J25" i="35"/>
  <c r="K25" i="35"/>
  <c r="L25" i="35"/>
  <c r="M25" i="35"/>
  <c r="N25" i="35"/>
  <c r="O25" i="35"/>
  <c r="P25" i="35"/>
  <c r="Q25" i="35"/>
  <c r="R25" i="35"/>
  <c r="S25" i="35"/>
  <c r="T25" i="35"/>
  <c r="U25" i="35"/>
  <c r="V25" i="35"/>
  <c r="W25" i="35"/>
  <c r="X25" i="35"/>
  <c r="Y25" i="35"/>
  <c r="Z25" i="35"/>
  <c r="AA25" i="35"/>
  <c r="AB25" i="35"/>
  <c r="AC25" i="35"/>
  <c r="AD25" i="35"/>
  <c r="AE25" i="35"/>
  <c r="AF25" i="35"/>
  <c r="AG25" i="35"/>
  <c r="AH25" i="35"/>
  <c r="C26" i="35"/>
  <c r="C27" i="35"/>
  <c r="A30" i="35"/>
  <c r="A31" i="35"/>
  <c r="A32" i="35"/>
  <c r="A33" i="35"/>
  <c r="D34" i="35"/>
  <c r="E34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U34" i="35"/>
  <c r="V34" i="35"/>
  <c r="W34" i="35"/>
  <c r="X34" i="35"/>
  <c r="Y34" i="35"/>
  <c r="Z34" i="35"/>
  <c r="AA34" i="35"/>
  <c r="AB34" i="35"/>
  <c r="AC34" i="35"/>
  <c r="AD34" i="35"/>
  <c r="AE34" i="35"/>
  <c r="AF34" i="35"/>
  <c r="AG34" i="35"/>
  <c r="AH34" i="35"/>
  <c r="D35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R35" i="35"/>
  <c r="S35" i="35"/>
  <c r="T35" i="35"/>
  <c r="U35" i="35"/>
  <c r="V35" i="35"/>
  <c r="W35" i="35"/>
  <c r="X35" i="35"/>
  <c r="Y35" i="35"/>
  <c r="Z35" i="35"/>
  <c r="AA35" i="35"/>
  <c r="AB35" i="35"/>
  <c r="AC35" i="35"/>
  <c r="AD35" i="35"/>
  <c r="AE35" i="35"/>
  <c r="AF35" i="35"/>
  <c r="AG35" i="35"/>
  <c r="AH35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R36" i="35"/>
  <c r="S36" i="35"/>
  <c r="T36" i="35"/>
  <c r="U36" i="35"/>
  <c r="V36" i="35"/>
  <c r="W36" i="35"/>
  <c r="X36" i="35"/>
  <c r="Y36" i="35"/>
  <c r="Z36" i="35"/>
  <c r="AA36" i="35"/>
  <c r="AB36" i="35"/>
  <c r="AC36" i="35"/>
  <c r="AD36" i="35"/>
  <c r="AE36" i="35"/>
  <c r="AF36" i="35"/>
  <c r="AG36" i="35"/>
  <c r="AH36" i="35"/>
  <c r="C37" i="35"/>
  <c r="C38" i="35"/>
  <c r="A41" i="35"/>
  <c r="A42" i="35"/>
  <c r="A43" i="35"/>
  <c r="A44" i="35"/>
  <c r="A45" i="35"/>
  <c r="A46" i="35"/>
  <c r="A47" i="35"/>
  <c r="A48" i="35"/>
  <c r="A49" i="35"/>
  <c r="A50" i="35"/>
  <c r="A51" i="35"/>
  <c r="A52" i="35"/>
  <c r="D53" i="35"/>
  <c r="E53" i="35"/>
  <c r="F53" i="35"/>
  <c r="G53" i="35"/>
  <c r="H53" i="35"/>
  <c r="I53" i="35"/>
  <c r="J53" i="35"/>
  <c r="K53" i="35"/>
  <c r="L53" i="35"/>
  <c r="M53" i="35"/>
  <c r="N53" i="35"/>
  <c r="O53" i="35"/>
  <c r="P53" i="35"/>
  <c r="Q53" i="35"/>
  <c r="R53" i="35"/>
  <c r="S53" i="35"/>
  <c r="T53" i="35"/>
  <c r="U53" i="35"/>
  <c r="V53" i="35"/>
  <c r="W53" i="35"/>
  <c r="X53" i="35"/>
  <c r="Y53" i="35"/>
  <c r="Z53" i="35"/>
  <c r="AA53" i="35"/>
  <c r="AB53" i="35"/>
  <c r="AC53" i="35"/>
  <c r="AD53" i="35"/>
  <c r="AE53" i="35"/>
  <c r="AF53" i="35"/>
  <c r="AG53" i="35"/>
  <c r="AH53" i="35"/>
  <c r="D54" i="35"/>
  <c r="E54" i="35"/>
  <c r="F54" i="35"/>
  <c r="G54" i="35"/>
  <c r="H54" i="35"/>
  <c r="I54" i="35"/>
  <c r="J54" i="35"/>
  <c r="K54" i="35"/>
  <c r="L54" i="35"/>
  <c r="M54" i="35"/>
  <c r="N54" i="35"/>
  <c r="O54" i="35"/>
  <c r="P54" i="35"/>
  <c r="Q54" i="35"/>
  <c r="R54" i="35"/>
  <c r="S54" i="35"/>
  <c r="T54" i="35"/>
  <c r="U54" i="35"/>
  <c r="V54" i="35"/>
  <c r="W54" i="35"/>
  <c r="X54" i="35"/>
  <c r="Y54" i="35"/>
  <c r="Z54" i="35"/>
  <c r="AA54" i="35"/>
  <c r="AB54" i="35"/>
  <c r="AC54" i="35"/>
  <c r="AD54" i="35"/>
  <c r="AE54" i="35"/>
  <c r="AF54" i="35"/>
  <c r="AG54" i="35"/>
  <c r="AH54" i="35"/>
  <c r="D55" i="35"/>
  <c r="E55" i="35"/>
  <c r="F55" i="35"/>
  <c r="G55" i="35"/>
  <c r="H55" i="35"/>
  <c r="I55" i="35"/>
  <c r="J55" i="35"/>
  <c r="K55" i="35"/>
  <c r="L55" i="35"/>
  <c r="M55" i="35"/>
  <c r="N55" i="35"/>
  <c r="O55" i="35"/>
  <c r="P55" i="35"/>
  <c r="Q55" i="35"/>
  <c r="R55" i="35"/>
  <c r="S55" i="35"/>
  <c r="T55" i="35"/>
  <c r="U55" i="35"/>
  <c r="V55" i="35"/>
  <c r="W55" i="35"/>
  <c r="X55" i="35"/>
  <c r="Y55" i="35"/>
  <c r="Z55" i="35"/>
  <c r="AA55" i="35"/>
  <c r="AB55" i="35"/>
  <c r="AC55" i="35"/>
  <c r="AD55" i="35"/>
  <c r="AE55" i="35"/>
  <c r="AF55" i="35"/>
  <c r="AG55" i="35"/>
  <c r="AH55" i="35"/>
  <c r="C56" i="35"/>
  <c r="C57" i="35"/>
  <c r="A60" i="35"/>
  <c r="A61" i="35"/>
  <c r="A62" i="35"/>
  <c r="A63" i="35"/>
  <c r="A64" i="35"/>
  <c r="A65" i="35"/>
  <c r="A66" i="35"/>
  <c r="A67" i="35"/>
  <c r="A68" i="35"/>
  <c r="A69" i="35"/>
  <c r="A70" i="35"/>
  <c r="A71" i="35"/>
  <c r="A72" i="35"/>
  <c r="D73" i="35"/>
  <c r="E73" i="35"/>
  <c r="F73" i="35"/>
  <c r="G73" i="35"/>
  <c r="H73" i="35"/>
  <c r="I73" i="35"/>
  <c r="J73" i="35"/>
  <c r="K73" i="35"/>
  <c r="L73" i="35"/>
  <c r="M73" i="35"/>
  <c r="N73" i="35"/>
  <c r="O73" i="35"/>
  <c r="P73" i="35"/>
  <c r="Q73" i="35"/>
  <c r="R73" i="35"/>
  <c r="S73" i="35"/>
  <c r="T73" i="35"/>
  <c r="U73" i="35"/>
  <c r="V73" i="35"/>
  <c r="W73" i="35"/>
  <c r="X73" i="35"/>
  <c r="Y73" i="35"/>
  <c r="Z73" i="35"/>
  <c r="AA73" i="35"/>
  <c r="AB73" i="35"/>
  <c r="AC73" i="35"/>
  <c r="AD73" i="35"/>
  <c r="AE73" i="35"/>
  <c r="AF73" i="35"/>
  <c r="AG73" i="35"/>
  <c r="AH73" i="35"/>
  <c r="D74" i="35"/>
  <c r="E74" i="35"/>
  <c r="F74" i="35"/>
  <c r="G74" i="35"/>
  <c r="H74" i="35"/>
  <c r="I74" i="35"/>
  <c r="J74" i="35"/>
  <c r="K74" i="35"/>
  <c r="L74" i="35"/>
  <c r="M74" i="35"/>
  <c r="N74" i="35"/>
  <c r="O74" i="35"/>
  <c r="P74" i="35"/>
  <c r="Q74" i="35"/>
  <c r="R74" i="35"/>
  <c r="S74" i="35"/>
  <c r="T74" i="35"/>
  <c r="U74" i="35"/>
  <c r="V74" i="35"/>
  <c r="W74" i="35"/>
  <c r="X74" i="35"/>
  <c r="Y74" i="35"/>
  <c r="Z74" i="35"/>
  <c r="AA74" i="35"/>
  <c r="AB74" i="35"/>
  <c r="AC74" i="35"/>
  <c r="AD74" i="35"/>
  <c r="AE74" i="35"/>
  <c r="AF74" i="35"/>
  <c r="AG74" i="35"/>
  <c r="AH74" i="35"/>
  <c r="D75" i="35"/>
  <c r="E75" i="35"/>
  <c r="F75" i="35"/>
  <c r="G75" i="35"/>
  <c r="H75" i="35"/>
  <c r="I75" i="35"/>
  <c r="J75" i="35"/>
  <c r="K75" i="35"/>
  <c r="L75" i="35"/>
  <c r="M75" i="35"/>
  <c r="N75" i="35"/>
  <c r="O75" i="35"/>
  <c r="P75" i="35"/>
  <c r="Q75" i="35"/>
  <c r="R75" i="35"/>
  <c r="S75" i="35"/>
  <c r="T75" i="35"/>
  <c r="U75" i="35"/>
  <c r="V75" i="35"/>
  <c r="W75" i="35"/>
  <c r="X75" i="35"/>
  <c r="Y75" i="35"/>
  <c r="Z75" i="35"/>
  <c r="AA75" i="35"/>
  <c r="AB75" i="35"/>
  <c r="AC75" i="35"/>
  <c r="AD75" i="35"/>
  <c r="AE75" i="35"/>
  <c r="AF75" i="35"/>
  <c r="AG75" i="35"/>
  <c r="AH75" i="35"/>
  <c r="C76" i="35"/>
  <c r="C77" i="35"/>
  <c r="A80" i="35"/>
  <c r="A81" i="35"/>
  <c r="A82" i="35"/>
  <c r="A83" i="35"/>
  <c r="A84" i="35"/>
  <c r="D85" i="35"/>
  <c r="E85" i="35"/>
  <c r="F85" i="35"/>
  <c r="G85" i="35"/>
  <c r="H85" i="35"/>
  <c r="I85" i="35"/>
  <c r="J85" i="35"/>
  <c r="K85" i="35"/>
  <c r="L85" i="35"/>
  <c r="M85" i="35"/>
  <c r="N85" i="35"/>
  <c r="O85" i="35"/>
  <c r="P85" i="35"/>
  <c r="Q85" i="35"/>
  <c r="R85" i="35"/>
  <c r="S85" i="35"/>
  <c r="T85" i="35"/>
  <c r="U85" i="35"/>
  <c r="V85" i="35"/>
  <c r="W85" i="35"/>
  <c r="X85" i="35"/>
  <c r="Y85" i="35"/>
  <c r="Z85" i="35"/>
  <c r="AA85" i="35"/>
  <c r="AB85" i="35"/>
  <c r="AC85" i="35"/>
  <c r="AD85" i="35"/>
  <c r="AE85" i="35"/>
  <c r="AF85" i="35"/>
  <c r="AG85" i="35"/>
  <c r="AH85" i="35"/>
  <c r="D86" i="35"/>
  <c r="E86" i="35"/>
  <c r="F86" i="35"/>
  <c r="G86" i="35"/>
  <c r="H86" i="35"/>
  <c r="I86" i="35"/>
  <c r="J86" i="35"/>
  <c r="K86" i="35"/>
  <c r="L86" i="35"/>
  <c r="M86" i="35"/>
  <c r="N86" i="35"/>
  <c r="O86" i="35"/>
  <c r="P86" i="35"/>
  <c r="Q86" i="35"/>
  <c r="R86" i="35"/>
  <c r="S86" i="35"/>
  <c r="T86" i="35"/>
  <c r="U86" i="35"/>
  <c r="V86" i="35"/>
  <c r="W86" i="35"/>
  <c r="X86" i="35"/>
  <c r="Y86" i="35"/>
  <c r="Z86" i="35"/>
  <c r="AA86" i="35"/>
  <c r="AB86" i="35"/>
  <c r="AC86" i="35"/>
  <c r="AD86" i="35"/>
  <c r="AE86" i="35"/>
  <c r="AF86" i="35"/>
  <c r="AG86" i="35"/>
  <c r="AH86" i="35"/>
  <c r="D87" i="35"/>
  <c r="E87" i="35"/>
  <c r="F87" i="35"/>
  <c r="G87" i="35"/>
  <c r="H87" i="35"/>
  <c r="I87" i="35"/>
  <c r="J87" i="35"/>
  <c r="K87" i="35"/>
  <c r="L87" i="35"/>
  <c r="M87" i="35"/>
  <c r="N87" i="35"/>
  <c r="O87" i="35"/>
  <c r="P87" i="35"/>
  <c r="Q87" i="35"/>
  <c r="R87" i="35"/>
  <c r="S87" i="35"/>
  <c r="T87" i="35"/>
  <c r="U87" i="35"/>
  <c r="V87" i="35"/>
  <c r="W87" i="35"/>
  <c r="X87" i="35"/>
  <c r="Y87" i="35"/>
  <c r="Z87" i="35"/>
  <c r="AA87" i="35"/>
  <c r="AB87" i="35"/>
  <c r="AC87" i="35"/>
  <c r="AD87" i="35"/>
  <c r="AE87" i="35"/>
  <c r="AF87" i="35"/>
  <c r="AG87" i="35"/>
  <c r="AH87" i="35"/>
  <c r="C88" i="35"/>
  <c r="C89" i="35"/>
  <c r="A92" i="35"/>
  <c r="A93" i="35"/>
  <c r="A94" i="35"/>
  <c r="A95" i="35"/>
  <c r="D96" i="35"/>
  <c r="E96" i="35"/>
  <c r="F96" i="35"/>
  <c r="G96" i="35"/>
  <c r="H96" i="35"/>
  <c r="I96" i="35"/>
  <c r="J96" i="35"/>
  <c r="K96" i="35"/>
  <c r="L96" i="35"/>
  <c r="M96" i="35"/>
  <c r="N96" i="35"/>
  <c r="O96" i="35"/>
  <c r="P96" i="35"/>
  <c r="Q96" i="35"/>
  <c r="R96" i="35"/>
  <c r="S96" i="35"/>
  <c r="T96" i="35"/>
  <c r="U96" i="35"/>
  <c r="V96" i="35"/>
  <c r="W96" i="35"/>
  <c r="X96" i="35"/>
  <c r="Y96" i="35"/>
  <c r="Z96" i="35"/>
  <c r="AA96" i="35"/>
  <c r="AB96" i="35"/>
  <c r="AC96" i="35"/>
  <c r="AD96" i="35"/>
  <c r="AE96" i="35"/>
  <c r="AF96" i="35"/>
  <c r="AG96" i="35"/>
  <c r="AH96" i="35"/>
  <c r="D97" i="35"/>
  <c r="E97" i="35"/>
  <c r="F97" i="35"/>
  <c r="G97" i="35"/>
  <c r="H97" i="35"/>
  <c r="I97" i="35"/>
  <c r="J97" i="35"/>
  <c r="K97" i="35"/>
  <c r="L97" i="35"/>
  <c r="M97" i="35"/>
  <c r="N97" i="35"/>
  <c r="O97" i="35"/>
  <c r="P97" i="35"/>
  <c r="Q97" i="35"/>
  <c r="R97" i="35"/>
  <c r="S97" i="35"/>
  <c r="T97" i="35"/>
  <c r="U97" i="35"/>
  <c r="V97" i="35"/>
  <c r="W97" i="35"/>
  <c r="X97" i="35"/>
  <c r="Y97" i="35"/>
  <c r="Z97" i="35"/>
  <c r="AA97" i="35"/>
  <c r="AB97" i="35"/>
  <c r="AC97" i="35"/>
  <c r="AD97" i="35"/>
  <c r="AE97" i="35"/>
  <c r="AF97" i="35"/>
  <c r="AG97" i="35"/>
  <c r="AH97" i="35"/>
  <c r="D98" i="35"/>
  <c r="E98" i="35"/>
  <c r="F98" i="35"/>
  <c r="G98" i="35"/>
  <c r="H98" i="35"/>
  <c r="I98" i="35"/>
  <c r="J98" i="35"/>
  <c r="K98" i="35"/>
  <c r="L98" i="35"/>
  <c r="M98" i="35"/>
  <c r="N98" i="35"/>
  <c r="O98" i="35"/>
  <c r="P98" i="35"/>
  <c r="Q98" i="35"/>
  <c r="R98" i="35"/>
  <c r="S98" i="35"/>
  <c r="T98" i="35"/>
  <c r="U98" i="35"/>
  <c r="V98" i="35"/>
  <c r="W98" i="35"/>
  <c r="X98" i="35"/>
  <c r="Y98" i="35"/>
  <c r="Z98" i="35"/>
  <c r="AA98" i="35"/>
  <c r="AB98" i="35"/>
  <c r="AC98" i="35"/>
  <c r="AD98" i="35"/>
  <c r="AE98" i="35"/>
  <c r="AF98" i="35"/>
  <c r="AG98" i="35"/>
  <c r="AH98" i="35"/>
  <c r="C99" i="35"/>
  <c r="C100" i="35"/>
  <c r="A103" i="35"/>
  <c r="A104" i="35"/>
  <c r="A105" i="35"/>
  <c r="A106" i="35"/>
  <c r="A107" i="35"/>
  <c r="D108" i="35"/>
  <c r="E108" i="35"/>
  <c r="F108" i="35"/>
  <c r="G108" i="35"/>
  <c r="H108" i="35"/>
  <c r="I108" i="35"/>
  <c r="J108" i="35"/>
  <c r="K108" i="35"/>
  <c r="L108" i="35"/>
  <c r="M108" i="35"/>
  <c r="N108" i="35"/>
  <c r="O108" i="35"/>
  <c r="P108" i="35"/>
  <c r="Q108" i="35"/>
  <c r="R108" i="35"/>
  <c r="S108" i="35"/>
  <c r="T108" i="35"/>
  <c r="U108" i="35"/>
  <c r="V108" i="35"/>
  <c r="W108" i="35"/>
  <c r="X108" i="35"/>
  <c r="Y108" i="35"/>
  <c r="Z108" i="35"/>
  <c r="AA108" i="35"/>
  <c r="AB108" i="35"/>
  <c r="AC108" i="35"/>
  <c r="AD108" i="35"/>
  <c r="AE108" i="35"/>
  <c r="AF108" i="35"/>
  <c r="AG108" i="35"/>
  <c r="AH108" i="35"/>
  <c r="D109" i="35"/>
  <c r="E109" i="35"/>
  <c r="F109" i="35"/>
  <c r="G109" i="35"/>
  <c r="H109" i="35"/>
  <c r="I109" i="35"/>
  <c r="J109" i="35"/>
  <c r="K109" i="35"/>
  <c r="L109" i="35"/>
  <c r="M109" i="35"/>
  <c r="N109" i="35"/>
  <c r="O109" i="35"/>
  <c r="P109" i="35"/>
  <c r="Q109" i="35"/>
  <c r="R109" i="35"/>
  <c r="S109" i="35"/>
  <c r="T109" i="35"/>
  <c r="U109" i="35"/>
  <c r="V109" i="35"/>
  <c r="W109" i="35"/>
  <c r="X109" i="35"/>
  <c r="Y109" i="35"/>
  <c r="Z109" i="35"/>
  <c r="AA109" i="35"/>
  <c r="AB109" i="35"/>
  <c r="AC109" i="35"/>
  <c r="AD109" i="35"/>
  <c r="AE109" i="35"/>
  <c r="AF109" i="35"/>
  <c r="AG109" i="35"/>
  <c r="AH109" i="35"/>
  <c r="D110" i="35"/>
  <c r="E110" i="35"/>
  <c r="F110" i="35"/>
  <c r="G110" i="35"/>
  <c r="H110" i="35"/>
  <c r="I110" i="35"/>
  <c r="J110" i="35"/>
  <c r="K110" i="35"/>
  <c r="L110" i="35"/>
  <c r="M110" i="35"/>
  <c r="N110" i="35"/>
  <c r="O110" i="35"/>
  <c r="P110" i="35"/>
  <c r="Q110" i="35"/>
  <c r="R110" i="35"/>
  <c r="S110" i="35"/>
  <c r="T110" i="35"/>
  <c r="U110" i="35"/>
  <c r="V110" i="35"/>
  <c r="W110" i="35"/>
  <c r="X110" i="35"/>
  <c r="Y110" i="35"/>
  <c r="Z110" i="35"/>
  <c r="AA110" i="35"/>
  <c r="AB110" i="35"/>
  <c r="AC110" i="35"/>
  <c r="AD110" i="35"/>
  <c r="AE110" i="35"/>
  <c r="AF110" i="35"/>
  <c r="AG110" i="35"/>
  <c r="AH110" i="35"/>
  <c r="C111" i="35"/>
  <c r="C112" i="35"/>
  <c r="A115" i="35"/>
  <c r="A116" i="35"/>
  <c r="A117" i="35"/>
  <c r="A118" i="35"/>
  <c r="A119" i="35"/>
  <c r="A120" i="35"/>
  <c r="A121" i="35"/>
  <c r="A122" i="35"/>
  <c r="A123" i="35"/>
  <c r="A124" i="35"/>
  <c r="A125" i="35"/>
  <c r="A126" i="35"/>
  <c r="A127" i="35"/>
  <c r="A128" i="35"/>
  <c r="A129" i="35"/>
  <c r="A130" i="35"/>
  <c r="A131" i="35"/>
  <c r="A132" i="35"/>
  <c r="A133" i="35"/>
  <c r="A134" i="35"/>
  <c r="A135" i="35"/>
  <c r="A136" i="35"/>
  <c r="A137" i="35"/>
  <c r="A138" i="35"/>
  <c r="A139" i="35"/>
  <c r="A140" i="35"/>
  <c r="D141" i="35"/>
  <c r="E141" i="35"/>
  <c r="F141" i="35"/>
  <c r="G141" i="35"/>
  <c r="H141" i="35"/>
  <c r="I141" i="35"/>
  <c r="J141" i="35"/>
  <c r="K141" i="35"/>
  <c r="L141" i="35"/>
  <c r="M141" i="35"/>
  <c r="N141" i="35"/>
  <c r="O141" i="35"/>
  <c r="P141" i="35"/>
  <c r="Q141" i="35"/>
  <c r="R141" i="35"/>
  <c r="S141" i="35"/>
  <c r="T141" i="35"/>
  <c r="U141" i="35"/>
  <c r="V141" i="35"/>
  <c r="W141" i="35"/>
  <c r="X141" i="35"/>
  <c r="Y141" i="35"/>
  <c r="Z141" i="35"/>
  <c r="AA141" i="35"/>
  <c r="AB141" i="35"/>
  <c r="AC141" i="35"/>
  <c r="AD141" i="35"/>
  <c r="AE141" i="35"/>
  <c r="AF141" i="35"/>
  <c r="AG141" i="35"/>
  <c r="AH141" i="35"/>
  <c r="D142" i="35"/>
  <c r="E142" i="35"/>
  <c r="F142" i="35"/>
  <c r="G142" i="35"/>
  <c r="H142" i="35"/>
  <c r="I142" i="35"/>
  <c r="J142" i="35"/>
  <c r="K142" i="35"/>
  <c r="L142" i="35"/>
  <c r="M142" i="35"/>
  <c r="N142" i="35"/>
  <c r="O142" i="35"/>
  <c r="P142" i="35"/>
  <c r="Q142" i="35"/>
  <c r="R142" i="35"/>
  <c r="S142" i="35"/>
  <c r="T142" i="35"/>
  <c r="U142" i="35"/>
  <c r="V142" i="35"/>
  <c r="W142" i="35"/>
  <c r="X142" i="35"/>
  <c r="Y142" i="35"/>
  <c r="Z142" i="35"/>
  <c r="AA142" i="35"/>
  <c r="AB142" i="35"/>
  <c r="AC142" i="35"/>
  <c r="AD142" i="35"/>
  <c r="AE142" i="35"/>
  <c r="AF142" i="35"/>
  <c r="AG142" i="35"/>
  <c r="AH142" i="35"/>
  <c r="D143" i="35"/>
  <c r="E143" i="35"/>
  <c r="F143" i="35"/>
  <c r="G143" i="35"/>
  <c r="H143" i="35"/>
  <c r="I143" i="35"/>
  <c r="J143" i="35"/>
  <c r="K143" i="35"/>
  <c r="L143" i="35"/>
  <c r="M143" i="35"/>
  <c r="N143" i="35"/>
  <c r="O143" i="35"/>
  <c r="P143" i="35"/>
  <c r="Q143" i="35"/>
  <c r="R143" i="35"/>
  <c r="S143" i="35"/>
  <c r="T143" i="35"/>
  <c r="U143" i="35"/>
  <c r="V143" i="35"/>
  <c r="W143" i="35"/>
  <c r="X143" i="35"/>
  <c r="Y143" i="35"/>
  <c r="Z143" i="35"/>
  <c r="AA143" i="35"/>
  <c r="AB143" i="35"/>
  <c r="AC143" i="35"/>
  <c r="AD143" i="35"/>
  <c r="AE143" i="35"/>
  <c r="AF143" i="35"/>
  <c r="AG143" i="35"/>
  <c r="AH143" i="35"/>
  <c r="C144" i="35"/>
  <c r="C145" i="35"/>
  <c r="A148" i="35"/>
  <c r="A149" i="35"/>
  <c r="A150" i="35"/>
  <c r="A151" i="35"/>
  <c r="A152" i="35"/>
  <c r="A153" i="35"/>
  <c r="D154" i="35"/>
  <c r="E154" i="35"/>
  <c r="F154" i="35"/>
  <c r="G154" i="35"/>
  <c r="H154" i="35"/>
  <c r="I154" i="35"/>
  <c r="J154" i="35"/>
  <c r="K154" i="35"/>
  <c r="L154" i="35"/>
  <c r="M154" i="35"/>
  <c r="N154" i="35"/>
  <c r="O154" i="35"/>
  <c r="P154" i="35"/>
  <c r="Q154" i="35"/>
  <c r="R154" i="35"/>
  <c r="S154" i="35"/>
  <c r="T154" i="35"/>
  <c r="U154" i="35"/>
  <c r="V154" i="35"/>
  <c r="W154" i="35"/>
  <c r="X154" i="35"/>
  <c r="Y154" i="35"/>
  <c r="Z154" i="35"/>
  <c r="AA154" i="35"/>
  <c r="AB154" i="35"/>
  <c r="AC154" i="35"/>
  <c r="AD154" i="35"/>
  <c r="AE154" i="35"/>
  <c r="AF154" i="35"/>
  <c r="AG154" i="35"/>
  <c r="AH154" i="35"/>
  <c r="D155" i="35"/>
  <c r="E155" i="35"/>
  <c r="F155" i="35"/>
  <c r="G155" i="35"/>
  <c r="H155" i="35"/>
  <c r="I155" i="35"/>
  <c r="J155" i="35"/>
  <c r="K155" i="35"/>
  <c r="L155" i="35"/>
  <c r="M155" i="35"/>
  <c r="N155" i="35"/>
  <c r="O155" i="35"/>
  <c r="P155" i="35"/>
  <c r="Q155" i="35"/>
  <c r="R155" i="35"/>
  <c r="S155" i="35"/>
  <c r="T155" i="35"/>
  <c r="U155" i="35"/>
  <c r="V155" i="35"/>
  <c r="W155" i="35"/>
  <c r="X155" i="35"/>
  <c r="Y155" i="35"/>
  <c r="Z155" i="35"/>
  <c r="AA155" i="35"/>
  <c r="AB155" i="35"/>
  <c r="AC155" i="35"/>
  <c r="AD155" i="35"/>
  <c r="AE155" i="35"/>
  <c r="AF155" i="35"/>
  <c r="AG155" i="35"/>
  <c r="AH155" i="35"/>
  <c r="D156" i="35"/>
  <c r="E156" i="35"/>
  <c r="F156" i="35"/>
  <c r="G156" i="35"/>
  <c r="H156" i="35"/>
  <c r="I156" i="35"/>
  <c r="J156" i="35"/>
  <c r="K156" i="35"/>
  <c r="L156" i="35"/>
  <c r="M156" i="35"/>
  <c r="N156" i="35"/>
  <c r="O156" i="35"/>
  <c r="P156" i="35"/>
  <c r="Q156" i="35"/>
  <c r="R156" i="35"/>
  <c r="S156" i="35"/>
  <c r="T156" i="35"/>
  <c r="U156" i="35"/>
  <c r="V156" i="35"/>
  <c r="W156" i="35"/>
  <c r="X156" i="35"/>
  <c r="Y156" i="35"/>
  <c r="Z156" i="35"/>
  <c r="AA156" i="35"/>
  <c r="AB156" i="35"/>
  <c r="AC156" i="35"/>
  <c r="AD156" i="35"/>
  <c r="AE156" i="35"/>
  <c r="AF156" i="35"/>
  <c r="AG156" i="35"/>
  <c r="AH156" i="35"/>
  <c r="C157" i="35"/>
  <c r="C158" i="35"/>
  <c r="D160" i="35"/>
  <c r="E160" i="35"/>
  <c r="F160" i="35"/>
  <c r="G160" i="35"/>
  <c r="H160" i="35"/>
  <c r="I160" i="35"/>
  <c r="J160" i="35"/>
  <c r="K160" i="35"/>
  <c r="L160" i="35"/>
  <c r="M160" i="35"/>
  <c r="N160" i="35"/>
  <c r="O160" i="35"/>
  <c r="P160" i="35"/>
  <c r="Q160" i="35"/>
  <c r="R160" i="35"/>
  <c r="S160" i="35"/>
  <c r="T160" i="35"/>
  <c r="U160" i="35"/>
  <c r="V160" i="35"/>
  <c r="W160" i="35"/>
  <c r="X160" i="35"/>
  <c r="Y160" i="35"/>
  <c r="Z160" i="35"/>
  <c r="AA160" i="35"/>
  <c r="AB160" i="35"/>
  <c r="AC160" i="35"/>
  <c r="AD160" i="35"/>
  <c r="AE160" i="35"/>
  <c r="AF160" i="35"/>
  <c r="AG160" i="35"/>
  <c r="AH160" i="35"/>
  <c r="C161" i="35"/>
  <c r="C162" i="35"/>
  <c r="D162" i="35"/>
  <c r="E162" i="35"/>
  <c r="F162" i="35"/>
  <c r="G162" i="35"/>
  <c r="H162" i="35"/>
  <c r="I162" i="35"/>
  <c r="J162" i="35"/>
  <c r="K162" i="35"/>
  <c r="L162" i="35"/>
  <c r="M162" i="35"/>
  <c r="N162" i="35"/>
  <c r="O162" i="35"/>
  <c r="P162" i="35"/>
  <c r="Q162" i="35"/>
  <c r="R162" i="35"/>
  <c r="S162" i="35"/>
  <c r="T162" i="35"/>
  <c r="U162" i="35"/>
  <c r="V162" i="35"/>
  <c r="W162" i="35"/>
  <c r="X162" i="35"/>
  <c r="Y162" i="35"/>
  <c r="Z162" i="35"/>
  <c r="AA162" i="35"/>
  <c r="AB162" i="35"/>
  <c r="AC162" i="35"/>
  <c r="AD162" i="35"/>
  <c r="AE162" i="35"/>
  <c r="AF162" i="35"/>
  <c r="AG162" i="35"/>
  <c r="AH162" i="35"/>
  <c r="A167" i="35"/>
  <c r="A168" i="35"/>
  <c r="A169" i="35"/>
  <c r="A170" i="35"/>
  <c r="A171" i="35"/>
  <c r="A172" i="35"/>
  <c r="A173" i="35"/>
  <c r="D174" i="35"/>
  <c r="E174" i="35"/>
  <c r="F174" i="35"/>
  <c r="G174" i="35"/>
  <c r="H174" i="35"/>
  <c r="I174" i="35"/>
  <c r="J174" i="35"/>
  <c r="K174" i="35"/>
  <c r="L174" i="35"/>
  <c r="M174" i="35"/>
  <c r="N174" i="35"/>
  <c r="O174" i="35"/>
  <c r="P174" i="35"/>
  <c r="Q174" i="35"/>
  <c r="R174" i="35"/>
  <c r="S174" i="35"/>
  <c r="T174" i="35"/>
  <c r="U174" i="35"/>
  <c r="V174" i="35"/>
  <c r="W174" i="35"/>
  <c r="X174" i="35"/>
  <c r="Y174" i="35"/>
  <c r="Z174" i="35"/>
  <c r="AA174" i="35"/>
  <c r="AB174" i="35"/>
  <c r="AC174" i="35"/>
  <c r="AD174" i="35"/>
  <c r="AE174" i="35"/>
  <c r="AF174" i="35"/>
  <c r="AG174" i="35"/>
  <c r="AH174" i="35"/>
  <c r="D175" i="35"/>
  <c r="E175" i="35"/>
  <c r="F175" i="35"/>
  <c r="G175" i="35"/>
  <c r="H175" i="35"/>
  <c r="I175" i="35"/>
  <c r="J175" i="35"/>
  <c r="K175" i="35"/>
  <c r="L175" i="35"/>
  <c r="M175" i="35"/>
  <c r="N175" i="35"/>
  <c r="O175" i="35"/>
  <c r="P175" i="35"/>
  <c r="Q175" i="35"/>
  <c r="R175" i="35"/>
  <c r="S175" i="35"/>
  <c r="T175" i="35"/>
  <c r="U175" i="35"/>
  <c r="V175" i="35"/>
  <c r="W175" i="35"/>
  <c r="X175" i="35"/>
  <c r="Y175" i="35"/>
  <c r="Z175" i="35"/>
  <c r="AA175" i="35"/>
  <c r="AB175" i="35"/>
  <c r="AC175" i="35"/>
  <c r="AD175" i="35"/>
  <c r="AE175" i="35"/>
  <c r="AF175" i="35"/>
  <c r="AG175" i="35"/>
  <c r="AH175" i="35"/>
  <c r="D176" i="35"/>
  <c r="E176" i="35"/>
  <c r="F176" i="35"/>
  <c r="G176" i="35"/>
  <c r="H176" i="35"/>
  <c r="I176" i="35"/>
  <c r="J176" i="35"/>
  <c r="K176" i="35"/>
  <c r="L176" i="35"/>
  <c r="M176" i="35"/>
  <c r="N176" i="35"/>
  <c r="O176" i="35"/>
  <c r="P176" i="35"/>
  <c r="Q176" i="35"/>
  <c r="R176" i="35"/>
  <c r="S176" i="35"/>
  <c r="T176" i="35"/>
  <c r="U176" i="35"/>
  <c r="V176" i="35"/>
  <c r="W176" i="35"/>
  <c r="X176" i="35"/>
  <c r="Y176" i="35"/>
  <c r="Z176" i="35"/>
  <c r="AA176" i="35"/>
  <c r="AB176" i="35"/>
  <c r="AC176" i="35"/>
  <c r="AD176" i="35"/>
  <c r="AE176" i="35"/>
  <c r="AF176" i="35"/>
  <c r="AG176" i="35"/>
  <c r="AH176" i="35"/>
  <c r="C177" i="35"/>
  <c r="C178" i="35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AB2" i="28"/>
  <c r="AC2" i="28"/>
  <c r="AD2" i="28"/>
  <c r="AE2" i="28"/>
  <c r="AF2" i="28"/>
  <c r="AG2" i="28"/>
  <c r="AH2" i="28"/>
  <c r="A6" i="28"/>
  <c r="A7" i="28"/>
  <c r="A8" i="28"/>
  <c r="A9" i="28"/>
  <c r="A10" i="28"/>
  <c r="A11" i="28"/>
  <c r="A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C16" i="28"/>
  <c r="C17" i="28"/>
  <c r="A20" i="28"/>
  <c r="A21" i="28"/>
  <c r="A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D25" i="28"/>
  <c r="E25" i="28"/>
  <c r="F25" i="28"/>
  <c r="G25" i="28"/>
  <c r="H25" i="28"/>
  <c r="I25" i="28"/>
  <c r="J25" i="28"/>
  <c r="K25" i="28"/>
  <c r="L25" i="28"/>
  <c r="M25" i="28"/>
  <c r="N25" i="28"/>
  <c r="O25" i="28"/>
  <c r="P25" i="28"/>
  <c r="Q25" i="28"/>
  <c r="R25" i="28"/>
  <c r="S25" i="28"/>
  <c r="T25" i="28"/>
  <c r="U25" i="28"/>
  <c r="V25" i="28"/>
  <c r="W25" i="28"/>
  <c r="X25" i="28"/>
  <c r="Y25" i="28"/>
  <c r="Z25" i="28"/>
  <c r="AA25" i="28"/>
  <c r="AB25" i="28"/>
  <c r="AC25" i="28"/>
  <c r="AD25" i="28"/>
  <c r="AE25" i="28"/>
  <c r="AF25" i="28"/>
  <c r="AG25" i="28"/>
  <c r="AH25" i="28"/>
  <c r="C26" i="28"/>
  <c r="C27" i="28"/>
  <c r="A30" i="28"/>
  <c r="A31" i="28"/>
  <c r="A32" i="28"/>
  <c r="A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C37" i="28"/>
  <c r="C38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D53" i="28"/>
  <c r="E53" i="28"/>
  <c r="F53" i="28"/>
  <c r="G53" i="28"/>
  <c r="H53" i="28"/>
  <c r="I53" i="28"/>
  <c r="J53" i="28"/>
  <c r="K53" i="28"/>
  <c r="L53" i="28"/>
  <c r="M53" i="28"/>
  <c r="N53" i="28"/>
  <c r="O53" i="28"/>
  <c r="P53" i="28"/>
  <c r="Q53" i="28"/>
  <c r="R53" i="28"/>
  <c r="S53" i="28"/>
  <c r="T53" i="28"/>
  <c r="U53" i="28"/>
  <c r="V53" i="28"/>
  <c r="W53" i="28"/>
  <c r="X53" i="28"/>
  <c r="Y53" i="28"/>
  <c r="Z53" i="28"/>
  <c r="AA53" i="28"/>
  <c r="AB53" i="28"/>
  <c r="AC53" i="28"/>
  <c r="AD53" i="28"/>
  <c r="AE53" i="28"/>
  <c r="AF53" i="28"/>
  <c r="AG53" i="28"/>
  <c r="AH53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C56" i="28"/>
  <c r="C57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C76" i="28"/>
  <c r="C77" i="28"/>
  <c r="A80" i="28"/>
  <c r="A81" i="28"/>
  <c r="A82" i="28"/>
  <c r="A83" i="28"/>
  <c r="A84" i="28"/>
  <c r="D85" i="28"/>
  <c r="E85" i="28"/>
  <c r="F85" i="28"/>
  <c r="G85" i="28"/>
  <c r="H85" i="28"/>
  <c r="I85" i="28"/>
  <c r="J85" i="28"/>
  <c r="K85" i="28"/>
  <c r="L85" i="28"/>
  <c r="M85" i="28"/>
  <c r="N85" i="28"/>
  <c r="O85" i="28"/>
  <c r="P85" i="28"/>
  <c r="Q85" i="28"/>
  <c r="R85" i="28"/>
  <c r="S85" i="28"/>
  <c r="T85" i="28"/>
  <c r="U85" i="28"/>
  <c r="V85" i="28"/>
  <c r="W85" i="28"/>
  <c r="X85" i="28"/>
  <c r="Y85" i="28"/>
  <c r="Z85" i="28"/>
  <c r="AA85" i="28"/>
  <c r="AB85" i="28"/>
  <c r="AC85" i="28"/>
  <c r="AD85" i="28"/>
  <c r="AE85" i="28"/>
  <c r="AF85" i="28"/>
  <c r="AG85" i="28"/>
  <c r="AH85" i="28"/>
  <c r="D87" i="28"/>
  <c r="E87" i="28"/>
  <c r="F87" i="28"/>
  <c r="G87" i="28"/>
  <c r="H87" i="28"/>
  <c r="I87" i="28"/>
  <c r="J87" i="28"/>
  <c r="K87" i="28"/>
  <c r="L87" i="28"/>
  <c r="M87" i="28"/>
  <c r="N87" i="28"/>
  <c r="O87" i="28"/>
  <c r="P87" i="28"/>
  <c r="Q87" i="28"/>
  <c r="R87" i="28"/>
  <c r="S87" i="28"/>
  <c r="T87" i="28"/>
  <c r="U87" i="28"/>
  <c r="V87" i="28"/>
  <c r="W87" i="28"/>
  <c r="X87" i="28"/>
  <c r="Y87" i="28"/>
  <c r="Z87" i="28"/>
  <c r="AA87" i="28"/>
  <c r="AB87" i="28"/>
  <c r="AC87" i="28"/>
  <c r="AD87" i="28"/>
  <c r="AE87" i="28"/>
  <c r="AF87" i="28"/>
  <c r="AG87" i="28"/>
  <c r="AH87" i="28"/>
  <c r="C88" i="28"/>
  <c r="C89" i="28"/>
  <c r="A92" i="28"/>
  <c r="A93" i="28"/>
  <c r="A94" i="28"/>
  <c r="A95" i="28"/>
  <c r="D96" i="28"/>
  <c r="E96" i="28"/>
  <c r="F96" i="28"/>
  <c r="G96" i="28"/>
  <c r="H96" i="28"/>
  <c r="I96" i="28"/>
  <c r="J96" i="28"/>
  <c r="K96" i="28"/>
  <c r="L96" i="28"/>
  <c r="M96" i="28"/>
  <c r="N96" i="28"/>
  <c r="O96" i="28"/>
  <c r="P96" i="28"/>
  <c r="Q96" i="28"/>
  <c r="R96" i="28"/>
  <c r="S96" i="28"/>
  <c r="T96" i="28"/>
  <c r="U96" i="28"/>
  <c r="V96" i="28"/>
  <c r="W96" i="28"/>
  <c r="X96" i="28"/>
  <c r="Y96" i="28"/>
  <c r="Z96" i="28"/>
  <c r="AA96" i="28"/>
  <c r="AB96" i="28"/>
  <c r="AC96" i="28"/>
  <c r="AD96" i="28"/>
  <c r="AE96" i="28"/>
  <c r="AF96" i="28"/>
  <c r="AG96" i="28"/>
  <c r="AH96" i="28"/>
  <c r="D98" i="28"/>
  <c r="E98" i="28"/>
  <c r="F98" i="28"/>
  <c r="G98" i="28"/>
  <c r="H98" i="28"/>
  <c r="I98" i="28"/>
  <c r="J98" i="28"/>
  <c r="K98" i="28"/>
  <c r="L98" i="28"/>
  <c r="M98" i="28"/>
  <c r="N98" i="28"/>
  <c r="O98" i="28"/>
  <c r="P98" i="28"/>
  <c r="Q98" i="28"/>
  <c r="R98" i="28"/>
  <c r="S98" i="28"/>
  <c r="T98" i="28"/>
  <c r="U98" i="28"/>
  <c r="V98" i="28"/>
  <c r="W98" i="28"/>
  <c r="X98" i="28"/>
  <c r="Y98" i="28"/>
  <c r="Z98" i="28"/>
  <c r="AA98" i="28"/>
  <c r="AB98" i="28"/>
  <c r="AC98" i="28"/>
  <c r="AD98" i="28"/>
  <c r="AE98" i="28"/>
  <c r="AF98" i="28"/>
  <c r="AG98" i="28"/>
  <c r="AH98" i="28"/>
  <c r="C99" i="28"/>
  <c r="C100" i="28"/>
  <c r="A103" i="28"/>
  <c r="A104" i="28"/>
  <c r="A105" i="28"/>
  <c r="A106" i="28"/>
  <c r="A107" i="28"/>
  <c r="D108" i="28"/>
  <c r="E108" i="28"/>
  <c r="F108" i="28"/>
  <c r="G108" i="28"/>
  <c r="H108" i="28"/>
  <c r="I108" i="28"/>
  <c r="J108" i="28"/>
  <c r="K108" i="28"/>
  <c r="L108" i="28"/>
  <c r="M108" i="28"/>
  <c r="N108" i="28"/>
  <c r="O108" i="28"/>
  <c r="P108" i="28"/>
  <c r="Q108" i="28"/>
  <c r="R108" i="28"/>
  <c r="S108" i="28"/>
  <c r="T108" i="28"/>
  <c r="U108" i="28"/>
  <c r="V108" i="28"/>
  <c r="W108" i="28"/>
  <c r="X108" i="28"/>
  <c r="Y108" i="28"/>
  <c r="Z108" i="28"/>
  <c r="AA108" i="28"/>
  <c r="AB108" i="28"/>
  <c r="AC108" i="28"/>
  <c r="AD108" i="28"/>
  <c r="AE108" i="28"/>
  <c r="AF108" i="28"/>
  <c r="AG108" i="28"/>
  <c r="AH108" i="28"/>
  <c r="D110" i="28"/>
  <c r="E110" i="28"/>
  <c r="F110" i="28"/>
  <c r="G110" i="28"/>
  <c r="H110" i="28"/>
  <c r="I110" i="28"/>
  <c r="J110" i="28"/>
  <c r="K110" i="28"/>
  <c r="L110" i="28"/>
  <c r="M110" i="28"/>
  <c r="N110" i="28"/>
  <c r="O110" i="28"/>
  <c r="P110" i="28"/>
  <c r="Q110" i="28"/>
  <c r="R110" i="28"/>
  <c r="S110" i="28"/>
  <c r="T110" i="28"/>
  <c r="U110" i="28"/>
  <c r="V110" i="28"/>
  <c r="W110" i="28"/>
  <c r="X110" i="28"/>
  <c r="Y110" i="28"/>
  <c r="Z110" i="28"/>
  <c r="AA110" i="28"/>
  <c r="AB110" i="28"/>
  <c r="AC110" i="28"/>
  <c r="AD110" i="28"/>
  <c r="AE110" i="28"/>
  <c r="AF110" i="28"/>
  <c r="AG110" i="28"/>
  <c r="AH110" i="28"/>
  <c r="C111" i="28"/>
  <c r="C112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D141" i="28"/>
  <c r="E141" i="28"/>
  <c r="F141" i="28"/>
  <c r="G141" i="28"/>
  <c r="H141" i="28"/>
  <c r="I141" i="28"/>
  <c r="J141" i="28"/>
  <c r="K141" i="28"/>
  <c r="L141" i="28"/>
  <c r="M141" i="28"/>
  <c r="N141" i="28"/>
  <c r="O141" i="28"/>
  <c r="P141" i="28"/>
  <c r="Q141" i="28"/>
  <c r="R141" i="28"/>
  <c r="S141" i="28"/>
  <c r="T141" i="28"/>
  <c r="U141" i="28"/>
  <c r="V141" i="28"/>
  <c r="W141" i="28"/>
  <c r="X141" i="28"/>
  <c r="Y141" i="28"/>
  <c r="Z141" i="28"/>
  <c r="AA141" i="28"/>
  <c r="AB141" i="28"/>
  <c r="AC141" i="28"/>
  <c r="AD141" i="28"/>
  <c r="AE141" i="28"/>
  <c r="AF141" i="28"/>
  <c r="AG141" i="28"/>
  <c r="AH141" i="28"/>
  <c r="D143" i="28"/>
  <c r="E143" i="28"/>
  <c r="F143" i="28"/>
  <c r="G143" i="28"/>
  <c r="H143" i="28"/>
  <c r="I143" i="28"/>
  <c r="J143" i="28"/>
  <c r="K143" i="28"/>
  <c r="L143" i="28"/>
  <c r="M143" i="28"/>
  <c r="N143" i="28"/>
  <c r="O143" i="28"/>
  <c r="P143" i="28"/>
  <c r="Q143" i="28"/>
  <c r="R143" i="28"/>
  <c r="S143" i="28"/>
  <c r="T143" i="28"/>
  <c r="U143" i="28"/>
  <c r="V143" i="28"/>
  <c r="W143" i="28"/>
  <c r="X143" i="28"/>
  <c r="Y143" i="28"/>
  <c r="Z143" i="28"/>
  <c r="AA143" i="28"/>
  <c r="AB143" i="28"/>
  <c r="AC143" i="28"/>
  <c r="AD143" i="28"/>
  <c r="AE143" i="28"/>
  <c r="AF143" i="28"/>
  <c r="AG143" i="28"/>
  <c r="AH143" i="28"/>
  <c r="C144" i="28"/>
  <c r="C145" i="28"/>
  <c r="A148" i="28"/>
  <c r="A149" i="28"/>
  <c r="A150" i="28"/>
  <c r="A151" i="28"/>
  <c r="A152" i="28"/>
  <c r="A153" i="28"/>
  <c r="D154" i="28"/>
  <c r="E154" i="28"/>
  <c r="F154" i="28"/>
  <c r="G154" i="28"/>
  <c r="H154" i="28"/>
  <c r="I154" i="28"/>
  <c r="J154" i="28"/>
  <c r="K154" i="28"/>
  <c r="L154" i="28"/>
  <c r="M154" i="28"/>
  <c r="N154" i="28"/>
  <c r="O154" i="28"/>
  <c r="P154" i="28"/>
  <c r="Q154" i="28"/>
  <c r="R154" i="28"/>
  <c r="S154" i="28"/>
  <c r="T154" i="28"/>
  <c r="U154" i="28"/>
  <c r="V154" i="28"/>
  <c r="W154" i="28"/>
  <c r="X154" i="28"/>
  <c r="Y154" i="28"/>
  <c r="Z154" i="28"/>
  <c r="AA154" i="28"/>
  <c r="AB154" i="28"/>
  <c r="AC154" i="28"/>
  <c r="AD154" i="28"/>
  <c r="AE154" i="28"/>
  <c r="AF154" i="28"/>
  <c r="AG154" i="28"/>
  <c r="AH154" i="28"/>
  <c r="D156" i="28"/>
  <c r="E156" i="28"/>
  <c r="F156" i="28"/>
  <c r="G156" i="28"/>
  <c r="H156" i="28"/>
  <c r="I156" i="28"/>
  <c r="J156" i="28"/>
  <c r="K156" i="28"/>
  <c r="L156" i="28"/>
  <c r="M156" i="28"/>
  <c r="N156" i="28"/>
  <c r="O156" i="28"/>
  <c r="P156" i="28"/>
  <c r="Q156" i="28"/>
  <c r="R156" i="28"/>
  <c r="S156" i="28"/>
  <c r="T156" i="28"/>
  <c r="U156" i="28"/>
  <c r="V156" i="28"/>
  <c r="W156" i="28"/>
  <c r="X156" i="28"/>
  <c r="Y156" i="28"/>
  <c r="Z156" i="28"/>
  <c r="AA156" i="28"/>
  <c r="AB156" i="28"/>
  <c r="AC156" i="28"/>
  <c r="AD156" i="28"/>
  <c r="AE156" i="28"/>
  <c r="AF156" i="28"/>
  <c r="AG156" i="28"/>
  <c r="AH156" i="28"/>
  <c r="C157" i="28"/>
  <c r="C158" i="28"/>
  <c r="D160" i="28"/>
  <c r="E160" i="28"/>
  <c r="F160" i="28"/>
  <c r="G160" i="28"/>
  <c r="H160" i="28"/>
  <c r="I160" i="28"/>
  <c r="J160" i="28"/>
  <c r="K160" i="28"/>
  <c r="L160" i="28"/>
  <c r="M160" i="28"/>
  <c r="N160" i="28"/>
  <c r="O160" i="28"/>
  <c r="P160" i="28"/>
  <c r="Q160" i="28"/>
  <c r="R160" i="28"/>
  <c r="S160" i="28"/>
  <c r="T160" i="28"/>
  <c r="U160" i="28"/>
  <c r="V160" i="28"/>
  <c r="W160" i="28"/>
  <c r="X160" i="28"/>
  <c r="Y160" i="28"/>
  <c r="Z160" i="28"/>
  <c r="AA160" i="28"/>
  <c r="AB160" i="28"/>
  <c r="AC160" i="28"/>
  <c r="AD160" i="28"/>
  <c r="AE160" i="28"/>
  <c r="AF160" i="28"/>
  <c r="AG160" i="28"/>
  <c r="AH160" i="28"/>
  <c r="C161" i="28"/>
  <c r="C162" i="28"/>
  <c r="D162" i="28"/>
  <c r="E162" i="28"/>
  <c r="F162" i="28"/>
  <c r="G162" i="28"/>
  <c r="H162" i="28"/>
  <c r="I162" i="28"/>
  <c r="J162" i="28"/>
  <c r="K162" i="28"/>
  <c r="L162" i="28"/>
  <c r="M162" i="28"/>
  <c r="N162" i="28"/>
  <c r="O162" i="28"/>
  <c r="P162" i="28"/>
  <c r="Q162" i="28"/>
  <c r="R162" i="28"/>
  <c r="S162" i="28"/>
  <c r="T162" i="28"/>
  <c r="U162" i="28"/>
  <c r="V162" i="28"/>
  <c r="W162" i="28"/>
  <c r="X162" i="28"/>
  <c r="Y162" i="28"/>
  <c r="Z162" i="28"/>
  <c r="AA162" i="28"/>
  <c r="AB162" i="28"/>
  <c r="AC162" i="28"/>
  <c r="AD162" i="28"/>
  <c r="AE162" i="28"/>
  <c r="AF162" i="28"/>
  <c r="AG162" i="28"/>
  <c r="AH162" i="28"/>
  <c r="A167" i="28"/>
  <c r="A168" i="28"/>
  <c r="A169" i="28"/>
  <c r="A170" i="28"/>
  <c r="A171" i="28"/>
  <c r="A172" i="28"/>
  <c r="A173" i="28"/>
  <c r="D174" i="28"/>
  <c r="E174" i="28"/>
  <c r="F174" i="28"/>
  <c r="G174" i="28"/>
  <c r="H174" i="28"/>
  <c r="I174" i="28"/>
  <c r="J174" i="28"/>
  <c r="K174" i="28"/>
  <c r="L174" i="28"/>
  <c r="M174" i="28"/>
  <c r="N174" i="28"/>
  <c r="O174" i="28"/>
  <c r="P174" i="28"/>
  <c r="Q174" i="28"/>
  <c r="R174" i="28"/>
  <c r="S174" i="28"/>
  <c r="T174" i="28"/>
  <c r="U174" i="28"/>
  <c r="V174" i="28"/>
  <c r="W174" i="28"/>
  <c r="X174" i="28"/>
  <c r="Y174" i="28"/>
  <c r="Z174" i="28"/>
  <c r="AA174" i="28"/>
  <c r="AB174" i="28"/>
  <c r="AC174" i="28"/>
  <c r="AD174" i="28"/>
  <c r="AE174" i="28"/>
  <c r="AF174" i="28"/>
  <c r="AG174" i="28"/>
  <c r="AH174" i="28"/>
  <c r="D176" i="28"/>
  <c r="E176" i="28"/>
  <c r="F176" i="28"/>
  <c r="G176" i="28"/>
  <c r="H176" i="28"/>
  <c r="I176" i="28"/>
  <c r="J176" i="28"/>
  <c r="K176" i="28"/>
  <c r="L176" i="28"/>
  <c r="M176" i="28"/>
  <c r="N176" i="28"/>
  <c r="O176" i="28"/>
  <c r="P176" i="28"/>
  <c r="Q176" i="28"/>
  <c r="R176" i="28"/>
  <c r="S176" i="28"/>
  <c r="T176" i="28"/>
  <c r="U176" i="28"/>
  <c r="V176" i="28"/>
  <c r="W176" i="28"/>
  <c r="X176" i="28"/>
  <c r="Y176" i="28"/>
  <c r="Z176" i="28"/>
  <c r="AA176" i="28"/>
  <c r="AB176" i="28"/>
  <c r="AC176" i="28"/>
  <c r="AD176" i="28"/>
  <c r="AE176" i="28"/>
  <c r="AF176" i="28"/>
  <c r="AG176" i="28"/>
  <c r="AH176" i="28"/>
  <c r="C177" i="28"/>
  <c r="C178" i="28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Z2" i="41"/>
  <c r="AA2" i="41"/>
  <c r="AB2" i="41"/>
  <c r="AC2" i="41"/>
  <c r="AD2" i="41"/>
  <c r="AE2" i="41"/>
  <c r="AF2" i="41"/>
  <c r="AG2" i="41"/>
  <c r="A6" i="41"/>
  <c r="A7" i="41"/>
  <c r="A8" i="41"/>
  <c r="A9" i="41"/>
  <c r="A10" i="41"/>
  <c r="A11" i="41"/>
  <c r="A12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Z13" i="41"/>
  <c r="AA13" i="41"/>
  <c r="AB13" i="41"/>
  <c r="AC13" i="41"/>
  <c r="AD13" i="41"/>
  <c r="AE13" i="41"/>
  <c r="AF13" i="41"/>
  <c r="AG13" i="41"/>
  <c r="AH13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Z14" i="41"/>
  <c r="AA14" i="41"/>
  <c r="AB14" i="41"/>
  <c r="AC14" i="41"/>
  <c r="AD14" i="41"/>
  <c r="AE14" i="41"/>
  <c r="AF14" i="41"/>
  <c r="AG14" i="41"/>
  <c r="AH14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Z15" i="41"/>
  <c r="AA15" i="41"/>
  <c r="AB15" i="41"/>
  <c r="AC15" i="41"/>
  <c r="AD15" i="41"/>
  <c r="AE15" i="41"/>
  <c r="AF15" i="41"/>
  <c r="AG15" i="41"/>
  <c r="AH15" i="41"/>
  <c r="C16" i="41"/>
  <c r="C17" i="41"/>
  <c r="A20" i="41"/>
  <c r="A21" i="41"/>
  <c r="A22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Z23" i="41"/>
  <c r="AA23" i="41"/>
  <c r="AB23" i="41"/>
  <c r="AC23" i="41"/>
  <c r="AD23" i="41"/>
  <c r="AE23" i="41"/>
  <c r="AF23" i="41"/>
  <c r="AG23" i="41"/>
  <c r="AH23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Z24" i="41"/>
  <c r="AA24" i="41"/>
  <c r="AB24" i="41"/>
  <c r="AC24" i="41"/>
  <c r="AD24" i="41"/>
  <c r="AE24" i="41"/>
  <c r="AF24" i="41"/>
  <c r="AG24" i="41"/>
  <c r="AH24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Z25" i="41"/>
  <c r="AA25" i="41"/>
  <c r="AB25" i="41"/>
  <c r="AC25" i="41"/>
  <c r="AD25" i="41"/>
  <c r="AE25" i="41"/>
  <c r="AF25" i="41"/>
  <c r="AG25" i="41"/>
  <c r="AH25" i="41"/>
  <c r="C26" i="41"/>
  <c r="C27" i="41"/>
  <c r="A30" i="41"/>
  <c r="A31" i="41"/>
  <c r="A32" i="41"/>
  <c r="A33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Z34" i="41"/>
  <c r="AA34" i="41"/>
  <c r="AB34" i="41"/>
  <c r="AC34" i="41"/>
  <c r="AD34" i="41"/>
  <c r="AE34" i="41"/>
  <c r="AF34" i="41"/>
  <c r="AG34" i="41"/>
  <c r="AH34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Z35" i="41"/>
  <c r="AA35" i="41"/>
  <c r="AB35" i="41"/>
  <c r="AC35" i="41"/>
  <c r="AD35" i="41"/>
  <c r="AE35" i="41"/>
  <c r="AF35" i="41"/>
  <c r="AG35" i="41"/>
  <c r="AH35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Z36" i="41"/>
  <c r="AA36" i="41"/>
  <c r="AB36" i="41"/>
  <c r="AC36" i="41"/>
  <c r="AD36" i="41"/>
  <c r="AE36" i="41"/>
  <c r="AF36" i="41"/>
  <c r="AG36" i="41"/>
  <c r="AH36" i="41"/>
  <c r="C37" i="41"/>
  <c r="C38" i="41"/>
  <c r="A41" i="41"/>
  <c r="A42" i="41"/>
  <c r="A43" i="41"/>
  <c r="A44" i="41"/>
  <c r="A45" i="41"/>
  <c r="A46" i="41"/>
  <c r="A47" i="41"/>
  <c r="A48" i="41"/>
  <c r="A49" i="41"/>
  <c r="A50" i="41"/>
  <c r="A51" i="41"/>
  <c r="A52" i="41"/>
  <c r="D53" i="41"/>
  <c r="E53" i="41"/>
  <c r="F53" i="41"/>
  <c r="G53" i="41"/>
  <c r="H53" i="41"/>
  <c r="I53" i="41"/>
  <c r="J53" i="41"/>
  <c r="K53" i="41"/>
  <c r="L53" i="41"/>
  <c r="M53" i="41"/>
  <c r="N53" i="41"/>
  <c r="O53" i="41"/>
  <c r="P53" i="41"/>
  <c r="Q53" i="41"/>
  <c r="R53" i="41"/>
  <c r="S53" i="41"/>
  <c r="T53" i="41"/>
  <c r="U53" i="41"/>
  <c r="V53" i="41"/>
  <c r="W53" i="41"/>
  <c r="X53" i="41"/>
  <c r="Y53" i="41"/>
  <c r="Z53" i="41"/>
  <c r="AA53" i="41"/>
  <c r="AB53" i="41"/>
  <c r="AC53" i="41"/>
  <c r="AD53" i="41"/>
  <c r="AE53" i="41"/>
  <c r="AF53" i="41"/>
  <c r="AG53" i="41"/>
  <c r="AH53" i="41"/>
  <c r="D54" i="41"/>
  <c r="E54" i="41"/>
  <c r="F54" i="41"/>
  <c r="G54" i="41"/>
  <c r="H54" i="41"/>
  <c r="I54" i="41"/>
  <c r="J54" i="41"/>
  <c r="K54" i="41"/>
  <c r="L54" i="41"/>
  <c r="M54" i="41"/>
  <c r="N54" i="41"/>
  <c r="O54" i="41"/>
  <c r="P54" i="41"/>
  <c r="Q54" i="41"/>
  <c r="R54" i="41"/>
  <c r="S54" i="41"/>
  <c r="T54" i="41"/>
  <c r="U54" i="41"/>
  <c r="V54" i="41"/>
  <c r="W54" i="41"/>
  <c r="X54" i="41"/>
  <c r="Y54" i="41"/>
  <c r="Z54" i="41"/>
  <c r="AA54" i="41"/>
  <c r="AB54" i="41"/>
  <c r="AC54" i="41"/>
  <c r="AD54" i="41"/>
  <c r="AE54" i="41"/>
  <c r="AF54" i="41"/>
  <c r="AG54" i="41"/>
  <c r="AH54" i="41"/>
  <c r="D55" i="41"/>
  <c r="E55" i="41"/>
  <c r="F55" i="41"/>
  <c r="G55" i="41"/>
  <c r="H55" i="41"/>
  <c r="I55" i="41"/>
  <c r="J55" i="41"/>
  <c r="K55" i="41"/>
  <c r="L55" i="41"/>
  <c r="M55" i="41"/>
  <c r="N55" i="41"/>
  <c r="O55" i="41"/>
  <c r="P55" i="41"/>
  <c r="Q55" i="41"/>
  <c r="R55" i="41"/>
  <c r="S55" i="41"/>
  <c r="T55" i="41"/>
  <c r="U55" i="41"/>
  <c r="V55" i="41"/>
  <c r="W55" i="41"/>
  <c r="X55" i="41"/>
  <c r="Y55" i="41"/>
  <c r="Z55" i="41"/>
  <c r="AA55" i="41"/>
  <c r="AB55" i="41"/>
  <c r="AC55" i="41"/>
  <c r="AD55" i="41"/>
  <c r="AE55" i="41"/>
  <c r="AF55" i="41"/>
  <c r="AG55" i="41"/>
  <c r="AH55" i="41"/>
  <c r="C56" i="41"/>
  <c r="C57" i="41"/>
  <c r="A60" i="41"/>
  <c r="A61" i="41"/>
  <c r="A62" i="41"/>
  <c r="A63" i="41"/>
  <c r="A64" i="41"/>
  <c r="A65" i="41"/>
  <c r="A66" i="41"/>
  <c r="A67" i="41"/>
  <c r="A68" i="41"/>
  <c r="A69" i="41"/>
  <c r="A70" i="41"/>
  <c r="A71" i="41"/>
  <c r="A72" i="41"/>
  <c r="D73" i="41"/>
  <c r="E73" i="41"/>
  <c r="F73" i="41"/>
  <c r="G73" i="41"/>
  <c r="H73" i="41"/>
  <c r="I73" i="41"/>
  <c r="J73" i="41"/>
  <c r="K73" i="41"/>
  <c r="L73" i="41"/>
  <c r="M73" i="41"/>
  <c r="N73" i="41"/>
  <c r="O73" i="41"/>
  <c r="P73" i="41"/>
  <c r="Q73" i="41"/>
  <c r="R73" i="41"/>
  <c r="S73" i="41"/>
  <c r="T73" i="41"/>
  <c r="U73" i="41"/>
  <c r="V73" i="41"/>
  <c r="W73" i="41"/>
  <c r="X73" i="41"/>
  <c r="Y73" i="41"/>
  <c r="Z73" i="41"/>
  <c r="AA73" i="41"/>
  <c r="AB73" i="41"/>
  <c r="AC73" i="41"/>
  <c r="AD73" i="41"/>
  <c r="AE73" i="41"/>
  <c r="AF73" i="41"/>
  <c r="AG73" i="41"/>
  <c r="AH73" i="41"/>
  <c r="D74" i="41"/>
  <c r="E74" i="41"/>
  <c r="F74" i="41"/>
  <c r="G74" i="41"/>
  <c r="H74" i="41"/>
  <c r="I74" i="41"/>
  <c r="J74" i="41"/>
  <c r="K74" i="41"/>
  <c r="L74" i="41"/>
  <c r="M74" i="41"/>
  <c r="N74" i="41"/>
  <c r="O74" i="41"/>
  <c r="P74" i="41"/>
  <c r="Q74" i="41"/>
  <c r="R74" i="41"/>
  <c r="S74" i="41"/>
  <c r="T74" i="41"/>
  <c r="U74" i="41"/>
  <c r="V74" i="41"/>
  <c r="W74" i="41"/>
  <c r="X74" i="41"/>
  <c r="Y74" i="41"/>
  <c r="Z74" i="41"/>
  <c r="AA74" i="41"/>
  <c r="AB74" i="41"/>
  <c r="AC74" i="41"/>
  <c r="AD74" i="41"/>
  <c r="AE74" i="41"/>
  <c r="AF74" i="41"/>
  <c r="AG74" i="41"/>
  <c r="AH74" i="41"/>
  <c r="D75" i="41"/>
  <c r="E75" i="41"/>
  <c r="F75" i="41"/>
  <c r="G75" i="41"/>
  <c r="H75" i="41"/>
  <c r="I75" i="41"/>
  <c r="J75" i="41"/>
  <c r="K75" i="41"/>
  <c r="L75" i="41"/>
  <c r="M75" i="41"/>
  <c r="N75" i="41"/>
  <c r="O75" i="41"/>
  <c r="P75" i="41"/>
  <c r="Q75" i="41"/>
  <c r="R75" i="41"/>
  <c r="S75" i="41"/>
  <c r="T75" i="41"/>
  <c r="U75" i="41"/>
  <c r="V75" i="41"/>
  <c r="W75" i="41"/>
  <c r="X75" i="41"/>
  <c r="Y75" i="41"/>
  <c r="Z75" i="41"/>
  <c r="AA75" i="41"/>
  <c r="AB75" i="41"/>
  <c r="AC75" i="41"/>
  <c r="AD75" i="41"/>
  <c r="AE75" i="41"/>
  <c r="AF75" i="41"/>
  <c r="AG75" i="41"/>
  <c r="AH75" i="41"/>
  <c r="C76" i="41"/>
  <c r="C77" i="41"/>
  <c r="A80" i="41"/>
  <c r="A81" i="41"/>
  <c r="A82" i="41"/>
  <c r="A83" i="41"/>
  <c r="A84" i="41"/>
  <c r="D85" i="41"/>
  <c r="E85" i="41"/>
  <c r="F85" i="41"/>
  <c r="G85" i="41"/>
  <c r="H85" i="41"/>
  <c r="I85" i="41"/>
  <c r="J85" i="41"/>
  <c r="K85" i="41"/>
  <c r="L85" i="41"/>
  <c r="M85" i="41"/>
  <c r="N85" i="41"/>
  <c r="O85" i="41"/>
  <c r="P85" i="41"/>
  <c r="Q85" i="41"/>
  <c r="R85" i="41"/>
  <c r="S85" i="41"/>
  <c r="T85" i="41"/>
  <c r="U85" i="41"/>
  <c r="V85" i="41"/>
  <c r="W85" i="41"/>
  <c r="X85" i="41"/>
  <c r="Y85" i="41"/>
  <c r="Z85" i="41"/>
  <c r="AA85" i="41"/>
  <c r="AB85" i="41"/>
  <c r="AC85" i="41"/>
  <c r="AD85" i="41"/>
  <c r="AE85" i="41"/>
  <c r="AF85" i="41"/>
  <c r="AG85" i="41"/>
  <c r="AH85" i="41"/>
  <c r="D86" i="41"/>
  <c r="E86" i="41"/>
  <c r="F86" i="41"/>
  <c r="G86" i="41"/>
  <c r="H86" i="41"/>
  <c r="I86" i="41"/>
  <c r="J86" i="41"/>
  <c r="K86" i="41"/>
  <c r="L86" i="41"/>
  <c r="M86" i="41"/>
  <c r="N86" i="41"/>
  <c r="O86" i="41"/>
  <c r="P86" i="41"/>
  <c r="Q86" i="41"/>
  <c r="R86" i="41"/>
  <c r="S86" i="41"/>
  <c r="T86" i="41"/>
  <c r="U86" i="41"/>
  <c r="V86" i="41"/>
  <c r="W86" i="41"/>
  <c r="X86" i="41"/>
  <c r="Y86" i="41"/>
  <c r="Z86" i="41"/>
  <c r="AA86" i="41"/>
  <c r="AB86" i="41"/>
  <c r="AC86" i="41"/>
  <c r="AD86" i="41"/>
  <c r="AE86" i="41"/>
  <c r="AF86" i="41"/>
  <c r="AG86" i="41"/>
  <c r="AH86" i="41"/>
  <c r="D87" i="41"/>
  <c r="E87" i="41"/>
  <c r="F87" i="41"/>
  <c r="G87" i="41"/>
  <c r="H87" i="41"/>
  <c r="I87" i="41"/>
  <c r="J87" i="41"/>
  <c r="K87" i="41"/>
  <c r="L87" i="41"/>
  <c r="M87" i="41"/>
  <c r="N87" i="41"/>
  <c r="O87" i="41"/>
  <c r="P87" i="41"/>
  <c r="Q87" i="41"/>
  <c r="R87" i="41"/>
  <c r="S87" i="41"/>
  <c r="T87" i="41"/>
  <c r="U87" i="41"/>
  <c r="V87" i="41"/>
  <c r="W87" i="41"/>
  <c r="X87" i="41"/>
  <c r="Y87" i="41"/>
  <c r="Z87" i="41"/>
  <c r="AA87" i="41"/>
  <c r="AB87" i="41"/>
  <c r="AC87" i="41"/>
  <c r="AD87" i="41"/>
  <c r="AE87" i="41"/>
  <c r="AF87" i="41"/>
  <c r="AG87" i="41"/>
  <c r="AH87" i="41"/>
  <c r="C88" i="41"/>
  <c r="C89" i="41"/>
  <c r="A92" i="41"/>
  <c r="A93" i="41"/>
  <c r="A94" i="41"/>
  <c r="A95" i="41"/>
  <c r="D96" i="41"/>
  <c r="E96" i="41"/>
  <c r="F96" i="41"/>
  <c r="G96" i="41"/>
  <c r="H96" i="41"/>
  <c r="I96" i="41"/>
  <c r="J96" i="41"/>
  <c r="K96" i="41"/>
  <c r="L96" i="41"/>
  <c r="M96" i="41"/>
  <c r="N96" i="41"/>
  <c r="O96" i="41"/>
  <c r="P96" i="41"/>
  <c r="Q96" i="41"/>
  <c r="R96" i="41"/>
  <c r="S96" i="41"/>
  <c r="T96" i="41"/>
  <c r="U96" i="41"/>
  <c r="V96" i="41"/>
  <c r="W96" i="41"/>
  <c r="X96" i="41"/>
  <c r="Y96" i="41"/>
  <c r="Z96" i="41"/>
  <c r="AA96" i="41"/>
  <c r="AB96" i="41"/>
  <c r="AC96" i="41"/>
  <c r="AD96" i="41"/>
  <c r="AE96" i="41"/>
  <c r="AF96" i="41"/>
  <c r="AG96" i="41"/>
  <c r="AH96" i="41"/>
  <c r="D97" i="41"/>
  <c r="E97" i="41"/>
  <c r="F97" i="41"/>
  <c r="G97" i="41"/>
  <c r="H97" i="41"/>
  <c r="I97" i="41"/>
  <c r="J97" i="41"/>
  <c r="K97" i="41"/>
  <c r="L97" i="41"/>
  <c r="M97" i="41"/>
  <c r="N97" i="41"/>
  <c r="O97" i="41"/>
  <c r="P97" i="41"/>
  <c r="Q97" i="41"/>
  <c r="R97" i="41"/>
  <c r="S97" i="41"/>
  <c r="T97" i="41"/>
  <c r="U97" i="41"/>
  <c r="V97" i="41"/>
  <c r="W97" i="41"/>
  <c r="X97" i="41"/>
  <c r="Y97" i="41"/>
  <c r="Z97" i="41"/>
  <c r="AA97" i="41"/>
  <c r="AB97" i="41"/>
  <c r="AC97" i="41"/>
  <c r="AD97" i="41"/>
  <c r="AE97" i="41"/>
  <c r="AF97" i="41"/>
  <c r="AG97" i="41"/>
  <c r="AH97" i="41"/>
  <c r="D98" i="41"/>
  <c r="E98" i="41"/>
  <c r="F98" i="41"/>
  <c r="G98" i="41"/>
  <c r="H98" i="41"/>
  <c r="I98" i="41"/>
  <c r="J98" i="41"/>
  <c r="K98" i="41"/>
  <c r="L98" i="41"/>
  <c r="M98" i="41"/>
  <c r="N98" i="41"/>
  <c r="O98" i="41"/>
  <c r="P98" i="41"/>
  <c r="Q98" i="41"/>
  <c r="R98" i="41"/>
  <c r="S98" i="41"/>
  <c r="T98" i="41"/>
  <c r="U98" i="41"/>
  <c r="V98" i="41"/>
  <c r="W98" i="41"/>
  <c r="X98" i="41"/>
  <c r="Y98" i="41"/>
  <c r="Z98" i="41"/>
  <c r="AA98" i="41"/>
  <c r="AB98" i="41"/>
  <c r="AC98" i="41"/>
  <c r="AD98" i="41"/>
  <c r="AE98" i="41"/>
  <c r="AF98" i="41"/>
  <c r="AG98" i="41"/>
  <c r="AH98" i="41"/>
  <c r="C99" i="41"/>
  <c r="C100" i="41"/>
  <c r="A103" i="41"/>
  <c r="A104" i="41"/>
  <c r="A105" i="41"/>
  <c r="A106" i="41"/>
  <c r="A107" i="41"/>
  <c r="D108" i="41"/>
  <c r="E108" i="41"/>
  <c r="F108" i="41"/>
  <c r="G108" i="41"/>
  <c r="H108" i="41"/>
  <c r="I108" i="41"/>
  <c r="J108" i="41"/>
  <c r="K108" i="41"/>
  <c r="L108" i="41"/>
  <c r="M108" i="41"/>
  <c r="N108" i="41"/>
  <c r="O108" i="41"/>
  <c r="P108" i="41"/>
  <c r="Q108" i="41"/>
  <c r="R108" i="41"/>
  <c r="S108" i="41"/>
  <c r="T108" i="41"/>
  <c r="U108" i="41"/>
  <c r="V108" i="41"/>
  <c r="W108" i="41"/>
  <c r="X108" i="41"/>
  <c r="Y108" i="41"/>
  <c r="Z108" i="41"/>
  <c r="AA108" i="41"/>
  <c r="AB108" i="41"/>
  <c r="AC108" i="41"/>
  <c r="AD108" i="41"/>
  <c r="AE108" i="41"/>
  <c r="AF108" i="41"/>
  <c r="AG108" i="41"/>
  <c r="AH108" i="41"/>
  <c r="D109" i="41"/>
  <c r="E109" i="41"/>
  <c r="F109" i="41"/>
  <c r="G109" i="41"/>
  <c r="H109" i="41"/>
  <c r="I109" i="41"/>
  <c r="J109" i="41"/>
  <c r="K109" i="41"/>
  <c r="L109" i="41"/>
  <c r="M109" i="41"/>
  <c r="N109" i="41"/>
  <c r="O109" i="41"/>
  <c r="P109" i="41"/>
  <c r="Q109" i="41"/>
  <c r="R109" i="41"/>
  <c r="S109" i="41"/>
  <c r="T109" i="41"/>
  <c r="U109" i="41"/>
  <c r="V109" i="41"/>
  <c r="W109" i="41"/>
  <c r="X109" i="41"/>
  <c r="Y109" i="41"/>
  <c r="Z109" i="41"/>
  <c r="AA109" i="41"/>
  <c r="AB109" i="41"/>
  <c r="AC109" i="41"/>
  <c r="AD109" i="41"/>
  <c r="AE109" i="41"/>
  <c r="AF109" i="41"/>
  <c r="AG109" i="41"/>
  <c r="AH109" i="41"/>
  <c r="D110" i="41"/>
  <c r="E110" i="41"/>
  <c r="F110" i="41"/>
  <c r="G110" i="41"/>
  <c r="H110" i="41"/>
  <c r="I110" i="41"/>
  <c r="J110" i="41"/>
  <c r="K110" i="41"/>
  <c r="L110" i="41"/>
  <c r="M110" i="41"/>
  <c r="N110" i="41"/>
  <c r="O110" i="41"/>
  <c r="P110" i="41"/>
  <c r="Q110" i="41"/>
  <c r="R110" i="41"/>
  <c r="S110" i="41"/>
  <c r="T110" i="41"/>
  <c r="U110" i="41"/>
  <c r="V110" i="41"/>
  <c r="W110" i="41"/>
  <c r="X110" i="41"/>
  <c r="Y110" i="41"/>
  <c r="Z110" i="41"/>
  <c r="AA110" i="41"/>
  <c r="AB110" i="41"/>
  <c r="AC110" i="41"/>
  <c r="AD110" i="41"/>
  <c r="AE110" i="41"/>
  <c r="AF110" i="41"/>
  <c r="AG110" i="41"/>
  <c r="AH110" i="41"/>
  <c r="C111" i="41"/>
  <c r="C112" i="41"/>
  <c r="A115" i="41"/>
  <c r="A116" i="41"/>
  <c r="A117" i="41"/>
  <c r="A118" i="41"/>
  <c r="A119" i="41"/>
  <c r="A120" i="41"/>
  <c r="A121" i="41"/>
  <c r="A122" i="41"/>
  <c r="A123" i="41"/>
  <c r="A124" i="41"/>
  <c r="A125" i="41"/>
  <c r="A126" i="41"/>
  <c r="A127" i="41"/>
  <c r="A128" i="41"/>
  <c r="A129" i="41"/>
  <c r="A130" i="41"/>
  <c r="A131" i="41"/>
  <c r="A132" i="41"/>
  <c r="A133" i="41"/>
  <c r="A134" i="41"/>
  <c r="A135" i="41"/>
  <c r="A136" i="41"/>
  <c r="A137" i="41"/>
  <c r="A138" i="41"/>
  <c r="A139" i="41"/>
  <c r="A140" i="41"/>
  <c r="D141" i="41"/>
  <c r="E141" i="41"/>
  <c r="F141" i="41"/>
  <c r="G141" i="41"/>
  <c r="H141" i="41"/>
  <c r="I141" i="41"/>
  <c r="J141" i="41"/>
  <c r="K141" i="41"/>
  <c r="L141" i="41"/>
  <c r="M141" i="41"/>
  <c r="N141" i="41"/>
  <c r="O141" i="41"/>
  <c r="P141" i="41"/>
  <c r="Q141" i="41"/>
  <c r="R141" i="41"/>
  <c r="S141" i="41"/>
  <c r="T141" i="41"/>
  <c r="U141" i="41"/>
  <c r="V141" i="41"/>
  <c r="W141" i="41"/>
  <c r="X141" i="41"/>
  <c r="Y141" i="41"/>
  <c r="Z141" i="41"/>
  <c r="AA141" i="41"/>
  <c r="AB141" i="41"/>
  <c r="AC141" i="41"/>
  <c r="AD141" i="41"/>
  <c r="AE141" i="41"/>
  <c r="AF141" i="41"/>
  <c r="AG141" i="41"/>
  <c r="AH141" i="41"/>
  <c r="D142" i="41"/>
  <c r="E142" i="41"/>
  <c r="F142" i="41"/>
  <c r="G142" i="41"/>
  <c r="H142" i="41"/>
  <c r="I142" i="41"/>
  <c r="J142" i="41"/>
  <c r="K142" i="41"/>
  <c r="L142" i="41"/>
  <c r="M142" i="41"/>
  <c r="N142" i="41"/>
  <c r="O142" i="41"/>
  <c r="P142" i="41"/>
  <c r="Q142" i="41"/>
  <c r="R142" i="41"/>
  <c r="S142" i="41"/>
  <c r="T142" i="41"/>
  <c r="U142" i="41"/>
  <c r="V142" i="41"/>
  <c r="W142" i="41"/>
  <c r="X142" i="41"/>
  <c r="Y142" i="41"/>
  <c r="Z142" i="41"/>
  <c r="AA142" i="41"/>
  <c r="AB142" i="41"/>
  <c r="AC142" i="41"/>
  <c r="AD142" i="41"/>
  <c r="AE142" i="41"/>
  <c r="AF142" i="41"/>
  <c r="AG142" i="41"/>
  <c r="AH142" i="41"/>
  <c r="D143" i="41"/>
  <c r="E143" i="41"/>
  <c r="F143" i="41"/>
  <c r="G143" i="41"/>
  <c r="H143" i="41"/>
  <c r="I143" i="41"/>
  <c r="J143" i="41"/>
  <c r="K143" i="41"/>
  <c r="L143" i="41"/>
  <c r="M143" i="41"/>
  <c r="N143" i="41"/>
  <c r="O143" i="41"/>
  <c r="P143" i="41"/>
  <c r="Q143" i="41"/>
  <c r="R143" i="41"/>
  <c r="S143" i="41"/>
  <c r="T143" i="41"/>
  <c r="U143" i="41"/>
  <c r="V143" i="41"/>
  <c r="W143" i="41"/>
  <c r="X143" i="41"/>
  <c r="Y143" i="41"/>
  <c r="Z143" i="41"/>
  <c r="AA143" i="41"/>
  <c r="AB143" i="41"/>
  <c r="AC143" i="41"/>
  <c r="AD143" i="41"/>
  <c r="AE143" i="41"/>
  <c r="AF143" i="41"/>
  <c r="AG143" i="41"/>
  <c r="AH143" i="41"/>
  <c r="C144" i="41"/>
  <c r="C145" i="41"/>
  <c r="A148" i="41"/>
  <c r="A149" i="41"/>
  <c r="A150" i="41"/>
  <c r="A151" i="41"/>
  <c r="A152" i="41"/>
  <c r="A153" i="41"/>
  <c r="D154" i="41"/>
  <c r="E154" i="41"/>
  <c r="F154" i="41"/>
  <c r="G154" i="41"/>
  <c r="H154" i="41"/>
  <c r="I154" i="41"/>
  <c r="J154" i="41"/>
  <c r="K154" i="41"/>
  <c r="L154" i="41"/>
  <c r="M154" i="41"/>
  <c r="N154" i="41"/>
  <c r="O154" i="41"/>
  <c r="P154" i="41"/>
  <c r="Q154" i="41"/>
  <c r="R154" i="41"/>
  <c r="S154" i="41"/>
  <c r="T154" i="41"/>
  <c r="U154" i="41"/>
  <c r="V154" i="41"/>
  <c r="W154" i="41"/>
  <c r="X154" i="41"/>
  <c r="Y154" i="41"/>
  <c r="Z154" i="41"/>
  <c r="AA154" i="41"/>
  <c r="AB154" i="41"/>
  <c r="AC154" i="41"/>
  <c r="AD154" i="41"/>
  <c r="AE154" i="41"/>
  <c r="AF154" i="41"/>
  <c r="AG154" i="41"/>
  <c r="AH154" i="41"/>
  <c r="D155" i="41"/>
  <c r="E155" i="41"/>
  <c r="F155" i="41"/>
  <c r="G155" i="41"/>
  <c r="H155" i="41"/>
  <c r="I155" i="41"/>
  <c r="J155" i="41"/>
  <c r="K155" i="41"/>
  <c r="L155" i="41"/>
  <c r="M155" i="41"/>
  <c r="N155" i="41"/>
  <c r="O155" i="41"/>
  <c r="P155" i="41"/>
  <c r="Q155" i="41"/>
  <c r="R155" i="41"/>
  <c r="S155" i="41"/>
  <c r="T155" i="41"/>
  <c r="U155" i="41"/>
  <c r="V155" i="41"/>
  <c r="W155" i="41"/>
  <c r="X155" i="41"/>
  <c r="Y155" i="41"/>
  <c r="Z155" i="41"/>
  <c r="AA155" i="41"/>
  <c r="AB155" i="41"/>
  <c r="AC155" i="41"/>
  <c r="AD155" i="41"/>
  <c r="AE155" i="41"/>
  <c r="AF155" i="41"/>
  <c r="AG155" i="41"/>
  <c r="AH155" i="41"/>
  <c r="D156" i="41"/>
  <c r="E156" i="41"/>
  <c r="F156" i="41"/>
  <c r="G156" i="41"/>
  <c r="H156" i="41"/>
  <c r="I156" i="41"/>
  <c r="J156" i="41"/>
  <c r="K156" i="41"/>
  <c r="L156" i="41"/>
  <c r="M156" i="41"/>
  <c r="N156" i="41"/>
  <c r="O156" i="41"/>
  <c r="P156" i="41"/>
  <c r="Q156" i="41"/>
  <c r="R156" i="41"/>
  <c r="S156" i="41"/>
  <c r="T156" i="41"/>
  <c r="U156" i="41"/>
  <c r="V156" i="41"/>
  <c r="W156" i="41"/>
  <c r="X156" i="41"/>
  <c r="Y156" i="41"/>
  <c r="Z156" i="41"/>
  <c r="AA156" i="41"/>
  <c r="AB156" i="41"/>
  <c r="AC156" i="41"/>
  <c r="AD156" i="41"/>
  <c r="AE156" i="41"/>
  <c r="AF156" i="41"/>
  <c r="AG156" i="41"/>
  <c r="AH156" i="41"/>
  <c r="C157" i="41"/>
  <c r="C158" i="41"/>
  <c r="D160" i="41"/>
  <c r="E160" i="41"/>
  <c r="F160" i="41"/>
  <c r="G160" i="41"/>
  <c r="H160" i="41"/>
  <c r="I160" i="41"/>
  <c r="J160" i="41"/>
  <c r="K160" i="41"/>
  <c r="L160" i="41"/>
  <c r="M160" i="41"/>
  <c r="N160" i="41"/>
  <c r="O160" i="41"/>
  <c r="P160" i="41"/>
  <c r="Q160" i="41"/>
  <c r="R160" i="41"/>
  <c r="S160" i="41"/>
  <c r="T160" i="41"/>
  <c r="U160" i="41"/>
  <c r="V160" i="41"/>
  <c r="W160" i="41"/>
  <c r="X160" i="41"/>
  <c r="Y160" i="41"/>
  <c r="Z160" i="41"/>
  <c r="AA160" i="41"/>
  <c r="AB160" i="41"/>
  <c r="AC160" i="41"/>
  <c r="AD160" i="41"/>
  <c r="AE160" i="41"/>
  <c r="AF160" i="41"/>
  <c r="AG160" i="41"/>
  <c r="AH160" i="41"/>
  <c r="C161" i="41"/>
  <c r="C162" i="41"/>
  <c r="D162" i="41"/>
  <c r="E162" i="41"/>
  <c r="F162" i="41"/>
  <c r="G162" i="41"/>
  <c r="H162" i="41"/>
  <c r="I162" i="41"/>
  <c r="J162" i="41"/>
  <c r="K162" i="41"/>
  <c r="L162" i="41"/>
  <c r="M162" i="41"/>
  <c r="N162" i="41"/>
  <c r="O162" i="41"/>
  <c r="P162" i="41"/>
  <c r="Q162" i="41"/>
  <c r="R162" i="41"/>
  <c r="S162" i="41"/>
  <c r="T162" i="41"/>
  <c r="U162" i="41"/>
  <c r="V162" i="41"/>
  <c r="W162" i="41"/>
  <c r="X162" i="41"/>
  <c r="Y162" i="41"/>
  <c r="Z162" i="41"/>
  <c r="AA162" i="41"/>
  <c r="AB162" i="41"/>
  <c r="AC162" i="41"/>
  <c r="AD162" i="41"/>
  <c r="AE162" i="41"/>
  <c r="AF162" i="41"/>
  <c r="AG162" i="41"/>
  <c r="AH162" i="41"/>
  <c r="A167" i="41"/>
  <c r="A168" i="41"/>
  <c r="A169" i="41"/>
  <c r="A170" i="41"/>
  <c r="A171" i="41"/>
  <c r="A172" i="41"/>
  <c r="A173" i="41"/>
  <c r="D174" i="41"/>
  <c r="E174" i="41"/>
  <c r="F174" i="41"/>
  <c r="G174" i="41"/>
  <c r="H174" i="41"/>
  <c r="I174" i="41"/>
  <c r="J174" i="41"/>
  <c r="K174" i="41"/>
  <c r="L174" i="41"/>
  <c r="M174" i="41"/>
  <c r="N174" i="41"/>
  <c r="O174" i="41"/>
  <c r="P174" i="41"/>
  <c r="Q174" i="41"/>
  <c r="R174" i="41"/>
  <c r="S174" i="41"/>
  <c r="T174" i="41"/>
  <c r="U174" i="41"/>
  <c r="V174" i="41"/>
  <c r="W174" i="41"/>
  <c r="X174" i="41"/>
  <c r="Y174" i="41"/>
  <c r="Z174" i="41"/>
  <c r="AA174" i="41"/>
  <c r="AB174" i="41"/>
  <c r="AC174" i="41"/>
  <c r="AD174" i="41"/>
  <c r="AE174" i="41"/>
  <c r="AF174" i="41"/>
  <c r="AG174" i="41"/>
  <c r="AH174" i="41"/>
  <c r="D175" i="41"/>
  <c r="E175" i="41"/>
  <c r="F175" i="41"/>
  <c r="G175" i="41"/>
  <c r="H175" i="41"/>
  <c r="I175" i="41"/>
  <c r="J175" i="41"/>
  <c r="K175" i="41"/>
  <c r="L175" i="41"/>
  <c r="M175" i="41"/>
  <c r="N175" i="41"/>
  <c r="O175" i="41"/>
  <c r="P175" i="41"/>
  <c r="Q175" i="41"/>
  <c r="R175" i="41"/>
  <c r="S175" i="41"/>
  <c r="T175" i="41"/>
  <c r="U175" i="41"/>
  <c r="V175" i="41"/>
  <c r="W175" i="41"/>
  <c r="X175" i="41"/>
  <c r="Y175" i="41"/>
  <c r="Z175" i="41"/>
  <c r="AA175" i="41"/>
  <c r="AB175" i="41"/>
  <c r="AC175" i="41"/>
  <c r="AD175" i="41"/>
  <c r="AE175" i="41"/>
  <c r="AF175" i="41"/>
  <c r="AG175" i="41"/>
  <c r="AH175" i="41"/>
  <c r="D176" i="41"/>
  <c r="E176" i="41"/>
  <c r="F176" i="41"/>
  <c r="G176" i="41"/>
  <c r="H176" i="41"/>
  <c r="I176" i="41"/>
  <c r="J176" i="41"/>
  <c r="K176" i="41"/>
  <c r="L176" i="41"/>
  <c r="M176" i="41"/>
  <c r="N176" i="41"/>
  <c r="O176" i="41"/>
  <c r="P176" i="41"/>
  <c r="Q176" i="41"/>
  <c r="R176" i="41"/>
  <c r="S176" i="41"/>
  <c r="T176" i="41"/>
  <c r="U176" i="41"/>
  <c r="V176" i="41"/>
  <c r="W176" i="41"/>
  <c r="X176" i="41"/>
  <c r="Y176" i="41"/>
  <c r="Z176" i="41"/>
  <c r="AA176" i="41"/>
  <c r="AB176" i="41"/>
  <c r="AC176" i="41"/>
  <c r="AD176" i="41"/>
  <c r="AE176" i="41"/>
  <c r="AF176" i="41"/>
  <c r="AG176" i="41"/>
  <c r="AH176" i="41"/>
  <c r="C177" i="41"/>
  <c r="C178" i="41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Z2" i="40"/>
  <c r="AA2" i="40"/>
  <c r="AB2" i="40"/>
  <c r="AC2" i="40"/>
  <c r="AD2" i="40"/>
  <c r="AE2" i="40"/>
  <c r="AF2" i="40"/>
  <c r="AG2" i="40"/>
  <c r="A6" i="40"/>
  <c r="A7" i="40"/>
  <c r="A8" i="40"/>
  <c r="A9" i="40"/>
  <c r="A10" i="40"/>
  <c r="A11" i="40"/>
  <c r="A12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Z13" i="40"/>
  <c r="AA13" i="40"/>
  <c r="AB13" i="40"/>
  <c r="AC13" i="40"/>
  <c r="AD13" i="40"/>
  <c r="AE13" i="40"/>
  <c r="AF13" i="40"/>
  <c r="AG13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Z14" i="40"/>
  <c r="AA14" i="40"/>
  <c r="AB14" i="40"/>
  <c r="AC14" i="40"/>
  <c r="AD14" i="40"/>
  <c r="AE14" i="40"/>
  <c r="AF14" i="40"/>
  <c r="AG14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Z15" i="40"/>
  <c r="AA15" i="40"/>
  <c r="AB15" i="40"/>
  <c r="AC15" i="40"/>
  <c r="AD15" i="40"/>
  <c r="AE15" i="40"/>
  <c r="AF15" i="40"/>
  <c r="AG15" i="40"/>
  <c r="C16" i="40"/>
  <c r="C17" i="40"/>
  <c r="A20" i="40"/>
  <c r="A21" i="40"/>
  <c r="A22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W23" i="40"/>
  <c r="X23" i="40"/>
  <c r="Y23" i="40"/>
  <c r="Z23" i="40"/>
  <c r="AA23" i="40"/>
  <c r="AB23" i="40"/>
  <c r="AC23" i="40"/>
  <c r="AD23" i="40"/>
  <c r="AE23" i="40"/>
  <c r="AF23" i="40"/>
  <c r="AG23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S24" i="40"/>
  <c r="T24" i="40"/>
  <c r="U24" i="40"/>
  <c r="V24" i="40"/>
  <c r="W24" i="40"/>
  <c r="X24" i="40"/>
  <c r="Y24" i="40"/>
  <c r="Z24" i="40"/>
  <c r="AA24" i="40"/>
  <c r="AB24" i="40"/>
  <c r="AC24" i="40"/>
  <c r="AD24" i="40"/>
  <c r="AE24" i="40"/>
  <c r="AF24" i="40"/>
  <c r="AG24" i="40"/>
  <c r="D25" i="40"/>
  <c r="E25" i="40"/>
  <c r="F25" i="40"/>
  <c r="G25" i="40"/>
  <c r="H25" i="40"/>
  <c r="I25" i="40"/>
  <c r="J25" i="40"/>
  <c r="K25" i="40"/>
  <c r="L25" i="40"/>
  <c r="M25" i="40"/>
  <c r="N25" i="40"/>
  <c r="O25" i="40"/>
  <c r="P25" i="40"/>
  <c r="Q25" i="40"/>
  <c r="R25" i="40"/>
  <c r="S25" i="40"/>
  <c r="T25" i="40"/>
  <c r="U25" i="40"/>
  <c r="V25" i="40"/>
  <c r="W25" i="40"/>
  <c r="X25" i="40"/>
  <c r="Y25" i="40"/>
  <c r="Z25" i="40"/>
  <c r="AA25" i="40"/>
  <c r="AB25" i="40"/>
  <c r="AC25" i="40"/>
  <c r="AD25" i="40"/>
  <c r="AE25" i="40"/>
  <c r="AF25" i="40"/>
  <c r="AG25" i="40"/>
  <c r="C26" i="40"/>
  <c r="C27" i="40"/>
  <c r="A30" i="40"/>
  <c r="A31" i="40"/>
  <c r="A32" i="40"/>
  <c r="A33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S34" i="40"/>
  <c r="T34" i="40"/>
  <c r="U34" i="40"/>
  <c r="V34" i="40"/>
  <c r="W34" i="40"/>
  <c r="X34" i="40"/>
  <c r="Y34" i="40"/>
  <c r="Z34" i="40"/>
  <c r="AA34" i="40"/>
  <c r="AB34" i="40"/>
  <c r="AC34" i="40"/>
  <c r="AD34" i="40"/>
  <c r="AE34" i="40"/>
  <c r="AF34" i="40"/>
  <c r="AG34" i="40"/>
  <c r="D35" i="40"/>
  <c r="E35" i="40"/>
  <c r="F35" i="40"/>
  <c r="G35" i="40"/>
  <c r="H35" i="40"/>
  <c r="I35" i="40"/>
  <c r="J35" i="40"/>
  <c r="K35" i="40"/>
  <c r="L35" i="40"/>
  <c r="M35" i="40"/>
  <c r="N35" i="40"/>
  <c r="O35" i="40"/>
  <c r="P35" i="40"/>
  <c r="Q35" i="40"/>
  <c r="R35" i="40"/>
  <c r="S35" i="40"/>
  <c r="T35" i="40"/>
  <c r="U35" i="40"/>
  <c r="V35" i="40"/>
  <c r="W35" i="40"/>
  <c r="X35" i="40"/>
  <c r="Y35" i="40"/>
  <c r="Z35" i="40"/>
  <c r="AA35" i="40"/>
  <c r="AB35" i="40"/>
  <c r="AC35" i="40"/>
  <c r="AD35" i="40"/>
  <c r="AE35" i="40"/>
  <c r="AF35" i="40"/>
  <c r="AG35" i="40"/>
  <c r="D36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R36" i="40"/>
  <c r="S36" i="40"/>
  <c r="T36" i="40"/>
  <c r="U36" i="40"/>
  <c r="V36" i="40"/>
  <c r="W36" i="40"/>
  <c r="X36" i="40"/>
  <c r="Y36" i="40"/>
  <c r="Z36" i="40"/>
  <c r="AA36" i="40"/>
  <c r="AB36" i="40"/>
  <c r="AC36" i="40"/>
  <c r="AD36" i="40"/>
  <c r="AE36" i="40"/>
  <c r="AF36" i="40"/>
  <c r="AG36" i="40"/>
  <c r="C37" i="40"/>
  <c r="C38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D53" i="40"/>
  <c r="E53" i="40"/>
  <c r="F53" i="40"/>
  <c r="G53" i="40"/>
  <c r="H53" i="40"/>
  <c r="I53" i="40"/>
  <c r="J53" i="40"/>
  <c r="K53" i="40"/>
  <c r="L53" i="40"/>
  <c r="M53" i="40"/>
  <c r="N53" i="40"/>
  <c r="O53" i="40"/>
  <c r="P53" i="40"/>
  <c r="Q53" i="40"/>
  <c r="R53" i="40"/>
  <c r="S53" i="40"/>
  <c r="T53" i="40"/>
  <c r="U53" i="40"/>
  <c r="V53" i="40"/>
  <c r="W53" i="40"/>
  <c r="X53" i="40"/>
  <c r="Y53" i="40"/>
  <c r="Z53" i="40"/>
  <c r="AA53" i="40"/>
  <c r="AB53" i="40"/>
  <c r="AC53" i="40"/>
  <c r="AD53" i="40"/>
  <c r="AE53" i="40"/>
  <c r="AF53" i="40"/>
  <c r="AG53" i="40"/>
  <c r="D54" i="40"/>
  <c r="E54" i="40"/>
  <c r="F54" i="40"/>
  <c r="G54" i="40"/>
  <c r="H54" i="40"/>
  <c r="I54" i="40"/>
  <c r="J54" i="40"/>
  <c r="K54" i="40"/>
  <c r="L54" i="40"/>
  <c r="M54" i="40"/>
  <c r="N54" i="40"/>
  <c r="O54" i="40"/>
  <c r="P54" i="40"/>
  <c r="Q54" i="40"/>
  <c r="R54" i="40"/>
  <c r="S54" i="40"/>
  <c r="T54" i="40"/>
  <c r="U54" i="40"/>
  <c r="V54" i="40"/>
  <c r="W54" i="40"/>
  <c r="X54" i="40"/>
  <c r="Y54" i="40"/>
  <c r="Z54" i="40"/>
  <c r="AA54" i="40"/>
  <c r="AB54" i="40"/>
  <c r="AC54" i="40"/>
  <c r="AD54" i="40"/>
  <c r="AE54" i="40"/>
  <c r="AF54" i="40"/>
  <c r="AG54" i="40"/>
  <c r="D55" i="40"/>
  <c r="E55" i="40"/>
  <c r="F55" i="40"/>
  <c r="G55" i="40"/>
  <c r="H55" i="40"/>
  <c r="I55" i="40"/>
  <c r="J55" i="40"/>
  <c r="K55" i="40"/>
  <c r="L55" i="40"/>
  <c r="M55" i="40"/>
  <c r="N55" i="40"/>
  <c r="O55" i="40"/>
  <c r="P55" i="40"/>
  <c r="Q55" i="40"/>
  <c r="R55" i="40"/>
  <c r="S55" i="40"/>
  <c r="T55" i="40"/>
  <c r="U55" i="40"/>
  <c r="V55" i="40"/>
  <c r="W55" i="40"/>
  <c r="X55" i="40"/>
  <c r="Y55" i="40"/>
  <c r="Z55" i="40"/>
  <c r="AA55" i="40"/>
  <c r="AB55" i="40"/>
  <c r="AC55" i="40"/>
  <c r="AD55" i="40"/>
  <c r="AE55" i="40"/>
  <c r="AF55" i="40"/>
  <c r="AG55" i="40"/>
  <c r="C56" i="40"/>
  <c r="C57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D73" i="40"/>
  <c r="E73" i="40"/>
  <c r="F73" i="40"/>
  <c r="G73" i="40"/>
  <c r="H73" i="40"/>
  <c r="I73" i="40"/>
  <c r="J73" i="40"/>
  <c r="K73" i="40"/>
  <c r="L73" i="40"/>
  <c r="M73" i="40"/>
  <c r="N73" i="40"/>
  <c r="O73" i="40"/>
  <c r="P73" i="40"/>
  <c r="Q73" i="40"/>
  <c r="R73" i="40"/>
  <c r="S73" i="40"/>
  <c r="T73" i="40"/>
  <c r="U73" i="40"/>
  <c r="V73" i="40"/>
  <c r="W73" i="40"/>
  <c r="X73" i="40"/>
  <c r="Y73" i="40"/>
  <c r="Z73" i="40"/>
  <c r="AA73" i="40"/>
  <c r="AB73" i="40"/>
  <c r="AC73" i="40"/>
  <c r="AD73" i="40"/>
  <c r="AE73" i="40"/>
  <c r="AF73" i="40"/>
  <c r="AG73" i="40"/>
  <c r="D74" i="40"/>
  <c r="E74" i="40"/>
  <c r="F74" i="40"/>
  <c r="G74" i="40"/>
  <c r="H74" i="40"/>
  <c r="I74" i="40"/>
  <c r="J74" i="40"/>
  <c r="K74" i="40"/>
  <c r="L74" i="40"/>
  <c r="M74" i="40"/>
  <c r="N74" i="40"/>
  <c r="O74" i="40"/>
  <c r="P74" i="40"/>
  <c r="Q74" i="40"/>
  <c r="R74" i="40"/>
  <c r="S74" i="40"/>
  <c r="T74" i="40"/>
  <c r="U74" i="40"/>
  <c r="V74" i="40"/>
  <c r="W74" i="40"/>
  <c r="X74" i="40"/>
  <c r="Y74" i="40"/>
  <c r="Z74" i="40"/>
  <c r="AA74" i="40"/>
  <c r="AB74" i="40"/>
  <c r="AC74" i="40"/>
  <c r="AD74" i="40"/>
  <c r="AE74" i="40"/>
  <c r="AF74" i="40"/>
  <c r="AG74" i="40"/>
  <c r="D75" i="40"/>
  <c r="E75" i="40"/>
  <c r="F75" i="40"/>
  <c r="G75" i="40"/>
  <c r="H75" i="40"/>
  <c r="I75" i="40"/>
  <c r="J75" i="40"/>
  <c r="K75" i="40"/>
  <c r="L75" i="40"/>
  <c r="M75" i="40"/>
  <c r="N75" i="40"/>
  <c r="O75" i="40"/>
  <c r="P75" i="40"/>
  <c r="Q75" i="40"/>
  <c r="R75" i="40"/>
  <c r="S75" i="40"/>
  <c r="T75" i="40"/>
  <c r="U75" i="40"/>
  <c r="V75" i="40"/>
  <c r="W75" i="40"/>
  <c r="X75" i="40"/>
  <c r="Y75" i="40"/>
  <c r="Z75" i="40"/>
  <c r="AA75" i="40"/>
  <c r="AB75" i="40"/>
  <c r="AC75" i="40"/>
  <c r="AD75" i="40"/>
  <c r="AE75" i="40"/>
  <c r="AF75" i="40"/>
  <c r="AG75" i="40"/>
  <c r="C76" i="40"/>
  <c r="C77" i="40"/>
  <c r="A80" i="40"/>
  <c r="A81" i="40"/>
  <c r="A82" i="40"/>
  <c r="A83" i="40"/>
  <c r="A84" i="40"/>
  <c r="D85" i="40"/>
  <c r="E85" i="40"/>
  <c r="F85" i="40"/>
  <c r="G85" i="40"/>
  <c r="H85" i="40"/>
  <c r="I85" i="40"/>
  <c r="J85" i="40"/>
  <c r="K85" i="40"/>
  <c r="L85" i="40"/>
  <c r="M85" i="40"/>
  <c r="N85" i="40"/>
  <c r="O85" i="40"/>
  <c r="P85" i="40"/>
  <c r="Q85" i="40"/>
  <c r="R85" i="40"/>
  <c r="S85" i="40"/>
  <c r="T85" i="40"/>
  <c r="U85" i="40"/>
  <c r="V85" i="40"/>
  <c r="W85" i="40"/>
  <c r="X85" i="40"/>
  <c r="Y85" i="40"/>
  <c r="Z85" i="40"/>
  <c r="AA85" i="40"/>
  <c r="AB85" i="40"/>
  <c r="AC85" i="40"/>
  <c r="AD85" i="40"/>
  <c r="AE85" i="40"/>
  <c r="AF85" i="40"/>
  <c r="AG85" i="40"/>
  <c r="D86" i="40"/>
  <c r="E86" i="40"/>
  <c r="F86" i="40"/>
  <c r="G86" i="40"/>
  <c r="H86" i="40"/>
  <c r="I86" i="40"/>
  <c r="J86" i="40"/>
  <c r="K86" i="40"/>
  <c r="L86" i="40"/>
  <c r="M86" i="40"/>
  <c r="N86" i="40"/>
  <c r="O86" i="40"/>
  <c r="P86" i="40"/>
  <c r="Q86" i="40"/>
  <c r="R86" i="40"/>
  <c r="S86" i="40"/>
  <c r="T86" i="40"/>
  <c r="U86" i="40"/>
  <c r="V86" i="40"/>
  <c r="W86" i="40"/>
  <c r="X86" i="40"/>
  <c r="Y86" i="40"/>
  <c r="Z86" i="40"/>
  <c r="AA86" i="40"/>
  <c r="AB86" i="40"/>
  <c r="AC86" i="40"/>
  <c r="AD86" i="40"/>
  <c r="AE86" i="40"/>
  <c r="AF86" i="40"/>
  <c r="AG86" i="40"/>
  <c r="D87" i="40"/>
  <c r="E87" i="40"/>
  <c r="F87" i="40"/>
  <c r="G87" i="40"/>
  <c r="H87" i="40"/>
  <c r="I87" i="40"/>
  <c r="J87" i="40"/>
  <c r="K87" i="40"/>
  <c r="L87" i="40"/>
  <c r="M87" i="40"/>
  <c r="N87" i="40"/>
  <c r="O87" i="40"/>
  <c r="P87" i="40"/>
  <c r="Q87" i="40"/>
  <c r="R87" i="40"/>
  <c r="S87" i="40"/>
  <c r="T87" i="40"/>
  <c r="U87" i="40"/>
  <c r="V87" i="40"/>
  <c r="W87" i="40"/>
  <c r="X87" i="40"/>
  <c r="Y87" i="40"/>
  <c r="Z87" i="40"/>
  <c r="AA87" i="40"/>
  <c r="AB87" i="40"/>
  <c r="AC87" i="40"/>
  <c r="AD87" i="40"/>
  <c r="AE87" i="40"/>
  <c r="AF87" i="40"/>
  <c r="AG87" i="40"/>
  <c r="C88" i="40"/>
  <c r="C89" i="40"/>
  <c r="A92" i="40"/>
  <c r="A93" i="40"/>
  <c r="A94" i="40"/>
  <c r="A95" i="40"/>
  <c r="D96" i="40"/>
  <c r="E96" i="40"/>
  <c r="F96" i="40"/>
  <c r="G96" i="40"/>
  <c r="H96" i="40"/>
  <c r="I96" i="40"/>
  <c r="J96" i="40"/>
  <c r="K96" i="40"/>
  <c r="L96" i="40"/>
  <c r="M96" i="40"/>
  <c r="N96" i="40"/>
  <c r="O96" i="40"/>
  <c r="P96" i="40"/>
  <c r="Q96" i="40"/>
  <c r="R96" i="40"/>
  <c r="S96" i="40"/>
  <c r="T96" i="40"/>
  <c r="U96" i="40"/>
  <c r="V96" i="40"/>
  <c r="W96" i="40"/>
  <c r="X96" i="40"/>
  <c r="Y96" i="40"/>
  <c r="Z96" i="40"/>
  <c r="AA96" i="40"/>
  <c r="AB96" i="40"/>
  <c r="AC96" i="40"/>
  <c r="AD96" i="40"/>
  <c r="AE96" i="40"/>
  <c r="AF96" i="40"/>
  <c r="AG96" i="40"/>
  <c r="D97" i="40"/>
  <c r="E97" i="40"/>
  <c r="F97" i="40"/>
  <c r="G97" i="40"/>
  <c r="H97" i="40"/>
  <c r="I97" i="40"/>
  <c r="J97" i="40"/>
  <c r="K97" i="40"/>
  <c r="L97" i="40"/>
  <c r="M97" i="40"/>
  <c r="N97" i="40"/>
  <c r="O97" i="40"/>
  <c r="P97" i="40"/>
  <c r="Q97" i="40"/>
  <c r="R97" i="40"/>
  <c r="S97" i="40"/>
  <c r="T97" i="40"/>
  <c r="U97" i="40"/>
  <c r="V97" i="40"/>
  <c r="W97" i="40"/>
  <c r="X97" i="40"/>
  <c r="Y97" i="40"/>
  <c r="Z97" i="40"/>
  <c r="AA97" i="40"/>
  <c r="AB97" i="40"/>
  <c r="AC97" i="40"/>
  <c r="AD97" i="40"/>
  <c r="AE97" i="40"/>
  <c r="AF97" i="40"/>
  <c r="AG97" i="40"/>
  <c r="D98" i="40"/>
  <c r="E98" i="40"/>
  <c r="F98" i="40"/>
  <c r="G98" i="40"/>
  <c r="H98" i="40"/>
  <c r="I98" i="40"/>
  <c r="J98" i="40"/>
  <c r="K98" i="40"/>
  <c r="L98" i="40"/>
  <c r="M98" i="40"/>
  <c r="N98" i="40"/>
  <c r="O98" i="40"/>
  <c r="P98" i="40"/>
  <c r="Q98" i="40"/>
  <c r="R98" i="40"/>
  <c r="S98" i="40"/>
  <c r="T98" i="40"/>
  <c r="U98" i="40"/>
  <c r="V98" i="40"/>
  <c r="W98" i="40"/>
  <c r="X98" i="40"/>
  <c r="Y98" i="40"/>
  <c r="Z98" i="40"/>
  <c r="AA98" i="40"/>
  <c r="AB98" i="40"/>
  <c r="AC98" i="40"/>
  <c r="AD98" i="40"/>
  <c r="AE98" i="40"/>
  <c r="AF98" i="40"/>
  <c r="AG98" i="40"/>
  <c r="C99" i="40"/>
  <c r="C100" i="40"/>
  <c r="A103" i="40"/>
  <c r="A104" i="40"/>
  <c r="A105" i="40"/>
  <c r="A106" i="40"/>
  <c r="A107" i="40"/>
  <c r="D108" i="40"/>
  <c r="E108" i="40"/>
  <c r="F108" i="40"/>
  <c r="G108" i="40"/>
  <c r="H108" i="40"/>
  <c r="I108" i="40"/>
  <c r="J108" i="40"/>
  <c r="K108" i="40"/>
  <c r="L108" i="40"/>
  <c r="M108" i="40"/>
  <c r="N108" i="40"/>
  <c r="O108" i="40"/>
  <c r="P108" i="40"/>
  <c r="Q108" i="40"/>
  <c r="R108" i="40"/>
  <c r="S108" i="40"/>
  <c r="T108" i="40"/>
  <c r="U108" i="40"/>
  <c r="V108" i="40"/>
  <c r="W108" i="40"/>
  <c r="X108" i="40"/>
  <c r="Y108" i="40"/>
  <c r="Z108" i="40"/>
  <c r="AA108" i="40"/>
  <c r="AB108" i="40"/>
  <c r="AC108" i="40"/>
  <c r="AD108" i="40"/>
  <c r="AE108" i="40"/>
  <c r="AF108" i="40"/>
  <c r="AG108" i="40"/>
  <c r="D109" i="40"/>
  <c r="E109" i="40"/>
  <c r="F109" i="40"/>
  <c r="G109" i="40"/>
  <c r="H109" i="40"/>
  <c r="I109" i="40"/>
  <c r="J109" i="40"/>
  <c r="K109" i="40"/>
  <c r="L109" i="40"/>
  <c r="M109" i="40"/>
  <c r="N109" i="40"/>
  <c r="O109" i="40"/>
  <c r="P109" i="40"/>
  <c r="Q109" i="40"/>
  <c r="R109" i="40"/>
  <c r="S109" i="40"/>
  <c r="T109" i="40"/>
  <c r="U109" i="40"/>
  <c r="V109" i="40"/>
  <c r="W109" i="40"/>
  <c r="X109" i="40"/>
  <c r="Y109" i="40"/>
  <c r="Z109" i="40"/>
  <c r="AA109" i="40"/>
  <c r="AB109" i="40"/>
  <c r="AC109" i="40"/>
  <c r="AD109" i="40"/>
  <c r="AE109" i="40"/>
  <c r="AF109" i="40"/>
  <c r="AG109" i="40"/>
  <c r="D110" i="40"/>
  <c r="E110" i="40"/>
  <c r="F110" i="40"/>
  <c r="G110" i="40"/>
  <c r="H110" i="40"/>
  <c r="I110" i="40"/>
  <c r="J110" i="40"/>
  <c r="K110" i="40"/>
  <c r="L110" i="40"/>
  <c r="M110" i="40"/>
  <c r="N110" i="40"/>
  <c r="O110" i="40"/>
  <c r="P110" i="40"/>
  <c r="Q110" i="40"/>
  <c r="R110" i="40"/>
  <c r="S110" i="40"/>
  <c r="T110" i="40"/>
  <c r="U110" i="40"/>
  <c r="V110" i="40"/>
  <c r="W110" i="40"/>
  <c r="X110" i="40"/>
  <c r="Y110" i="40"/>
  <c r="Z110" i="40"/>
  <c r="AA110" i="40"/>
  <c r="AB110" i="40"/>
  <c r="AC110" i="40"/>
  <c r="AD110" i="40"/>
  <c r="AE110" i="40"/>
  <c r="AF110" i="40"/>
  <c r="AG110" i="40"/>
  <c r="C111" i="40"/>
  <c r="C112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D141" i="40"/>
  <c r="E141" i="40"/>
  <c r="F141" i="40"/>
  <c r="G141" i="40"/>
  <c r="H141" i="40"/>
  <c r="I141" i="40"/>
  <c r="J141" i="40"/>
  <c r="K141" i="40"/>
  <c r="L141" i="40"/>
  <c r="M141" i="40"/>
  <c r="N141" i="40"/>
  <c r="O141" i="40"/>
  <c r="P141" i="40"/>
  <c r="Q141" i="40"/>
  <c r="R141" i="40"/>
  <c r="S141" i="40"/>
  <c r="T141" i="40"/>
  <c r="U141" i="40"/>
  <c r="V141" i="40"/>
  <c r="W141" i="40"/>
  <c r="X141" i="40"/>
  <c r="Y141" i="40"/>
  <c r="Z141" i="40"/>
  <c r="AA141" i="40"/>
  <c r="AB141" i="40"/>
  <c r="AC141" i="40"/>
  <c r="AD141" i="40"/>
  <c r="AE141" i="40"/>
  <c r="AF141" i="40"/>
  <c r="AG141" i="40"/>
  <c r="D142" i="40"/>
  <c r="E142" i="40"/>
  <c r="F142" i="40"/>
  <c r="G142" i="40"/>
  <c r="H142" i="40"/>
  <c r="I142" i="40"/>
  <c r="J142" i="40"/>
  <c r="K142" i="40"/>
  <c r="L142" i="40"/>
  <c r="M142" i="40"/>
  <c r="N142" i="40"/>
  <c r="O142" i="40"/>
  <c r="P142" i="40"/>
  <c r="Q142" i="40"/>
  <c r="R142" i="40"/>
  <c r="S142" i="40"/>
  <c r="T142" i="40"/>
  <c r="U142" i="40"/>
  <c r="V142" i="40"/>
  <c r="W142" i="40"/>
  <c r="X142" i="40"/>
  <c r="Y142" i="40"/>
  <c r="Z142" i="40"/>
  <c r="AA142" i="40"/>
  <c r="AB142" i="40"/>
  <c r="AC142" i="40"/>
  <c r="AD142" i="40"/>
  <c r="AE142" i="40"/>
  <c r="AF142" i="40"/>
  <c r="AG142" i="40"/>
  <c r="D143" i="40"/>
  <c r="E143" i="40"/>
  <c r="F143" i="40"/>
  <c r="G143" i="40"/>
  <c r="H143" i="40"/>
  <c r="I143" i="40"/>
  <c r="J143" i="40"/>
  <c r="K143" i="40"/>
  <c r="L143" i="40"/>
  <c r="M143" i="40"/>
  <c r="N143" i="40"/>
  <c r="O143" i="40"/>
  <c r="P143" i="40"/>
  <c r="Q143" i="40"/>
  <c r="R143" i="40"/>
  <c r="S143" i="40"/>
  <c r="T143" i="40"/>
  <c r="U143" i="40"/>
  <c r="V143" i="40"/>
  <c r="W143" i="40"/>
  <c r="X143" i="40"/>
  <c r="Y143" i="40"/>
  <c r="Z143" i="40"/>
  <c r="AA143" i="40"/>
  <c r="AB143" i="40"/>
  <c r="AC143" i="40"/>
  <c r="AD143" i="40"/>
  <c r="AE143" i="40"/>
  <c r="AF143" i="40"/>
  <c r="AG143" i="40"/>
  <c r="C144" i="40"/>
  <c r="C145" i="40"/>
  <c r="A148" i="40"/>
  <c r="A149" i="40"/>
  <c r="A150" i="40"/>
  <c r="A151" i="40"/>
  <c r="A152" i="40"/>
  <c r="A153" i="40"/>
  <c r="D154" i="40"/>
  <c r="E154" i="40"/>
  <c r="F154" i="40"/>
  <c r="G154" i="40"/>
  <c r="H154" i="40"/>
  <c r="I154" i="40"/>
  <c r="J154" i="40"/>
  <c r="K154" i="40"/>
  <c r="L154" i="40"/>
  <c r="M154" i="40"/>
  <c r="N154" i="40"/>
  <c r="O154" i="40"/>
  <c r="P154" i="40"/>
  <c r="Q154" i="40"/>
  <c r="R154" i="40"/>
  <c r="S154" i="40"/>
  <c r="T154" i="40"/>
  <c r="U154" i="40"/>
  <c r="V154" i="40"/>
  <c r="W154" i="40"/>
  <c r="X154" i="40"/>
  <c r="Y154" i="40"/>
  <c r="Z154" i="40"/>
  <c r="AA154" i="40"/>
  <c r="AB154" i="40"/>
  <c r="AC154" i="40"/>
  <c r="AD154" i="40"/>
  <c r="AE154" i="40"/>
  <c r="AF154" i="40"/>
  <c r="AG154" i="40"/>
  <c r="D155" i="40"/>
  <c r="E155" i="40"/>
  <c r="F155" i="40"/>
  <c r="G155" i="40"/>
  <c r="H155" i="40"/>
  <c r="I155" i="40"/>
  <c r="J155" i="40"/>
  <c r="K155" i="40"/>
  <c r="L155" i="40"/>
  <c r="M155" i="40"/>
  <c r="N155" i="40"/>
  <c r="O155" i="40"/>
  <c r="P155" i="40"/>
  <c r="Q155" i="40"/>
  <c r="R155" i="40"/>
  <c r="S155" i="40"/>
  <c r="T155" i="40"/>
  <c r="U155" i="40"/>
  <c r="V155" i="40"/>
  <c r="W155" i="40"/>
  <c r="X155" i="40"/>
  <c r="Y155" i="40"/>
  <c r="Z155" i="40"/>
  <c r="AA155" i="40"/>
  <c r="AB155" i="40"/>
  <c r="AC155" i="40"/>
  <c r="AD155" i="40"/>
  <c r="AE155" i="40"/>
  <c r="AF155" i="40"/>
  <c r="AG155" i="40"/>
  <c r="D156" i="40"/>
  <c r="E156" i="40"/>
  <c r="F156" i="40"/>
  <c r="G156" i="40"/>
  <c r="H156" i="40"/>
  <c r="I156" i="40"/>
  <c r="J156" i="40"/>
  <c r="K156" i="40"/>
  <c r="L156" i="40"/>
  <c r="M156" i="40"/>
  <c r="N156" i="40"/>
  <c r="O156" i="40"/>
  <c r="P156" i="40"/>
  <c r="Q156" i="40"/>
  <c r="R156" i="40"/>
  <c r="S156" i="40"/>
  <c r="T156" i="40"/>
  <c r="U156" i="40"/>
  <c r="V156" i="40"/>
  <c r="W156" i="40"/>
  <c r="X156" i="40"/>
  <c r="Y156" i="40"/>
  <c r="Z156" i="40"/>
  <c r="AA156" i="40"/>
  <c r="AB156" i="40"/>
  <c r="AC156" i="40"/>
  <c r="AD156" i="40"/>
  <c r="AE156" i="40"/>
  <c r="AF156" i="40"/>
  <c r="AG156" i="40"/>
  <c r="C157" i="40"/>
  <c r="C158" i="40"/>
  <c r="D160" i="40"/>
  <c r="E160" i="40"/>
  <c r="F160" i="40"/>
  <c r="G160" i="40"/>
  <c r="H160" i="40"/>
  <c r="I160" i="40"/>
  <c r="J160" i="40"/>
  <c r="K160" i="40"/>
  <c r="L160" i="40"/>
  <c r="M160" i="40"/>
  <c r="N160" i="40"/>
  <c r="O160" i="40"/>
  <c r="P160" i="40"/>
  <c r="Q160" i="40"/>
  <c r="R160" i="40"/>
  <c r="S160" i="40"/>
  <c r="T160" i="40"/>
  <c r="U160" i="40"/>
  <c r="V160" i="40"/>
  <c r="W160" i="40"/>
  <c r="X160" i="40"/>
  <c r="Y160" i="40"/>
  <c r="Z160" i="40"/>
  <c r="AA160" i="40"/>
  <c r="AB160" i="40"/>
  <c r="AC160" i="40"/>
  <c r="AD160" i="40"/>
  <c r="AE160" i="40"/>
  <c r="AF160" i="40"/>
  <c r="AG160" i="40"/>
  <c r="C161" i="40"/>
  <c r="C162" i="40"/>
  <c r="D162" i="40"/>
  <c r="E162" i="40"/>
  <c r="F162" i="40"/>
  <c r="G162" i="40"/>
  <c r="H162" i="40"/>
  <c r="I162" i="40"/>
  <c r="J162" i="40"/>
  <c r="K162" i="40"/>
  <c r="L162" i="40"/>
  <c r="M162" i="40"/>
  <c r="N162" i="40"/>
  <c r="O162" i="40"/>
  <c r="P162" i="40"/>
  <c r="Q162" i="40"/>
  <c r="R162" i="40"/>
  <c r="S162" i="40"/>
  <c r="T162" i="40"/>
  <c r="U162" i="40"/>
  <c r="V162" i="40"/>
  <c r="W162" i="40"/>
  <c r="X162" i="40"/>
  <c r="Y162" i="40"/>
  <c r="Z162" i="40"/>
  <c r="AA162" i="40"/>
  <c r="AB162" i="40"/>
  <c r="AC162" i="40"/>
  <c r="AD162" i="40"/>
  <c r="AE162" i="40"/>
  <c r="AF162" i="40"/>
  <c r="AG162" i="40"/>
  <c r="A167" i="40"/>
  <c r="A168" i="40"/>
  <c r="A169" i="40"/>
  <c r="A170" i="40"/>
  <c r="A171" i="40"/>
  <c r="A172" i="40"/>
  <c r="A173" i="40"/>
  <c r="D174" i="40"/>
  <c r="E174" i="40"/>
  <c r="F174" i="40"/>
  <c r="G174" i="40"/>
  <c r="H174" i="40"/>
  <c r="I174" i="40"/>
  <c r="J174" i="40"/>
  <c r="K174" i="40"/>
  <c r="L174" i="40"/>
  <c r="M174" i="40"/>
  <c r="N174" i="40"/>
  <c r="O174" i="40"/>
  <c r="P174" i="40"/>
  <c r="Q174" i="40"/>
  <c r="R174" i="40"/>
  <c r="S174" i="40"/>
  <c r="T174" i="40"/>
  <c r="U174" i="40"/>
  <c r="V174" i="40"/>
  <c r="W174" i="40"/>
  <c r="X174" i="40"/>
  <c r="Y174" i="40"/>
  <c r="Z174" i="40"/>
  <c r="AA174" i="40"/>
  <c r="AB174" i="40"/>
  <c r="AC174" i="40"/>
  <c r="AD174" i="40"/>
  <c r="AE174" i="40"/>
  <c r="AF174" i="40"/>
  <c r="AG174" i="40"/>
  <c r="D175" i="40"/>
  <c r="E175" i="40"/>
  <c r="F175" i="40"/>
  <c r="G175" i="40"/>
  <c r="H175" i="40"/>
  <c r="I175" i="40"/>
  <c r="J175" i="40"/>
  <c r="K175" i="40"/>
  <c r="L175" i="40"/>
  <c r="M175" i="40"/>
  <c r="N175" i="40"/>
  <c r="O175" i="40"/>
  <c r="P175" i="40"/>
  <c r="Q175" i="40"/>
  <c r="R175" i="40"/>
  <c r="S175" i="40"/>
  <c r="T175" i="40"/>
  <c r="U175" i="40"/>
  <c r="V175" i="40"/>
  <c r="W175" i="40"/>
  <c r="X175" i="40"/>
  <c r="Y175" i="40"/>
  <c r="Z175" i="40"/>
  <c r="AA175" i="40"/>
  <c r="AB175" i="40"/>
  <c r="AC175" i="40"/>
  <c r="AD175" i="40"/>
  <c r="AE175" i="40"/>
  <c r="AF175" i="40"/>
  <c r="AG175" i="40"/>
  <c r="D176" i="40"/>
  <c r="E176" i="40"/>
  <c r="F176" i="40"/>
  <c r="G176" i="40"/>
  <c r="H176" i="40"/>
  <c r="I176" i="40"/>
  <c r="J176" i="40"/>
  <c r="K176" i="40"/>
  <c r="L176" i="40"/>
  <c r="M176" i="40"/>
  <c r="N176" i="40"/>
  <c r="O176" i="40"/>
  <c r="P176" i="40"/>
  <c r="Q176" i="40"/>
  <c r="R176" i="40"/>
  <c r="S176" i="40"/>
  <c r="T176" i="40"/>
  <c r="U176" i="40"/>
  <c r="V176" i="40"/>
  <c r="W176" i="40"/>
  <c r="X176" i="40"/>
  <c r="Y176" i="40"/>
  <c r="Z176" i="40"/>
  <c r="AA176" i="40"/>
  <c r="AB176" i="40"/>
  <c r="AC176" i="40"/>
  <c r="AD176" i="40"/>
  <c r="AE176" i="40"/>
  <c r="AF176" i="40"/>
  <c r="AG176" i="40"/>
  <c r="C177" i="40"/>
  <c r="C178" i="40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Z2" i="37"/>
  <c r="AA2" i="37"/>
  <c r="AB2" i="37"/>
  <c r="AC2" i="37"/>
  <c r="AD2" i="37"/>
  <c r="AE2" i="37"/>
  <c r="AF2" i="37"/>
  <c r="AG2" i="37"/>
  <c r="AH2" i="37"/>
  <c r="A6" i="37"/>
  <c r="A7" i="37"/>
  <c r="A8" i="37"/>
  <c r="A9" i="37"/>
  <c r="A10" i="37"/>
  <c r="A11" i="37"/>
  <c r="A12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AC13" i="37"/>
  <c r="AD13" i="37"/>
  <c r="AE13" i="37"/>
  <c r="AF13" i="37"/>
  <c r="AG13" i="37"/>
  <c r="AH13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AA14" i="37"/>
  <c r="AB14" i="37"/>
  <c r="AC14" i="37"/>
  <c r="AD14" i="37"/>
  <c r="AE14" i="37"/>
  <c r="AF14" i="37"/>
  <c r="AG14" i="37"/>
  <c r="AH14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Z15" i="37"/>
  <c r="AA15" i="37"/>
  <c r="AB15" i="37"/>
  <c r="AC15" i="37"/>
  <c r="AD15" i="37"/>
  <c r="AE15" i="37"/>
  <c r="AF15" i="37"/>
  <c r="AG15" i="37"/>
  <c r="AH15" i="37"/>
  <c r="C16" i="37"/>
  <c r="C17" i="37"/>
  <c r="A20" i="37"/>
  <c r="A21" i="37"/>
  <c r="A22" i="37"/>
  <c r="D23" i="37"/>
  <c r="E23" i="37"/>
  <c r="F23" i="37"/>
  <c r="G23" i="37"/>
  <c r="H23" i="37"/>
  <c r="I23" i="37"/>
  <c r="J23" i="37"/>
  <c r="K23" i="37"/>
  <c r="L23" i="37"/>
  <c r="M23" i="37"/>
  <c r="N23" i="37"/>
  <c r="O23" i="37"/>
  <c r="P23" i="37"/>
  <c r="Q23" i="37"/>
  <c r="R23" i="37"/>
  <c r="S23" i="37"/>
  <c r="T23" i="37"/>
  <c r="U23" i="37"/>
  <c r="V23" i="37"/>
  <c r="W23" i="37"/>
  <c r="X23" i="37"/>
  <c r="Y23" i="37"/>
  <c r="Z23" i="37"/>
  <c r="AA23" i="37"/>
  <c r="AB23" i="37"/>
  <c r="AC23" i="37"/>
  <c r="AD23" i="37"/>
  <c r="AE23" i="37"/>
  <c r="AF23" i="37"/>
  <c r="AG23" i="37"/>
  <c r="AH23" i="37"/>
  <c r="D24" i="37"/>
  <c r="E24" i="37"/>
  <c r="F24" i="37"/>
  <c r="G24" i="37"/>
  <c r="H24" i="37"/>
  <c r="I24" i="37"/>
  <c r="J24" i="37"/>
  <c r="K24" i="37"/>
  <c r="L24" i="37"/>
  <c r="M24" i="37"/>
  <c r="N24" i="37"/>
  <c r="O24" i="37"/>
  <c r="P24" i="37"/>
  <c r="Q24" i="37"/>
  <c r="R24" i="37"/>
  <c r="S24" i="37"/>
  <c r="T24" i="37"/>
  <c r="U24" i="37"/>
  <c r="V24" i="37"/>
  <c r="W24" i="37"/>
  <c r="X24" i="37"/>
  <c r="Y24" i="37"/>
  <c r="Z24" i="37"/>
  <c r="AA24" i="37"/>
  <c r="AB24" i="37"/>
  <c r="AC24" i="37"/>
  <c r="AD24" i="37"/>
  <c r="AE24" i="37"/>
  <c r="AF24" i="37"/>
  <c r="AG24" i="37"/>
  <c r="AH24" i="37"/>
  <c r="D25" i="37"/>
  <c r="E25" i="37"/>
  <c r="F25" i="37"/>
  <c r="G25" i="37"/>
  <c r="H25" i="37"/>
  <c r="I25" i="37"/>
  <c r="J25" i="37"/>
  <c r="K25" i="37"/>
  <c r="L25" i="37"/>
  <c r="M25" i="37"/>
  <c r="N25" i="37"/>
  <c r="O25" i="37"/>
  <c r="P25" i="37"/>
  <c r="Q25" i="37"/>
  <c r="R25" i="37"/>
  <c r="S25" i="37"/>
  <c r="T25" i="37"/>
  <c r="U25" i="37"/>
  <c r="V25" i="37"/>
  <c r="W25" i="37"/>
  <c r="X25" i="37"/>
  <c r="Y25" i="37"/>
  <c r="Z25" i="37"/>
  <c r="AA25" i="37"/>
  <c r="AB25" i="37"/>
  <c r="AC25" i="37"/>
  <c r="AD25" i="37"/>
  <c r="AE25" i="37"/>
  <c r="AF25" i="37"/>
  <c r="AG25" i="37"/>
  <c r="AH25" i="37"/>
  <c r="C26" i="37"/>
  <c r="C27" i="37"/>
  <c r="A30" i="37"/>
  <c r="A31" i="37"/>
  <c r="A32" i="37"/>
  <c r="A33" i="37"/>
  <c r="D34" i="37"/>
  <c r="E34" i="37"/>
  <c r="F34" i="37"/>
  <c r="G34" i="37"/>
  <c r="H34" i="37"/>
  <c r="I34" i="37"/>
  <c r="J34" i="37"/>
  <c r="K34" i="37"/>
  <c r="L34" i="37"/>
  <c r="M34" i="37"/>
  <c r="N34" i="37"/>
  <c r="O34" i="37"/>
  <c r="P34" i="37"/>
  <c r="Q34" i="37"/>
  <c r="R34" i="37"/>
  <c r="S34" i="37"/>
  <c r="T34" i="37"/>
  <c r="U34" i="37"/>
  <c r="V34" i="37"/>
  <c r="W34" i="37"/>
  <c r="X34" i="37"/>
  <c r="Y34" i="37"/>
  <c r="Z34" i="37"/>
  <c r="AA34" i="37"/>
  <c r="AB34" i="37"/>
  <c r="AC34" i="37"/>
  <c r="AD34" i="37"/>
  <c r="AE34" i="37"/>
  <c r="AF34" i="37"/>
  <c r="AG34" i="37"/>
  <c r="AH34" i="37"/>
  <c r="D35" i="37"/>
  <c r="E35" i="37"/>
  <c r="F35" i="37"/>
  <c r="G35" i="37"/>
  <c r="H35" i="37"/>
  <c r="I35" i="37"/>
  <c r="J35" i="37"/>
  <c r="K35" i="37"/>
  <c r="L35" i="37"/>
  <c r="M35" i="37"/>
  <c r="N35" i="37"/>
  <c r="O35" i="37"/>
  <c r="P35" i="37"/>
  <c r="Q35" i="37"/>
  <c r="R35" i="37"/>
  <c r="S35" i="37"/>
  <c r="T35" i="37"/>
  <c r="U35" i="37"/>
  <c r="V35" i="37"/>
  <c r="W35" i="37"/>
  <c r="X35" i="37"/>
  <c r="Y35" i="37"/>
  <c r="Z35" i="37"/>
  <c r="AA35" i="37"/>
  <c r="AB35" i="37"/>
  <c r="AC35" i="37"/>
  <c r="AD35" i="37"/>
  <c r="AE35" i="37"/>
  <c r="AF35" i="37"/>
  <c r="AG35" i="37"/>
  <c r="AH35" i="37"/>
  <c r="D36" i="37"/>
  <c r="E36" i="37"/>
  <c r="F36" i="37"/>
  <c r="G36" i="37"/>
  <c r="H36" i="37"/>
  <c r="I36" i="37"/>
  <c r="J36" i="37"/>
  <c r="K36" i="37"/>
  <c r="L36" i="37"/>
  <c r="M36" i="37"/>
  <c r="N36" i="37"/>
  <c r="O36" i="37"/>
  <c r="P36" i="37"/>
  <c r="Q36" i="37"/>
  <c r="R36" i="37"/>
  <c r="S36" i="37"/>
  <c r="T36" i="37"/>
  <c r="U36" i="37"/>
  <c r="V36" i="37"/>
  <c r="W36" i="37"/>
  <c r="X36" i="37"/>
  <c r="Y36" i="37"/>
  <c r="Z36" i="37"/>
  <c r="AA36" i="37"/>
  <c r="AB36" i="37"/>
  <c r="AC36" i="37"/>
  <c r="AD36" i="37"/>
  <c r="AE36" i="37"/>
  <c r="AF36" i="37"/>
  <c r="AG36" i="37"/>
  <c r="AH36" i="37"/>
  <c r="C37" i="37"/>
  <c r="C38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D53" i="37"/>
  <c r="E53" i="37"/>
  <c r="F53" i="37"/>
  <c r="G53" i="37"/>
  <c r="H53" i="37"/>
  <c r="I53" i="37"/>
  <c r="J53" i="37"/>
  <c r="K53" i="37"/>
  <c r="L53" i="37"/>
  <c r="M53" i="37"/>
  <c r="N53" i="37"/>
  <c r="O53" i="37"/>
  <c r="P53" i="37"/>
  <c r="Q53" i="37"/>
  <c r="R53" i="37"/>
  <c r="S53" i="37"/>
  <c r="T53" i="37"/>
  <c r="U53" i="37"/>
  <c r="V53" i="37"/>
  <c r="W53" i="37"/>
  <c r="X53" i="37"/>
  <c r="Y53" i="37"/>
  <c r="Z53" i="37"/>
  <c r="AA53" i="37"/>
  <c r="AB53" i="37"/>
  <c r="AC53" i="37"/>
  <c r="AD53" i="37"/>
  <c r="AE53" i="37"/>
  <c r="AF53" i="37"/>
  <c r="AG53" i="37"/>
  <c r="AH53" i="37"/>
  <c r="D54" i="37"/>
  <c r="E54" i="37"/>
  <c r="F54" i="37"/>
  <c r="G54" i="37"/>
  <c r="H54" i="37"/>
  <c r="I54" i="37"/>
  <c r="J54" i="37"/>
  <c r="K54" i="37"/>
  <c r="L54" i="37"/>
  <c r="M54" i="37"/>
  <c r="N54" i="37"/>
  <c r="O54" i="37"/>
  <c r="P54" i="37"/>
  <c r="Q54" i="37"/>
  <c r="R54" i="37"/>
  <c r="S54" i="37"/>
  <c r="T54" i="37"/>
  <c r="U54" i="37"/>
  <c r="V54" i="37"/>
  <c r="W54" i="37"/>
  <c r="X54" i="37"/>
  <c r="Y54" i="37"/>
  <c r="Z54" i="37"/>
  <c r="AA54" i="37"/>
  <c r="AB54" i="37"/>
  <c r="AC54" i="37"/>
  <c r="AD54" i="37"/>
  <c r="AE54" i="37"/>
  <c r="AF54" i="37"/>
  <c r="AG54" i="37"/>
  <c r="AH54" i="37"/>
  <c r="D55" i="37"/>
  <c r="E55" i="37"/>
  <c r="F55" i="37"/>
  <c r="G55" i="37"/>
  <c r="H55" i="37"/>
  <c r="I55" i="37"/>
  <c r="J55" i="37"/>
  <c r="K55" i="37"/>
  <c r="L55" i="37"/>
  <c r="M55" i="37"/>
  <c r="N55" i="37"/>
  <c r="O55" i="37"/>
  <c r="P55" i="37"/>
  <c r="Q55" i="37"/>
  <c r="R55" i="37"/>
  <c r="S55" i="37"/>
  <c r="T55" i="37"/>
  <c r="U55" i="37"/>
  <c r="V55" i="37"/>
  <c r="W55" i="37"/>
  <c r="X55" i="37"/>
  <c r="Y55" i="37"/>
  <c r="Z55" i="37"/>
  <c r="AA55" i="37"/>
  <c r="AB55" i="37"/>
  <c r="AC55" i="37"/>
  <c r="AD55" i="37"/>
  <c r="AE55" i="37"/>
  <c r="AF55" i="37"/>
  <c r="AG55" i="37"/>
  <c r="AH55" i="37"/>
  <c r="C56" i="37"/>
  <c r="C57" i="37"/>
  <c r="A60" i="37"/>
  <c r="A61" i="37"/>
  <c r="A62" i="37"/>
  <c r="A63" i="37"/>
  <c r="A64" i="37"/>
  <c r="A65" i="37"/>
  <c r="A66" i="37"/>
  <c r="A67" i="37"/>
  <c r="A68" i="37"/>
  <c r="A69" i="37"/>
  <c r="A70" i="37"/>
  <c r="A71" i="37"/>
  <c r="A72" i="37"/>
  <c r="D73" i="37"/>
  <c r="E73" i="37"/>
  <c r="F73" i="37"/>
  <c r="G73" i="37"/>
  <c r="H73" i="37"/>
  <c r="I73" i="37"/>
  <c r="J73" i="37"/>
  <c r="K73" i="37"/>
  <c r="L73" i="37"/>
  <c r="M73" i="37"/>
  <c r="N73" i="37"/>
  <c r="O73" i="37"/>
  <c r="P73" i="37"/>
  <c r="Q73" i="37"/>
  <c r="R73" i="37"/>
  <c r="S73" i="37"/>
  <c r="T73" i="37"/>
  <c r="U73" i="37"/>
  <c r="V73" i="37"/>
  <c r="W73" i="37"/>
  <c r="X73" i="37"/>
  <c r="Y73" i="37"/>
  <c r="Z73" i="37"/>
  <c r="AA73" i="37"/>
  <c r="AB73" i="37"/>
  <c r="AC73" i="37"/>
  <c r="AD73" i="37"/>
  <c r="AE73" i="37"/>
  <c r="AF73" i="37"/>
  <c r="AG73" i="37"/>
  <c r="AH73" i="37"/>
  <c r="D74" i="37"/>
  <c r="E74" i="37"/>
  <c r="F74" i="37"/>
  <c r="G74" i="37"/>
  <c r="H74" i="37"/>
  <c r="I74" i="37"/>
  <c r="J74" i="37"/>
  <c r="K74" i="37"/>
  <c r="L74" i="37"/>
  <c r="M74" i="37"/>
  <c r="N74" i="37"/>
  <c r="O74" i="37"/>
  <c r="P74" i="37"/>
  <c r="Q74" i="37"/>
  <c r="R74" i="37"/>
  <c r="S74" i="37"/>
  <c r="T74" i="37"/>
  <c r="U74" i="37"/>
  <c r="V74" i="37"/>
  <c r="W74" i="37"/>
  <c r="X74" i="37"/>
  <c r="Y74" i="37"/>
  <c r="Z74" i="37"/>
  <c r="AA74" i="37"/>
  <c r="AB74" i="37"/>
  <c r="AC74" i="37"/>
  <c r="AD74" i="37"/>
  <c r="AE74" i="37"/>
  <c r="AF74" i="37"/>
  <c r="AG74" i="37"/>
  <c r="AH74" i="37"/>
  <c r="D75" i="37"/>
  <c r="E75" i="37"/>
  <c r="F75" i="37"/>
  <c r="G75" i="37"/>
  <c r="H75" i="37"/>
  <c r="I75" i="37"/>
  <c r="J75" i="37"/>
  <c r="K75" i="37"/>
  <c r="L75" i="37"/>
  <c r="M75" i="37"/>
  <c r="N75" i="37"/>
  <c r="O75" i="37"/>
  <c r="P75" i="37"/>
  <c r="Q75" i="37"/>
  <c r="R75" i="37"/>
  <c r="S75" i="37"/>
  <c r="T75" i="37"/>
  <c r="U75" i="37"/>
  <c r="V75" i="37"/>
  <c r="W75" i="37"/>
  <c r="X75" i="37"/>
  <c r="Y75" i="37"/>
  <c r="Z75" i="37"/>
  <c r="AA75" i="37"/>
  <c r="AB75" i="37"/>
  <c r="AC75" i="37"/>
  <c r="AD75" i="37"/>
  <c r="AE75" i="37"/>
  <c r="AF75" i="37"/>
  <c r="AG75" i="37"/>
  <c r="AH75" i="37"/>
  <c r="C76" i="37"/>
  <c r="C77" i="37"/>
  <c r="A80" i="37"/>
  <c r="A81" i="37"/>
  <c r="A82" i="37"/>
  <c r="A83" i="37"/>
  <c r="A84" i="37"/>
  <c r="D85" i="37"/>
  <c r="E85" i="37"/>
  <c r="F85" i="37"/>
  <c r="G85" i="37"/>
  <c r="H85" i="37"/>
  <c r="I85" i="37"/>
  <c r="J85" i="37"/>
  <c r="K85" i="37"/>
  <c r="L85" i="37"/>
  <c r="M85" i="37"/>
  <c r="N85" i="37"/>
  <c r="O85" i="37"/>
  <c r="P85" i="37"/>
  <c r="Q85" i="37"/>
  <c r="R85" i="37"/>
  <c r="S85" i="37"/>
  <c r="T85" i="37"/>
  <c r="U85" i="37"/>
  <c r="V85" i="37"/>
  <c r="W85" i="37"/>
  <c r="X85" i="37"/>
  <c r="Y85" i="37"/>
  <c r="Z85" i="37"/>
  <c r="AA85" i="37"/>
  <c r="AB85" i="37"/>
  <c r="AC85" i="37"/>
  <c r="AD85" i="37"/>
  <c r="AE85" i="37"/>
  <c r="AF85" i="37"/>
  <c r="AG85" i="37"/>
  <c r="AH85" i="37"/>
  <c r="D86" i="37"/>
  <c r="E86" i="37"/>
  <c r="F86" i="37"/>
  <c r="G86" i="37"/>
  <c r="H86" i="37"/>
  <c r="I86" i="37"/>
  <c r="J86" i="37"/>
  <c r="K86" i="37"/>
  <c r="L86" i="37"/>
  <c r="M86" i="37"/>
  <c r="N86" i="37"/>
  <c r="O86" i="37"/>
  <c r="P86" i="37"/>
  <c r="Q86" i="37"/>
  <c r="R86" i="37"/>
  <c r="S86" i="37"/>
  <c r="T86" i="37"/>
  <c r="U86" i="37"/>
  <c r="V86" i="37"/>
  <c r="W86" i="37"/>
  <c r="X86" i="37"/>
  <c r="Y86" i="37"/>
  <c r="Z86" i="37"/>
  <c r="AA86" i="37"/>
  <c r="AB86" i="37"/>
  <c r="AC86" i="37"/>
  <c r="AD86" i="37"/>
  <c r="AE86" i="37"/>
  <c r="AF86" i="37"/>
  <c r="AG86" i="37"/>
  <c r="AH86" i="37"/>
  <c r="D87" i="37"/>
  <c r="E87" i="37"/>
  <c r="F87" i="37"/>
  <c r="G87" i="37"/>
  <c r="H87" i="37"/>
  <c r="I87" i="37"/>
  <c r="J87" i="37"/>
  <c r="K87" i="37"/>
  <c r="L87" i="37"/>
  <c r="M87" i="37"/>
  <c r="N87" i="37"/>
  <c r="O87" i="37"/>
  <c r="P87" i="37"/>
  <c r="Q87" i="37"/>
  <c r="R87" i="37"/>
  <c r="S87" i="37"/>
  <c r="T87" i="37"/>
  <c r="U87" i="37"/>
  <c r="V87" i="37"/>
  <c r="W87" i="37"/>
  <c r="X87" i="37"/>
  <c r="Y87" i="37"/>
  <c r="Z87" i="37"/>
  <c r="AA87" i="37"/>
  <c r="AB87" i="37"/>
  <c r="AC87" i="37"/>
  <c r="AD87" i="37"/>
  <c r="AE87" i="37"/>
  <c r="AF87" i="37"/>
  <c r="AG87" i="37"/>
  <c r="AH87" i="37"/>
  <c r="C88" i="37"/>
  <c r="C89" i="37"/>
  <c r="A92" i="37"/>
  <c r="A93" i="37"/>
  <c r="A94" i="37"/>
  <c r="A95" i="37"/>
  <c r="D96" i="37"/>
  <c r="E96" i="37"/>
  <c r="F96" i="37"/>
  <c r="G96" i="37"/>
  <c r="H96" i="37"/>
  <c r="I96" i="37"/>
  <c r="J96" i="37"/>
  <c r="K96" i="37"/>
  <c r="L96" i="37"/>
  <c r="M96" i="37"/>
  <c r="N96" i="37"/>
  <c r="O96" i="37"/>
  <c r="P96" i="37"/>
  <c r="Q96" i="37"/>
  <c r="R96" i="37"/>
  <c r="S96" i="37"/>
  <c r="T96" i="37"/>
  <c r="U96" i="37"/>
  <c r="V96" i="37"/>
  <c r="W96" i="37"/>
  <c r="X96" i="37"/>
  <c r="Y96" i="37"/>
  <c r="Z96" i="37"/>
  <c r="AA96" i="37"/>
  <c r="AB96" i="37"/>
  <c r="AC96" i="37"/>
  <c r="AD96" i="37"/>
  <c r="AE96" i="37"/>
  <c r="AF96" i="37"/>
  <c r="AG96" i="37"/>
  <c r="AH96" i="37"/>
  <c r="D97" i="37"/>
  <c r="E97" i="37"/>
  <c r="F97" i="37"/>
  <c r="G97" i="37"/>
  <c r="H97" i="37"/>
  <c r="I97" i="37"/>
  <c r="J97" i="37"/>
  <c r="K97" i="37"/>
  <c r="L97" i="37"/>
  <c r="M97" i="37"/>
  <c r="N97" i="37"/>
  <c r="O97" i="37"/>
  <c r="P97" i="37"/>
  <c r="Q97" i="37"/>
  <c r="R97" i="37"/>
  <c r="S97" i="37"/>
  <c r="T97" i="37"/>
  <c r="U97" i="37"/>
  <c r="V97" i="37"/>
  <c r="W97" i="37"/>
  <c r="X97" i="37"/>
  <c r="Y97" i="37"/>
  <c r="Z97" i="37"/>
  <c r="AA97" i="37"/>
  <c r="AB97" i="37"/>
  <c r="AC97" i="37"/>
  <c r="AD97" i="37"/>
  <c r="AE97" i="37"/>
  <c r="AF97" i="37"/>
  <c r="AG97" i="37"/>
  <c r="AH97" i="37"/>
  <c r="D98" i="37"/>
  <c r="E98" i="37"/>
  <c r="F98" i="37"/>
  <c r="G98" i="37"/>
  <c r="H98" i="37"/>
  <c r="I98" i="37"/>
  <c r="J98" i="37"/>
  <c r="K98" i="37"/>
  <c r="L98" i="37"/>
  <c r="M98" i="37"/>
  <c r="N98" i="37"/>
  <c r="O98" i="37"/>
  <c r="P98" i="37"/>
  <c r="Q98" i="37"/>
  <c r="R98" i="37"/>
  <c r="S98" i="37"/>
  <c r="T98" i="37"/>
  <c r="U98" i="37"/>
  <c r="V98" i="37"/>
  <c r="W98" i="37"/>
  <c r="X98" i="37"/>
  <c r="Y98" i="37"/>
  <c r="Z98" i="37"/>
  <c r="AA98" i="37"/>
  <c r="AB98" i="37"/>
  <c r="AC98" i="37"/>
  <c r="AD98" i="37"/>
  <c r="AE98" i="37"/>
  <c r="AF98" i="37"/>
  <c r="AG98" i="37"/>
  <c r="AH98" i="37"/>
  <c r="C99" i="37"/>
  <c r="C100" i="37"/>
  <c r="A103" i="37"/>
  <c r="A104" i="37"/>
  <c r="A105" i="37"/>
  <c r="A106" i="37"/>
  <c r="A107" i="37"/>
  <c r="D108" i="37"/>
  <c r="E108" i="37"/>
  <c r="F108" i="37"/>
  <c r="G108" i="37"/>
  <c r="H108" i="37"/>
  <c r="I108" i="37"/>
  <c r="J108" i="37"/>
  <c r="K108" i="37"/>
  <c r="L108" i="37"/>
  <c r="M108" i="37"/>
  <c r="N108" i="37"/>
  <c r="O108" i="37"/>
  <c r="P108" i="37"/>
  <c r="Q108" i="37"/>
  <c r="R108" i="37"/>
  <c r="S108" i="37"/>
  <c r="T108" i="37"/>
  <c r="U108" i="37"/>
  <c r="V108" i="37"/>
  <c r="W108" i="37"/>
  <c r="X108" i="37"/>
  <c r="Y108" i="37"/>
  <c r="Z108" i="37"/>
  <c r="AA108" i="37"/>
  <c r="AB108" i="37"/>
  <c r="AC108" i="37"/>
  <c r="AD108" i="37"/>
  <c r="AE108" i="37"/>
  <c r="AF108" i="37"/>
  <c r="AG108" i="37"/>
  <c r="AH108" i="37"/>
  <c r="D109" i="37"/>
  <c r="E109" i="37"/>
  <c r="F109" i="37"/>
  <c r="G109" i="37"/>
  <c r="H109" i="37"/>
  <c r="I109" i="37"/>
  <c r="J109" i="37"/>
  <c r="K109" i="37"/>
  <c r="L109" i="37"/>
  <c r="M109" i="37"/>
  <c r="N109" i="37"/>
  <c r="O109" i="37"/>
  <c r="P109" i="37"/>
  <c r="Q109" i="37"/>
  <c r="R109" i="37"/>
  <c r="S109" i="37"/>
  <c r="T109" i="37"/>
  <c r="U109" i="37"/>
  <c r="V109" i="37"/>
  <c r="W109" i="37"/>
  <c r="X109" i="37"/>
  <c r="Y109" i="37"/>
  <c r="Z109" i="37"/>
  <c r="AA109" i="37"/>
  <c r="AB109" i="37"/>
  <c r="AC109" i="37"/>
  <c r="AD109" i="37"/>
  <c r="AE109" i="37"/>
  <c r="AF109" i="37"/>
  <c r="AG109" i="37"/>
  <c r="AH109" i="37"/>
  <c r="D110" i="37"/>
  <c r="E110" i="37"/>
  <c r="F110" i="37"/>
  <c r="G110" i="37"/>
  <c r="H110" i="37"/>
  <c r="I110" i="37"/>
  <c r="J110" i="37"/>
  <c r="K110" i="37"/>
  <c r="L110" i="37"/>
  <c r="M110" i="37"/>
  <c r="N110" i="37"/>
  <c r="O110" i="37"/>
  <c r="P110" i="37"/>
  <c r="Q110" i="37"/>
  <c r="R110" i="37"/>
  <c r="S110" i="37"/>
  <c r="T110" i="37"/>
  <c r="U110" i="37"/>
  <c r="V110" i="37"/>
  <c r="W110" i="37"/>
  <c r="X110" i="37"/>
  <c r="Y110" i="37"/>
  <c r="Z110" i="37"/>
  <c r="AA110" i="37"/>
  <c r="AB110" i="37"/>
  <c r="AC110" i="37"/>
  <c r="AD110" i="37"/>
  <c r="AE110" i="37"/>
  <c r="AF110" i="37"/>
  <c r="AG110" i="37"/>
  <c r="AH110" i="37"/>
  <c r="C111" i="37"/>
  <c r="C112" i="37"/>
  <c r="A115" i="37"/>
  <c r="A116" i="37"/>
  <c r="A117" i="37"/>
  <c r="A118" i="37"/>
  <c r="A119" i="37"/>
  <c r="A120" i="37"/>
  <c r="A121" i="37"/>
  <c r="A122" i="37"/>
  <c r="A123" i="37"/>
  <c r="A124" i="37"/>
  <c r="A125" i="37"/>
  <c r="A126" i="37"/>
  <c r="A127" i="37"/>
  <c r="A128" i="37"/>
  <c r="A129" i="37"/>
  <c r="A130" i="37"/>
  <c r="A131" i="37"/>
  <c r="A132" i="37"/>
  <c r="A133" i="37"/>
  <c r="A134" i="37"/>
  <c r="A135" i="37"/>
  <c r="A136" i="37"/>
  <c r="A137" i="37"/>
  <c r="A138" i="37"/>
  <c r="A139" i="37"/>
  <c r="A140" i="37"/>
  <c r="D141" i="37"/>
  <c r="E141" i="37"/>
  <c r="F141" i="37"/>
  <c r="G141" i="37"/>
  <c r="H141" i="37"/>
  <c r="I141" i="37"/>
  <c r="J141" i="37"/>
  <c r="K141" i="37"/>
  <c r="L141" i="37"/>
  <c r="M141" i="37"/>
  <c r="N141" i="37"/>
  <c r="O141" i="37"/>
  <c r="P141" i="37"/>
  <c r="Q141" i="37"/>
  <c r="R141" i="37"/>
  <c r="S141" i="37"/>
  <c r="T141" i="37"/>
  <c r="U141" i="37"/>
  <c r="V141" i="37"/>
  <c r="W141" i="37"/>
  <c r="X141" i="37"/>
  <c r="Y141" i="37"/>
  <c r="Z141" i="37"/>
  <c r="AA141" i="37"/>
  <c r="AB141" i="37"/>
  <c r="AC141" i="37"/>
  <c r="AD141" i="37"/>
  <c r="AE141" i="37"/>
  <c r="AF141" i="37"/>
  <c r="AG141" i="37"/>
  <c r="AH141" i="37"/>
  <c r="D142" i="37"/>
  <c r="E142" i="37"/>
  <c r="F142" i="37"/>
  <c r="G142" i="37"/>
  <c r="H142" i="37"/>
  <c r="I142" i="37"/>
  <c r="J142" i="37"/>
  <c r="K142" i="37"/>
  <c r="L142" i="37"/>
  <c r="M142" i="37"/>
  <c r="N142" i="37"/>
  <c r="O142" i="37"/>
  <c r="P142" i="37"/>
  <c r="Q142" i="37"/>
  <c r="R142" i="37"/>
  <c r="S142" i="37"/>
  <c r="T142" i="37"/>
  <c r="U142" i="37"/>
  <c r="V142" i="37"/>
  <c r="W142" i="37"/>
  <c r="X142" i="37"/>
  <c r="Y142" i="37"/>
  <c r="Z142" i="37"/>
  <c r="AA142" i="37"/>
  <c r="AB142" i="37"/>
  <c r="AC142" i="37"/>
  <c r="AD142" i="37"/>
  <c r="AE142" i="37"/>
  <c r="AF142" i="37"/>
  <c r="AG142" i="37"/>
  <c r="AH142" i="37"/>
  <c r="D143" i="37"/>
  <c r="E143" i="37"/>
  <c r="F143" i="37"/>
  <c r="G143" i="37"/>
  <c r="H143" i="37"/>
  <c r="I143" i="37"/>
  <c r="J143" i="37"/>
  <c r="K143" i="37"/>
  <c r="L143" i="37"/>
  <c r="M143" i="37"/>
  <c r="N143" i="37"/>
  <c r="O143" i="37"/>
  <c r="P143" i="37"/>
  <c r="Q143" i="37"/>
  <c r="R143" i="37"/>
  <c r="S143" i="37"/>
  <c r="T143" i="37"/>
  <c r="U143" i="37"/>
  <c r="V143" i="37"/>
  <c r="W143" i="37"/>
  <c r="X143" i="37"/>
  <c r="Y143" i="37"/>
  <c r="Z143" i="37"/>
  <c r="AA143" i="37"/>
  <c r="AB143" i="37"/>
  <c r="AC143" i="37"/>
  <c r="AD143" i="37"/>
  <c r="AE143" i="37"/>
  <c r="AF143" i="37"/>
  <c r="AG143" i="37"/>
  <c r="AH143" i="37"/>
  <c r="C144" i="37"/>
  <c r="C145" i="37"/>
  <c r="A148" i="37"/>
  <c r="A149" i="37"/>
  <c r="A150" i="37"/>
  <c r="A151" i="37"/>
  <c r="A152" i="37"/>
  <c r="A153" i="37"/>
  <c r="D154" i="37"/>
  <c r="E154" i="37"/>
  <c r="F154" i="37"/>
  <c r="G154" i="37"/>
  <c r="H154" i="37"/>
  <c r="I154" i="37"/>
  <c r="J154" i="37"/>
  <c r="K154" i="37"/>
  <c r="L154" i="37"/>
  <c r="M154" i="37"/>
  <c r="N154" i="37"/>
  <c r="O154" i="37"/>
  <c r="P154" i="37"/>
  <c r="Q154" i="37"/>
  <c r="R154" i="37"/>
  <c r="S154" i="37"/>
  <c r="T154" i="37"/>
  <c r="U154" i="37"/>
  <c r="V154" i="37"/>
  <c r="W154" i="37"/>
  <c r="X154" i="37"/>
  <c r="Y154" i="37"/>
  <c r="Z154" i="37"/>
  <c r="AA154" i="37"/>
  <c r="AB154" i="37"/>
  <c r="AC154" i="37"/>
  <c r="AD154" i="37"/>
  <c r="AE154" i="37"/>
  <c r="AF154" i="37"/>
  <c r="AG154" i="37"/>
  <c r="AH154" i="37"/>
  <c r="D155" i="37"/>
  <c r="E155" i="37"/>
  <c r="F155" i="37"/>
  <c r="G155" i="37"/>
  <c r="H155" i="37"/>
  <c r="I155" i="37"/>
  <c r="J155" i="37"/>
  <c r="K155" i="37"/>
  <c r="L155" i="37"/>
  <c r="M155" i="37"/>
  <c r="N155" i="37"/>
  <c r="O155" i="37"/>
  <c r="P155" i="37"/>
  <c r="Q155" i="37"/>
  <c r="R155" i="37"/>
  <c r="S155" i="37"/>
  <c r="T155" i="37"/>
  <c r="U155" i="37"/>
  <c r="V155" i="37"/>
  <c r="W155" i="37"/>
  <c r="X155" i="37"/>
  <c r="Y155" i="37"/>
  <c r="Z155" i="37"/>
  <c r="AA155" i="37"/>
  <c r="AB155" i="37"/>
  <c r="AC155" i="37"/>
  <c r="AD155" i="37"/>
  <c r="AE155" i="37"/>
  <c r="AF155" i="37"/>
  <c r="AG155" i="37"/>
  <c r="AH155" i="37"/>
  <c r="D156" i="37"/>
  <c r="E156" i="37"/>
  <c r="F156" i="37"/>
  <c r="G156" i="37"/>
  <c r="H156" i="37"/>
  <c r="I156" i="37"/>
  <c r="J156" i="37"/>
  <c r="K156" i="37"/>
  <c r="L156" i="37"/>
  <c r="M156" i="37"/>
  <c r="N156" i="37"/>
  <c r="O156" i="37"/>
  <c r="P156" i="37"/>
  <c r="Q156" i="37"/>
  <c r="R156" i="37"/>
  <c r="S156" i="37"/>
  <c r="T156" i="37"/>
  <c r="U156" i="37"/>
  <c r="V156" i="37"/>
  <c r="W156" i="37"/>
  <c r="X156" i="37"/>
  <c r="Y156" i="37"/>
  <c r="Z156" i="37"/>
  <c r="AA156" i="37"/>
  <c r="AB156" i="37"/>
  <c r="AC156" i="37"/>
  <c r="AD156" i="37"/>
  <c r="AE156" i="37"/>
  <c r="AF156" i="37"/>
  <c r="AG156" i="37"/>
  <c r="AH156" i="37"/>
  <c r="C157" i="37"/>
  <c r="C158" i="37"/>
  <c r="D160" i="37"/>
  <c r="E160" i="37"/>
  <c r="F160" i="37"/>
  <c r="G160" i="37"/>
  <c r="H160" i="37"/>
  <c r="I160" i="37"/>
  <c r="J160" i="37"/>
  <c r="K160" i="37"/>
  <c r="L160" i="37"/>
  <c r="M160" i="37"/>
  <c r="N160" i="37"/>
  <c r="O160" i="37"/>
  <c r="P160" i="37"/>
  <c r="Q160" i="37"/>
  <c r="R160" i="37"/>
  <c r="S160" i="37"/>
  <c r="T160" i="37"/>
  <c r="U160" i="37"/>
  <c r="V160" i="37"/>
  <c r="W160" i="37"/>
  <c r="X160" i="37"/>
  <c r="Y160" i="37"/>
  <c r="Z160" i="37"/>
  <c r="AA160" i="37"/>
  <c r="AB160" i="37"/>
  <c r="AC160" i="37"/>
  <c r="AD160" i="37"/>
  <c r="AE160" i="37"/>
  <c r="AF160" i="37"/>
  <c r="AG160" i="37"/>
  <c r="AH160" i="37"/>
  <c r="C161" i="37"/>
  <c r="C162" i="37"/>
  <c r="D162" i="37"/>
  <c r="E162" i="37"/>
  <c r="F162" i="37"/>
  <c r="G162" i="37"/>
  <c r="H162" i="37"/>
  <c r="I162" i="37"/>
  <c r="J162" i="37"/>
  <c r="K162" i="37"/>
  <c r="L162" i="37"/>
  <c r="M162" i="37"/>
  <c r="N162" i="37"/>
  <c r="O162" i="37"/>
  <c r="P162" i="37"/>
  <c r="Q162" i="37"/>
  <c r="R162" i="37"/>
  <c r="S162" i="37"/>
  <c r="T162" i="37"/>
  <c r="U162" i="37"/>
  <c r="V162" i="37"/>
  <c r="W162" i="37"/>
  <c r="X162" i="37"/>
  <c r="Y162" i="37"/>
  <c r="Z162" i="37"/>
  <c r="AA162" i="37"/>
  <c r="AB162" i="37"/>
  <c r="AC162" i="37"/>
  <c r="AD162" i="37"/>
  <c r="AE162" i="37"/>
  <c r="AF162" i="37"/>
  <c r="AG162" i="37"/>
  <c r="AH162" i="37"/>
  <c r="A167" i="37"/>
  <c r="A168" i="37"/>
  <c r="A169" i="37"/>
  <c r="A170" i="37"/>
  <c r="A171" i="37"/>
  <c r="A172" i="37"/>
  <c r="A173" i="37"/>
  <c r="D174" i="37"/>
  <c r="E174" i="37"/>
  <c r="F174" i="37"/>
  <c r="G174" i="37"/>
  <c r="H174" i="37"/>
  <c r="I174" i="37"/>
  <c r="J174" i="37"/>
  <c r="K174" i="37"/>
  <c r="L174" i="37"/>
  <c r="M174" i="37"/>
  <c r="N174" i="37"/>
  <c r="O174" i="37"/>
  <c r="P174" i="37"/>
  <c r="Q174" i="37"/>
  <c r="R174" i="37"/>
  <c r="S174" i="37"/>
  <c r="T174" i="37"/>
  <c r="U174" i="37"/>
  <c r="V174" i="37"/>
  <c r="W174" i="37"/>
  <c r="X174" i="37"/>
  <c r="Y174" i="37"/>
  <c r="Z174" i="37"/>
  <c r="AA174" i="37"/>
  <c r="AB174" i="37"/>
  <c r="AC174" i="37"/>
  <c r="AD174" i="37"/>
  <c r="AE174" i="37"/>
  <c r="AF174" i="37"/>
  <c r="AG174" i="37"/>
  <c r="AH174" i="37"/>
  <c r="D175" i="37"/>
  <c r="E175" i="37"/>
  <c r="F175" i="37"/>
  <c r="G175" i="37"/>
  <c r="H175" i="37"/>
  <c r="I175" i="37"/>
  <c r="J175" i="37"/>
  <c r="K175" i="37"/>
  <c r="L175" i="37"/>
  <c r="M175" i="37"/>
  <c r="N175" i="37"/>
  <c r="O175" i="37"/>
  <c r="P175" i="37"/>
  <c r="Q175" i="37"/>
  <c r="R175" i="37"/>
  <c r="S175" i="37"/>
  <c r="T175" i="37"/>
  <c r="U175" i="37"/>
  <c r="V175" i="37"/>
  <c r="W175" i="37"/>
  <c r="X175" i="37"/>
  <c r="Y175" i="37"/>
  <c r="Z175" i="37"/>
  <c r="AA175" i="37"/>
  <c r="AB175" i="37"/>
  <c r="AC175" i="37"/>
  <c r="AD175" i="37"/>
  <c r="AE175" i="37"/>
  <c r="AF175" i="37"/>
  <c r="AG175" i="37"/>
  <c r="AH175" i="37"/>
  <c r="D176" i="37"/>
  <c r="E176" i="37"/>
  <c r="F176" i="37"/>
  <c r="G176" i="37"/>
  <c r="H176" i="37"/>
  <c r="I176" i="37"/>
  <c r="J176" i="37"/>
  <c r="K176" i="37"/>
  <c r="L176" i="37"/>
  <c r="M176" i="37"/>
  <c r="N176" i="37"/>
  <c r="O176" i="37"/>
  <c r="P176" i="37"/>
  <c r="Q176" i="37"/>
  <c r="R176" i="37"/>
  <c r="S176" i="37"/>
  <c r="T176" i="37"/>
  <c r="U176" i="37"/>
  <c r="V176" i="37"/>
  <c r="W176" i="37"/>
  <c r="X176" i="37"/>
  <c r="Y176" i="37"/>
  <c r="Z176" i="37"/>
  <c r="AA176" i="37"/>
  <c r="AB176" i="37"/>
  <c r="AC176" i="37"/>
  <c r="AD176" i="37"/>
  <c r="AE176" i="37"/>
  <c r="AF176" i="37"/>
  <c r="AG176" i="37"/>
  <c r="AH176" i="37"/>
  <c r="C177" i="37"/>
  <c r="C178" i="37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Z2" i="39"/>
  <c r="AA2" i="39"/>
  <c r="AB2" i="39"/>
  <c r="AC2" i="39"/>
  <c r="AD2" i="39"/>
  <c r="AE2" i="39"/>
  <c r="AF2" i="39"/>
  <c r="AG2" i="39"/>
  <c r="AH2" i="39"/>
  <c r="A6" i="39"/>
  <c r="A7" i="39"/>
  <c r="A8" i="39"/>
  <c r="A9" i="39"/>
  <c r="A10" i="39"/>
  <c r="A11" i="39"/>
  <c r="A12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Z13" i="39"/>
  <c r="AA13" i="39"/>
  <c r="AB13" i="39"/>
  <c r="AC13" i="39"/>
  <c r="AD13" i="39"/>
  <c r="AE13" i="39"/>
  <c r="AF13" i="39"/>
  <c r="AG13" i="39"/>
  <c r="AH13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Z14" i="39"/>
  <c r="AA14" i="39"/>
  <c r="AB14" i="39"/>
  <c r="AC14" i="39"/>
  <c r="AD14" i="39"/>
  <c r="AE14" i="39"/>
  <c r="AF14" i="39"/>
  <c r="AG14" i="39"/>
  <c r="AH14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Z15" i="39"/>
  <c r="AA15" i="39"/>
  <c r="AB15" i="39"/>
  <c r="AC15" i="39"/>
  <c r="AD15" i="39"/>
  <c r="AE15" i="39"/>
  <c r="AF15" i="39"/>
  <c r="AG15" i="39"/>
  <c r="AH15" i="39"/>
  <c r="C16" i="39"/>
  <c r="C17" i="39"/>
  <c r="A20" i="39"/>
  <c r="A21" i="39"/>
  <c r="A22" i="39"/>
  <c r="D23" i="39"/>
  <c r="E23" i="39"/>
  <c r="F23" i="39"/>
  <c r="G23" i="39"/>
  <c r="H23" i="39"/>
  <c r="I23" i="39"/>
  <c r="J23" i="39"/>
  <c r="K23" i="39"/>
  <c r="L23" i="39"/>
  <c r="M23" i="39"/>
  <c r="N23" i="39"/>
  <c r="O23" i="39"/>
  <c r="P23" i="39"/>
  <c r="Q23" i="39"/>
  <c r="R23" i="39"/>
  <c r="S23" i="39"/>
  <c r="T23" i="39"/>
  <c r="U23" i="39"/>
  <c r="V23" i="39"/>
  <c r="W23" i="39"/>
  <c r="X23" i="39"/>
  <c r="Y23" i="39"/>
  <c r="Z23" i="39"/>
  <c r="AA23" i="39"/>
  <c r="AB23" i="39"/>
  <c r="AC23" i="39"/>
  <c r="AD23" i="39"/>
  <c r="AE23" i="39"/>
  <c r="AF23" i="39"/>
  <c r="AG23" i="39"/>
  <c r="AH23" i="39"/>
  <c r="D24" i="39"/>
  <c r="E24" i="39"/>
  <c r="F24" i="39"/>
  <c r="G24" i="39"/>
  <c r="H24" i="39"/>
  <c r="I24" i="39"/>
  <c r="J24" i="39"/>
  <c r="K24" i="39"/>
  <c r="L24" i="39"/>
  <c r="M24" i="39"/>
  <c r="N24" i="39"/>
  <c r="O24" i="39"/>
  <c r="P24" i="39"/>
  <c r="Q24" i="39"/>
  <c r="R24" i="39"/>
  <c r="S24" i="39"/>
  <c r="T24" i="39"/>
  <c r="U24" i="39"/>
  <c r="V24" i="39"/>
  <c r="W24" i="39"/>
  <c r="X24" i="39"/>
  <c r="Y24" i="39"/>
  <c r="Z24" i="39"/>
  <c r="AA24" i="39"/>
  <c r="AB24" i="39"/>
  <c r="AC24" i="39"/>
  <c r="AD24" i="39"/>
  <c r="AE24" i="39"/>
  <c r="AF24" i="39"/>
  <c r="AG24" i="39"/>
  <c r="AH24" i="39"/>
  <c r="D25" i="39"/>
  <c r="E25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R25" i="39"/>
  <c r="S25" i="39"/>
  <c r="T25" i="39"/>
  <c r="U25" i="39"/>
  <c r="V25" i="39"/>
  <c r="W25" i="39"/>
  <c r="X25" i="39"/>
  <c r="Y25" i="39"/>
  <c r="Z25" i="39"/>
  <c r="AA25" i="39"/>
  <c r="AB25" i="39"/>
  <c r="AC25" i="39"/>
  <c r="AD25" i="39"/>
  <c r="AE25" i="39"/>
  <c r="AF25" i="39"/>
  <c r="AG25" i="39"/>
  <c r="AH25" i="39"/>
  <c r="C26" i="39"/>
  <c r="C27" i="39"/>
  <c r="A30" i="39"/>
  <c r="A31" i="39"/>
  <c r="A32" i="39"/>
  <c r="A33" i="39"/>
  <c r="D34" i="39"/>
  <c r="E34" i="39"/>
  <c r="F34" i="39"/>
  <c r="G34" i="39"/>
  <c r="H34" i="39"/>
  <c r="I34" i="39"/>
  <c r="J34" i="39"/>
  <c r="K34" i="39"/>
  <c r="L34" i="39"/>
  <c r="M34" i="39"/>
  <c r="N34" i="39"/>
  <c r="O34" i="39"/>
  <c r="P34" i="39"/>
  <c r="Q34" i="39"/>
  <c r="R34" i="39"/>
  <c r="S34" i="39"/>
  <c r="T34" i="39"/>
  <c r="U34" i="39"/>
  <c r="V34" i="39"/>
  <c r="W34" i="39"/>
  <c r="X34" i="39"/>
  <c r="Y34" i="39"/>
  <c r="Z34" i="39"/>
  <c r="AA34" i="39"/>
  <c r="AB34" i="39"/>
  <c r="AC34" i="39"/>
  <c r="AD34" i="39"/>
  <c r="AE34" i="39"/>
  <c r="AF34" i="39"/>
  <c r="AG34" i="39"/>
  <c r="AH34" i="39"/>
  <c r="D35" i="39"/>
  <c r="E35" i="39"/>
  <c r="F35" i="39"/>
  <c r="G35" i="39"/>
  <c r="H35" i="39"/>
  <c r="I35" i="39"/>
  <c r="J35" i="39"/>
  <c r="K35" i="39"/>
  <c r="L35" i="39"/>
  <c r="M35" i="39"/>
  <c r="N35" i="39"/>
  <c r="O35" i="39"/>
  <c r="P35" i="39"/>
  <c r="Q35" i="39"/>
  <c r="R35" i="39"/>
  <c r="S35" i="39"/>
  <c r="T35" i="39"/>
  <c r="U35" i="39"/>
  <c r="V35" i="39"/>
  <c r="W35" i="39"/>
  <c r="X35" i="39"/>
  <c r="Y35" i="39"/>
  <c r="Z35" i="39"/>
  <c r="AA35" i="39"/>
  <c r="AB35" i="39"/>
  <c r="AC35" i="39"/>
  <c r="AD35" i="39"/>
  <c r="AE35" i="39"/>
  <c r="AF35" i="39"/>
  <c r="AG35" i="39"/>
  <c r="AH35" i="39"/>
  <c r="D36" i="39"/>
  <c r="E36" i="39"/>
  <c r="F36" i="39"/>
  <c r="G36" i="39"/>
  <c r="H36" i="39"/>
  <c r="I36" i="39"/>
  <c r="J36" i="39"/>
  <c r="K36" i="39"/>
  <c r="L36" i="39"/>
  <c r="M36" i="39"/>
  <c r="N36" i="39"/>
  <c r="O36" i="39"/>
  <c r="P36" i="39"/>
  <c r="Q36" i="39"/>
  <c r="R36" i="39"/>
  <c r="S36" i="39"/>
  <c r="T36" i="39"/>
  <c r="U36" i="39"/>
  <c r="V36" i="39"/>
  <c r="W36" i="39"/>
  <c r="X36" i="39"/>
  <c r="Y36" i="39"/>
  <c r="Z36" i="39"/>
  <c r="AA36" i="39"/>
  <c r="AB36" i="39"/>
  <c r="AC36" i="39"/>
  <c r="AD36" i="39"/>
  <c r="AE36" i="39"/>
  <c r="AF36" i="39"/>
  <c r="AG36" i="39"/>
  <c r="AH36" i="39"/>
  <c r="C37" i="39"/>
  <c r="C38" i="39"/>
  <c r="A41" i="39"/>
  <c r="A42" i="39"/>
  <c r="A43" i="39"/>
  <c r="A44" i="39"/>
  <c r="A45" i="39"/>
  <c r="A46" i="39"/>
  <c r="A47" i="39"/>
  <c r="A48" i="39"/>
  <c r="A49" i="39"/>
  <c r="A50" i="39"/>
  <c r="A51" i="39"/>
  <c r="A52" i="39"/>
  <c r="D53" i="39"/>
  <c r="E53" i="39"/>
  <c r="F53" i="39"/>
  <c r="G53" i="39"/>
  <c r="H53" i="39"/>
  <c r="I53" i="39"/>
  <c r="J53" i="39"/>
  <c r="K53" i="39"/>
  <c r="L53" i="39"/>
  <c r="M53" i="39"/>
  <c r="N53" i="39"/>
  <c r="O53" i="39"/>
  <c r="P53" i="39"/>
  <c r="Q53" i="39"/>
  <c r="R53" i="39"/>
  <c r="S53" i="39"/>
  <c r="T53" i="39"/>
  <c r="U53" i="39"/>
  <c r="V53" i="39"/>
  <c r="W53" i="39"/>
  <c r="X53" i="39"/>
  <c r="Y53" i="39"/>
  <c r="Z53" i="39"/>
  <c r="AA53" i="39"/>
  <c r="AB53" i="39"/>
  <c r="AC53" i="39"/>
  <c r="AD53" i="39"/>
  <c r="AE53" i="39"/>
  <c r="AF53" i="39"/>
  <c r="AG53" i="39"/>
  <c r="AH53" i="39"/>
  <c r="D54" i="39"/>
  <c r="E54" i="39"/>
  <c r="F54" i="39"/>
  <c r="G54" i="39"/>
  <c r="H54" i="39"/>
  <c r="I54" i="39"/>
  <c r="J54" i="39"/>
  <c r="K54" i="39"/>
  <c r="L54" i="39"/>
  <c r="M54" i="39"/>
  <c r="N54" i="39"/>
  <c r="O54" i="39"/>
  <c r="P54" i="39"/>
  <c r="Q54" i="39"/>
  <c r="R54" i="39"/>
  <c r="S54" i="39"/>
  <c r="T54" i="39"/>
  <c r="U54" i="39"/>
  <c r="V54" i="39"/>
  <c r="W54" i="39"/>
  <c r="X54" i="39"/>
  <c r="Y54" i="39"/>
  <c r="Z54" i="39"/>
  <c r="AA54" i="39"/>
  <c r="AB54" i="39"/>
  <c r="AC54" i="39"/>
  <c r="AD54" i="39"/>
  <c r="AE54" i="39"/>
  <c r="AF54" i="39"/>
  <c r="AG54" i="39"/>
  <c r="AH54" i="39"/>
  <c r="D55" i="39"/>
  <c r="E55" i="39"/>
  <c r="F55" i="39"/>
  <c r="G55" i="39"/>
  <c r="H55" i="39"/>
  <c r="I55" i="39"/>
  <c r="J55" i="39"/>
  <c r="K55" i="39"/>
  <c r="L55" i="39"/>
  <c r="M55" i="39"/>
  <c r="N55" i="39"/>
  <c r="O55" i="39"/>
  <c r="P55" i="39"/>
  <c r="Q55" i="39"/>
  <c r="R55" i="39"/>
  <c r="S55" i="39"/>
  <c r="T55" i="39"/>
  <c r="U55" i="39"/>
  <c r="V55" i="39"/>
  <c r="W55" i="39"/>
  <c r="X55" i="39"/>
  <c r="Y55" i="39"/>
  <c r="Z55" i="39"/>
  <c r="AA55" i="39"/>
  <c r="AB55" i="39"/>
  <c r="AC55" i="39"/>
  <c r="AD55" i="39"/>
  <c r="AE55" i="39"/>
  <c r="AF55" i="39"/>
  <c r="AG55" i="39"/>
  <c r="AH55" i="39"/>
  <c r="C56" i="39"/>
  <c r="C57" i="39"/>
  <c r="A60" i="39"/>
  <c r="A61" i="39"/>
  <c r="A62" i="39"/>
  <c r="A63" i="39"/>
  <c r="A64" i="39"/>
  <c r="A65" i="39"/>
  <c r="A66" i="39"/>
  <c r="A67" i="39"/>
  <c r="A68" i="39"/>
  <c r="A69" i="39"/>
  <c r="A70" i="39"/>
  <c r="A71" i="39"/>
  <c r="A72" i="39"/>
  <c r="D73" i="39"/>
  <c r="E73" i="39"/>
  <c r="F73" i="39"/>
  <c r="G73" i="39"/>
  <c r="H73" i="39"/>
  <c r="I73" i="39"/>
  <c r="J73" i="39"/>
  <c r="K73" i="39"/>
  <c r="L73" i="39"/>
  <c r="M73" i="39"/>
  <c r="N73" i="39"/>
  <c r="O73" i="39"/>
  <c r="P73" i="39"/>
  <c r="Q73" i="39"/>
  <c r="R73" i="39"/>
  <c r="S73" i="39"/>
  <c r="T73" i="39"/>
  <c r="U73" i="39"/>
  <c r="V73" i="39"/>
  <c r="W73" i="39"/>
  <c r="X73" i="39"/>
  <c r="Y73" i="39"/>
  <c r="Z73" i="39"/>
  <c r="AA73" i="39"/>
  <c r="AB73" i="39"/>
  <c r="AC73" i="39"/>
  <c r="AD73" i="39"/>
  <c r="AE73" i="39"/>
  <c r="AF73" i="39"/>
  <c r="AG73" i="39"/>
  <c r="AH73" i="39"/>
  <c r="D74" i="39"/>
  <c r="E74" i="39"/>
  <c r="F74" i="39"/>
  <c r="G74" i="39"/>
  <c r="H74" i="39"/>
  <c r="I74" i="39"/>
  <c r="J74" i="39"/>
  <c r="K74" i="39"/>
  <c r="L74" i="39"/>
  <c r="M74" i="39"/>
  <c r="N74" i="39"/>
  <c r="O74" i="39"/>
  <c r="P74" i="39"/>
  <c r="Q74" i="39"/>
  <c r="R74" i="39"/>
  <c r="S74" i="39"/>
  <c r="T74" i="39"/>
  <c r="U74" i="39"/>
  <c r="V74" i="39"/>
  <c r="W74" i="39"/>
  <c r="X74" i="39"/>
  <c r="Y74" i="39"/>
  <c r="Z74" i="39"/>
  <c r="AA74" i="39"/>
  <c r="AB74" i="39"/>
  <c r="AC74" i="39"/>
  <c r="AD74" i="39"/>
  <c r="AE74" i="39"/>
  <c r="AF74" i="39"/>
  <c r="AG74" i="39"/>
  <c r="AH74" i="39"/>
  <c r="D75" i="39"/>
  <c r="E75" i="39"/>
  <c r="F75" i="39"/>
  <c r="G75" i="39"/>
  <c r="H75" i="39"/>
  <c r="I75" i="39"/>
  <c r="J75" i="39"/>
  <c r="K75" i="39"/>
  <c r="L75" i="39"/>
  <c r="M75" i="39"/>
  <c r="N75" i="39"/>
  <c r="O75" i="39"/>
  <c r="P75" i="39"/>
  <c r="Q75" i="39"/>
  <c r="R75" i="39"/>
  <c r="S75" i="39"/>
  <c r="T75" i="39"/>
  <c r="U75" i="39"/>
  <c r="V75" i="39"/>
  <c r="W75" i="39"/>
  <c r="X75" i="39"/>
  <c r="Y75" i="39"/>
  <c r="Z75" i="39"/>
  <c r="AA75" i="39"/>
  <c r="AB75" i="39"/>
  <c r="AC75" i="39"/>
  <c r="AD75" i="39"/>
  <c r="AE75" i="39"/>
  <c r="AF75" i="39"/>
  <c r="AG75" i="39"/>
  <c r="AH75" i="39"/>
  <c r="C76" i="39"/>
  <c r="C77" i="39"/>
  <c r="A80" i="39"/>
  <c r="A81" i="39"/>
  <c r="A82" i="39"/>
  <c r="A83" i="39"/>
  <c r="A84" i="39"/>
  <c r="D85" i="39"/>
  <c r="E85" i="39"/>
  <c r="F85" i="39"/>
  <c r="G85" i="39"/>
  <c r="H85" i="39"/>
  <c r="I85" i="39"/>
  <c r="J85" i="39"/>
  <c r="K85" i="39"/>
  <c r="L85" i="39"/>
  <c r="M85" i="39"/>
  <c r="N85" i="39"/>
  <c r="O85" i="39"/>
  <c r="P85" i="39"/>
  <c r="Q85" i="39"/>
  <c r="R85" i="39"/>
  <c r="S85" i="39"/>
  <c r="T85" i="39"/>
  <c r="U85" i="39"/>
  <c r="V85" i="39"/>
  <c r="W85" i="39"/>
  <c r="X85" i="39"/>
  <c r="Y85" i="39"/>
  <c r="Z85" i="39"/>
  <c r="AA85" i="39"/>
  <c r="AB85" i="39"/>
  <c r="AC85" i="39"/>
  <c r="AD85" i="39"/>
  <c r="AE85" i="39"/>
  <c r="AF85" i="39"/>
  <c r="AG85" i="39"/>
  <c r="AH85" i="39"/>
  <c r="D86" i="39"/>
  <c r="E86" i="39"/>
  <c r="F86" i="39"/>
  <c r="G86" i="39"/>
  <c r="H86" i="39"/>
  <c r="I86" i="39"/>
  <c r="J86" i="39"/>
  <c r="K86" i="39"/>
  <c r="L86" i="39"/>
  <c r="M86" i="39"/>
  <c r="N86" i="39"/>
  <c r="O86" i="39"/>
  <c r="P86" i="39"/>
  <c r="Q86" i="39"/>
  <c r="R86" i="39"/>
  <c r="S86" i="39"/>
  <c r="T86" i="39"/>
  <c r="U86" i="39"/>
  <c r="V86" i="39"/>
  <c r="W86" i="39"/>
  <c r="X86" i="39"/>
  <c r="Y86" i="39"/>
  <c r="Z86" i="39"/>
  <c r="AA86" i="39"/>
  <c r="AB86" i="39"/>
  <c r="AC86" i="39"/>
  <c r="AD86" i="39"/>
  <c r="AE86" i="39"/>
  <c r="AF86" i="39"/>
  <c r="AG86" i="39"/>
  <c r="AH86" i="39"/>
  <c r="D87" i="39"/>
  <c r="E87" i="39"/>
  <c r="F87" i="39"/>
  <c r="G87" i="39"/>
  <c r="H87" i="39"/>
  <c r="I87" i="39"/>
  <c r="J87" i="39"/>
  <c r="K87" i="39"/>
  <c r="L87" i="39"/>
  <c r="M87" i="39"/>
  <c r="N87" i="39"/>
  <c r="O87" i="39"/>
  <c r="P87" i="39"/>
  <c r="Q87" i="39"/>
  <c r="R87" i="39"/>
  <c r="S87" i="39"/>
  <c r="T87" i="39"/>
  <c r="U87" i="39"/>
  <c r="V87" i="39"/>
  <c r="W87" i="39"/>
  <c r="X87" i="39"/>
  <c r="Y87" i="39"/>
  <c r="Z87" i="39"/>
  <c r="AA87" i="39"/>
  <c r="AB87" i="39"/>
  <c r="AC87" i="39"/>
  <c r="AD87" i="39"/>
  <c r="AE87" i="39"/>
  <c r="AF87" i="39"/>
  <c r="AG87" i="39"/>
  <c r="AH87" i="39"/>
  <c r="C88" i="39"/>
  <c r="C89" i="39"/>
  <c r="A92" i="39"/>
  <c r="A93" i="39"/>
  <c r="A94" i="39"/>
  <c r="A95" i="39"/>
  <c r="D96" i="39"/>
  <c r="E96" i="39"/>
  <c r="F96" i="39"/>
  <c r="G96" i="39"/>
  <c r="H96" i="39"/>
  <c r="I96" i="39"/>
  <c r="J96" i="39"/>
  <c r="K96" i="39"/>
  <c r="L96" i="39"/>
  <c r="M96" i="39"/>
  <c r="N96" i="39"/>
  <c r="O96" i="39"/>
  <c r="P96" i="39"/>
  <c r="Q96" i="39"/>
  <c r="R96" i="39"/>
  <c r="S96" i="39"/>
  <c r="T96" i="39"/>
  <c r="U96" i="39"/>
  <c r="V96" i="39"/>
  <c r="W96" i="39"/>
  <c r="X96" i="39"/>
  <c r="Y96" i="39"/>
  <c r="Z96" i="39"/>
  <c r="AA96" i="39"/>
  <c r="AB96" i="39"/>
  <c r="AC96" i="39"/>
  <c r="AD96" i="39"/>
  <c r="AE96" i="39"/>
  <c r="AF96" i="39"/>
  <c r="AG96" i="39"/>
  <c r="AH96" i="39"/>
  <c r="D97" i="39"/>
  <c r="E97" i="39"/>
  <c r="F97" i="39"/>
  <c r="G97" i="39"/>
  <c r="H97" i="39"/>
  <c r="I97" i="39"/>
  <c r="J97" i="39"/>
  <c r="K97" i="39"/>
  <c r="L97" i="39"/>
  <c r="M97" i="39"/>
  <c r="N97" i="39"/>
  <c r="O97" i="39"/>
  <c r="P97" i="39"/>
  <c r="Q97" i="39"/>
  <c r="R97" i="39"/>
  <c r="S97" i="39"/>
  <c r="T97" i="39"/>
  <c r="U97" i="39"/>
  <c r="V97" i="39"/>
  <c r="W97" i="39"/>
  <c r="X97" i="39"/>
  <c r="Y97" i="39"/>
  <c r="Z97" i="39"/>
  <c r="AA97" i="39"/>
  <c r="AB97" i="39"/>
  <c r="AC97" i="39"/>
  <c r="AD97" i="39"/>
  <c r="AE97" i="39"/>
  <c r="AF97" i="39"/>
  <c r="AG97" i="39"/>
  <c r="AH97" i="39"/>
  <c r="D98" i="39"/>
  <c r="E98" i="39"/>
  <c r="F98" i="39"/>
  <c r="G98" i="39"/>
  <c r="H98" i="39"/>
  <c r="I98" i="39"/>
  <c r="J98" i="39"/>
  <c r="K98" i="39"/>
  <c r="L98" i="39"/>
  <c r="M98" i="39"/>
  <c r="N98" i="39"/>
  <c r="O98" i="39"/>
  <c r="P98" i="39"/>
  <c r="Q98" i="39"/>
  <c r="R98" i="39"/>
  <c r="S98" i="39"/>
  <c r="T98" i="39"/>
  <c r="U98" i="39"/>
  <c r="V98" i="39"/>
  <c r="W98" i="39"/>
  <c r="X98" i="39"/>
  <c r="Y98" i="39"/>
  <c r="Z98" i="39"/>
  <c r="AA98" i="39"/>
  <c r="AB98" i="39"/>
  <c r="AC98" i="39"/>
  <c r="AD98" i="39"/>
  <c r="AE98" i="39"/>
  <c r="AF98" i="39"/>
  <c r="AG98" i="39"/>
  <c r="AH98" i="39"/>
  <c r="C99" i="39"/>
  <c r="C100" i="39"/>
  <c r="A103" i="39"/>
  <c r="A104" i="39"/>
  <c r="A105" i="39"/>
  <c r="A106" i="39"/>
  <c r="A107" i="39"/>
  <c r="D108" i="39"/>
  <c r="E108" i="39"/>
  <c r="F108" i="39"/>
  <c r="G108" i="39"/>
  <c r="H108" i="39"/>
  <c r="I108" i="39"/>
  <c r="J108" i="39"/>
  <c r="K108" i="39"/>
  <c r="L108" i="39"/>
  <c r="M108" i="39"/>
  <c r="N108" i="39"/>
  <c r="O108" i="39"/>
  <c r="P108" i="39"/>
  <c r="Q108" i="39"/>
  <c r="R108" i="39"/>
  <c r="S108" i="39"/>
  <c r="T108" i="39"/>
  <c r="U108" i="39"/>
  <c r="V108" i="39"/>
  <c r="W108" i="39"/>
  <c r="X108" i="39"/>
  <c r="Y108" i="39"/>
  <c r="Z108" i="39"/>
  <c r="AA108" i="39"/>
  <c r="AB108" i="39"/>
  <c r="AC108" i="39"/>
  <c r="AD108" i="39"/>
  <c r="AE108" i="39"/>
  <c r="AF108" i="39"/>
  <c r="AG108" i="39"/>
  <c r="AH108" i="39"/>
  <c r="D109" i="39"/>
  <c r="E109" i="39"/>
  <c r="F109" i="39"/>
  <c r="G109" i="39"/>
  <c r="H109" i="39"/>
  <c r="I109" i="39"/>
  <c r="J109" i="39"/>
  <c r="K109" i="39"/>
  <c r="L109" i="39"/>
  <c r="M109" i="39"/>
  <c r="N109" i="39"/>
  <c r="O109" i="39"/>
  <c r="P109" i="39"/>
  <c r="Q109" i="39"/>
  <c r="R109" i="39"/>
  <c r="S109" i="39"/>
  <c r="T109" i="39"/>
  <c r="U109" i="39"/>
  <c r="V109" i="39"/>
  <c r="W109" i="39"/>
  <c r="X109" i="39"/>
  <c r="Y109" i="39"/>
  <c r="Z109" i="39"/>
  <c r="AA109" i="39"/>
  <c r="AB109" i="39"/>
  <c r="AC109" i="39"/>
  <c r="AD109" i="39"/>
  <c r="AE109" i="39"/>
  <c r="AF109" i="39"/>
  <c r="AG109" i="39"/>
  <c r="AH109" i="39"/>
  <c r="D110" i="39"/>
  <c r="E110" i="39"/>
  <c r="F110" i="39"/>
  <c r="G110" i="39"/>
  <c r="H110" i="39"/>
  <c r="I110" i="39"/>
  <c r="J110" i="39"/>
  <c r="K110" i="39"/>
  <c r="L110" i="39"/>
  <c r="M110" i="39"/>
  <c r="N110" i="39"/>
  <c r="O110" i="39"/>
  <c r="P110" i="39"/>
  <c r="Q110" i="39"/>
  <c r="R110" i="39"/>
  <c r="S110" i="39"/>
  <c r="T110" i="39"/>
  <c r="U110" i="39"/>
  <c r="V110" i="39"/>
  <c r="W110" i="39"/>
  <c r="X110" i="39"/>
  <c r="Y110" i="39"/>
  <c r="Z110" i="39"/>
  <c r="AA110" i="39"/>
  <c r="AB110" i="39"/>
  <c r="AC110" i="39"/>
  <c r="AD110" i="39"/>
  <c r="AE110" i="39"/>
  <c r="AF110" i="39"/>
  <c r="AG110" i="39"/>
  <c r="AH110" i="39"/>
  <c r="C111" i="39"/>
  <c r="C112" i="39"/>
  <c r="A115" i="39"/>
  <c r="A116" i="39"/>
  <c r="A117" i="39"/>
  <c r="A118" i="39"/>
  <c r="A119" i="39"/>
  <c r="A120" i="39"/>
  <c r="A121" i="39"/>
  <c r="A122" i="39"/>
  <c r="A123" i="39"/>
  <c r="A124" i="39"/>
  <c r="A125" i="39"/>
  <c r="A126" i="39"/>
  <c r="A127" i="39"/>
  <c r="A128" i="39"/>
  <c r="A129" i="39"/>
  <c r="A130" i="39"/>
  <c r="A131" i="39"/>
  <c r="A132" i="39"/>
  <c r="A133" i="39"/>
  <c r="A134" i="39"/>
  <c r="A135" i="39"/>
  <c r="A136" i="39"/>
  <c r="A137" i="39"/>
  <c r="A138" i="39"/>
  <c r="A139" i="39"/>
  <c r="A140" i="39"/>
  <c r="D141" i="39"/>
  <c r="E141" i="39"/>
  <c r="F141" i="39"/>
  <c r="G141" i="39"/>
  <c r="H141" i="39"/>
  <c r="I141" i="39"/>
  <c r="J141" i="39"/>
  <c r="K141" i="39"/>
  <c r="L141" i="39"/>
  <c r="M141" i="39"/>
  <c r="N141" i="39"/>
  <c r="O141" i="39"/>
  <c r="P141" i="39"/>
  <c r="Q141" i="39"/>
  <c r="R141" i="39"/>
  <c r="S141" i="39"/>
  <c r="T141" i="39"/>
  <c r="U141" i="39"/>
  <c r="V141" i="39"/>
  <c r="W141" i="39"/>
  <c r="X141" i="39"/>
  <c r="Y141" i="39"/>
  <c r="Z141" i="39"/>
  <c r="AA141" i="39"/>
  <c r="AB141" i="39"/>
  <c r="AC141" i="39"/>
  <c r="AD141" i="39"/>
  <c r="AE141" i="39"/>
  <c r="AF141" i="39"/>
  <c r="AG141" i="39"/>
  <c r="AH141" i="39"/>
  <c r="D142" i="39"/>
  <c r="E142" i="39"/>
  <c r="F142" i="39"/>
  <c r="G142" i="39"/>
  <c r="H142" i="39"/>
  <c r="I142" i="39"/>
  <c r="J142" i="39"/>
  <c r="K142" i="39"/>
  <c r="L142" i="39"/>
  <c r="M142" i="39"/>
  <c r="N142" i="39"/>
  <c r="O142" i="39"/>
  <c r="P142" i="39"/>
  <c r="Q142" i="39"/>
  <c r="R142" i="39"/>
  <c r="S142" i="39"/>
  <c r="T142" i="39"/>
  <c r="U142" i="39"/>
  <c r="V142" i="39"/>
  <c r="W142" i="39"/>
  <c r="X142" i="39"/>
  <c r="Y142" i="39"/>
  <c r="Z142" i="39"/>
  <c r="AA142" i="39"/>
  <c r="AB142" i="39"/>
  <c r="AC142" i="39"/>
  <c r="AD142" i="39"/>
  <c r="AE142" i="39"/>
  <c r="AF142" i="39"/>
  <c r="AG142" i="39"/>
  <c r="AH142" i="39"/>
  <c r="D143" i="39"/>
  <c r="E143" i="39"/>
  <c r="F143" i="39"/>
  <c r="G143" i="39"/>
  <c r="H143" i="39"/>
  <c r="I143" i="39"/>
  <c r="J143" i="39"/>
  <c r="K143" i="39"/>
  <c r="L143" i="39"/>
  <c r="M143" i="39"/>
  <c r="N143" i="39"/>
  <c r="O143" i="39"/>
  <c r="P143" i="39"/>
  <c r="Q143" i="39"/>
  <c r="R143" i="39"/>
  <c r="S143" i="39"/>
  <c r="T143" i="39"/>
  <c r="U143" i="39"/>
  <c r="V143" i="39"/>
  <c r="W143" i="39"/>
  <c r="X143" i="39"/>
  <c r="Y143" i="39"/>
  <c r="Z143" i="39"/>
  <c r="AA143" i="39"/>
  <c r="AB143" i="39"/>
  <c r="AC143" i="39"/>
  <c r="AD143" i="39"/>
  <c r="AE143" i="39"/>
  <c r="AF143" i="39"/>
  <c r="AG143" i="39"/>
  <c r="AH143" i="39"/>
  <c r="C144" i="39"/>
  <c r="C145" i="39"/>
  <c r="A148" i="39"/>
  <c r="A149" i="39"/>
  <c r="A150" i="39"/>
  <c r="A151" i="39"/>
  <c r="A152" i="39"/>
  <c r="A153" i="39"/>
  <c r="D154" i="39"/>
  <c r="E154" i="39"/>
  <c r="F154" i="39"/>
  <c r="G154" i="39"/>
  <c r="H154" i="39"/>
  <c r="I154" i="39"/>
  <c r="J154" i="39"/>
  <c r="K154" i="39"/>
  <c r="L154" i="39"/>
  <c r="M154" i="39"/>
  <c r="N154" i="39"/>
  <c r="O154" i="39"/>
  <c r="P154" i="39"/>
  <c r="Q154" i="39"/>
  <c r="R154" i="39"/>
  <c r="S154" i="39"/>
  <c r="T154" i="39"/>
  <c r="U154" i="39"/>
  <c r="V154" i="39"/>
  <c r="W154" i="39"/>
  <c r="X154" i="39"/>
  <c r="Y154" i="39"/>
  <c r="Z154" i="39"/>
  <c r="AA154" i="39"/>
  <c r="AB154" i="39"/>
  <c r="AC154" i="39"/>
  <c r="AD154" i="39"/>
  <c r="AE154" i="39"/>
  <c r="AF154" i="39"/>
  <c r="AG154" i="39"/>
  <c r="AH154" i="39"/>
  <c r="D155" i="39"/>
  <c r="E155" i="39"/>
  <c r="F155" i="39"/>
  <c r="G155" i="39"/>
  <c r="H155" i="39"/>
  <c r="I155" i="39"/>
  <c r="J155" i="39"/>
  <c r="K155" i="39"/>
  <c r="L155" i="39"/>
  <c r="M155" i="39"/>
  <c r="N155" i="39"/>
  <c r="O155" i="39"/>
  <c r="P155" i="39"/>
  <c r="Q155" i="39"/>
  <c r="R155" i="39"/>
  <c r="S155" i="39"/>
  <c r="T155" i="39"/>
  <c r="U155" i="39"/>
  <c r="V155" i="39"/>
  <c r="W155" i="39"/>
  <c r="X155" i="39"/>
  <c r="Y155" i="39"/>
  <c r="Z155" i="39"/>
  <c r="AA155" i="39"/>
  <c r="AB155" i="39"/>
  <c r="AC155" i="39"/>
  <c r="AD155" i="39"/>
  <c r="AE155" i="39"/>
  <c r="AF155" i="39"/>
  <c r="AG155" i="39"/>
  <c r="AH155" i="39"/>
  <c r="D156" i="39"/>
  <c r="E156" i="39"/>
  <c r="F156" i="39"/>
  <c r="G156" i="39"/>
  <c r="H156" i="39"/>
  <c r="I156" i="39"/>
  <c r="J156" i="39"/>
  <c r="K156" i="39"/>
  <c r="L156" i="39"/>
  <c r="M156" i="39"/>
  <c r="N156" i="39"/>
  <c r="O156" i="39"/>
  <c r="P156" i="39"/>
  <c r="Q156" i="39"/>
  <c r="R156" i="39"/>
  <c r="S156" i="39"/>
  <c r="T156" i="39"/>
  <c r="U156" i="39"/>
  <c r="V156" i="39"/>
  <c r="W156" i="39"/>
  <c r="X156" i="39"/>
  <c r="Y156" i="39"/>
  <c r="Z156" i="39"/>
  <c r="AA156" i="39"/>
  <c r="AB156" i="39"/>
  <c r="AC156" i="39"/>
  <c r="AD156" i="39"/>
  <c r="AE156" i="39"/>
  <c r="AF156" i="39"/>
  <c r="AG156" i="39"/>
  <c r="AH156" i="39"/>
  <c r="C157" i="39"/>
  <c r="C158" i="39"/>
  <c r="D160" i="39"/>
  <c r="E160" i="39"/>
  <c r="F160" i="39"/>
  <c r="G160" i="39"/>
  <c r="H160" i="39"/>
  <c r="I160" i="39"/>
  <c r="J160" i="39"/>
  <c r="K160" i="39"/>
  <c r="L160" i="39"/>
  <c r="M160" i="39"/>
  <c r="N160" i="39"/>
  <c r="O160" i="39"/>
  <c r="P160" i="39"/>
  <c r="Q160" i="39"/>
  <c r="R160" i="39"/>
  <c r="S160" i="39"/>
  <c r="T160" i="39"/>
  <c r="U160" i="39"/>
  <c r="V160" i="39"/>
  <c r="W160" i="39"/>
  <c r="X160" i="39"/>
  <c r="Y160" i="39"/>
  <c r="Z160" i="39"/>
  <c r="AA160" i="39"/>
  <c r="AB160" i="39"/>
  <c r="AC160" i="39"/>
  <c r="AD160" i="39"/>
  <c r="AE160" i="39"/>
  <c r="AF160" i="39"/>
  <c r="AG160" i="39"/>
  <c r="AH160" i="39"/>
  <c r="C161" i="39"/>
  <c r="C162" i="39"/>
  <c r="D162" i="39"/>
  <c r="E162" i="39"/>
  <c r="F162" i="39"/>
  <c r="G162" i="39"/>
  <c r="H162" i="39"/>
  <c r="I162" i="39"/>
  <c r="J162" i="39"/>
  <c r="K162" i="39"/>
  <c r="L162" i="39"/>
  <c r="M162" i="39"/>
  <c r="N162" i="39"/>
  <c r="O162" i="39"/>
  <c r="P162" i="39"/>
  <c r="Q162" i="39"/>
  <c r="R162" i="39"/>
  <c r="S162" i="39"/>
  <c r="T162" i="39"/>
  <c r="U162" i="39"/>
  <c r="V162" i="39"/>
  <c r="W162" i="39"/>
  <c r="X162" i="39"/>
  <c r="Y162" i="39"/>
  <c r="Z162" i="39"/>
  <c r="AA162" i="39"/>
  <c r="AB162" i="39"/>
  <c r="AC162" i="39"/>
  <c r="AD162" i="39"/>
  <c r="AE162" i="39"/>
  <c r="AF162" i="39"/>
  <c r="AG162" i="39"/>
  <c r="AH162" i="39"/>
  <c r="A167" i="39"/>
  <c r="A168" i="39"/>
  <c r="A169" i="39"/>
  <c r="A170" i="39"/>
  <c r="A171" i="39"/>
  <c r="A172" i="39"/>
  <c r="A173" i="39"/>
  <c r="D174" i="39"/>
  <c r="E174" i="39"/>
  <c r="F174" i="39"/>
  <c r="G174" i="39"/>
  <c r="H174" i="39"/>
  <c r="I174" i="39"/>
  <c r="J174" i="39"/>
  <c r="K174" i="39"/>
  <c r="L174" i="39"/>
  <c r="M174" i="39"/>
  <c r="N174" i="39"/>
  <c r="O174" i="39"/>
  <c r="P174" i="39"/>
  <c r="Q174" i="39"/>
  <c r="R174" i="39"/>
  <c r="S174" i="39"/>
  <c r="T174" i="39"/>
  <c r="U174" i="39"/>
  <c r="V174" i="39"/>
  <c r="W174" i="39"/>
  <c r="X174" i="39"/>
  <c r="Y174" i="39"/>
  <c r="Z174" i="39"/>
  <c r="AA174" i="39"/>
  <c r="AB174" i="39"/>
  <c r="AC174" i="39"/>
  <c r="AD174" i="39"/>
  <c r="AE174" i="39"/>
  <c r="AF174" i="39"/>
  <c r="AG174" i="39"/>
  <c r="AH174" i="39"/>
  <c r="D175" i="39"/>
  <c r="E175" i="39"/>
  <c r="F175" i="39"/>
  <c r="G175" i="39"/>
  <c r="H175" i="39"/>
  <c r="I175" i="39"/>
  <c r="J175" i="39"/>
  <c r="K175" i="39"/>
  <c r="L175" i="39"/>
  <c r="M175" i="39"/>
  <c r="N175" i="39"/>
  <c r="O175" i="39"/>
  <c r="P175" i="39"/>
  <c r="Q175" i="39"/>
  <c r="R175" i="39"/>
  <c r="S175" i="39"/>
  <c r="T175" i="39"/>
  <c r="U175" i="39"/>
  <c r="V175" i="39"/>
  <c r="W175" i="39"/>
  <c r="X175" i="39"/>
  <c r="Y175" i="39"/>
  <c r="Z175" i="39"/>
  <c r="AA175" i="39"/>
  <c r="AB175" i="39"/>
  <c r="AC175" i="39"/>
  <c r="AD175" i="39"/>
  <c r="AE175" i="39"/>
  <c r="AF175" i="39"/>
  <c r="AG175" i="39"/>
  <c r="AH175" i="39"/>
  <c r="D176" i="39"/>
  <c r="E176" i="39"/>
  <c r="F176" i="39"/>
  <c r="G176" i="39"/>
  <c r="H176" i="39"/>
  <c r="I176" i="39"/>
  <c r="J176" i="39"/>
  <c r="K176" i="39"/>
  <c r="L176" i="39"/>
  <c r="M176" i="39"/>
  <c r="N176" i="39"/>
  <c r="O176" i="39"/>
  <c r="P176" i="39"/>
  <c r="Q176" i="39"/>
  <c r="R176" i="39"/>
  <c r="S176" i="39"/>
  <c r="T176" i="39"/>
  <c r="U176" i="39"/>
  <c r="V176" i="39"/>
  <c r="W176" i="39"/>
  <c r="X176" i="39"/>
  <c r="Y176" i="39"/>
  <c r="Z176" i="39"/>
  <c r="AA176" i="39"/>
  <c r="AB176" i="39"/>
  <c r="AC176" i="39"/>
  <c r="AD176" i="39"/>
  <c r="AE176" i="39"/>
  <c r="AF176" i="39"/>
  <c r="AG176" i="39"/>
  <c r="AH176" i="39"/>
  <c r="C177" i="39"/>
  <c r="C178" i="39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6" i="33"/>
  <c r="A7" i="33"/>
  <c r="A8" i="33"/>
  <c r="A9" i="33"/>
  <c r="A10" i="33"/>
  <c r="A11" i="33"/>
  <c r="A12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AG15" i="33"/>
  <c r="C16" i="33"/>
  <c r="C17" i="33"/>
  <c r="A20" i="33"/>
  <c r="A21" i="33"/>
  <c r="A2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C26" i="33"/>
  <c r="C27" i="33"/>
  <c r="A30" i="33"/>
  <c r="A31" i="33"/>
  <c r="A32" i="33"/>
  <c r="A33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Z34" i="33"/>
  <c r="AA34" i="33"/>
  <c r="AB34" i="33"/>
  <c r="AC34" i="33"/>
  <c r="AD34" i="33"/>
  <c r="AE34" i="33"/>
  <c r="AF34" i="33"/>
  <c r="AG34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Z35" i="33"/>
  <c r="AA35" i="33"/>
  <c r="AB35" i="33"/>
  <c r="AC35" i="33"/>
  <c r="AD35" i="33"/>
  <c r="AE35" i="33"/>
  <c r="AF35" i="33"/>
  <c r="AG35" i="33"/>
  <c r="D36" i="33"/>
  <c r="E36" i="33"/>
  <c r="F36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T36" i="33"/>
  <c r="U36" i="33"/>
  <c r="V36" i="33"/>
  <c r="W36" i="33"/>
  <c r="X36" i="33"/>
  <c r="Y36" i="33"/>
  <c r="Z36" i="33"/>
  <c r="AA36" i="33"/>
  <c r="AB36" i="33"/>
  <c r="AC36" i="33"/>
  <c r="AD36" i="33"/>
  <c r="AE36" i="33"/>
  <c r="AF36" i="33"/>
  <c r="AG36" i="33"/>
  <c r="C37" i="33"/>
  <c r="C38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D53" i="33"/>
  <c r="E53" i="33"/>
  <c r="F53" i="33"/>
  <c r="G53" i="33"/>
  <c r="H53" i="33"/>
  <c r="I53" i="33"/>
  <c r="J53" i="33"/>
  <c r="K53" i="33"/>
  <c r="L53" i="33"/>
  <c r="M53" i="33"/>
  <c r="N53" i="33"/>
  <c r="O53" i="33"/>
  <c r="P53" i="33"/>
  <c r="Q53" i="33"/>
  <c r="R53" i="33"/>
  <c r="S53" i="33"/>
  <c r="T53" i="33"/>
  <c r="U53" i="33"/>
  <c r="V53" i="33"/>
  <c r="W53" i="33"/>
  <c r="X53" i="33"/>
  <c r="Y53" i="33"/>
  <c r="Z53" i="33"/>
  <c r="AA53" i="33"/>
  <c r="AB53" i="33"/>
  <c r="AC53" i="33"/>
  <c r="AD53" i="33"/>
  <c r="AE53" i="33"/>
  <c r="AF53" i="33"/>
  <c r="AG53" i="33"/>
  <c r="D54" i="33"/>
  <c r="E54" i="33"/>
  <c r="F54" i="33"/>
  <c r="G54" i="33"/>
  <c r="H54" i="33"/>
  <c r="I54" i="33"/>
  <c r="J54" i="33"/>
  <c r="K54" i="33"/>
  <c r="L54" i="33"/>
  <c r="M54" i="33"/>
  <c r="N54" i="33"/>
  <c r="O54" i="33"/>
  <c r="P54" i="33"/>
  <c r="Q54" i="33"/>
  <c r="R54" i="33"/>
  <c r="S54" i="33"/>
  <c r="T54" i="33"/>
  <c r="U54" i="33"/>
  <c r="V54" i="33"/>
  <c r="W54" i="33"/>
  <c r="X54" i="33"/>
  <c r="Y54" i="33"/>
  <c r="Z54" i="33"/>
  <c r="AA54" i="33"/>
  <c r="AB54" i="33"/>
  <c r="AC54" i="33"/>
  <c r="AD54" i="33"/>
  <c r="AE54" i="33"/>
  <c r="AF54" i="33"/>
  <c r="AG54" i="33"/>
  <c r="D55" i="33"/>
  <c r="E55" i="33"/>
  <c r="F55" i="33"/>
  <c r="G55" i="33"/>
  <c r="H55" i="33"/>
  <c r="I55" i="33"/>
  <c r="J55" i="33"/>
  <c r="K55" i="33"/>
  <c r="L55" i="33"/>
  <c r="M55" i="33"/>
  <c r="N55" i="33"/>
  <c r="O55" i="33"/>
  <c r="P55" i="33"/>
  <c r="Q55" i="33"/>
  <c r="R55" i="33"/>
  <c r="S55" i="33"/>
  <c r="T55" i="33"/>
  <c r="U55" i="33"/>
  <c r="V55" i="33"/>
  <c r="W55" i="33"/>
  <c r="X55" i="33"/>
  <c r="Y55" i="33"/>
  <c r="Z55" i="33"/>
  <c r="AA55" i="33"/>
  <c r="AB55" i="33"/>
  <c r="AC55" i="33"/>
  <c r="AD55" i="33"/>
  <c r="AE55" i="33"/>
  <c r="AF55" i="33"/>
  <c r="AG55" i="33"/>
  <c r="C56" i="33"/>
  <c r="C57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D73" i="33"/>
  <c r="E73" i="33"/>
  <c r="F73" i="33"/>
  <c r="G73" i="33"/>
  <c r="H73" i="33"/>
  <c r="I73" i="33"/>
  <c r="J73" i="33"/>
  <c r="K73" i="33"/>
  <c r="L73" i="33"/>
  <c r="M73" i="33"/>
  <c r="N73" i="33"/>
  <c r="O73" i="33"/>
  <c r="P73" i="33"/>
  <c r="Q73" i="33"/>
  <c r="R73" i="33"/>
  <c r="S73" i="33"/>
  <c r="T73" i="33"/>
  <c r="U73" i="33"/>
  <c r="V73" i="33"/>
  <c r="W73" i="33"/>
  <c r="X73" i="33"/>
  <c r="Y73" i="33"/>
  <c r="Z73" i="33"/>
  <c r="AA73" i="33"/>
  <c r="AB73" i="33"/>
  <c r="AC73" i="33"/>
  <c r="AD73" i="33"/>
  <c r="AE73" i="33"/>
  <c r="AF73" i="33"/>
  <c r="AG73" i="33"/>
  <c r="D74" i="33"/>
  <c r="E74" i="33"/>
  <c r="F74" i="33"/>
  <c r="G74" i="33"/>
  <c r="H74" i="33"/>
  <c r="I74" i="33"/>
  <c r="J74" i="33"/>
  <c r="K74" i="33"/>
  <c r="L74" i="33"/>
  <c r="M74" i="33"/>
  <c r="N74" i="33"/>
  <c r="O74" i="33"/>
  <c r="P74" i="33"/>
  <c r="Q74" i="33"/>
  <c r="R74" i="33"/>
  <c r="S74" i="33"/>
  <c r="T74" i="33"/>
  <c r="U74" i="33"/>
  <c r="V74" i="33"/>
  <c r="W74" i="33"/>
  <c r="X74" i="33"/>
  <c r="Y74" i="33"/>
  <c r="Z74" i="33"/>
  <c r="AA74" i="33"/>
  <c r="AB74" i="33"/>
  <c r="AC74" i="33"/>
  <c r="AD74" i="33"/>
  <c r="AE74" i="33"/>
  <c r="AF74" i="33"/>
  <c r="AG74" i="33"/>
  <c r="D75" i="33"/>
  <c r="E75" i="33"/>
  <c r="F75" i="33"/>
  <c r="G75" i="33"/>
  <c r="H75" i="33"/>
  <c r="I75" i="33"/>
  <c r="J75" i="33"/>
  <c r="K75" i="33"/>
  <c r="L75" i="33"/>
  <c r="M75" i="33"/>
  <c r="N75" i="33"/>
  <c r="O75" i="33"/>
  <c r="P75" i="33"/>
  <c r="Q75" i="33"/>
  <c r="R75" i="33"/>
  <c r="S75" i="33"/>
  <c r="T75" i="33"/>
  <c r="U75" i="33"/>
  <c r="V75" i="33"/>
  <c r="W75" i="33"/>
  <c r="X75" i="33"/>
  <c r="Y75" i="33"/>
  <c r="Z75" i="33"/>
  <c r="AA75" i="33"/>
  <c r="AB75" i="33"/>
  <c r="AC75" i="33"/>
  <c r="AD75" i="33"/>
  <c r="AE75" i="33"/>
  <c r="AF75" i="33"/>
  <c r="AG75" i="33"/>
  <c r="C76" i="33"/>
  <c r="C77" i="33"/>
  <c r="A80" i="33"/>
  <c r="A81" i="33"/>
  <c r="A82" i="33"/>
  <c r="A83" i="33"/>
  <c r="A84" i="33"/>
  <c r="D85" i="33"/>
  <c r="E85" i="33"/>
  <c r="F85" i="33"/>
  <c r="G85" i="33"/>
  <c r="H85" i="33"/>
  <c r="I85" i="33"/>
  <c r="J85" i="33"/>
  <c r="K85" i="33"/>
  <c r="L85" i="33"/>
  <c r="M85" i="33"/>
  <c r="N85" i="33"/>
  <c r="O85" i="33"/>
  <c r="P85" i="33"/>
  <c r="Q85" i="33"/>
  <c r="R85" i="33"/>
  <c r="S85" i="33"/>
  <c r="T85" i="33"/>
  <c r="U85" i="33"/>
  <c r="V85" i="33"/>
  <c r="W85" i="33"/>
  <c r="X85" i="33"/>
  <c r="Y85" i="33"/>
  <c r="Z85" i="33"/>
  <c r="AA85" i="33"/>
  <c r="AB85" i="33"/>
  <c r="AC85" i="33"/>
  <c r="AD85" i="33"/>
  <c r="AE85" i="33"/>
  <c r="AF85" i="33"/>
  <c r="AG85" i="33"/>
  <c r="D86" i="33"/>
  <c r="E86" i="33"/>
  <c r="F86" i="33"/>
  <c r="G86" i="33"/>
  <c r="H86" i="33"/>
  <c r="I86" i="33"/>
  <c r="J86" i="33"/>
  <c r="K86" i="33"/>
  <c r="L86" i="33"/>
  <c r="M86" i="33"/>
  <c r="N86" i="33"/>
  <c r="O86" i="33"/>
  <c r="P86" i="33"/>
  <c r="Q86" i="33"/>
  <c r="R86" i="33"/>
  <c r="S86" i="33"/>
  <c r="T86" i="33"/>
  <c r="U86" i="33"/>
  <c r="V86" i="33"/>
  <c r="W86" i="33"/>
  <c r="X86" i="33"/>
  <c r="Y86" i="33"/>
  <c r="Z86" i="33"/>
  <c r="AA86" i="33"/>
  <c r="AB86" i="33"/>
  <c r="AC86" i="33"/>
  <c r="AD86" i="33"/>
  <c r="AE86" i="33"/>
  <c r="AF86" i="33"/>
  <c r="AG86" i="33"/>
  <c r="D87" i="33"/>
  <c r="E87" i="33"/>
  <c r="F87" i="33"/>
  <c r="G87" i="33"/>
  <c r="H87" i="33"/>
  <c r="I87" i="33"/>
  <c r="J87" i="33"/>
  <c r="K87" i="33"/>
  <c r="L87" i="33"/>
  <c r="M87" i="33"/>
  <c r="N87" i="33"/>
  <c r="O87" i="33"/>
  <c r="P87" i="33"/>
  <c r="Q87" i="33"/>
  <c r="R87" i="33"/>
  <c r="S87" i="33"/>
  <c r="T87" i="33"/>
  <c r="U87" i="33"/>
  <c r="V87" i="33"/>
  <c r="W87" i="33"/>
  <c r="X87" i="33"/>
  <c r="Y87" i="33"/>
  <c r="Z87" i="33"/>
  <c r="AA87" i="33"/>
  <c r="AB87" i="33"/>
  <c r="AC87" i="33"/>
  <c r="AD87" i="33"/>
  <c r="AE87" i="33"/>
  <c r="AF87" i="33"/>
  <c r="AG87" i="33"/>
  <c r="C88" i="33"/>
  <c r="C89" i="33"/>
  <c r="A92" i="33"/>
  <c r="A93" i="33"/>
  <c r="A94" i="33"/>
  <c r="A95" i="33"/>
  <c r="D96" i="33"/>
  <c r="E96" i="33"/>
  <c r="F96" i="33"/>
  <c r="G96" i="33"/>
  <c r="H96" i="33"/>
  <c r="I96" i="33"/>
  <c r="J96" i="33"/>
  <c r="K96" i="33"/>
  <c r="L96" i="33"/>
  <c r="M96" i="33"/>
  <c r="N96" i="33"/>
  <c r="O96" i="33"/>
  <c r="P96" i="33"/>
  <c r="Q96" i="33"/>
  <c r="R96" i="33"/>
  <c r="S96" i="33"/>
  <c r="T96" i="33"/>
  <c r="U96" i="33"/>
  <c r="V96" i="33"/>
  <c r="W96" i="33"/>
  <c r="X96" i="33"/>
  <c r="Y96" i="33"/>
  <c r="Z96" i="33"/>
  <c r="AA96" i="33"/>
  <c r="AB96" i="33"/>
  <c r="AC96" i="33"/>
  <c r="AD96" i="33"/>
  <c r="AE96" i="33"/>
  <c r="AF96" i="33"/>
  <c r="AG96" i="33"/>
  <c r="D97" i="33"/>
  <c r="E97" i="33"/>
  <c r="F97" i="33"/>
  <c r="G97" i="33"/>
  <c r="H97" i="33"/>
  <c r="I97" i="33"/>
  <c r="J97" i="33"/>
  <c r="K97" i="33"/>
  <c r="L97" i="33"/>
  <c r="M97" i="33"/>
  <c r="N97" i="33"/>
  <c r="O97" i="33"/>
  <c r="P97" i="33"/>
  <c r="Q97" i="33"/>
  <c r="R97" i="33"/>
  <c r="S97" i="33"/>
  <c r="T97" i="33"/>
  <c r="U97" i="33"/>
  <c r="V97" i="33"/>
  <c r="W97" i="33"/>
  <c r="X97" i="33"/>
  <c r="Y97" i="33"/>
  <c r="Z97" i="33"/>
  <c r="AA97" i="33"/>
  <c r="AB97" i="33"/>
  <c r="AC97" i="33"/>
  <c r="AD97" i="33"/>
  <c r="AE97" i="33"/>
  <c r="AF97" i="33"/>
  <c r="AG97" i="33"/>
  <c r="D98" i="33"/>
  <c r="E98" i="33"/>
  <c r="F98" i="33"/>
  <c r="G98" i="33"/>
  <c r="H98" i="33"/>
  <c r="I98" i="33"/>
  <c r="J98" i="33"/>
  <c r="K98" i="33"/>
  <c r="L98" i="33"/>
  <c r="M98" i="33"/>
  <c r="N98" i="33"/>
  <c r="O98" i="33"/>
  <c r="P98" i="33"/>
  <c r="Q98" i="33"/>
  <c r="R98" i="33"/>
  <c r="S98" i="33"/>
  <c r="T98" i="33"/>
  <c r="U98" i="33"/>
  <c r="V98" i="33"/>
  <c r="W98" i="33"/>
  <c r="X98" i="33"/>
  <c r="Y98" i="33"/>
  <c r="Z98" i="33"/>
  <c r="AA98" i="33"/>
  <c r="AB98" i="33"/>
  <c r="AC98" i="33"/>
  <c r="AD98" i="33"/>
  <c r="AE98" i="33"/>
  <c r="AF98" i="33"/>
  <c r="AG98" i="33"/>
  <c r="C99" i="33"/>
  <c r="C100" i="33"/>
  <c r="A103" i="33"/>
  <c r="A104" i="33"/>
  <c r="A105" i="33"/>
  <c r="A106" i="33"/>
  <c r="A107" i="33"/>
  <c r="D108" i="33"/>
  <c r="E108" i="33"/>
  <c r="F108" i="33"/>
  <c r="G108" i="33"/>
  <c r="H108" i="33"/>
  <c r="I108" i="33"/>
  <c r="J108" i="33"/>
  <c r="K108" i="33"/>
  <c r="L108" i="33"/>
  <c r="M108" i="33"/>
  <c r="N108" i="33"/>
  <c r="O108" i="33"/>
  <c r="P108" i="33"/>
  <c r="Q108" i="33"/>
  <c r="R108" i="33"/>
  <c r="S108" i="33"/>
  <c r="T108" i="33"/>
  <c r="U108" i="33"/>
  <c r="V108" i="33"/>
  <c r="W108" i="33"/>
  <c r="X108" i="33"/>
  <c r="Y108" i="33"/>
  <c r="Z108" i="33"/>
  <c r="AA108" i="33"/>
  <c r="AB108" i="33"/>
  <c r="AC108" i="33"/>
  <c r="AD108" i="33"/>
  <c r="AE108" i="33"/>
  <c r="AF108" i="33"/>
  <c r="AG108" i="33"/>
  <c r="D109" i="33"/>
  <c r="E109" i="33"/>
  <c r="F109" i="33"/>
  <c r="G109" i="33"/>
  <c r="H109" i="33"/>
  <c r="I109" i="33"/>
  <c r="J109" i="33"/>
  <c r="K109" i="33"/>
  <c r="L109" i="33"/>
  <c r="M109" i="33"/>
  <c r="N109" i="33"/>
  <c r="O109" i="33"/>
  <c r="P109" i="33"/>
  <c r="Q109" i="33"/>
  <c r="R109" i="33"/>
  <c r="S109" i="33"/>
  <c r="T109" i="33"/>
  <c r="U109" i="33"/>
  <c r="V109" i="33"/>
  <c r="W109" i="33"/>
  <c r="X109" i="33"/>
  <c r="Y109" i="33"/>
  <c r="Z109" i="33"/>
  <c r="AA109" i="33"/>
  <c r="AB109" i="33"/>
  <c r="AC109" i="33"/>
  <c r="AD109" i="33"/>
  <c r="AE109" i="33"/>
  <c r="AF109" i="33"/>
  <c r="AG109" i="33"/>
  <c r="D110" i="33"/>
  <c r="E110" i="33"/>
  <c r="F110" i="33"/>
  <c r="G110" i="33"/>
  <c r="H110" i="33"/>
  <c r="I110" i="33"/>
  <c r="J110" i="33"/>
  <c r="K110" i="33"/>
  <c r="L110" i="33"/>
  <c r="M110" i="33"/>
  <c r="N110" i="33"/>
  <c r="O110" i="33"/>
  <c r="P110" i="33"/>
  <c r="Q110" i="33"/>
  <c r="R110" i="33"/>
  <c r="S110" i="33"/>
  <c r="T110" i="33"/>
  <c r="U110" i="33"/>
  <c r="V110" i="33"/>
  <c r="W110" i="33"/>
  <c r="X110" i="33"/>
  <c r="Y110" i="33"/>
  <c r="Z110" i="33"/>
  <c r="AA110" i="33"/>
  <c r="AB110" i="33"/>
  <c r="AC110" i="33"/>
  <c r="AD110" i="33"/>
  <c r="AE110" i="33"/>
  <c r="AF110" i="33"/>
  <c r="AG110" i="33"/>
  <c r="C111" i="33"/>
  <c r="C112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D141" i="33"/>
  <c r="E141" i="33"/>
  <c r="F141" i="33"/>
  <c r="G141" i="33"/>
  <c r="H141" i="33"/>
  <c r="I141" i="33"/>
  <c r="J141" i="33"/>
  <c r="K141" i="33"/>
  <c r="L141" i="33"/>
  <c r="M141" i="33"/>
  <c r="N141" i="33"/>
  <c r="O141" i="33"/>
  <c r="P141" i="33"/>
  <c r="Q141" i="33"/>
  <c r="R141" i="33"/>
  <c r="S141" i="33"/>
  <c r="T141" i="33"/>
  <c r="U141" i="33"/>
  <c r="V141" i="33"/>
  <c r="W141" i="33"/>
  <c r="X141" i="33"/>
  <c r="Y141" i="33"/>
  <c r="Z141" i="33"/>
  <c r="AA141" i="33"/>
  <c r="AB141" i="33"/>
  <c r="AC141" i="33"/>
  <c r="AD141" i="33"/>
  <c r="AE141" i="33"/>
  <c r="AF141" i="33"/>
  <c r="AG141" i="33"/>
  <c r="D142" i="33"/>
  <c r="E142" i="33"/>
  <c r="F142" i="33"/>
  <c r="G142" i="33"/>
  <c r="H142" i="33"/>
  <c r="I142" i="33"/>
  <c r="J142" i="33"/>
  <c r="K142" i="33"/>
  <c r="L142" i="33"/>
  <c r="M142" i="33"/>
  <c r="N142" i="33"/>
  <c r="O142" i="33"/>
  <c r="P142" i="33"/>
  <c r="Q142" i="33"/>
  <c r="R142" i="33"/>
  <c r="S142" i="33"/>
  <c r="T142" i="33"/>
  <c r="U142" i="33"/>
  <c r="V142" i="33"/>
  <c r="W142" i="33"/>
  <c r="X142" i="33"/>
  <c r="Y142" i="33"/>
  <c r="Z142" i="33"/>
  <c r="AA142" i="33"/>
  <c r="AB142" i="33"/>
  <c r="AC142" i="33"/>
  <c r="AD142" i="33"/>
  <c r="AE142" i="33"/>
  <c r="AF142" i="33"/>
  <c r="AG142" i="33"/>
  <c r="D143" i="33"/>
  <c r="E143" i="33"/>
  <c r="F143" i="33"/>
  <c r="G143" i="33"/>
  <c r="H143" i="33"/>
  <c r="I143" i="33"/>
  <c r="J143" i="33"/>
  <c r="K143" i="33"/>
  <c r="L143" i="33"/>
  <c r="M143" i="33"/>
  <c r="N143" i="33"/>
  <c r="O143" i="33"/>
  <c r="P143" i="33"/>
  <c r="Q143" i="33"/>
  <c r="R143" i="33"/>
  <c r="S143" i="33"/>
  <c r="T143" i="33"/>
  <c r="U143" i="33"/>
  <c r="V143" i="33"/>
  <c r="W143" i="33"/>
  <c r="X143" i="33"/>
  <c r="Y143" i="33"/>
  <c r="Z143" i="33"/>
  <c r="AA143" i="33"/>
  <c r="AB143" i="33"/>
  <c r="AC143" i="33"/>
  <c r="AD143" i="33"/>
  <c r="AE143" i="33"/>
  <c r="AF143" i="33"/>
  <c r="AG143" i="33"/>
  <c r="C144" i="33"/>
  <c r="C145" i="33"/>
  <c r="A148" i="33"/>
  <c r="A149" i="33"/>
  <c r="A150" i="33"/>
  <c r="A151" i="33"/>
  <c r="A152" i="33"/>
  <c r="A153" i="33"/>
  <c r="D154" i="33"/>
  <c r="E154" i="33"/>
  <c r="F154" i="33"/>
  <c r="G154" i="33"/>
  <c r="H154" i="33"/>
  <c r="I154" i="33"/>
  <c r="J154" i="33"/>
  <c r="K154" i="33"/>
  <c r="L154" i="33"/>
  <c r="M154" i="33"/>
  <c r="N154" i="33"/>
  <c r="O154" i="33"/>
  <c r="P154" i="33"/>
  <c r="Q154" i="33"/>
  <c r="R154" i="33"/>
  <c r="S154" i="33"/>
  <c r="T154" i="33"/>
  <c r="U154" i="33"/>
  <c r="V154" i="33"/>
  <c r="W154" i="33"/>
  <c r="X154" i="33"/>
  <c r="Y154" i="33"/>
  <c r="Z154" i="33"/>
  <c r="AA154" i="33"/>
  <c r="AB154" i="33"/>
  <c r="AC154" i="33"/>
  <c r="AD154" i="33"/>
  <c r="AE154" i="33"/>
  <c r="AF154" i="33"/>
  <c r="AG154" i="33"/>
  <c r="D155" i="33"/>
  <c r="E155" i="33"/>
  <c r="F155" i="33"/>
  <c r="G155" i="33"/>
  <c r="H155" i="33"/>
  <c r="I155" i="33"/>
  <c r="J155" i="33"/>
  <c r="K155" i="33"/>
  <c r="L155" i="33"/>
  <c r="M155" i="33"/>
  <c r="N155" i="33"/>
  <c r="O155" i="33"/>
  <c r="P155" i="33"/>
  <c r="Q155" i="33"/>
  <c r="R155" i="33"/>
  <c r="S155" i="33"/>
  <c r="T155" i="33"/>
  <c r="U155" i="33"/>
  <c r="V155" i="33"/>
  <c r="W155" i="33"/>
  <c r="X155" i="33"/>
  <c r="Y155" i="33"/>
  <c r="Z155" i="33"/>
  <c r="AA155" i="33"/>
  <c r="AB155" i="33"/>
  <c r="AC155" i="33"/>
  <c r="AD155" i="33"/>
  <c r="AE155" i="33"/>
  <c r="AF155" i="33"/>
  <c r="AG155" i="33"/>
  <c r="D156" i="33"/>
  <c r="E156" i="33"/>
  <c r="F156" i="33"/>
  <c r="G156" i="33"/>
  <c r="H156" i="33"/>
  <c r="I156" i="33"/>
  <c r="J156" i="33"/>
  <c r="K156" i="33"/>
  <c r="L156" i="33"/>
  <c r="M156" i="33"/>
  <c r="N156" i="33"/>
  <c r="O156" i="33"/>
  <c r="P156" i="33"/>
  <c r="Q156" i="33"/>
  <c r="R156" i="33"/>
  <c r="S156" i="33"/>
  <c r="T156" i="33"/>
  <c r="U156" i="33"/>
  <c r="V156" i="33"/>
  <c r="W156" i="33"/>
  <c r="X156" i="33"/>
  <c r="Y156" i="33"/>
  <c r="Z156" i="33"/>
  <c r="AA156" i="33"/>
  <c r="AB156" i="33"/>
  <c r="AC156" i="33"/>
  <c r="AD156" i="33"/>
  <c r="AE156" i="33"/>
  <c r="AF156" i="33"/>
  <c r="AG156" i="33"/>
  <c r="C157" i="33"/>
  <c r="C158" i="33"/>
  <c r="D160" i="33"/>
  <c r="E160" i="33"/>
  <c r="F160" i="33"/>
  <c r="G160" i="33"/>
  <c r="H160" i="33"/>
  <c r="I160" i="33"/>
  <c r="J160" i="33"/>
  <c r="K160" i="33"/>
  <c r="L160" i="33"/>
  <c r="M160" i="33"/>
  <c r="N160" i="33"/>
  <c r="O160" i="33"/>
  <c r="P160" i="33"/>
  <c r="Q160" i="33"/>
  <c r="R160" i="33"/>
  <c r="S160" i="33"/>
  <c r="T160" i="33"/>
  <c r="U160" i="33"/>
  <c r="V160" i="33"/>
  <c r="W160" i="33"/>
  <c r="X160" i="33"/>
  <c r="Y160" i="33"/>
  <c r="Z160" i="33"/>
  <c r="AA160" i="33"/>
  <c r="AB160" i="33"/>
  <c r="AC160" i="33"/>
  <c r="AD160" i="33"/>
  <c r="AE160" i="33"/>
  <c r="AF160" i="33"/>
  <c r="AG160" i="33"/>
  <c r="C161" i="33"/>
  <c r="C162" i="33"/>
  <c r="D162" i="33"/>
  <c r="E162" i="33"/>
  <c r="F162" i="33"/>
  <c r="G162" i="33"/>
  <c r="H162" i="33"/>
  <c r="I162" i="33"/>
  <c r="J162" i="33"/>
  <c r="K162" i="33"/>
  <c r="L162" i="33"/>
  <c r="M162" i="33"/>
  <c r="N162" i="33"/>
  <c r="O162" i="33"/>
  <c r="P162" i="33"/>
  <c r="Q162" i="33"/>
  <c r="R162" i="33"/>
  <c r="S162" i="33"/>
  <c r="T162" i="33"/>
  <c r="U162" i="33"/>
  <c r="V162" i="33"/>
  <c r="W162" i="33"/>
  <c r="X162" i="33"/>
  <c r="Y162" i="33"/>
  <c r="Z162" i="33"/>
  <c r="AA162" i="33"/>
  <c r="AB162" i="33"/>
  <c r="AC162" i="33"/>
  <c r="AD162" i="33"/>
  <c r="AE162" i="33"/>
  <c r="AF162" i="33"/>
  <c r="AG162" i="33"/>
  <c r="A167" i="33"/>
  <c r="A168" i="33"/>
  <c r="A169" i="33"/>
  <c r="A170" i="33"/>
  <c r="A171" i="33"/>
  <c r="A172" i="33"/>
  <c r="A173" i="33"/>
  <c r="D174" i="33"/>
  <c r="E174" i="33"/>
  <c r="F174" i="33"/>
  <c r="G174" i="33"/>
  <c r="H174" i="33"/>
  <c r="I174" i="33"/>
  <c r="J174" i="33"/>
  <c r="K174" i="33"/>
  <c r="L174" i="33"/>
  <c r="M174" i="33"/>
  <c r="N174" i="33"/>
  <c r="O174" i="33"/>
  <c r="P174" i="33"/>
  <c r="Q174" i="33"/>
  <c r="R174" i="33"/>
  <c r="S174" i="33"/>
  <c r="T174" i="33"/>
  <c r="U174" i="33"/>
  <c r="V174" i="33"/>
  <c r="W174" i="33"/>
  <c r="X174" i="33"/>
  <c r="Y174" i="33"/>
  <c r="Z174" i="33"/>
  <c r="AA174" i="33"/>
  <c r="AB174" i="33"/>
  <c r="AC174" i="33"/>
  <c r="AD174" i="33"/>
  <c r="AE174" i="33"/>
  <c r="AF174" i="33"/>
  <c r="AG174" i="33"/>
  <c r="D175" i="33"/>
  <c r="E175" i="33"/>
  <c r="F175" i="33"/>
  <c r="G175" i="33"/>
  <c r="H175" i="33"/>
  <c r="I175" i="33"/>
  <c r="J175" i="33"/>
  <c r="K175" i="33"/>
  <c r="L175" i="33"/>
  <c r="M175" i="33"/>
  <c r="N175" i="33"/>
  <c r="O175" i="33"/>
  <c r="P175" i="33"/>
  <c r="Q175" i="33"/>
  <c r="R175" i="33"/>
  <c r="S175" i="33"/>
  <c r="T175" i="33"/>
  <c r="U175" i="33"/>
  <c r="V175" i="33"/>
  <c r="W175" i="33"/>
  <c r="X175" i="33"/>
  <c r="Y175" i="33"/>
  <c r="Z175" i="33"/>
  <c r="AA175" i="33"/>
  <c r="AB175" i="33"/>
  <c r="AC175" i="33"/>
  <c r="AD175" i="33"/>
  <c r="AE175" i="33"/>
  <c r="AF175" i="33"/>
  <c r="AG175" i="33"/>
  <c r="D176" i="33"/>
  <c r="E176" i="33"/>
  <c r="F176" i="33"/>
  <c r="G176" i="33"/>
  <c r="H176" i="33"/>
  <c r="I176" i="33"/>
  <c r="J176" i="33"/>
  <c r="K176" i="33"/>
  <c r="L176" i="33"/>
  <c r="M176" i="33"/>
  <c r="N176" i="33"/>
  <c r="O176" i="33"/>
  <c r="P176" i="33"/>
  <c r="Q176" i="33"/>
  <c r="R176" i="33"/>
  <c r="S176" i="33"/>
  <c r="T176" i="33"/>
  <c r="U176" i="33"/>
  <c r="V176" i="33"/>
  <c r="W176" i="33"/>
  <c r="X176" i="33"/>
  <c r="Y176" i="33"/>
  <c r="Z176" i="33"/>
  <c r="AA176" i="33"/>
  <c r="AB176" i="33"/>
  <c r="AC176" i="33"/>
  <c r="AD176" i="33"/>
  <c r="AE176" i="33"/>
  <c r="AF176" i="33"/>
  <c r="AG176" i="33"/>
  <c r="C177" i="33"/>
  <c r="C178" i="33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6" i="31"/>
  <c r="A7" i="31"/>
  <c r="A8" i="31"/>
  <c r="A9" i="31"/>
  <c r="A10" i="31"/>
  <c r="A11" i="31"/>
  <c r="A12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C16" i="31"/>
  <c r="C17" i="31"/>
  <c r="A20" i="31"/>
  <c r="A21" i="31"/>
  <c r="A22" i="31"/>
  <c r="D23" i="31"/>
  <c r="E23" i="31"/>
  <c r="F23" i="31"/>
  <c r="G23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Z23" i="31"/>
  <c r="AA23" i="31"/>
  <c r="AB23" i="31"/>
  <c r="AC23" i="31"/>
  <c r="AD23" i="31"/>
  <c r="AE23" i="31"/>
  <c r="AF23" i="31"/>
  <c r="AG23" i="31"/>
  <c r="AH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D25" i="31"/>
  <c r="E25" i="31"/>
  <c r="F25" i="31"/>
  <c r="G25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AB25" i="31"/>
  <c r="AC25" i="31"/>
  <c r="AD25" i="31"/>
  <c r="AE25" i="31"/>
  <c r="AF25" i="31"/>
  <c r="AG25" i="31"/>
  <c r="AH25" i="31"/>
  <c r="C26" i="31"/>
  <c r="C27" i="31"/>
  <c r="A30" i="31"/>
  <c r="A31" i="31"/>
  <c r="A32" i="31"/>
  <c r="A33" i="31"/>
  <c r="D34" i="31"/>
  <c r="E34" i="31"/>
  <c r="F34" i="31"/>
  <c r="G34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T34" i="31"/>
  <c r="U34" i="31"/>
  <c r="V34" i="31"/>
  <c r="W34" i="31"/>
  <c r="X34" i="31"/>
  <c r="Y34" i="31"/>
  <c r="Z34" i="31"/>
  <c r="AA34" i="31"/>
  <c r="AB34" i="31"/>
  <c r="AC34" i="31"/>
  <c r="AD34" i="31"/>
  <c r="AE34" i="31"/>
  <c r="AF34" i="31"/>
  <c r="AG34" i="31"/>
  <c r="AH34" i="31"/>
  <c r="D35" i="31"/>
  <c r="E35" i="31"/>
  <c r="F35" i="31"/>
  <c r="G35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T35" i="31"/>
  <c r="U35" i="31"/>
  <c r="V35" i="31"/>
  <c r="W35" i="31"/>
  <c r="X35" i="31"/>
  <c r="Y35" i="31"/>
  <c r="Z35" i="31"/>
  <c r="AA35" i="31"/>
  <c r="AB35" i="31"/>
  <c r="AC35" i="31"/>
  <c r="AD35" i="31"/>
  <c r="AE35" i="31"/>
  <c r="AF35" i="31"/>
  <c r="AG35" i="31"/>
  <c r="AH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C37" i="31"/>
  <c r="C38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D53" i="31"/>
  <c r="E53" i="31"/>
  <c r="F53" i="31"/>
  <c r="G53" i="31"/>
  <c r="H53" i="31"/>
  <c r="I53" i="31"/>
  <c r="J53" i="31"/>
  <c r="K53" i="31"/>
  <c r="L53" i="31"/>
  <c r="M53" i="31"/>
  <c r="N53" i="31"/>
  <c r="O53" i="31"/>
  <c r="P53" i="31"/>
  <c r="Q53" i="31"/>
  <c r="R53" i="31"/>
  <c r="S53" i="31"/>
  <c r="T53" i="31"/>
  <c r="U53" i="31"/>
  <c r="V53" i="31"/>
  <c r="W53" i="31"/>
  <c r="X53" i="31"/>
  <c r="Y53" i="31"/>
  <c r="Z53" i="31"/>
  <c r="AA53" i="31"/>
  <c r="AB53" i="31"/>
  <c r="AC53" i="31"/>
  <c r="AD53" i="31"/>
  <c r="AE53" i="31"/>
  <c r="AF53" i="31"/>
  <c r="AG53" i="31"/>
  <c r="AH53" i="31"/>
  <c r="D54" i="31"/>
  <c r="E54" i="31"/>
  <c r="F54" i="31"/>
  <c r="G54" i="31"/>
  <c r="H54" i="31"/>
  <c r="I54" i="31"/>
  <c r="J54" i="31"/>
  <c r="K54" i="31"/>
  <c r="L54" i="31"/>
  <c r="M54" i="31"/>
  <c r="N54" i="31"/>
  <c r="O54" i="31"/>
  <c r="P54" i="31"/>
  <c r="Q54" i="31"/>
  <c r="R54" i="31"/>
  <c r="S54" i="31"/>
  <c r="T54" i="31"/>
  <c r="U54" i="31"/>
  <c r="V54" i="31"/>
  <c r="W54" i="31"/>
  <c r="X54" i="31"/>
  <c r="Y54" i="31"/>
  <c r="Z54" i="31"/>
  <c r="AA54" i="31"/>
  <c r="AB54" i="31"/>
  <c r="AC54" i="31"/>
  <c r="AD54" i="31"/>
  <c r="AE54" i="31"/>
  <c r="AF54" i="31"/>
  <c r="AG54" i="31"/>
  <c r="AH54" i="31"/>
  <c r="D55" i="31"/>
  <c r="E55" i="31"/>
  <c r="F55" i="31"/>
  <c r="G55" i="31"/>
  <c r="H55" i="31"/>
  <c r="I55" i="31"/>
  <c r="J55" i="31"/>
  <c r="K55" i="31"/>
  <c r="L55" i="31"/>
  <c r="M55" i="31"/>
  <c r="N55" i="31"/>
  <c r="O55" i="31"/>
  <c r="P55" i="31"/>
  <c r="Q55" i="31"/>
  <c r="R55" i="31"/>
  <c r="S55" i="31"/>
  <c r="T55" i="31"/>
  <c r="U55" i="31"/>
  <c r="V55" i="31"/>
  <c r="W55" i="31"/>
  <c r="X55" i="31"/>
  <c r="Y55" i="31"/>
  <c r="Z55" i="31"/>
  <c r="AA55" i="31"/>
  <c r="AB55" i="31"/>
  <c r="AC55" i="31"/>
  <c r="AD55" i="31"/>
  <c r="AE55" i="31"/>
  <c r="AF55" i="31"/>
  <c r="AG55" i="31"/>
  <c r="AH55" i="31"/>
  <c r="C56" i="31"/>
  <c r="C57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D73" i="31"/>
  <c r="E73" i="31"/>
  <c r="F73" i="31"/>
  <c r="G73" i="31"/>
  <c r="H73" i="31"/>
  <c r="I73" i="31"/>
  <c r="J73" i="31"/>
  <c r="K73" i="31"/>
  <c r="L73" i="31"/>
  <c r="M73" i="31"/>
  <c r="N73" i="31"/>
  <c r="O73" i="31"/>
  <c r="P73" i="31"/>
  <c r="Q73" i="31"/>
  <c r="R73" i="31"/>
  <c r="S73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D74" i="31"/>
  <c r="E74" i="31"/>
  <c r="F74" i="31"/>
  <c r="G74" i="31"/>
  <c r="H74" i="31"/>
  <c r="I74" i="31"/>
  <c r="J74" i="31"/>
  <c r="K74" i="31"/>
  <c r="L74" i="31"/>
  <c r="M74" i="31"/>
  <c r="N74" i="31"/>
  <c r="O74" i="31"/>
  <c r="P74" i="31"/>
  <c r="Q74" i="31"/>
  <c r="R74" i="31"/>
  <c r="S74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D75" i="31"/>
  <c r="E75" i="31"/>
  <c r="F75" i="31"/>
  <c r="G75" i="31"/>
  <c r="H75" i="31"/>
  <c r="I75" i="31"/>
  <c r="J75" i="31"/>
  <c r="K75" i="31"/>
  <c r="L75" i="31"/>
  <c r="M75" i="31"/>
  <c r="N75" i="31"/>
  <c r="O75" i="31"/>
  <c r="P75" i="31"/>
  <c r="Q75" i="31"/>
  <c r="R75" i="31"/>
  <c r="S75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C76" i="31"/>
  <c r="C77" i="31"/>
  <c r="A80" i="31"/>
  <c r="A81" i="31"/>
  <c r="A82" i="31"/>
  <c r="A83" i="31"/>
  <c r="A84" i="31"/>
  <c r="D85" i="31"/>
  <c r="E85" i="31"/>
  <c r="F85" i="31"/>
  <c r="G85" i="31"/>
  <c r="H85" i="31"/>
  <c r="I85" i="31"/>
  <c r="J85" i="31"/>
  <c r="K85" i="31"/>
  <c r="L85" i="31"/>
  <c r="M85" i="31"/>
  <c r="N85" i="31"/>
  <c r="O85" i="31"/>
  <c r="P85" i="31"/>
  <c r="Q85" i="31"/>
  <c r="R85" i="31"/>
  <c r="S85" i="31"/>
  <c r="T85" i="31"/>
  <c r="U85" i="31"/>
  <c r="V85" i="31"/>
  <c r="W85" i="31"/>
  <c r="X85" i="31"/>
  <c r="Y85" i="31"/>
  <c r="Z85" i="31"/>
  <c r="AA85" i="31"/>
  <c r="AB85" i="31"/>
  <c r="AC85" i="31"/>
  <c r="AD85" i="31"/>
  <c r="AE85" i="31"/>
  <c r="AF85" i="31"/>
  <c r="AG85" i="31"/>
  <c r="AH85" i="31"/>
  <c r="D86" i="31"/>
  <c r="E86" i="31"/>
  <c r="F86" i="31"/>
  <c r="G86" i="31"/>
  <c r="H86" i="31"/>
  <c r="I86" i="31"/>
  <c r="J86" i="31"/>
  <c r="K86" i="31"/>
  <c r="L86" i="31"/>
  <c r="M86" i="31"/>
  <c r="N86" i="31"/>
  <c r="O86" i="31"/>
  <c r="P86" i="31"/>
  <c r="Q86" i="31"/>
  <c r="R86" i="31"/>
  <c r="S86" i="31"/>
  <c r="T86" i="31"/>
  <c r="U86" i="31"/>
  <c r="V86" i="31"/>
  <c r="W86" i="31"/>
  <c r="X86" i="31"/>
  <c r="Y86" i="31"/>
  <c r="Z86" i="31"/>
  <c r="AA86" i="31"/>
  <c r="AB86" i="31"/>
  <c r="AC86" i="31"/>
  <c r="AD86" i="31"/>
  <c r="AE86" i="31"/>
  <c r="AF86" i="31"/>
  <c r="AG86" i="31"/>
  <c r="AH86" i="31"/>
  <c r="D87" i="31"/>
  <c r="E87" i="31"/>
  <c r="F87" i="31"/>
  <c r="G87" i="31"/>
  <c r="H87" i="31"/>
  <c r="I87" i="31"/>
  <c r="J87" i="31"/>
  <c r="K87" i="31"/>
  <c r="L87" i="31"/>
  <c r="M87" i="31"/>
  <c r="N87" i="31"/>
  <c r="O87" i="31"/>
  <c r="P87" i="31"/>
  <c r="Q87" i="31"/>
  <c r="R87" i="31"/>
  <c r="S87" i="31"/>
  <c r="T87" i="31"/>
  <c r="U87" i="31"/>
  <c r="V87" i="31"/>
  <c r="W87" i="31"/>
  <c r="X87" i="31"/>
  <c r="Y87" i="31"/>
  <c r="Z87" i="31"/>
  <c r="AA87" i="31"/>
  <c r="AB87" i="31"/>
  <c r="AC87" i="31"/>
  <c r="AD87" i="31"/>
  <c r="AE87" i="31"/>
  <c r="AF87" i="31"/>
  <c r="AG87" i="31"/>
  <c r="AH87" i="31"/>
  <c r="C88" i="31"/>
  <c r="C89" i="31"/>
  <c r="A92" i="31"/>
  <c r="A93" i="31"/>
  <c r="A94" i="31"/>
  <c r="A95" i="31"/>
  <c r="D96" i="31"/>
  <c r="E96" i="31"/>
  <c r="F96" i="31"/>
  <c r="G96" i="31"/>
  <c r="H96" i="31"/>
  <c r="I96" i="31"/>
  <c r="J96" i="31"/>
  <c r="K96" i="31"/>
  <c r="L96" i="31"/>
  <c r="M96" i="31"/>
  <c r="N96" i="31"/>
  <c r="O96" i="31"/>
  <c r="P96" i="31"/>
  <c r="Q96" i="31"/>
  <c r="R96" i="31"/>
  <c r="S96" i="31"/>
  <c r="T96" i="31"/>
  <c r="U96" i="31"/>
  <c r="V96" i="31"/>
  <c r="W96" i="31"/>
  <c r="X96" i="31"/>
  <c r="Y96" i="31"/>
  <c r="Z96" i="31"/>
  <c r="AA96" i="31"/>
  <c r="AB96" i="31"/>
  <c r="AC96" i="31"/>
  <c r="AD96" i="31"/>
  <c r="AE96" i="31"/>
  <c r="AF96" i="31"/>
  <c r="AG96" i="31"/>
  <c r="AH96" i="31"/>
  <c r="D97" i="31"/>
  <c r="E97" i="31"/>
  <c r="F97" i="31"/>
  <c r="G97" i="31"/>
  <c r="H97" i="31"/>
  <c r="I97" i="31"/>
  <c r="J97" i="31"/>
  <c r="K97" i="31"/>
  <c r="L97" i="31"/>
  <c r="M97" i="31"/>
  <c r="N97" i="31"/>
  <c r="O97" i="31"/>
  <c r="P97" i="31"/>
  <c r="Q97" i="31"/>
  <c r="R97" i="31"/>
  <c r="S97" i="31"/>
  <c r="T97" i="31"/>
  <c r="U97" i="31"/>
  <c r="V97" i="31"/>
  <c r="W97" i="31"/>
  <c r="X97" i="31"/>
  <c r="Y97" i="31"/>
  <c r="Z97" i="31"/>
  <c r="AA97" i="31"/>
  <c r="AB97" i="31"/>
  <c r="AC97" i="31"/>
  <c r="AD97" i="31"/>
  <c r="AE97" i="31"/>
  <c r="AF97" i="31"/>
  <c r="AG97" i="31"/>
  <c r="AH97" i="31"/>
  <c r="D98" i="31"/>
  <c r="E98" i="31"/>
  <c r="F98" i="31"/>
  <c r="G98" i="31"/>
  <c r="H98" i="31"/>
  <c r="I98" i="31"/>
  <c r="J98" i="31"/>
  <c r="K98" i="31"/>
  <c r="L98" i="31"/>
  <c r="M98" i="31"/>
  <c r="N98" i="31"/>
  <c r="O98" i="31"/>
  <c r="P98" i="31"/>
  <c r="Q98" i="31"/>
  <c r="R98" i="31"/>
  <c r="S98" i="31"/>
  <c r="T98" i="31"/>
  <c r="U98" i="31"/>
  <c r="V98" i="31"/>
  <c r="W98" i="31"/>
  <c r="X98" i="31"/>
  <c r="Y98" i="31"/>
  <c r="Z98" i="31"/>
  <c r="AA98" i="31"/>
  <c r="AB98" i="31"/>
  <c r="AC98" i="31"/>
  <c r="AD98" i="31"/>
  <c r="AE98" i="31"/>
  <c r="AF98" i="31"/>
  <c r="AG98" i="31"/>
  <c r="AH98" i="31"/>
  <c r="C99" i="31"/>
  <c r="C100" i="31"/>
  <c r="A103" i="31"/>
  <c r="A104" i="31"/>
  <c r="A105" i="31"/>
  <c r="A106" i="31"/>
  <c r="A107" i="31"/>
  <c r="D108" i="31"/>
  <c r="E108" i="31"/>
  <c r="F108" i="31"/>
  <c r="G108" i="31"/>
  <c r="H108" i="31"/>
  <c r="I108" i="31"/>
  <c r="J108" i="31"/>
  <c r="K108" i="31"/>
  <c r="L108" i="31"/>
  <c r="M108" i="31"/>
  <c r="N108" i="31"/>
  <c r="O108" i="31"/>
  <c r="P108" i="31"/>
  <c r="Q108" i="31"/>
  <c r="R108" i="31"/>
  <c r="S108" i="31"/>
  <c r="T108" i="31"/>
  <c r="U108" i="31"/>
  <c r="V108" i="31"/>
  <c r="W108" i="31"/>
  <c r="X108" i="31"/>
  <c r="Y108" i="31"/>
  <c r="Z108" i="31"/>
  <c r="AA108" i="31"/>
  <c r="AB108" i="31"/>
  <c r="AC108" i="31"/>
  <c r="AD108" i="31"/>
  <c r="AE108" i="31"/>
  <c r="AF108" i="31"/>
  <c r="AG108" i="31"/>
  <c r="AH108" i="31"/>
  <c r="D109" i="31"/>
  <c r="E109" i="31"/>
  <c r="F109" i="31"/>
  <c r="G109" i="31"/>
  <c r="H109" i="31"/>
  <c r="I109" i="31"/>
  <c r="J109" i="31"/>
  <c r="K109" i="31"/>
  <c r="L109" i="31"/>
  <c r="M109" i="31"/>
  <c r="N109" i="31"/>
  <c r="O109" i="31"/>
  <c r="P109" i="31"/>
  <c r="Q109" i="31"/>
  <c r="R109" i="31"/>
  <c r="S109" i="31"/>
  <c r="T109" i="31"/>
  <c r="U109" i="31"/>
  <c r="V109" i="31"/>
  <c r="W109" i="31"/>
  <c r="X109" i="31"/>
  <c r="Y109" i="31"/>
  <c r="Z109" i="31"/>
  <c r="AA109" i="31"/>
  <c r="AB109" i="31"/>
  <c r="AC109" i="31"/>
  <c r="AD109" i="31"/>
  <c r="AE109" i="31"/>
  <c r="AF109" i="31"/>
  <c r="AG109" i="31"/>
  <c r="AH109" i="31"/>
  <c r="D110" i="31"/>
  <c r="E110" i="31"/>
  <c r="F110" i="31"/>
  <c r="G110" i="31"/>
  <c r="H110" i="31"/>
  <c r="I110" i="31"/>
  <c r="J110" i="31"/>
  <c r="K110" i="31"/>
  <c r="L110" i="31"/>
  <c r="M110" i="31"/>
  <c r="N110" i="31"/>
  <c r="O110" i="31"/>
  <c r="P110" i="31"/>
  <c r="Q110" i="31"/>
  <c r="R110" i="31"/>
  <c r="S110" i="31"/>
  <c r="T110" i="31"/>
  <c r="U110" i="31"/>
  <c r="V110" i="31"/>
  <c r="W110" i="31"/>
  <c r="X110" i="31"/>
  <c r="Y110" i="31"/>
  <c r="Z110" i="31"/>
  <c r="AA110" i="31"/>
  <c r="AB110" i="31"/>
  <c r="AC110" i="31"/>
  <c r="AD110" i="31"/>
  <c r="AE110" i="31"/>
  <c r="AF110" i="31"/>
  <c r="AG110" i="31"/>
  <c r="AH110" i="31"/>
  <c r="C111" i="31"/>
  <c r="C112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D141" i="31"/>
  <c r="E141" i="31"/>
  <c r="F141" i="31"/>
  <c r="G141" i="31"/>
  <c r="H141" i="31"/>
  <c r="I141" i="31"/>
  <c r="J141" i="31"/>
  <c r="K141" i="31"/>
  <c r="L141" i="31"/>
  <c r="M141" i="31"/>
  <c r="N141" i="31"/>
  <c r="O141" i="31"/>
  <c r="P141" i="31"/>
  <c r="Q141" i="31"/>
  <c r="R141" i="31"/>
  <c r="S141" i="31"/>
  <c r="T141" i="31"/>
  <c r="U141" i="31"/>
  <c r="V141" i="31"/>
  <c r="W141" i="31"/>
  <c r="X141" i="31"/>
  <c r="Y141" i="31"/>
  <c r="Z141" i="31"/>
  <c r="AA141" i="31"/>
  <c r="AB141" i="31"/>
  <c r="AC141" i="31"/>
  <c r="AD141" i="31"/>
  <c r="AE141" i="31"/>
  <c r="AF141" i="31"/>
  <c r="AG141" i="31"/>
  <c r="AH141" i="31"/>
  <c r="D142" i="31"/>
  <c r="E142" i="31"/>
  <c r="F142" i="31"/>
  <c r="G142" i="31"/>
  <c r="H142" i="31"/>
  <c r="I142" i="31"/>
  <c r="J142" i="31"/>
  <c r="K142" i="31"/>
  <c r="L142" i="31"/>
  <c r="M142" i="31"/>
  <c r="N142" i="31"/>
  <c r="O142" i="31"/>
  <c r="P142" i="31"/>
  <c r="Q142" i="31"/>
  <c r="R142" i="31"/>
  <c r="S142" i="31"/>
  <c r="T142" i="31"/>
  <c r="U142" i="31"/>
  <c r="V142" i="31"/>
  <c r="W142" i="31"/>
  <c r="X142" i="31"/>
  <c r="Y142" i="31"/>
  <c r="Z142" i="31"/>
  <c r="AA142" i="31"/>
  <c r="AB142" i="31"/>
  <c r="AC142" i="31"/>
  <c r="AD142" i="31"/>
  <c r="AE142" i="31"/>
  <c r="AF142" i="31"/>
  <c r="AG142" i="31"/>
  <c r="AH142" i="31"/>
  <c r="D143" i="31"/>
  <c r="E143" i="31"/>
  <c r="F143" i="31"/>
  <c r="G143" i="31"/>
  <c r="H143" i="31"/>
  <c r="I143" i="31"/>
  <c r="J143" i="31"/>
  <c r="K143" i="31"/>
  <c r="L143" i="31"/>
  <c r="M143" i="31"/>
  <c r="N143" i="31"/>
  <c r="O143" i="31"/>
  <c r="P143" i="31"/>
  <c r="Q143" i="31"/>
  <c r="R143" i="31"/>
  <c r="S143" i="31"/>
  <c r="T143" i="31"/>
  <c r="U143" i="31"/>
  <c r="V143" i="31"/>
  <c r="W143" i="31"/>
  <c r="X143" i="31"/>
  <c r="Y143" i="31"/>
  <c r="Z143" i="31"/>
  <c r="AA143" i="31"/>
  <c r="AB143" i="31"/>
  <c r="AC143" i="31"/>
  <c r="AD143" i="31"/>
  <c r="AE143" i="31"/>
  <c r="AF143" i="31"/>
  <c r="AG143" i="31"/>
  <c r="AH143" i="31"/>
  <c r="C144" i="31"/>
  <c r="C145" i="31"/>
  <c r="A148" i="31"/>
  <c r="A149" i="31"/>
  <c r="A150" i="31"/>
  <c r="A151" i="31"/>
  <c r="A152" i="31"/>
  <c r="A153" i="31"/>
  <c r="D154" i="31"/>
  <c r="E154" i="31"/>
  <c r="F154" i="31"/>
  <c r="G154" i="31"/>
  <c r="H154" i="31"/>
  <c r="I154" i="31"/>
  <c r="J154" i="31"/>
  <c r="K154" i="31"/>
  <c r="L154" i="31"/>
  <c r="M154" i="31"/>
  <c r="N154" i="31"/>
  <c r="O154" i="31"/>
  <c r="P154" i="31"/>
  <c r="Q154" i="31"/>
  <c r="R154" i="31"/>
  <c r="S154" i="31"/>
  <c r="T154" i="31"/>
  <c r="U154" i="31"/>
  <c r="V154" i="31"/>
  <c r="W154" i="31"/>
  <c r="X154" i="31"/>
  <c r="Y154" i="31"/>
  <c r="Z154" i="31"/>
  <c r="AA154" i="31"/>
  <c r="AB154" i="31"/>
  <c r="AC154" i="31"/>
  <c r="AD154" i="31"/>
  <c r="AE154" i="31"/>
  <c r="AF154" i="31"/>
  <c r="AG154" i="31"/>
  <c r="AH154" i="31"/>
  <c r="D155" i="31"/>
  <c r="E155" i="31"/>
  <c r="F155" i="31"/>
  <c r="G155" i="31"/>
  <c r="H155" i="31"/>
  <c r="I155" i="31"/>
  <c r="J155" i="31"/>
  <c r="K155" i="31"/>
  <c r="L155" i="31"/>
  <c r="M155" i="31"/>
  <c r="N155" i="31"/>
  <c r="O155" i="31"/>
  <c r="P155" i="31"/>
  <c r="Q155" i="31"/>
  <c r="R155" i="31"/>
  <c r="S155" i="31"/>
  <c r="T155" i="31"/>
  <c r="U155" i="31"/>
  <c r="V155" i="31"/>
  <c r="W155" i="31"/>
  <c r="X155" i="31"/>
  <c r="Y155" i="31"/>
  <c r="Z155" i="31"/>
  <c r="AA155" i="31"/>
  <c r="AB155" i="31"/>
  <c r="AC155" i="31"/>
  <c r="AD155" i="31"/>
  <c r="AE155" i="31"/>
  <c r="AF155" i="31"/>
  <c r="AG155" i="31"/>
  <c r="AH155" i="31"/>
  <c r="D156" i="31"/>
  <c r="E156" i="31"/>
  <c r="F156" i="31"/>
  <c r="G156" i="31"/>
  <c r="H156" i="31"/>
  <c r="I156" i="31"/>
  <c r="J156" i="31"/>
  <c r="K156" i="31"/>
  <c r="L156" i="31"/>
  <c r="M156" i="31"/>
  <c r="N156" i="31"/>
  <c r="O156" i="31"/>
  <c r="P156" i="31"/>
  <c r="Q156" i="31"/>
  <c r="R156" i="31"/>
  <c r="S156" i="31"/>
  <c r="T156" i="31"/>
  <c r="U156" i="31"/>
  <c r="V156" i="31"/>
  <c r="W156" i="31"/>
  <c r="X156" i="31"/>
  <c r="Y156" i="31"/>
  <c r="Z156" i="31"/>
  <c r="AA156" i="31"/>
  <c r="AB156" i="31"/>
  <c r="AC156" i="31"/>
  <c r="AD156" i="31"/>
  <c r="AE156" i="31"/>
  <c r="AF156" i="31"/>
  <c r="AG156" i="31"/>
  <c r="AH156" i="31"/>
  <c r="C157" i="31"/>
  <c r="C158" i="31"/>
  <c r="D160" i="31"/>
  <c r="E160" i="31"/>
  <c r="F160" i="31"/>
  <c r="G160" i="31"/>
  <c r="H160" i="31"/>
  <c r="I160" i="31"/>
  <c r="J160" i="31"/>
  <c r="K160" i="31"/>
  <c r="L160" i="31"/>
  <c r="M160" i="31"/>
  <c r="N160" i="31"/>
  <c r="O160" i="31"/>
  <c r="P160" i="31"/>
  <c r="Q160" i="31"/>
  <c r="R160" i="31"/>
  <c r="S160" i="31"/>
  <c r="T160" i="31"/>
  <c r="U160" i="31"/>
  <c r="V160" i="31"/>
  <c r="W160" i="31"/>
  <c r="X160" i="31"/>
  <c r="Y160" i="31"/>
  <c r="Z160" i="31"/>
  <c r="AA160" i="31"/>
  <c r="AB160" i="31"/>
  <c r="AC160" i="31"/>
  <c r="AD160" i="31"/>
  <c r="AE160" i="31"/>
  <c r="AF160" i="31"/>
  <c r="AG160" i="31"/>
  <c r="AH160" i="31"/>
  <c r="C161" i="31"/>
  <c r="C162" i="31"/>
  <c r="D162" i="31"/>
  <c r="E162" i="31"/>
  <c r="F162" i="31"/>
  <c r="G162" i="31"/>
  <c r="H162" i="31"/>
  <c r="I162" i="31"/>
  <c r="J162" i="31"/>
  <c r="K162" i="31"/>
  <c r="L162" i="31"/>
  <c r="M162" i="31"/>
  <c r="N162" i="31"/>
  <c r="O162" i="31"/>
  <c r="P162" i="31"/>
  <c r="Q162" i="31"/>
  <c r="R162" i="31"/>
  <c r="S162" i="31"/>
  <c r="T162" i="31"/>
  <c r="U162" i="31"/>
  <c r="V162" i="31"/>
  <c r="W162" i="31"/>
  <c r="X162" i="31"/>
  <c r="Y162" i="31"/>
  <c r="Z162" i="31"/>
  <c r="AA162" i="31"/>
  <c r="AB162" i="31"/>
  <c r="AC162" i="31"/>
  <c r="AD162" i="31"/>
  <c r="AE162" i="31"/>
  <c r="AF162" i="31"/>
  <c r="AG162" i="31"/>
  <c r="AH162" i="31"/>
  <c r="A167" i="31"/>
  <c r="A168" i="31"/>
  <c r="A169" i="31"/>
  <c r="A170" i="31"/>
  <c r="A171" i="31"/>
  <c r="A172" i="31"/>
  <c r="A173" i="31"/>
  <c r="D174" i="31"/>
  <c r="E174" i="31"/>
  <c r="F174" i="31"/>
  <c r="G174" i="31"/>
  <c r="H174" i="31"/>
  <c r="I174" i="31"/>
  <c r="J174" i="31"/>
  <c r="K174" i="31"/>
  <c r="L174" i="31"/>
  <c r="M174" i="31"/>
  <c r="N174" i="31"/>
  <c r="O174" i="31"/>
  <c r="P174" i="31"/>
  <c r="Q174" i="31"/>
  <c r="R174" i="31"/>
  <c r="S174" i="31"/>
  <c r="T174" i="31"/>
  <c r="U174" i="31"/>
  <c r="V174" i="31"/>
  <c r="W174" i="31"/>
  <c r="X174" i="31"/>
  <c r="Y174" i="31"/>
  <c r="Z174" i="31"/>
  <c r="AA174" i="31"/>
  <c r="AB174" i="31"/>
  <c r="AC174" i="31"/>
  <c r="AD174" i="31"/>
  <c r="AE174" i="31"/>
  <c r="AF174" i="31"/>
  <c r="AG174" i="31"/>
  <c r="AH174" i="31"/>
  <c r="D175" i="31"/>
  <c r="E175" i="31"/>
  <c r="F175" i="31"/>
  <c r="G175" i="31"/>
  <c r="H175" i="31"/>
  <c r="I175" i="31"/>
  <c r="J175" i="31"/>
  <c r="K175" i="31"/>
  <c r="L175" i="31"/>
  <c r="M175" i="31"/>
  <c r="N175" i="31"/>
  <c r="O175" i="31"/>
  <c r="P175" i="31"/>
  <c r="Q175" i="31"/>
  <c r="R175" i="31"/>
  <c r="S175" i="31"/>
  <c r="T175" i="31"/>
  <c r="U175" i="31"/>
  <c r="V175" i="31"/>
  <c r="W175" i="31"/>
  <c r="X175" i="31"/>
  <c r="Y175" i="31"/>
  <c r="Z175" i="31"/>
  <c r="AA175" i="31"/>
  <c r="AB175" i="31"/>
  <c r="AC175" i="31"/>
  <c r="AD175" i="31"/>
  <c r="AE175" i="31"/>
  <c r="AF175" i="31"/>
  <c r="AG175" i="31"/>
  <c r="AH175" i="31"/>
  <c r="D176" i="31"/>
  <c r="E176" i="31"/>
  <c r="F176" i="31"/>
  <c r="G176" i="31"/>
  <c r="H176" i="31"/>
  <c r="I176" i="31"/>
  <c r="J176" i="31"/>
  <c r="K176" i="31"/>
  <c r="L176" i="31"/>
  <c r="M176" i="31"/>
  <c r="N176" i="31"/>
  <c r="O176" i="31"/>
  <c r="P176" i="31"/>
  <c r="Q176" i="31"/>
  <c r="R176" i="31"/>
  <c r="S176" i="31"/>
  <c r="T176" i="31"/>
  <c r="U176" i="31"/>
  <c r="V176" i="31"/>
  <c r="W176" i="31"/>
  <c r="X176" i="31"/>
  <c r="Y176" i="31"/>
  <c r="Z176" i="31"/>
  <c r="AA176" i="31"/>
  <c r="AB176" i="31"/>
  <c r="AC176" i="31"/>
  <c r="AD176" i="31"/>
  <c r="AE176" i="31"/>
  <c r="AF176" i="31"/>
  <c r="AG176" i="31"/>
  <c r="AH176" i="31"/>
  <c r="C177" i="31"/>
  <c r="C178" i="31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Z2" i="30"/>
  <c r="AA2" i="30"/>
  <c r="AB2" i="30"/>
  <c r="AC2" i="30"/>
  <c r="AD2" i="30"/>
  <c r="AE2" i="30"/>
  <c r="AF2" i="30"/>
  <c r="AG2" i="30"/>
  <c r="A6" i="30"/>
  <c r="A7" i="30"/>
  <c r="A8" i="30"/>
  <c r="A9" i="30"/>
  <c r="A10" i="30"/>
  <c r="A11" i="30"/>
  <c r="A12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C16" i="30"/>
  <c r="C17" i="30"/>
  <c r="A20" i="30"/>
  <c r="A21" i="30"/>
  <c r="A22" i="30"/>
  <c r="D23" i="30"/>
  <c r="E23" i="30"/>
  <c r="F23" i="30"/>
  <c r="G23" i="30"/>
  <c r="H23" i="30"/>
  <c r="I23" i="30"/>
  <c r="J23" i="30"/>
  <c r="K23" i="30"/>
  <c r="L23" i="30"/>
  <c r="M23" i="30"/>
  <c r="N23" i="30"/>
  <c r="O23" i="30"/>
  <c r="P23" i="30"/>
  <c r="Q23" i="30"/>
  <c r="R23" i="30"/>
  <c r="S23" i="30"/>
  <c r="T23" i="30"/>
  <c r="U23" i="30"/>
  <c r="V23" i="30"/>
  <c r="W23" i="30"/>
  <c r="X23" i="30"/>
  <c r="Y23" i="30"/>
  <c r="Z23" i="30"/>
  <c r="AA23" i="30"/>
  <c r="AB23" i="30"/>
  <c r="AC23" i="30"/>
  <c r="AD23" i="30"/>
  <c r="AE23" i="30"/>
  <c r="AF23" i="30"/>
  <c r="A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D25" i="30"/>
  <c r="E25" i="30"/>
  <c r="F25" i="30"/>
  <c r="G25" i="30"/>
  <c r="H25" i="30"/>
  <c r="I25" i="30"/>
  <c r="J25" i="30"/>
  <c r="K25" i="30"/>
  <c r="L25" i="30"/>
  <c r="M25" i="30"/>
  <c r="N25" i="30"/>
  <c r="O25" i="30"/>
  <c r="P25" i="30"/>
  <c r="Q25" i="30"/>
  <c r="R25" i="30"/>
  <c r="S25" i="30"/>
  <c r="T25" i="30"/>
  <c r="U25" i="30"/>
  <c r="V25" i="30"/>
  <c r="W25" i="30"/>
  <c r="X25" i="30"/>
  <c r="Y25" i="30"/>
  <c r="Z25" i="30"/>
  <c r="AA25" i="30"/>
  <c r="AB25" i="30"/>
  <c r="AC25" i="30"/>
  <c r="AD25" i="30"/>
  <c r="AE25" i="30"/>
  <c r="AF25" i="30"/>
  <c r="AG25" i="30"/>
  <c r="C26" i="30"/>
  <c r="C27" i="30"/>
  <c r="A30" i="30"/>
  <c r="A31" i="30"/>
  <c r="A32" i="30"/>
  <c r="A33" i="30"/>
  <c r="D34" i="30"/>
  <c r="E34" i="30"/>
  <c r="F34" i="30"/>
  <c r="G34" i="30"/>
  <c r="H34" i="30"/>
  <c r="I34" i="30"/>
  <c r="J34" i="30"/>
  <c r="K34" i="30"/>
  <c r="L34" i="30"/>
  <c r="M34" i="30"/>
  <c r="N34" i="30"/>
  <c r="O34" i="30"/>
  <c r="P34" i="30"/>
  <c r="Q34" i="30"/>
  <c r="R34" i="30"/>
  <c r="S34" i="30"/>
  <c r="T34" i="30"/>
  <c r="U34" i="30"/>
  <c r="V34" i="30"/>
  <c r="W34" i="30"/>
  <c r="X34" i="30"/>
  <c r="Y34" i="30"/>
  <c r="Z34" i="30"/>
  <c r="AA34" i="30"/>
  <c r="AB34" i="30"/>
  <c r="AC34" i="30"/>
  <c r="AD34" i="30"/>
  <c r="AE34" i="30"/>
  <c r="AF34" i="30"/>
  <c r="AG34" i="30"/>
  <c r="D35" i="30"/>
  <c r="E35" i="30"/>
  <c r="F35" i="30"/>
  <c r="G35" i="30"/>
  <c r="H35" i="30"/>
  <c r="I35" i="30"/>
  <c r="J35" i="30"/>
  <c r="K35" i="30"/>
  <c r="L35" i="30"/>
  <c r="M35" i="30"/>
  <c r="N35" i="30"/>
  <c r="O35" i="30"/>
  <c r="P35" i="30"/>
  <c r="Q35" i="30"/>
  <c r="R35" i="30"/>
  <c r="S35" i="30"/>
  <c r="T35" i="30"/>
  <c r="U35" i="30"/>
  <c r="V35" i="30"/>
  <c r="W35" i="30"/>
  <c r="X35" i="30"/>
  <c r="Y35" i="30"/>
  <c r="Z35" i="30"/>
  <c r="AA35" i="30"/>
  <c r="AB35" i="30"/>
  <c r="AC35" i="30"/>
  <c r="AD35" i="30"/>
  <c r="AE35" i="30"/>
  <c r="AF35" i="30"/>
  <c r="A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C37" i="30"/>
  <c r="C38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D53" i="30"/>
  <c r="E53" i="30"/>
  <c r="F53" i="30"/>
  <c r="G53" i="30"/>
  <c r="H53" i="30"/>
  <c r="I53" i="30"/>
  <c r="J53" i="30"/>
  <c r="K53" i="30"/>
  <c r="L53" i="30"/>
  <c r="M53" i="30"/>
  <c r="N53" i="30"/>
  <c r="O53" i="30"/>
  <c r="P53" i="30"/>
  <c r="Q53" i="30"/>
  <c r="R53" i="30"/>
  <c r="S53" i="30"/>
  <c r="T53" i="30"/>
  <c r="U53" i="30"/>
  <c r="V53" i="30"/>
  <c r="W53" i="30"/>
  <c r="X53" i="30"/>
  <c r="Y53" i="30"/>
  <c r="Z53" i="30"/>
  <c r="AA53" i="30"/>
  <c r="AB53" i="30"/>
  <c r="AC53" i="30"/>
  <c r="AD53" i="30"/>
  <c r="AE53" i="30"/>
  <c r="AF53" i="30"/>
  <c r="AG53" i="30"/>
  <c r="D54" i="30"/>
  <c r="E54" i="30"/>
  <c r="F54" i="30"/>
  <c r="G54" i="30"/>
  <c r="H54" i="30"/>
  <c r="I54" i="30"/>
  <c r="J54" i="30"/>
  <c r="K54" i="30"/>
  <c r="L54" i="30"/>
  <c r="M54" i="30"/>
  <c r="N54" i="30"/>
  <c r="O54" i="30"/>
  <c r="P54" i="30"/>
  <c r="Q54" i="30"/>
  <c r="R54" i="30"/>
  <c r="S54" i="30"/>
  <c r="T54" i="30"/>
  <c r="U54" i="30"/>
  <c r="V54" i="30"/>
  <c r="W54" i="30"/>
  <c r="X54" i="30"/>
  <c r="Y54" i="30"/>
  <c r="Z54" i="30"/>
  <c r="AA54" i="30"/>
  <c r="AB54" i="30"/>
  <c r="AC54" i="30"/>
  <c r="AD54" i="30"/>
  <c r="AE54" i="30"/>
  <c r="AF54" i="30"/>
  <c r="AG54" i="30"/>
  <c r="D55" i="30"/>
  <c r="E55" i="30"/>
  <c r="F55" i="30"/>
  <c r="G55" i="30"/>
  <c r="H55" i="30"/>
  <c r="I55" i="30"/>
  <c r="J55" i="30"/>
  <c r="K55" i="30"/>
  <c r="L55" i="30"/>
  <c r="M55" i="30"/>
  <c r="N55" i="30"/>
  <c r="O55" i="30"/>
  <c r="P55" i="30"/>
  <c r="Q55" i="30"/>
  <c r="R55" i="30"/>
  <c r="S55" i="30"/>
  <c r="T55" i="30"/>
  <c r="U55" i="30"/>
  <c r="V55" i="30"/>
  <c r="W55" i="30"/>
  <c r="X55" i="30"/>
  <c r="Y55" i="30"/>
  <c r="Z55" i="30"/>
  <c r="AA55" i="30"/>
  <c r="AB55" i="30"/>
  <c r="AC55" i="30"/>
  <c r="AD55" i="30"/>
  <c r="AE55" i="30"/>
  <c r="AF55" i="30"/>
  <c r="AG55" i="30"/>
  <c r="C56" i="30"/>
  <c r="C57" i="30"/>
  <c r="A60" i="30"/>
  <c r="A61" i="30"/>
  <c r="A62" i="30"/>
  <c r="A63" i="30"/>
  <c r="A64" i="30"/>
  <c r="A65" i="30"/>
  <c r="A66" i="30"/>
  <c r="A67" i="30"/>
  <c r="A68" i="30"/>
  <c r="A69" i="30"/>
  <c r="A70" i="30"/>
  <c r="A71" i="30"/>
  <c r="A72" i="30"/>
  <c r="D73" i="30"/>
  <c r="E73" i="30"/>
  <c r="F73" i="30"/>
  <c r="G73" i="30"/>
  <c r="H73" i="30"/>
  <c r="I73" i="30"/>
  <c r="J73" i="30"/>
  <c r="K73" i="30"/>
  <c r="L73" i="30"/>
  <c r="M73" i="30"/>
  <c r="N73" i="30"/>
  <c r="O73" i="30"/>
  <c r="P73" i="30"/>
  <c r="Q73" i="30"/>
  <c r="R73" i="30"/>
  <c r="S73" i="30"/>
  <c r="T73" i="30"/>
  <c r="U73" i="30"/>
  <c r="V73" i="30"/>
  <c r="W73" i="30"/>
  <c r="X73" i="30"/>
  <c r="Y73" i="30"/>
  <c r="Z73" i="30"/>
  <c r="AA73" i="30"/>
  <c r="AB73" i="30"/>
  <c r="AC73" i="30"/>
  <c r="AD73" i="30"/>
  <c r="AE73" i="30"/>
  <c r="AF73" i="30"/>
  <c r="AG73" i="30"/>
  <c r="D74" i="30"/>
  <c r="E74" i="30"/>
  <c r="F74" i="30"/>
  <c r="G74" i="30"/>
  <c r="H74" i="30"/>
  <c r="I74" i="30"/>
  <c r="J74" i="30"/>
  <c r="K74" i="30"/>
  <c r="L74" i="30"/>
  <c r="M74" i="30"/>
  <c r="N74" i="30"/>
  <c r="O74" i="30"/>
  <c r="P74" i="30"/>
  <c r="Q74" i="30"/>
  <c r="R74" i="30"/>
  <c r="S74" i="30"/>
  <c r="T74" i="30"/>
  <c r="U74" i="30"/>
  <c r="V74" i="30"/>
  <c r="W74" i="30"/>
  <c r="X74" i="30"/>
  <c r="Y74" i="30"/>
  <c r="Z74" i="30"/>
  <c r="AA74" i="30"/>
  <c r="AB74" i="30"/>
  <c r="AC74" i="30"/>
  <c r="AD74" i="30"/>
  <c r="AE74" i="30"/>
  <c r="AF74" i="30"/>
  <c r="AG74" i="30"/>
  <c r="D75" i="30"/>
  <c r="E75" i="30"/>
  <c r="F75" i="30"/>
  <c r="G75" i="30"/>
  <c r="H75" i="30"/>
  <c r="I75" i="30"/>
  <c r="J75" i="30"/>
  <c r="K75" i="30"/>
  <c r="L75" i="30"/>
  <c r="M75" i="30"/>
  <c r="N75" i="30"/>
  <c r="O75" i="30"/>
  <c r="P75" i="30"/>
  <c r="Q75" i="30"/>
  <c r="R75" i="30"/>
  <c r="S75" i="30"/>
  <c r="T75" i="30"/>
  <c r="U75" i="30"/>
  <c r="V75" i="30"/>
  <c r="W75" i="30"/>
  <c r="X75" i="30"/>
  <c r="Y75" i="30"/>
  <c r="Z75" i="30"/>
  <c r="AA75" i="30"/>
  <c r="AB75" i="30"/>
  <c r="AC75" i="30"/>
  <c r="AD75" i="30"/>
  <c r="AE75" i="30"/>
  <c r="AF75" i="30"/>
  <c r="AG75" i="30"/>
  <c r="C76" i="30"/>
  <c r="C77" i="30"/>
  <c r="A80" i="30"/>
  <c r="A81" i="30"/>
  <c r="A82" i="30"/>
  <c r="A83" i="30"/>
  <c r="A84" i="30"/>
  <c r="D85" i="30"/>
  <c r="E85" i="30"/>
  <c r="F85" i="30"/>
  <c r="G85" i="30"/>
  <c r="H85" i="30"/>
  <c r="I85" i="30"/>
  <c r="J85" i="30"/>
  <c r="K85" i="30"/>
  <c r="L85" i="30"/>
  <c r="M85" i="30"/>
  <c r="N85" i="30"/>
  <c r="O85" i="30"/>
  <c r="P85" i="30"/>
  <c r="Q85" i="30"/>
  <c r="R85" i="30"/>
  <c r="S85" i="30"/>
  <c r="T85" i="30"/>
  <c r="U85" i="30"/>
  <c r="V85" i="30"/>
  <c r="W85" i="30"/>
  <c r="X85" i="30"/>
  <c r="Y85" i="30"/>
  <c r="Z85" i="30"/>
  <c r="AA85" i="30"/>
  <c r="AB85" i="30"/>
  <c r="AC85" i="30"/>
  <c r="AD85" i="30"/>
  <c r="AE85" i="30"/>
  <c r="AF85" i="30"/>
  <c r="AG85" i="30"/>
  <c r="D86" i="30"/>
  <c r="E86" i="30"/>
  <c r="F86" i="30"/>
  <c r="G86" i="30"/>
  <c r="H86" i="30"/>
  <c r="I86" i="30"/>
  <c r="J86" i="30"/>
  <c r="K86" i="30"/>
  <c r="L86" i="30"/>
  <c r="M86" i="30"/>
  <c r="N86" i="30"/>
  <c r="O86" i="30"/>
  <c r="P86" i="30"/>
  <c r="Q86" i="30"/>
  <c r="R86" i="30"/>
  <c r="S86" i="30"/>
  <c r="T86" i="30"/>
  <c r="U86" i="30"/>
  <c r="V86" i="30"/>
  <c r="W86" i="30"/>
  <c r="X86" i="30"/>
  <c r="Y86" i="30"/>
  <c r="Z86" i="30"/>
  <c r="AA86" i="30"/>
  <c r="AB86" i="30"/>
  <c r="AC86" i="30"/>
  <c r="AD86" i="30"/>
  <c r="AE86" i="30"/>
  <c r="AF86" i="30"/>
  <c r="AG86" i="30"/>
  <c r="D87" i="30"/>
  <c r="E87" i="30"/>
  <c r="F87" i="30"/>
  <c r="G87" i="30"/>
  <c r="H87" i="30"/>
  <c r="I87" i="30"/>
  <c r="J87" i="30"/>
  <c r="K87" i="30"/>
  <c r="L87" i="30"/>
  <c r="M87" i="30"/>
  <c r="N87" i="30"/>
  <c r="O87" i="30"/>
  <c r="P87" i="30"/>
  <c r="Q87" i="30"/>
  <c r="R87" i="30"/>
  <c r="S87" i="30"/>
  <c r="T87" i="30"/>
  <c r="U87" i="30"/>
  <c r="V87" i="30"/>
  <c r="W87" i="30"/>
  <c r="X87" i="30"/>
  <c r="Y87" i="30"/>
  <c r="Z87" i="30"/>
  <c r="AA87" i="30"/>
  <c r="AB87" i="30"/>
  <c r="AC87" i="30"/>
  <c r="AD87" i="30"/>
  <c r="AE87" i="30"/>
  <c r="AF87" i="30"/>
  <c r="AG87" i="30"/>
  <c r="C88" i="30"/>
  <c r="C89" i="30"/>
  <c r="A92" i="30"/>
  <c r="A93" i="30"/>
  <c r="A94" i="30"/>
  <c r="A95" i="30"/>
  <c r="D96" i="30"/>
  <c r="E96" i="30"/>
  <c r="F96" i="30"/>
  <c r="G96" i="30"/>
  <c r="H96" i="30"/>
  <c r="I96" i="30"/>
  <c r="J96" i="30"/>
  <c r="K96" i="30"/>
  <c r="L96" i="30"/>
  <c r="M96" i="30"/>
  <c r="N96" i="30"/>
  <c r="O96" i="30"/>
  <c r="P96" i="30"/>
  <c r="Q96" i="30"/>
  <c r="R96" i="30"/>
  <c r="S96" i="30"/>
  <c r="T96" i="30"/>
  <c r="U96" i="30"/>
  <c r="V96" i="30"/>
  <c r="W96" i="30"/>
  <c r="X96" i="30"/>
  <c r="Y96" i="30"/>
  <c r="Z96" i="30"/>
  <c r="AA96" i="30"/>
  <c r="AB96" i="30"/>
  <c r="AC96" i="30"/>
  <c r="AD96" i="30"/>
  <c r="AE96" i="30"/>
  <c r="AF96" i="30"/>
  <c r="AG96" i="30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D98" i="30"/>
  <c r="E98" i="30"/>
  <c r="F98" i="30"/>
  <c r="G98" i="30"/>
  <c r="H98" i="30"/>
  <c r="I98" i="30"/>
  <c r="J98" i="30"/>
  <c r="K98" i="30"/>
  <c r="L98" i="30"/>
  <c r="M98" i="30"/>
  <c r="N98" i="30"/>
  <c r="O98" i="30"/>
  <c r="P98" i="30"/>
  <c r="Q98" i="30"/>
  <c r="R98" i="30"/>
  <c r="S98" i="30"/>
  <c r="T98" i="30"/>
  <c r="U98" i="30"/>
  <c r="V98" i="30"/>
  <c r="W98" i="30"/>
  <c r="X98" i="30"/>
  <c r="Y98" i="30"/>
  <c r="Z98" i="30"/>
  <c r="AA98" i="30"/>
  <c r="AB98" i="30"/>
  <c r="AC98" i="30"/>
  <c r="AD98" i="30"/>
  <c r="AE98" i="30"/>
  <c r="AF98" i="30"/>
  <c r="AG98" i="30"/>
  <c r="C99" i="30"/>
  <c r="C100" i="30"/>
  <c r="A103" i="30"/>
  <c r="A104" i="30"/>
  <c r="A105" i="30"/>
  <c r="A106" i="30"/>
  <c r="A107" i="30"/>
  <c r="D108" i="30"/>
  <c r="E108" i="30"/>
  <c r="F108" i="30"/>
  <c r="G108" i="30"/>
  <c r="H108" i="30"/>
  <c r="I108" i="30"/>
  <c r="J108" i="30"/>
  <c r="K108" i="30"/>
  <c r="L108" i="30"/>
  <c r="M108" i="30"/>
  <c r="N108" i="30"/>
  <c r="O108" i="30"/>
  <c r="P108" i="30"/>
  <c r="Q108" i="30"/>
  <c r="R108" i="30"/>
  <c r="S108" i="30"/>
  <c r="T108" i="30"/>
  <c r="U108" i="30"/>
  <c r="V108" i="30"/>
  <c r="W108" i="30"/>
  <c r="X108" i="30"/>
  <c r="Y108" i="30"/>
  <c r="Z108" i="30"/>
  <c r="AA108" i="30"/>
  <c r="AB108" i="30"/>
  <c r="AC108" i="30"/>
  <c r="AD108" i="30"/>
  <c r="AE108" i="30"/>
  <c r="AF108" i="30"/>
  <c r="AG108" i="30"/>
  <c r="D109" i="30"/>
  <c r="E109" i="30"/>
  <c r="F109" i="30"/>
  <c r="G109" i="30"/>
  <c r="H109" i="30"/>
  <c r="I109" i="30"/>
  <c r="J109" i="30"/>
  <c r="K109" i="30"/>
  <c r="L109" i="30"/>
  <c r="M109" i="30"/>
  <c r="N109" i="30"/>
  <c r="O109" i="30"/>
  <c r="P109" i="30"/>
  <c r="Q109" i="30"/>
  <c r="R109" i="30"/>
  <c r="S109" i="30"/>
  <c r="T109" i="30"/>
  <c r="U109" i="30"/>
  <c r="V109" i="30"/>
  <c r="W109" i="30"/>
  <c r="X109" i="30"/>
  <c r="Y109" i="30"/>
  <c r="Z109" i="30"/>
  <c r="AA109" i="30"/>
  <c r="AB109" i="30"/>
  <c r="AC109" i="30"/>
  <c r="AD109" i="30"/>
  <c r="AE109" i="30"/>
  <c r="AF109" i="30"/>
  <c r="AG109" i="30"/>
  <c r="D110" i="30"/>
  <c r="E110" i="30"/>
  <c r="F110" i="30"/>
  <c r="G110" i="30"/>
  <c r="H110" i="30"/>
  <c r="I110" i="30"/>
  <c r="J110" i="30"/>
  <c r="K110" i="30"/>
  <c r="L110" i="30"/>
  <c r="M110" i="30"/>
  <c r="N110" i="30"/>
  <c r="O110" i="30"/>
  <c r="P110" i="30"/>
  <c r="Q110" i="30"/>
  <c r="R110" i="30"/>
  <c r="S110" i="30"/>
  <c r="T110" i="30"/>
  <c r="U110" i="30"/>
  <c r="V110" i="30"/>
  <c r="W110" i="30"/>
  <c r="X110" i="30"/>
  <c r="Y110" i="30"/>
  <c r="Z110" i="30"/>
  <c r="AA110" i="30"/>
  <c r="AB110" i="30"/>
  <c r="AC110" i="30"/>
  <c r="AD110" i="30"/>
  <c r="AE110" i="30"/>
  <c r="AF110" i="30"/>
  <c r="AG110" i="30"/>
  <c r="C111" i="30"/>
  <c r="C112" i="30"/>
  <c r="A115" i="30"/>
  <c r="A116" i="30"/>
  <c r="A117" i="30"/>
  <c r="A118" i="30"/>
  <c r="A119" i="30"/>
  <c r="A120" i="30"/>
  <c r="A121" i="30"/>
  <c r="A122" i="30"/>
  <c r="A123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39" i="30"/>
  <c r="A140" i="30"/>
  <c r="D141" i="30"/>
  <c r="E141" i="30"/>
  <c r="F141" i="30"/>
  <c r="G141" i="30"/>
  <c r="H141" i="30"/>
  <c r="I141" i="30"/>
  <c r="J141" i="30"/>
  <c r="K141" i="30"/>
  <c r="L141" i="30"/>
  <c r="M141" i="30"/>
  <c r="N141" i="30"/>
  <c r="O141" i="30"/>
  <c r="P141" i="30"/>
  <c r="Q141" i="30"/>
  <c r="R141" i="30"/>
  <c r="S141" i="30"/>
  <c r="T141" i="30"/>
  <c r="U141" i="30"/>
  <c r="V141" i="30"/>
  <c r="W141" i="30"/>
  <c r="X141" i="30"/>
  <c r="Y141" i="30"/>
  <c r="Z141" i="30"/>
  <c r="AA141" i="30"/>
  <c r="AB141" i="30"/>
  <c r="AC141" i="30"/>
  <c r="AD141" i="30"/>
  <c r="AE141" i="30"/>
  <c r="AF141" i="30"/>
  <c r="AG141" i="30"/>
  <c r="D142" i="30"/>
  <c r="E142" i="30"/>
  <c r="F142" i="30"/>
  <c r="G142" i="30"/>
  <c r="H142" i="30"/>
  <c r="I142" i="30"/>
  <c r="J142" i="30"/>
  <c r="K142" i="30"/>
  <c r="L142" i="30"/>
  <c r="M142" i="30"/>
  <c r="N142" i="30"/>
  <c r="O142" i="30"/>
  <c r="P142" i="30"/>
  <c r="Q142" i="30"/>
  <c r="R142" i="30"/>
  <c r="S142" i="30"/>
  <c r="T142" i="30"/>
  <c r="U142" i="30"/>
  <c r="V142" i="30"/>
  <c r="W142" i="30"/>
  <c r="X142" i="30"/>
  <c r="Y142" i="30"/>
  <c r="Z142" i="30"/>
  <c r="AA142" i="30"/>
  <c r="AB142" i="30"/>
  <c r="AC142" i="30"/>
  <c r="AD142" i="30"/>
  <c r="AE142" i="30"/>
  <c r="AF142" i="30"/>
  <c r="AG142" i="30"/>
  <c r="D143" i="30"/>
  <c r="E143" i="30"/>
  <c r="F143" i="30"/>
  <c r="G143" i="30"/>
  <c r="H143" i="30"/>
  <c r="I143" i="30"/>
  <c r="J143" i="30"/>
  <c r="K143" i="30"/>
  <c r="L143" i="30"/>
  <c r="M143" i="30"/>
  <c r="N143" i="30"/>
  <c r="O143" i="30"/>
  <c r="P143" i="30"/>
  <c r="Q143" i="30"/>
  <c r="R143" i="30"/>
  <c r="S143" i="30"/>
  <c r="T143" i="30"/>
  <c r="U143" i="30"/>
  <c r="V143" i="30"/>
  <c r="W143" i="30"/>
  <c r="X143" i="30"/>
  <c r="Y143" i="30"/>
  <c r="Z143" i="30"/>
  <c r="AA143" i="30"/>
  <c r="AB143" i="30"/>
  <c r="AC143" i="30"/>
  <c r="AD143" i="30"/>
  <c r="AE143" i="30"/>
  <c r="AF143" i="30"/>
  <c r="AG143" i="30"/>
  <c r="C144" i="30"/>
  <c r="C145" i="30"/>
  <c r="A148" i="30"/>
  <c r="A149" i="30"/>
  <c r="A150" i="30"/>
  <c r="A151" i="30"/>
  <c r="A152" i="30"/>
  <c r="A153" i="30"/>
  <c r="D154" i="30"/>
  <c r="E154" i="30"/>
  <c r="F154" i="30"/>
  <c r="G154" i="30"/>
  <c r="H154" i="30"/>
  <c r="I154" i="30"/>
  <c r="J154" i="30"/>
  <c r="K154" i="30"/>
  <c r="L154" i="30"/>
  <c r="M154" i="30"/>
  <c r="N154" i="30"/>
  <c r="O154" i="30"/>
  <c r="P154" i="30"/>
  <c r="Q154" i="30"/>
  <c r="R154" i="30"/>
  <c r="S154" i="30"/>
  <c r="T154" i="30"/>
  <c r="U154" i="30"/>
  <c r="V154" i="30"/>
  <c r="W154" i="30"/>
  <c r="X154" i="30"/>
  <c r="Y154" i="30"/>
  <c r="Z154" i="30"/>
  <c r="AA154" i="30"/>
  <c r="AB154" i="30"/>
  <c r="AC154" i="30"/>
  <c r="AD154" i="30"/>
  <c r="AE154" i="30"/>
  <c r="AF154" i="30"/>
  <c r="AG154" i="30"/>
  <c r="D155" i="30"/>
  <c r="E155" i="30"/>
  <c r="F155" i="30"/>
  <c r="G155" i="30"/>
  <c r="H155" i="30"/>
  <c r="I155" i="30"/>
  <c r="J155" i="30"/>
  <c r="K155" i="30"/>
  <c r="L155" i="30"/>
  <c r="M155" i="30"/>
  <c r="N155" i="30"/>
  <c r="O155" i="30"/>
  <c r="P155" i="30"/>
  <c r="Q155" i="30"/>
  <c r="R155" i="30"/>
  <c r="S155" i="30"/>
  <c r="T155" i="30"/>
  <c r="U155" i="30"/>
  <c r="V155" i="30"/>
  <c r="W155" i="30"/>
  <c r="X155" i="30"/>
  <c r="Y155" i="30"/>
  <c r="Z155" i="30"/>
  <c r="AA155" i="30"/>
  <c r="AB155" i="30"/>
  <c r="AC155" i="30"/>
  <c r="AD155" i="30"/>
  <c r="AE155" i="30"/>
  <c r="AF155" i="30"/>
  <c r="AG155" i="30"/>
  <c r="D156" i="30"/>
  <c r="E156" i="30"/>
  <c r="F156" i="30"/>
  <c r="G156" i="30"/>
  <c r="H156" i="30"/>
  <c r="I156" i="30"/>
  <c r="J156" i="30"/>
  <c r="K156" i="30"/>
  <c r="L156" i="30"/>
  <c r="M156" i="30"/>
  <c r="N156" i="30"/>
  <c r="O156" i="30"/>
  <c r="P156" i="30"/>
  <c r="Q156" i="30"/>
  <c r="R156" i="30"/>
  <c r="S156" i="30"/>
  <c r="T156" i="30"/>
  <c r="U156" i="30"/>
  <c r="V156" i="30"/>
  <c r="W156" i="30"/>
  <c r="X156" i="30"/>
  <c r="Y156" i="30"/>
  <c r="Z156" i="30"/>
  <c r="AA156" i="30"/>
  <c r="AB156" i="30"/>
  <c r="AC156" i="30"/>
  <c r="AD156" i="30"/>
  <c r="AE156" i="30"/>
  <c r="AF156" i="30"/>
  <c r="AG156" i="30"/>
  <c r="C157" i="30"/>
  <c r="C158" i="30"/>
  <c r="D160" i="30"/>
  <c r="E160" i="30"/>
  <c r="F160" i="30"/>
  <c r="G160" i="30"/>
  <c r="H160" i="30"/>
  <c r="I160" i="30"/>
  <c r="J160" i="30"/>
  <c r="K160" i="30"/>
  <c r="L160" i="30"/>
  <c r="M160" i="30"/>
  <c r="N160" i="30"/>
  <c r="O160" i="30"/>
  <c r="P160" i="30"/>
  <c r="Q160" i="30"/>
  <c r="R160" i="30"/>
  <c r="S160" i="30"/>
  <c r="T160" i="30"/>
  <c r="U160" i="30"/>
  <c r="V160" i="30"/>
  <c r="W160" i="30"/>
  <c r="X160" i="30"/>
  <c r="Y160" i="30"/>
  <c r="Z160" i="30"/>
  <c r="AA160" i="30"/>
  <c r="AB160" i="30"/>
  <c r="AC160" i="30"/>
  <c r="AD160" i="30"/>
  <c r="AE160" i="30"/>
  <c r="AF160" i="30"/>
  <c r="AG160" i="30"/>
  <c r="C161" i="30"/>
  <c r="C162" i="30"/>
  <c r="D162" i="30"/>
  <c r="E162" i="30"/>
  <c r="F162" i="30"/>
  <c r="G162" i="30"/>
  <c r="H162" i="30"/>
  <c r="I162" i="30"/>
  <c r="J162" i="30"/>
  <c r="K162" i="30"/>
  <c r="L162" i="30"/>
  <c r="M162" i="30"/>
  <c r="N162" i="30"/>
  <c r="O162" i="30"/>
  <c r="P162" i="30"/>
  <c r="Q162" i="30"/>
  <c r="R162" i="30"/>
  <c r="S162" i="30"/>
  <c r="T162" i="30"/>
  <c r="U162" i="30"/>
  <c r="V162" i="30"/>
  <c r="W162" i="30"/>
  <c r="X162" i="30"/>
  <c r="Y162" i="30"/>
  <c r="Z162" i="30"/>
  <c r="AA162" i="30"/>
  <c r="AB162" i="30"/>
  <c r="AC162" i="30"/>
  <c r="AD162" i="30"/>
  <c r="AE162" i="30"/>
  <c r="AF162" i="30"/>
  <c r="AG162" i="30"/>
  <c r="A167" i="30"/>
  <c r="A168" i="30"/>
  <c r="A169" i="30"/>
  <c r="A170" i="30"/>
  <c r="A171" i="30"/>
  <c r="A172" i="30"/>
  <c r="A173" i="30"/>
  <c r="D174" i="30"/>
  <c r="E174" i="30"/>
  <c r="F174" i="30"/>
  <c r="G174" i="30"/>
  <c r="H174" i="30"/>
  <c r="I174" i="30"/>
  <c r="J174" i="30"/>
  <c r="K174" i="30"/>
  <c r="L174" i="30"/>
  <c r="M174" i="30"/>
  <c r="N174" i="30"/>
  <c r="O174" i="30"/>
  <c r="P174" i="30"/>
  <c r="Q174" i="30"/>
  <c r="R174" i="30"/>
  <c r="S174" i="30"/>
  <c r="T174" i="30"/>
  <c r="U174" i="30"/>
  <c r="V174" i="30"/>
  <c r="W174" i="30"/>
  <c r="X174" i="30"/>
  <c r="Y174" i="30"/>
  <c r="Z174" i="30"/>
  <c r="AA174" i="30"/>
  <c r="AB174" i="30"/>
  <c r="AC174" i="30"/>
  <c r="AD174" i="30"/>
  <c r="AE174" i="30"/>
  <c r="AF174" i="30"/>
  <c r="AG174" i="30"/>
  <c r="D175" i="30"/>
  <c r="E175" i="30"/>
  <c r="F175" i="30"/>
  <c r="G175" i="30"/>
  <c r="H175" i="30"/>
  <c r="I175" i="30"/>
  <c r="J175" i="30"/>
  <c r="K175" i="30"/>
  <c r="L175" i="30"/>
  <c r="M175" i="30"/>
  <c r="N175" i="30"/>
  <c r="O175" i="30"/>
  <c r="P175" i="30"/>
  <c r="Q175" i="30"/>
  <c r="R175" i="30"/>
  <c r="S175" i="30"/>
  <c r="T175" i="30"/>
  <c r="U175" i="30"/>
  <c r="V175" i="30"/>
  <c r="W175" i="30"/>
  <c r="X175" i="30"/>
  <c r="Y175" i="30"/>
  <c r="Z175" i="30"/>
  <c r="AA175" i="30"/>
  <c r="AB175" i="30"/>
  <c r="AC175" i="30"/>
  <c r="AD175" i="30"/>
  <c r="AE175" i="30"/>
  <c r="AF175" i="30"/>
  <c r="AG175" i="30"/>
  <c r="D176" i="30"/>
  <c r="E176" i="30"/>
  <c r="F176" i="30"/>
  <c r="G176" i="30"/>
  <c r="H176" i="30"/>
  <c r="I176" i="30"/>
  <c r="J176" i="30"/>
  <c r="K176" i="30"/>
  <c r="L176" i="30"/>
  <c r="M176" i="30"/>
  <c r="N176" i="30"/>
  <c r="O176" i="30"/>
  <c r="P176" i="30"/>
  <c r="Q176" i="30"/>
  <c r="R176" i="30"/>
  <c r="S176" i="30"/>
  <c r="T176" i="30"/>
  <c r="U176" i="30"/>
  <c r="V176" i="30"/>
  <c r="W176" i="30"/>
  <c r="X176" i="30"/>
  <c r="Y176" i="30"/>
  <c r="Z176" i="30"/>
  <c r="AA176" i="30"/>
  <c r="AB176" i="30"/>
  <c r="AC176" i="30"/>
  <c r="AD176" i="30"/>
  <c r="AE176" i="30"/>
  <c r="AF176" i="30"/>
  <c r="AG176" i="30"/>
  <c r="C177" i="30"/>
  <c r="C178" i="30"/>
</calcChain>
</file>

<file path=xl/sharedStrings.xml><?xml version="1.0" encoding="utf-8"?>
<sst xmlns="http://schemas.openxmlformats.org/spreadsheetml/2006/main" count="2141" uniqueCount="133">
  <si>
    <t>Plants</t>
  </si>
  <si>
    <t xml:space="preserve"> Net Mwe</t>
  </si>
  <si>
    <t>BEAVER VALLEY 1</t>
  </si>
  <si>
    <t>ECAR</t>
  </si>
  <si>
    <t>BEAVER VALLEY 2</t>
  </si>
  <si>
    <t>DAVIS BESSE</t>
  </si>
  <si>
    <t>DC COOK 1</t>
  </si>
  <si>
    <t>DC COOK 2</t>
  </si>
  <si>
    <t>FERMI 2</t>
  </si>
  <si>
    <t>PALISADES</t>
  </si>
  <si>
    <t>PERRY 1</t>
  </si>
  <si>
    <t>THREE MILE ISLAND 1</t>
  </si>
  <si>
    <t>COMANCHE PEAK 1</t>
  </si>
  <si>
    <t>ERCOT</t>
  </si>
  <si>
    <t>COMANCHE PEAK 2</t>
  </si>
  <si>
    <t>SOUTH TEXAS 1</t>
  </si>
  <si>
    <t>SOUTH TEXAS 2</t>
  </si>
  <si>
    <t>CRYSTAL RIVER 3</t>
  </si>
  <si>
    <t>FRCC</t>
  </si>
  <si>
    <t>ST LUCIE 1</t>
  </si>
  <si>
    <t>ST LUCIE 2</t>
  </si>
  <si>
    <t>TURKEY POINT 3</t>
  </si>
  <si>
    <t>TURKEY POINT 4</t>
  </si>
  <si>
    <t>CALVERT CLIFFS 1</t>
  </si>
  <si>
    <t>MAAC</t>
  </si>
  <si>
    <t>CALVERT CLIFFS 2</t>
  </si>
  <si>
    <t>HOPE CREEK</t>
  </si>
  <si>
    <t>LIMERICK 1</t>
  </si>
  <si>
    <t>LIMERICK 2</t>
  </si>
  <si>
    <t>OYSTER CREEK 1</t>
  </si>
  <si>
    <t>PEACH BOTTOM 2</t>
  </si>
  <si>
    <t>PEACH BOTTOM 3</t>
  </si>
  <si>
    <t>SALEM 1</t>
  </si>
  <si>
    <t>SALEM 2</t>
  </si>
  <si>
    <t>SUSQUEHANNA 1</t>
  </si>
  <si>
    <t>SUSQUEHANNA 2</t>
  </si>
  <si>
    <t>BRAIDWOOD 1</t>
  </si>
  <si>
    <t>MAIN</t>
  </si>
  <si>
    <t>BRAIDWOOD 2</t>
  </si>
  <si>
    <t>BYRON 1</t>
  </si>
  <si>
    <t>BYRON 2</t>
  </si>
  <si>
    <t>CLINTON 1</t>
  </si>
  <si>
    <t>DRESDEN 2</t>
  </si>
  <si>
    <t>DRESDEN 3</t>
  </si>
  <si>
    <t>KEWAUNEE</t>
  </si>
  <si>
    <t>LASALLE 1</t>
  </si>
  <si>
    <t>LASALLE 2</t>
  </si>
  <si>
    <t>POINT BEACH 1</t>
  </si>
  <si>
    <t>POINT BEACH 2</t>
  </si>
  <si>
    <t>QUAD CITIES 1</t>
  </si>
  <si>
    <t>QUAD CITIES 2</t>
  </si>
  <si>
    <t>COOPER</t>
  </si>
  <si>
    <t>MAPP</t>
  </si>
  <si>
    <t>DUANE ARNOLD</t>
  </si>
  <si>
    <t>FORT CALHOUN</t>
  </si>
  <si>
    <t>MONTICELLO</t>
  </si>
  <si>
    <t>PRAIRIE ISLAND 1</t>
  </si>
  <si>
    <t>PRAIRIE ISLAND 2</t>
  </si>
  <si>
    <t>MILLSTONE 2</t>
  </si>
  <si>
    <t>MILLSTONE 3</t>
  </si>
  <si>
    <t>PILGRIM 1</t>
  </si>
  <si>
    <t>SEABROOK</t>
  </si>
  <si>
    <t>VERMONT YANKEE</t>
  </si>
  <si>
    <t>FITZPATRICK</t>
  </si>
  <si>
    <t>GINNA</t>
  </si>
  <si>
    <t>INDIAN POINT 2</t>
  </si>
  <si>
    <t>INDIAN POINT 3</t>
  </si>
  <si>
    <t>NINE MILE POINT 1</t>
  </si>
  <si>
    <t>NINE MILE POINT 2</t>
  </si>
  <si>
    <t>BROWNS FERRY 2</t>
  </si>
  <si>
    <t>SERC</t>
  </si>
  <si>
    <t>BROWNS FERRY 3</t>
  </si>
  <si>
    <t>BRUNSWICK 1</t>
  </si>
  <si>
    <t>BRUNSWICK 2</t>
  </si>
  <si>
    <t>CATAWBA 1</t>
  </si>
  <si>
    <t>CATAWBA 2</t>
  </si>
  <si>
    <t>FARLEY 1</t>
  </si>
  <si>
    <t>FARLEY 2</t>
  </si>
  <si>
    <t>HARRIS</t>
  </si>
  <si>
    <t>HATCH 1</t>
  </si>
  <si>
    <t>HATCH 2</t>
  </si>
  <si>
    <t>MCGUIRE 1</t>
  </si>
  <si>
    <t>MCGUIRE 2</t>
  </si>
  <si>
    <t>NORTH ANNA 1</t>
  </si>
  <si>
    <t>NORTH ANNA 2</t>
  </si>
  <si>
    <t>OCONEE 1</t>
  </si>
  <si>
    <t>OCONEE 2</t>
  </si>
  <si>
    <t>OCONEE 3</t>
  </si>
  <si>
    <t>ROBINSON 2</t>
  </si>
  <si>
    <t>SEQUOYAH 1</t>
  </si>
  <si>
    <t>SEQUOYAH 2</t>
  </si>
  <si>
    <t>SUMMER</t>
  </si>
  <si>
    <t>SURRY 1</t>
  </si>
  <si>
    <t>SURRY 2</t>
  </si>
  <si>
    <t>VOGTLE 1</t>
  </si>
  <si>
    <t>VOGTLE 2</t>
  </si>
  <si>
    <t>WATTS BAR 1</t>
  </si>
  <si>
    <t>ARKANSAS 1</t>
  </si>
  <si>
    <t>SPP</t>
  </si>
  <si>
    <t>ARKANSAS 2</t>
  </si>
  <si>
    <t>CALLAWAY</t>
  </si>
  <si>
    <t>GRAND GULF</t>
  </si>
  <si>
    <t>RIVER BEND 1</t>
  </si>
  <si>
    <t>WATERFORD 3</t>
  </si>
  <si>
    <t>WOLF CREEK</t>
  </si>
  <si>
    <t>Total Possible</t>
  </si>
  <si>
    <t>Total regional MW forecast</t>
  </si>
  <si>
    <t>Regional MW forecast w/o FOR</t>
  </si>
  <si>
    <t xml:space="preserve">Forced Outage/Derate = </t>
  </si>
  <si>
    <r>
      <t xml:space="preserve">NPCC </t>
    </r>
    <r>
      <rPr>
        <b/>
        <sz val="12"/>
        <color indexed="9"/>
        <rFont val="Copperplate Gothic Bold"/>
        <family val="2"/>
      </rPr>
      <t>(NYPP)</t>
    </r>
  </si>
  <si>
    <r>
      <t xml:space="preserve">NPCC </t>
    </r>
    <r>
      <rPr>
        <b/>
        <sz val="12"/>
        <color indexed="9"/>
        <rFont val="Copperplate Gothic Bold"/>
        <family val="2"/>
      </rPr>
      <t>(NEPOOL)</t>
    </r>
  </si>
  <si>
    <r>
      <t>NPCC</t>
    </r>
    <r>
      <rPr>
        <b/>
        <sz val="12"/>
        <color indexed="9"/>
        <rFont val="Copperplate Gothic Bold"/>
        <family val="2"/>
      </rPr>
      <t xml:space="preserve"> (NYPP)</t>
    </r>
  </si>
  <si>
    <t>EAST Grand Total Forecast</t>
  </si>
  <si>
    <t>EAST</t>
  </si>
  <si>
    <t>WSCC</t>
  </si>
  <si>
    <t>COLUMBIA</t>
  </si>
  <si>
    <t>DIABLO CANYON 1</t>
  </si>
  <si>
    <t>DIABLO CANYON 2</t>
  </si>
  <si>
    <t>PALO VERDE 1</t>
  </si>
  <si>
    <t>PALO VERDE 2</t>
  </si>
  <si>
    <t>PALO VERDE 3</t>
  </si>
  <si>
    <t>SAN ONOFRE 2</t>
  </si>
  <si>
    <t>SAN ONOFRE 3</t>
  </si>
  <si>
    <t>WEST</t>
  </si>
  <si>
    <t>Legend for color-coding of cells in spreadsheet:</t>
  </si>
  <si>
    <t>Current and forecast days:</t>
  </si>
  <si>
    <t>Actual (historical) days:</t>
  </si>
  <si>
    <t xml:space="preserve">  bright green = is or forecast to be 100% power</t>
  </si>
  <si>
    <t xml:space="preserve">  bright yellow = is or forecast to be derated, but on line</t>
  </si>
  <si>
    <t xml:space="preserve">  bright red = is or forecast to be offline</t>
  </si>
  <si>
    <t xml:space="preserve">  olive (drab) green = was at 100% power</t>
  </si>
  <si>
    <t xml:space="preserve">  drab yellow = was derated, but on line</t>
  </si>
  <si>
    <t xml:space="preserve">  drab red = was 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</si>
</sst>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name val="Times New Roman"/>
    </font>
    <font>
      <b/>
      <sz val="10"/>
      <name val="Times New Roman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4"/>
      <color indexed="9"/>
      <name val="Copperplate Gothic Bold"/>
      <family val="2"/>
    </font>
    <font>
      <b/>
      <sz val="12"/>
      <color indexed="9"/>
      <name val="Copperplate Gothic Bold"/>
      <family val="2"/>
    </font>
    <font>
      <b/>
      <sz val="12"/>
      <name val="Times New Roman"/>
      <family val="1"/>
    </font>
    <font>
      <sz val="10"/>
      <color indexed="8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8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ck">
        <color indexed="8"/>
      </left>
      <right/>
      <top style="thin">
        <color indexed="8"/>
      </top>
      <bottom/>
      <diagonal/>
    </border>
    <border>
      <left style="thick">
        <color indexed="8"/>
      </left>
      <right/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ck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medium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ck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ck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/>
      <diagonal/>
    </border>
    <border>
      <left/>
      <right style="double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 style="medium">
        <color indexed="8"/>
      </top>
      <bottom/>
      <diagonal/>
    </border>
    <border>
      <left/>
      <right style="double">
        <color indexed="8"/>
      </right>
      <top style="medium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medium">
        <color indexed="8"/>
      </top>
      <bottom style="thin">
        <color indexed="8"/>
      </bottom>
      <diagonal/>
    </border>
    <border>
      <left/>
      <right style="double">
        <color indexed="8"/>
      </right>
      <top style="medium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73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/>
    <xf numFmtId="9" fontId="2" fillId="0" borderId="1" xfId="0" applyNumberFormat="1" applyFont="1" applyBorder="1" applyAlignment="1"/>
    <xf numFmtId="0" fontId="1" fillId="0" borderId="0" xfId="0" applyFont="1" applyAlignment="1">
      <alignment horizontal="center" vertical="center"/>
    </xf>
    <xf numFmtId="0" fontId="5" fillId="0" borderId="1" xfId="0" applyNumberFormat="1" applyFont="1" applyBorder="1" applyAlignment="1"/>
    <xf numFmtId="0" fontId="5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5" fillId="0" borderId="3" xfId="0" applyNumberFormat="1" applyFont="1" applyBorder="1" applyAlignment="1"/>
    <xf numFmtId="0" fontId="2" fillId="0" borderId="0" xfId="0" applyNumberFormat="1" applyFont="1" applyBorder="1" applyAlignment="1">
      <alignment horizontal="center"/>
    </xf>
    <xf numFmtId="1" fontId="2" fillId="0" borderId="2" xfId="0" applyNumberFormat="1" applyFont="1" applyBorder="1" applyAlignment="1"/>
    <xf numFmtId="0" fontId="2" fillId="0" borderId="2" xfId="0" applyNumberFormat="1" applyFont="1" applyBorder="1" applyAlignment="1"/>
    <xf numFmtId="0" fontId="5" fillId="0" borderId="2" xfId="0" applyNumberFormat="1" applyFont="1" applyBorder="1" applyAlignment="1"/>
    <xf numFmtId="0" fontId="5" fillId="0" borderId="2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1" fontId="5" fillId="0" borderId="2" xfId="0" applyNumberFormat="1" applyFont="1" applyBorder="1" applyAlignment="1"/>
    <xf numFmtId="0" fontId="5" fillId="0" borderId="0" xfId="0" applyFont="1" applyAlignment="1"/>
    <xf numFmtId="10" fontId="2" fillId="0" borderId="0" xfId="0" applyNumberFormat="1" applyFont="1" applyBorder="1" applyAlignment="1">
      <alignment horizontal="center"/>
    </xf>
    <xf numFmtId="0" fontId="2" fillId="0" borderId="4" xfId="0" applyNumberFormat="1" applyFont="1" applyBorder="1" applyAlignment="1"/>
    <xf numFmtId="9" fontId="2" fillId="0" borderId="5" xfId="0" applyNumberFormat="1" applyFont="1" applyBorder="1" applyAlignment="1"/>
    <xf numFmtId="1" fontId="2" fillId="0" borderId="0" xfId="0" applyNumberFormat="1" applyFont="1" applyBorder="1" applyAlignment="1"/>
    <xf numFmtId="1" fontId="5" fillId="0" borderId="0" xfId="0" applyNumberFormat="1" applyFont="1" applyBorder="1" applyAlignment="1"/>
    <xf numFmtId="0" fontId="2" fillId="0" borderId="0" xfId="0" applyFont="1" applyBorder="1"/>
    <xf numFmtId="10" fontId="2" fillId="0" borderId="1" xfId="0" applyNumberFormat="1" applyFont="1" applyBorder="1" applyAlignment="1"/>
    <xf numFmtId="10" fontId="2" fillId="0" borderId="5" xfId="0" applyNumberFormat="1" applyFont="1" applyBorder="1" applyAlignment="1"/>
    <xf numFmtId="9" fontId="2" fillId="2" borderId="1" xfId="0" applyNumberFormat="1" applyFont="1" applyFill="1" applyBorder="1" applyAlignment="1"/>
    <xf numFmtId="0" fontId="5" fillId="0" borderId="0" xfId="0" applyFont="1" applyBorder="1"/>
    <xf numFmtId="9" fontId="2" fillId="0" borderId="6" xfId="0" applyNumberFormat="1" applyFont="1" applyBorder="1" applyAlignment="1"/>
    <xf numFmtId="1" fontId="2" fillId="0" borderId="7" xfId="0" applyNumberFormat="1" applyFont="1" applyBorder="1" applyAlignment="1"/>
    <xf numFmtId="1" fontId="5" fillId="0" borderId="7" xfId="0" applyNumberFormat="1" applyFont="1" applyBorder="1" applyAlignment="1"/>
    <xf numFmtId="10" fontId="2" fillId="0" borderId="6" xfId="0" applyNumberFormat="1" applyFont="1" applyBorder="1" applyAlignment="1"/>
    <xf numFmtId="9" fontId="2" fillId="0" borderId="8" xfId="0" applyNumberFormat="1" applyFont="1" applyBorder="1" applyAlignment="1"/>
    <xf numFmtId="1" fontId="2" fillId="0" borderId="9" xfId="0" applyNumberFormat="1" applyFont="1" applyBorder="1" applyAlignment="1"/>
    <xf numFmtId="1" fontId="5" fillId="0" borderId="9" xfId="0" applyNumberFormat="1" applyFont="1" applyBorder="1" applyAlignment="1"/>
    <xf numFmtId="10" fontId="2" fillId="0" borderId="8" xfId="0" applyNumberFormat="1" applyFont="1" applyBorder="1" applyAlignment="1"/>
    <xf numFmtId="1" fontId="2" fillId="0" borderId="10" xfId="0" applyNumberFormat="1" applyFont="1" applyBorder="1" applyAlignment="1"/>
    <xf numFmtId="1" fontId="2" fillId="0" borderId="11" xfId="0" applyNumberFormat="1" applyFont="1" applyBorder="1" applyAlignment="1"/>
    <xf numFmtId="1" fontId="2" fillId="0" borderId="4" xfId="0" applyNumberFormat="1" applyFont="1" applyBorder="1" applyAlignment="1"/>
    <xf numFmtId="1" fontId="2" fillId="0" borderId="12" xfId="0" applyNumberFormat="1" applyFont="1" applyBorder="1" applyAlignment="1"/>
    <xf numFmtId="1" fontId="2" fillId="0" borderId="13" xfId="0" applyNumberFormat="1" applyFont="1" applyBorder="1" applyAlignment="1"/>
    <xf numFmtId="1" fontId="2" fillId="0" borderId="14" xfId="0" applyNumberFormat="1" applyFont="1" applyBorder="1" applyAlignment="1"/>
    <xf numFmtId="1" fontId="5" fillId="0" borderId="3" xfId="0" applyNumberFormat="1" applyFont="1" applyBorder="1" applyAlignment="1"/>
    <xf numFmtId="1" fontId="5" fillId="0" borderId="15" xfId="0" applyNumberFormat="1" applyFont="1" applyBorder="1" applyAlignment="1"/>
    <xf numFmtId="9" fontId="2" fillId="3" borderId="1" xfId="0" applyNumberFormat="1" applyFont="1" applyFill="1" applyBorder="1" applyAlignment="1"/>
    <xf numFmtId="9" fontId="2" fillId="3" borderId="8" xfId="0" applyNumberFormat="1" applyFont="1" applyFill="1" applyBorder="1" applyAlignment="1"/>
    <xf numFmtId="9" fontId="2" fillId="3" borderId="5" xfId="0" applyNumberFormat="1" applyFont="1" applyFill="1" applyBorder="1" applyAlignment="1"/>
    <xf numFmtId="9" fontId="2" fillId="0" borderId="16" xfId="0" applyNumberFormat="1" applyFont="1" applyBorder="1" applyAlignment="1"/>
    <xf numFmtId="1" fontId="2" fillId="0" borderId="17" xfId="0" applyNumberFormat="1" applyFont="1" applyBorder="1" applyAlignment="1"/>
    <xf numFmtId="1" fontId="2" fillId="0" borderId="18" xfId="0" applyNumberFormat="1" applyFont="1" applyBorder="1" applyAlignment="1"/>
    <xf numFmtId="1" fontId="5" fillId="0" borderId="17" xfId="0" applyNumberFormat="1" applyFont="1" applyBorder="1" applyAlignment="1"/>
    <xf numFmtId="9" fontId="2" fillId="3" borderId="16" xfId="0" applyNumberFormat="1" applyFont="1" applyFill="1" applyBorder="1" applyAlignment="1"/>
    <xf numFmtId="10" fontId="2" fillId="0" borderId="16" xfId="0" applyNumberFormat="1" applyFont="1" applyBorder="1" applyAlignment="1"/>
    <xf numFmtId="0" fontId="5" fillId="4" borderId="1" xfId="0" applyNumberFormat="1" applyFont="1" applyFill="1" applyBorder="1" applyAlignment="1">
      <alignment horizontal="center"/>
    </xf>
    <xf numFmtId="0" fontId="5" fillId="4" borderId="1" xfId="0" applyNumberFormat="1" applyFont="1" applyFill="1" applyBorder="1" applyAlignment="1"/>
    <xf numFmtId="9" fontId="2" fillId="3" borderId="19" xfId="0" applyNumberFormat="1" applyFont="1" applyFill="1" applyBorder="1" applyAlignment="1"/>
    <xf numFmtId="9" fontId="2" fillId="3" borderId="20" xfId="0" applyNumberFormat="1" applyFont="1" applyFill="1" applyBorder="1" applyAlignment="1"/>
    <xf numFmtId="9" fontId="2" fillId="3" borderId="21" xfId="0" applyNumberFormat="1" applyFont="1" applyFill="1" applyBorder="1" applyAlignment="1"/>
    <xf numFmtId="9" fontId="2" fillId="3" borderId="22" xfId="0" applyNumberFormat="1" applyFont="1" applyFill="1" applyBorder="1" applyAlignment="1"/>
    <xf numFmtId="9" fontId="2" fillId="4" borderId="1" xfId="0" applyNumberFormat="1" applyFont="1" applyFill="1" applyBorder="1" applyAlignment="1"/>
    <xf numFmtId="9" fontId="2" fillId="4" borderId="6" xfId="0" applyNumberFormat="1" applyFont="1" applyFill="1" applyBorder="1" applyAlignment="1"/>
    <xf numFmtId="9" fontId="2" fillId="4" borderId="23" xfId="0" applyNumberFormat="1" applyFont="1" applyFill="1" applyBorder="1" applyAlignment="1"/>
    <xf numFmtId="9" fontId="2" fillId="4" borderId="20" xfId="0" applyNumberFormat="1" applyFont="1" applyFill="1" applyBorder="1" applyAlignment="1"/>
    <xf numFmtId="9" fontId="2" fillId="5" borderId="5" xfId="0" applyNumberFormat="1" applyFont="1" applyFill="1" applyBorder="1" applyAlignment="1"/>
    <xf numFmtId="9" fontId="2" fillId="5" borderId="1" xfId="0" applyNumberFormat="1" applyFont="1" applyFill="1" applyBorder="1" applyAlignment="1"/>
    <xf numFmtId="9" fontId="2" fillId="5" borderId="8" xfId="0" applyNumberFormat="1" applyFont="1" applyFill="1" applyBorder="1" applyAlignment="1"/>
    <xf numFmtId="9" fontId="2" fillId="5" borderId="24" xfId="0" applyNumberFormat="1" applyFont="1" applyFill="1" applyBorder="1" applyAlignment="1"/>
    <xf numFmtId="9" fontId="2" fillId="5" borderId="21" xfId="0" applyNumberFormat="1" applyFont="1" applyFill="1" applyBorder="1" applyAlignment="1"/>
    <xf numFmtId="9" fontId="2" fillId="5" borderId="22" xfId="0" applyNumberFormat="1" applyFont="1" applyFill="1" applyBorder="1" applyAlignment="1"/>
    <xf numFmtId="9" fontId="2" fillId="5" borderId="20" xfId="0" applyNumberFormat="1" applyFont="1" applyFill="1" applyBorder="1" applyAlignment="1"/>
    <xf numFmtId="0" fontId="5" fillId="5" borderId="1" xfId="0" applyNumberFormat="1" applyFont="1" applyFill="1" applyBorder="1" applyAlignment="1">
      <alignment horizontal="center"/>
    </xf>
    <xf numFmtId="0" fontId="5" fillId="5" borderId="1" xfId="0" applyNumberFormat="1" applyFont="1" applyFill="1" applyBorder="1" applyAlignment="1"/>
    <xf numFmtId="0" fontId="5" fillId="5" borderId="20" xfId="0" applyNumberFormat="1" applyFont="1" applyFill="1" applyBorder="1" applyAlignment="1">
      <alignment horizontal="center"/>
    </xf>
    <xf numFmtId="0" fontId="5" fillId="5" borderId="20" xfId="0" applyNumberFormat="1" applyFont="1" applyFill="1" applyBorder="1" applyAlignment="1"/>
    <xf numFmtId="9" fontId="2" fillId="5" borderId="6" xfId="0" applyNumberFormat="1" applyFont="1" applyFill="1" applyBorder="1" applyAlignment="1"/>
    <xf numFmtId="9" fontId="2" fillId="5" borderId="25" xfId="0" applyNumberFormat="1" applyFont="1" applyFill="1" applyBorder="1" applyAlignment="1"/>
    <xf numFmtId="0" fontId="3" fillId="6" borderId="26" xfId="0" applyNumberFormat="1" applyFont="1" applyFill="1" applyBorder="1" applyAlignment="1">
      <alignment horizontal="center" vertical="center" wrapText="1"/>
    </xf>
    <xf numFmtId="0" fontId="3" fillId="6" borderId="27" xfId="0" applyNumberFormat="1" applyFont="1" applyFill="1" applyBorder="1" applyAlignment="1">
      <alignment horizontal="center" vertical="center" wrapText="1"/>
    </xf>
    <xf numFmtId="17" fontId="4" fillId="6" borderId="28" xfId="0" applyNumberFormat="1" applyFont="1" applyFill="1" applyBorder="1" applyAlignment="1">
      <alignment horizontal="centerContinuous" vertical="center" wrapText="1"/>
    </xf>
    <xf numFmtId="10" fontId="3" fillId="6" borderId="29" xfId="0" applyNumberFormat="1" applyFont="1" applyFill="1" applyBorder="1" applyAlignment="1">
      <alignment horizontal="centerContinuous" vertical="center" wrapText="1"/>
    </xf>
    <xf numFmtId="10" fontId="3" fillId="6" borderId="30" xfId="0" applyNumberFormat="1" applyFont="1" applyFill="1" applyBorder="1" applyAlignment="1">
      <alignment horizontal="centerContinuous" vertical="center" wrapText="1"/>
    </xf>
    <xf numFmtId="0" fontId="3" fillId="6" borderId="31" xfId="0" applyNumberFormat="1" applyFont="1" applyFill="1" applyBorder="1" applyAlignment="1">
      <alignment horizontal="center" vertical="center"/>
    </xf>
    <xf numFmtId="0" fontId="3" fillId="6" borderId="32" xfId="0" applyNumberFormat="1" applyFont="1" applyFill="1" applyBorder="1" applyAlignment="1">
      <alignment horizontal="center" vertical="center"/>
    </xf>
    <xf numFmtId="0" fontId="3" fillId="6" borderId="32" xfId="0" applyNumberFormat="1" applyFont="1" applyFill="1" applyBorder="1" applyAlignment="1">
      <alignment horizontal="center" vertical="center" wrapText="1"/>
    </xf>
    <xf numFmtId="1" fontId="3" fillId="6" borderId="33" xfId="0" quotePrefix="1" applyNumberFormat="1" applyFont="1" applyFill="1" applyBorder="1" applyAlignment="1">
      <alignment horizontal="center" vertical="center" wrapText="1"/>
    </xf>
    <xf numFmtId="1" fontId="3" fillId="6" borderId="32" xfId="0" quotePrefix="1" applyNumberFormat="1" applyFont="1" applyFill="1" applyBorder="1" applyAlignment="1">
      <alignment horizontal="center" vertical="center" wrapText="1"/>
    </xf>
    <xf numFmtId="1" fontId="3" fillId="6" borderId="34" xfId="0" quotePrefix="1" applyNumberFormat="1" applyFont="1" applyFill="1" applyBorder="1" applyAlignment="1">
      <alignment horizontal="center" vertical="center" wrapText="1"/>
    </xf>
    <xf numFmtId="1" fontId="3" fillId="6" borderId="31" xfId="0" quotePrefix="1" applyNumberFormat="1" applyFont="1" applyFill="1" applyBorder="1" applyAlignment="1">
      <alignment horizontal="center" vertical="center" wrapText="1"/>
    </xf>
    <xf numFmtId="9" fontId="6" fillId="7" borderId="19" xfId="0" applyNumberFormat="1" applyFont="1" applyFill="1" applyBorder="1" applyAlignment="1"/>
    <xf numFmtId="9" fontId="6" fillId="7" borderId="16" xfId="0" applyNumberFormat="1" applyFont="1" applyFill="1" applyBorder="1" applyAlignment="1"/>
    <xf numFmtId="9" fontId="6" fillId="7" borderId="5" xfId="0" applyNumberFormat="1" applyFont="1" applyFill="1" applyBorder="1" applyAlignment="1"/>
    <xf numFmtId="0" fontId="7" fillId="8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/>
    <xf numFmtId="0" fontId="7" fillId="8" borderId="20" xfId="0" applyNumberFormat="1" applyFont="1" applyFill="1" applyBorder="1" applyAlignment="1">
      <alignment horizontal="center"/>
    </xf>
    <xf numFmtId="0" fontId="7" fillId="8" borderId="20" xfId="0" applyNumberFormat="1" applyFont="1" applyFill="1" applyBorder="1" applyAlignment="1"/>
    <xf numFmtId="9" fontId="6" fillId="7" borderId="20" xfId="0" applyNumberFormat="1" applyFont="1" applyFill="1" applyBorder="1" applyAlignment="1"/>
    <xf numFmtId="9" fontId="6" fillId="7" borderId="21" xfId="0" applyNumberFormat="1" applyFont="1" applyFill="1" applyBorder="1" applyAlignment="1"/>
    <xf numFmtId="9" fontId="6" fillId="7" borderId="22" xfId="0" applyNumberFormat="1" applyFont="1" applyFill="1" applyBorder="1" applyAlignment="1"/>
    <xf numFmtId="9" fontId="6" fillId="7" borderId="1" xfId="0" applyNumberFormat="1" applyFont="1" applyFill="1" applyBorder="1" applyAlignment="1"/>
    <xf numFmtId="9" fontId="6" fillId="7" borderId="8" xfId="0" applyNumberFormat="1" applyFont="1" applyFill="1" applyBorder="1" applyAlignment="1"/>
    <xf numFmtId="9" fontId="2" fillId="9" borderId="1" xfId="0" applyNumberFormat="1" applyFont="1" applyFill="1" applyBorder="1" applyAlignment="1"/>
    <xf numFmtId="9" fontId="2" fillId="9" borderId="8" xfId="0" applyNumberFormat="1" applyFont="1" applyFill="1" applyBorder="1" applyAlignment="1"/>
    <xf numFmtId="9" fontId="2" fillId="9" borderId="16" xfId="0" applyNumberFormat="1" applyFont="1" applyFill="1" applyBorder="1" applyAlignment="1"/>
    <xf numFmtId="9" fontId="2" fillId="9" borderId="5" xfId="0" applyNumberFormat="1" applyFont="1" applyFill="1" applyBorder="1" applyAlignment="1"/>
    <xf numFmtId="9" fontId="2" fillId="9" borderId="22" xfId="0" applyNumberFormat="1" applyFont="1" applyFill="1" applyBorder="1" applyAlignment="1"/>
    <xf numFmtId="9" fontId="2" fillId="9" borderId="19" xfId="0" applyNumberFormat="1" applyFont="1" applyFill="1" applyBorder="1" applyAlignment="1"/>
    <xf numFmtId="9" fontId="2" fillId="9" borderId="20" xfId="0" applyNumberFormat="1" applyFont="1" applyFill="1" applyBorder="1" applyAlignment="1"/>
    <xf numFmtId="9" fontId="2" fillId="9" borderId="21" xfId="0" applyNumberFormat="1" applyFont="1" applyFill="1" applyBorder="1" applyAlignment="1"/>
    <xf numFmtId="9" fontId="2" fillId="5" borderId="23" xfId="0" applyNumberFormat="1" applyFont="1" applyFill="1" applyBorder="1" applyAlignment="1"/>
    <xf numFmtId="9" fontId="2" fillId="5" borderId="16" xfId="0" applyNumberFormat="1" applyFont="1" applyFill="1" applyBorder="1" applyAlignment="1"/>
    <xf numFmtId="9" fontId="2" fillId="5" borderId="19" xfId="0" applyNumberFormat="1" applyFont="1" applyFill="1" applyBorder="1" applyAlignment="1"/>
    <xf numFmtId="9" fontId="2" fillId="4" borderId="16" xfId="0" applyNumberFormat="1" applyFont="1" applyFill="1" applyBorder="1" applyAlignment="1"/>
    <xf numFmtId="0" fontId="8" fillId="10" borderId="1" xfId="0" applyNumberFormat="1" applyFont="1" applyFill="1" applyBorder="1" applyAlignment="1"/>
    <xf numFmtId="1" fontId="3" fillId="6" borderId="35" xfId="0" quotePrefix="1" applyNumberFormat="1" applyFont="1" applyFill="1" applyBorder="1" applyAlignment="1">
      <alignment horizontal="center" vertical="center" wrapText="1"/>
    </xf>
    <xf numFmtId="9" fontId="6" fillId="8" borderId="1" xfId="0" applyNumberFormat="1" applyFont="1" applyFill="1" applyBorder="1" applyAlignment="1"/>
    <xf numFmtId="9" fontId="6" fillId="8" borderId="6" xfId="0" applyNumberFormat="1" applyFont="1" applyFill="1" applyBorder="1" applyAlignment="1"/>
    <xf numFmtId="0" fontId="2" fillId="0" borderId="36" xfId="0" applyNumberFormat="1" applyFont="1" applyBorder="1" applyAlignment="1">
      <alignment horizontal="center"/>
    </xf>
    <xf numFmtId="10" fontId="2" fillId="0" borderId="36" xfId="0" applyNumberFormat="1" applyFont="1" applyBorder="1" applyAlignment="1">
      <alignment horizontal="center"/>
    </xf>
    <xf numFmtId="0" fontId="5" fillId="0" borderId="36" xfId="0" applyNumberFormat="1" applyFont="1" applyBorder="1" applyAlignment="1">
      <alignment horizontal="center"/>
    </xf>
    <xf numFmtId="0" fontId="5" fillId="0" borderId="37" xfId="0" applyNumberFormat="1" applyFont="1" applyBorder="1" applyAlignment="1">
      <alignment horizontal="center"/>
    </xf>
    <xf numFmtId="0" fontId="2" fillId="0" borderId="37" xfId="0" applyNumberFormat="1" applyFont="1" applyBorder="1" applyAlignment="1">
      <alignment horizontal="center"/>
    </xf>
    <xf numFmtId="0" fontId="5" fillId="0" borderId="38" xfId="0" applyNumberFormat="1" applyFont="1" applyBorder="1" applyAlignment="1">
      <alignment horizontal="center"/>
    </xf>
    <xf numFmtId="9" fontId="6" fillId="8" borderId="16" xfId="0" applyNumberFormat="1" applyFont="1" applyFill="1" applyBorder="1" applyAlignment="1"/>
    <xf numFmtId="9" fontId="6" fillId="8" borderId="8" xfId="0" applyNumberFormat="1" applyFont="1" applyFill="1" applyBorder="1" applyAlignment="1"/>
    <xf numFmtId="9" fontId="6" fillId="8" borderId="20" xfId="0" applyNumberFormat="1" applyFont="1" applyFill="1" applyBorder="1" applyAlignment="1"/>
    <xf numFmtId="9" fontId="6" fillId="8" borderId="25" xfId="0" applyNumberFormat="1" applyFont="1" applyFill="1" applyBorder="1" applyAlignment="1"/>
    <xf numFmtId="9" fontId="6" fillId="8" borderId="23" xfId="0" applyNumberFormat="1" applyFont="1" applyFill="1" applyBorder="1" applyAlignment="1"/>
    <xf numFmtId="0" fontId="5" fillId="5" borderId="38" xfId="0" applyNumberFormat="1" applyFont="1" applyFill="1" applyBorder="1" applyAlignment="1">
      <alignment horizontal="center"/>
    </xf>
    <xf numFmtId="0" fontId="5" fillId="5" borderId="39" xfId="0" applyNumberFormat="1" applyFont="1" applyFill="1" applyBorder="1" applyAlignment="1">
      <alignment horizontal="center"/>
    </xf>
    <xf numFmtId="9" fontId="6" fillId="8" borderId="40" xfId="0" applyNumberFormat="1" applyFont="1" applyFill="1" applyBorder="1" applyAlignment="1"/>
    <xf numFmtId="0" fontId="3" fillId="6" borderId="2" xfId="0" applyNumberFormat="1" applyFont="1" applyFill="1" applyBorder="1" applyAlignment="1">
      <alignment horizontal="center" vertical="center"/>
    </xf>
    <xf numFmtId="0" fontId="3" fillId="10" borderId="0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 wrapText="1"/>
    </xf>
    <xf numFmtId="1" fontId="3" fillId="0" borderId="17" xfId="0" quotePrefix="1" applyNumberFormat="1" applyFont="1" applyFill="1" applyBorder="1" applyAlignment="1">
      <alignment horizontal="center" vertical="center" wrapText="1"/>
    </xf>
    <xf numFmtId="1" fontId="3" fillId="0" borderId="2" xfId="0" quotePrefix="1" applyNumberFormat="1" applyFont="1" applyFill="1" applyBorder="1" applyAlignment="1">
      <alignment horizontal="center" vertical="center" wrapText="1"/>
    </xf>
    <xf numFmtId="1" fontId="3" fillId="0" borderId="9" xfId="0" quotePrefix="1" applyNumberFormat="1" applyFont="1" applyFill="1" applyBorder="1" applyAlignment="1">
      <alignment horizontal="center" vertical="center" wrapText="1"/>
    </xf>
    <xf numFmtId="1" fontId="3" fillId="0" borderId="0" xfId="0" quotePrefix="1" applyNumberFormat="1" applyFont="1" applyFill="1" applyBorder="1" applyAlignment="1">
      <alignment horizontal="center" vertical="center" wrapText="1"/>
    </xf>
    <xf numFmtId="1" fontId="3" fillId="0" borderId="7" xfId="0" quotePrefix="1" applyNumberFormat="1" applyFont="1" applyFill="1" applyBorder="1" applyAlignment="1">
      <alignment horizontal="center" vertical="center" wrapText="1"/>
    </xf>
    <xf numFmtId="0" fontId="3" fillId="10" borderId="41" xfId="0" applyNumberFormat="1" applyFont="1" applyFill="1" applyBorder="1" applyAlignment="1">
      <alignment horizontal="center" vertical="center"/>
    </xf>
    <xf numFmtId="0" fontId="3" fillId="6" borderId="42" xfId="0" applyNumberFormat="1" applyFont="1" applyFill="1" applyBorder="1" applyAlignment="1">
      <alignment horizontal="center" vertical="center"/>
    </xf>
    <xf numFmtId="0" fontId="3" fillId="10" borderId="42" xfId="0" applyNumberFormat="1" applyFont="1" applyFill="1" applyBorder="1" applyAlignment="1">
      <alignment horizontal="center" vertical="center" wrapText="1"/>
    </xf>
    <xf numFmtId="9" fontId="2" fillId="0" borderId="43" xfId="0" applyNumberFormat="1" applyFont="1" applyBorder="1" applyAlignment="1"/>
    <xf numFmtId="9" fontId="2" fillId="0" borderId="42" xfId="0" applyNumberFormat="1" applyFont="1" applyBorder="1" applyAlignment="1"/>
    <xf numFmtId="9" fontId="2" fillId="0" borderId="44" xfId="0" applyNumberFormat="1" applyFont="1" applyBorder="1" applyAlignment="1"/>
    <xf numFmtId="9" fontId="2" fillId="0" borderId="41" xfId="0" applyNumberFormat="1" applyFont="1" applyBorder="1" applyAlignment="1"/>
    <xf numFmtId="9" fontId="2" fillId="0" borderId="45" xfId="0" applyNumberFormat="1" applyFont="1" applyBorder="1" applyAlignment="1"/>
    <xf numFmtId="9" fontId="2" fillId="0" borderId="46" xfId="0" applyNumberFormat="1" applyFont="1" applyBorder="1" applyAlignment="1"/>
    <xf numFmtId="9" fontId="2" fillId="5" borderId="46" xfId="0" applyNumberFormat="1" applyFont="1" applyFill="1" applyBorder="1" applyAlignment="1"/>
    <xf numFmtId="9" fontId="2" fillId="5" borderId="47" xfId="0" applyNumberFormat="1" applyFont="1" applyFill="1" applyBorder="1" applyAlignment="1"/>
    <xf numFmtId="1" fontId="5" fillId="0" borderId="11" xfId="0" applyNumberFormat="1" applyFont="1" applyBorder="1" applyAlignment="1"/>
    <xf numFmtId="9" fontId="2" fillId="0" borderId="48" xfId="0" applyNumberFormat="1" applyFont="1" applyFill="1" applyBorder="1" applyAlignment="1"/>
    <xf numFmtId="1" fontId="2" fillId="0" borderId="48" xfId="0" applyNumberFormat="1" applyFont="1" applyFill="1" applyBorder="1" applyAlignment="1"/>
    <xf numFmtId="1" fontId="5" fillId="0" borderId="48" xfId="0" applyNumberFormat="1" applyFont="1" applyFill="1" applyBorder="1" applyAlignment="1"/>
    <xf numFmtId="9" fontId="6" fillId="8" borderId="5" xfId="0" applyNumberFormat="1" applyFont="1" applyFill="1" applyBorder="1" applyAlignment="1"/>
    <xf numFmtId="1" fontId="3" fillId="6" borderId="49" xfId="0" quotePrefix="1" applyNumberFormat="1" applyFont="1" applyFill="1" applyBorder="1" applyAlignment="1">
      <alignment horizontal="center" vertical="center" wrapText="1"/>
    </xf>
    <xf numFmtId="9" fontId="2" fillId="3" borderId="50" xfId="0" applyNumberFormat="1" applyFont="1" applyFill="1" applyBorder="1" applyAlignment="1"/>
    <xf numFmtId="9" fontId="6" fillId="8" borderId="21" xfId="0" applyNumberFormat="1" applyFont="1" applyFill="1" applyBorder="1" applyAlignment="1"/>
    <xf numFmtId="1" fontId="3" fillId="0" borderId="51" xfId="0" quotePrefix="1" applyNumberFormat="1" applyFont="1" applyFill="1" applyBorder="1" applyAlignment="1">
      <alignment horizontal="center" vertical="center" wrapText="1"/>
    </xf>
    <xf numFmtId="1" fontId="3" fillId="0" borderId="52" xfId="0" quotePrefix="1" applyNumberFormat="1" applyFont="1" applyFill="1" applyBorder="1" applyAlignment="1">
      <alignment horizontal="center" vertical="center" wrapText="1"/>
    </xf>
    <xf numFmtId="9" fontId="6" fillId="8" borderId="19" xfId="0" applyNumberFormat="1" applyFont="1" applyFill="1" applyBorder="1" applyAlignment="1"/>
    <xf numFmtId="0" fontId="0" fillId="0" borderId="0" xfId="0" applyAlignment="1"/>
    <xf numFmtId="0" fontId="0" fillId="5" borderId="53" xfId="0" applyFont="1" applyFill="1" applyBorder="1" applyAlignment="1"/>
    <xf numFmtId="0" fontId="0" fillId="4" borderId="53" xfId="0" applyFont="1" applyFill="1" applyBorder="1" applyAlignment="1"/>
    <xf numFmtId="0" fontId="0" fillId="8" borderId="53" xfId="0" applyFont="1" applyFill="1" applyBorder="1" applyAlignment="1"/>
    <xf numFmtId="0" fontId="0" fillId="9" borderId="53" xfId="0" applyFont="1" applyFill="1" applyBorder="1" applyAlignment="1"/>
    <xf numFmtId="0" fontId="0" fillId="7" borderId="53" xfId="0" applyFont="1" applyFill="1" applyBorder="1" applyAlignment="1"/>
    <xf numFmtId="0" fontId="0" fillId="3" borderId="53" xfId="0" applyFont="1" applyFill="1" applyBorder="1" applyAlignment="1"/>
    <xf numFmtId="0" fontId="10" fillId="0" borderId="0" xfId="0" applyFont="1" applyAlignment="1"/>
    <xf numFmtId="0" fontId="10" fillId="0" borderId="54" xfId="0" applyFont="1" applyBorder="1" applyAlignment="1"/>
    <xf numFmtId="0" fontId="0" fillId="0" borderId="54" xfId="0" applyFont="1" applyBorder="1" applyAlignment="1"/>
    <xf numFmtId="9" fontId="2" fillId="4" borderId="55" xfId="0" applyNumberFormat="1" applyFont="1" applyFill="1" applyBorder="1" applyAlignment="1"/>
    <xf numFmtId="9" fontId="2" fillId="3" borderId="40" xfId="0" applyNumberFormat="1" applyFont="1" applyFill="1" applyBorder="1" applyAlignment="1"/>
    <xf numFmtId="9" fontId="2" fillId="4" borderId="8" xfId="0" applyNumberFormat="1" applyFont="1" applyFill="1" applyBorder="1" applyAlignment="1"/>
    <xf numFmtId="9" fontId="2" fillId="9" borderId="56" xfId="0" applyNumberFormat="1" applyFont="1" applyFill="1" applyBorder="1" applyAlignment="1"/>
    <xf numFmtId="9" fontId="2" fillId="9" borderId="24" xfId="0" applyNumberFormat="1" applyFont="1" applyFill="1" applyBorder="1" applyAlignment="1"/>
    <xf numFmtId="9" fontId="2" fillId="3" borderId="56" xfId="0" applyNumberFormat="1" applyFont="1" applyFill="1" applyBorder="1" applyAlignment="1"/>
    <xf numFmtId="1" fontId="3" fillId="0" borderId="57" xfId="0" quotePrefix="1" applyNumberFormat="1" applyFont="1" applyFill="1" applyBorder="1" applyAlignment="1">
      <alignment horizontal="center" vertical="center" wrapText="1"/>
    </xf>
    <xf numFmtId="9" fontId="2" fillId="4" borderId="5" xfId="0" applyNumberFormat="1" applyFont="1" applyFill="1" applyBorder="1" applyAlignment="1"/>
    <xf numFmtId="1" fontId="5" fillId="0" borderId="58" xfId="0" applyNumberFormat="1" applyFont="1" applyBorder="1" applyAlignment="1"/>
    <xf numFmtId="1" fontId="5" fillId="0" borderId="59" xfId="0" applyNumberFormat="1" applyFont="1" applyBorder="1" applyAlignment="1"/>
    <xf numFmtId="9" fontId="2" fillId="4" borderId="46" xfId="0" applyNumberFormat="1" applyFont="1" applyFill="1" applyBorder="1" applyAlignment="1"/>
    <xf numFmtId="0" fontId="1" fillId="0" borderId="60" xfId="0" applyFont="1" applyBorder="1" applyAlignment="1">
      <alignment horizontal="center" vertical="center"/>
    </xf>
    <xf numFmtId="1" fontId="3" fillId="6" borderId="61" xfId="0" quotePrefix="1" applyNumberFormat="1" applyFont="1" applyFill="1" applyBorder="1" applyAlignment="1">
      <alignment horizontal="center" vertical="center" wrapText="1"/>
    </xf>
    <xf numFmtId="9" fontId="2" fillId="0" borderId="62" xfId="0" applyNumberFormat="1" applyFont="1" applyBorder="1" applyAlignment="1"/>
    <xf numFmtId="9" fontId="6" fillId="8" borderId="50" xfId="0" applyNumberFormat="1" applyFont="1" applyFill="1" applyBorder="1" applyAlignment="1"/>
    <xf numFmtId="9" fontId="2" fillId="4" borderId="50" xfId="0" applyNumberFormat="1" applyFont="1" applyFill="1" applyBorder="1" applyAlignment="1"/>
    <xf numFmtId="9" fontId="2" fillId="4" borderId="21" xfId="0" applyNumberFormat="1" applyFont="1" applyFill="1" applyBorder="1" applyAlignment="1"/>
    <xf numFmtId="1" fontId="3" fillId="0" borderId="63" xfId="0" quotePrefix="1" applyNumberFormat="1" applyFont="1" applyFill="1" applyBorder="1" applyAlignment="1">
      <alignment horizontal="center" vertical="center" wrapText="1"/>
    </xf>
    <xf numFmtId="0" fontId="3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/>
    <xf numFmtId="0" fontId="3" fillId="5" borderId="1" xfId="0" applyNumberFormat="1" applyFont="1" applyFill="1" applyBorder="1" applyAlignment="1">
      <alignment horizontal="center"/>
    </xf>
    <xf numFmtId="0" fontId="3" fillId="5" borderId="1" xfId="0" applyNumberFormat="1" applyFont="1" applyFill="1" applyBorder="1" applyAlignment="1"/>
    <xf numFmtId="0" fontId="5" fillId="4" borderId="20" xfId="0" applyNumberFormat="1" applyFont="1" applyFill="1" applyBorder="1" applyAlignment="1">
      <alignment horizontal="center"/>
    </xf>
    <xf numFmtId="0" fontId="5" fillId="4" borderId="20" xfId="0" applyNumberFormat="1" applyFont="1" applyFill="1" applyBorder="1" applyAlignment="1"/>
    <xf numFmtId="17" fontId="4" fillId="6" borderId="27" xfId="0" applyNumberFormat="1" applyFont="1" applyFill="1" applyBorder="1" applyAlignment="1">
      <alignment horizontal="center" vertical="center" wrapText="1"/>
    </xf>
    <xf numFmtId="9" fontId="11" fillId="5" borderId="1" xfId="0" applyNumberFormat="1" applyFont="1" applyFill="1" applyBorder="1" applyAlignment="1"/>
    <xf numFmtId="9" fontId="11" fillId="5" borderId="19" xfId="0" applyNumberFormat="1" applyFont="1" applyFill="1" applyBorder="1" applyAlignment="1"/>
    <xf numFmtId="0" fontId="3" fillId="5" borderId="20" xfId="0" applyNumberFormat="1" applyFont="1" applyFill="1" applyBorder="1" applyAlignment="1">
      <alignment horizontal="center"/>
    </xf>
    <xf numFmtId="0" fontId="3" fillId="5" borderId="20" xfId="0" applyNumberFormat="1" applyFont="1" applyFill="1" applyBorder="1" applyAlignment="1"/>
    <xf numFmtId="9" fontId="2" fillId="4" borderId="25" xfId="0" applyNumberFormat="1" applyFont="1" applyFill="1" applyBorder="1" applyAlignment="1"/>
    <xf numFmtId="9" fontId="11" fillId="5" borderId="6" xfId="0" applyNumberFormat="1" applyFont="1" applyFill="1" applyBorder="1" applyAlignment="1"/>
    <xf numFmtId="9" fontId="6" fillId="8" borderId="46" xfId="0" applyNumberFormat="1" applyFont="1" applyFill="1" applyBorder="1" applyAlignment="1"/>
    <xf numFmtId="9" fontId="11" fillId="4" borderId="16" xfId="0" applyNumberFormat="1" applyFont="1" applyFill="1" applyBorder="1" applyAlignment="1"/>
    <xf numFmtId="9" fontId="11" fillId="4" borderId="1" xfId="0" applyNumberFormat="1" applyFont="1" applyFill="1" applyBorder="1" applyAlignment="1"/>
    <xf numFmtId="9" fontId="11" fillId="4" borderId="20" xfId="0" applyNumberFormat="1" applyFont="1" applyFill="1" applyBorder="1" applyAlignment="1"/>
    <xf numFmtId="9" fontId="11" fillId="4" borderId="25" xfId="0" applyNumberFormat="1" applyFont="1" applyFill="1" applyBorder="1" applyAlignment="1"/>
    <xf numFmtId="9" fontId="2" fillId="4" borderId="19" xfId="0" applyNumberFormat="1" applyFont="1" applyFill="1" applyBorder="1" applyAlignment="1"/>
    <xf numFmtId="9" fontId="11" fillId="5" borderId="20" xfId="0" applyNumberFormat="1" applyFont="1" applyFill="1" applyBorder="1" applyAlignment="1"/>
    <xf numFmtId="9" fontId="11" fillId="5" borderId="25" xfId="0" applyNumberFormat="1" applyFont="1" applyFill="1" applyBorder="1" applyAlignment="1"/>
    <xf numFmtId="9" fontId="6" fillId="8" borderId="55" xfId="0" applyNumberFormat="1" applyFont="1" applyFill="1" applyBorder="1" applyAlignment="1"/>
    <xf numFmtId="0" fontId="0" fillId="0" borderId="9" xfId="0" applyFont="1" applyBorder="1" applyAlignment="1"/>
    <xf numFmtId="9" fontId="6" fillId="7" borderId="24" xfId="0" applyNumberFormat="1" applyFont="1" applyFill="1" applyBorder="1" applyAlignment="1"/>
    <xf numFmtId="9" fontId="7" fillId="7" borderId="21" xfId="0" applyNumberFormat="1" applyFont="1" applyFill="1" applyBorder="1" applyAlignment="1"/>
    <xf numFmtId="0" fontId="1" fillId="0" borderId="57" xfId="0" applyFont="1" applyBorder="1" applyAlignment="1">
      <alignment horizontal="center" vertical="center"/>
    </xf>
    <xf numFmtId="9" fontId="6" fillId="7" borderId="50" xfId="0" applyNumberFormat="1" applyFont="1" applyFill="1" applyBorder="1" applyAlignment="1"/>
    <xf numFmtId="9" fontId="2" fillId="9" borderId="50" xfId="0" applyNumberFormat="1" applyFont="1" applyFill="1" applyBorder="1" applyAlignment="1"/>
    <xf numFmtId="9" fontId="2" fillId="4" borderId="64" xfId="0" applyNumberFormat="1" applyFont="1" applyFill="1" applyBorder="1" applyAlignment="1"/>
    <xf numFmtId="9" fontId="2" fillId="3" borderId="64" xfId="0" applyNumberFormat="1" applyFont="1" applyFill="1" applyBorder="1" applyAlignment="1"/>
    <xf numFmtId="1" fontId="3" fillId="6" borderId="29" xfId="0" quotePrefix="1" applyNumberFormat="1" applyFont="1" applyFill="1" applyBorder="1" applyAlignment="1">
      <alignment horizontal="center" vertical="center" wrapText="1"/>
    </xf>
    <xf numFmtId="9" fontId="2" fillId="0" borderId="65" xfId="0" applyNumberFormat="1" applyFont="1" applyBorder="1" applyAlignment="1"/>
    <xf numFmtId="0" fontId="3" fillId="6" borderId="61" xfId="0" applyNumberFormat="1" applyFont="1" applyFill="1" applyBorder="1" applyAlignment="1">
      <alignment horizontal="center" vertical="center" wrapText="1"/>
    </xf>
    <xf numFmtId="0" fontId="3" fillId="10" borderId="7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/>
    </xf>
    <xf numFmtId="0" fontId="5" fillId="5" borderId="6" xfId="0" applyNumberFormat="1" applyFont="1" applyFill="1" applyBorder="1" applyAlignment="1">
      <alignment horizontal="center"/>
    </xf>
    <xf numFmtId="0" fontId="7" fillId="8" borderId="6" xfId="0" applyNumberFormat="1" applyFont="1" applyFill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10" fontId="2" fillId="0" borderId="11" xfId="0" applyNumberFormat="1" applyFont="1" applyBorder="1" applyAlignment="1">
      <alignment horizontal="center"/>
    </xf>
    <xf numFmtId="0" fontId="5" fillId="0" borderId="11" xfId="0" applyNumberFormat="1" applyFont="1" applyBorder="1" applyAlignment="1">
      <alignment horizontal="center"/>
    </xf>
    <xf numFmtId="0" fontId="5" fillId="0" borderId="6" xfId="0" applyNumberFormat="1" applyFont="1" applyBorder="1" applyAlignment="1">
      <alignment horizontal="center"/>
    </xf>
    <xf numFmtId="0" fontId="5" fillId="5" borderId="25" xfId="0" applyNumberFormat="1" applyFont="1" applyFill="1" applyBorder="1" applyAlignment="1">
      <alignment horizontal="center"/>
    </xf>
    <xf numFmtId="0" fontId="5" fillId="4" borderId="6" xfId="0" applyNumberFormat="1" applyFont="1" applyFill="1" applyBorder="1" applyAlignment="1">
      <alignment horizontal="center"/>
    </xf>
    <xf numFmtId="0" fontId="7" fillId="8" borderId="25" xfId="0" applyNumberFormat="1" applyFont="1" applyFill="1" applyBorder="1" applyAlignment="1">
      <alignment horizontal="center"/>
    </xf>
    <xf numFmtId="0" fontId="3" fillId="10" borderId="62" xfId="0" applyNumberFormat="1" applyFont="1" applyFill="1" applyBorder="1" applyAlignment="1">
      <alignment horizontal="center" vertical="center" wrapText="1"/>
    </xf>
    <xf numFmtId="0" fontId="5" fillId="0" borderId="23" xfId="0" applyNumberFormat="1" applyFont="1" applyBorder="1" applyAlignment="1">
      <alignment horizontal="center"/>
    </xf>
    <xf numFmtId="0" fontId="3" fillId="5" borderId="6" xfId="0" applyNumberFormat="1" applyFont="1" applyFill="1" applyBorder="1" applyAlignment="1">
      <alignment horizontal="center"/>
    </xf>
    <xf numFmtId="9" fontId="6" fillId="7" borderId="40" xfId="0" applyNumberFormat="1" applyFont="1" applyFill="1" applyBorder="1" applyAlignment="1"/>
    <xf numFmtId="9" fontId="2" fillId="4" borderId="66" xfId="0" applyNumberFormat="1" applyFont="1" applyFill="1" applyBorder="1" applyAlignment="1"/>
    <xf numFmtId="0" fontId="7" fillId="8" borderId="38" xfId="0" applyNumberFormat="1" applyFont="1" applyFill="1" applyBorder="1" applyAlignment="1">
      <alignment horizontal="center"/>
    </xf>
    <xf numFmtId="9" fontId="2" fillId="2" borderId="8" xfId="0" applyNumberFormat="1" applyFont="1" applyFill="1" applyBorder="1" applyAlignment="1"/>
    <xf numFmtId="9" fontId="2" fillId="5" borderId="56" xfId="0" applyNumberFormat="1" applyFont="1" applyFill="1" applyBorder="1" applyAlignment="1"/>
    <xf numFmtId="9" fontId="6" fillId="7" borderId="56" xfId="0" applyNumberFormat="1" applyFont="1" applyFill="1" applyBorder="1" applyAlignment="1"/>
    <xf numFmtId="9" fontId="6" fillId="7" borderId="64" xfId="0" applyNumberFormat="1" applyFont="1" applyFill="1" applyBorder="1" applyAlignment="1"/>
    <xf numFmtId="9" fontId="2" fillId="3" borderId="65" xfId="0" applyNumberFormat="1" applyFont="1" applyFill="1" applyBorder="1" applyAlignment="1"/>
    <xf numFmtId="9" fontId="2" fillId="4" borderId="22" xfId="0" applyNumberFormat="1" applyFont="1" applyFill="1" applyBorder="1" applyAlignment="1"/>
    <xf numFmtId="1" fontId="3" fillId="6" borderId="67" xfId="0" quotePrefix="1" applyNumberFormat="1" applyFont="1" applyFill="1" applyBorder="1" applyAlignment="1">
      <alignment horizontal="center" vertical="center" wrapText="1"/>
    </xf>
    <xf numFmtId="1" fontId="3" fillId="6" borderId="68" xfId="0" quotePrefix="1" applyNumberFormat="1" applyFont="1" applyFill="1" applyBorder="1" applyAlignment="1">
      <alignment horizontal="center" vertical="center" wrapText="1"/>
    </xf>
    <xf numFmtId="9" fontId="2" fillId="0" borderId="69" xfId="0" applyNumberFormat="1" applyFont="1" applyBorder="1" applyAlignment="1"/>
    <xf numFmtId="9" fontId="2" fillId="0" borderId="70" xfId="0" applyNumberFormat="1" applyFont="1" applyBorder="1" applyAlignment="1"/>
    <xf numFmtId="1" fontId="2" fillId="0" borderId="51" xfId="0" applyNumberFormat="1" applyFont="1" applyBorder="1" applyAlignment="1"/>
    <xf numFmtId="1" fontId="2" fillId="0" borderId="52" xfId="0" applyNumberFormat="1" applyFont="1" applyBorder="1" applyAlignment="1"/>
    <xf numFmtId="1" fontId="5" fillId="0" borderId="51" xfId="0" applyNumberFormat="1" applyFont="1" applyBorder="1" applyAlignment="1"/>
    <xf numFmtId="1" fontId="5" fillId="0" borderId="52" xfId="0" applyNumberFormat="1" applyFont="1" applyBorder="1" applyAlignment="1"/>
    <xf numFmtId="1" fontId="2" fillId="0" borderId="71" xfId="0" applyNumberFormat="1" applyFont="1" applyBorder="1" applyAlignment="1"/>
    <xf numFmtId="1" fontId="2" fillId="0" borderId="72" xfId="0" applyNumberFormat="1" applyFont="1" applyBorder="1" applyAlignment="1"/>
    <xf numFmtId="1" fontId="5" fillId="0" borderId="73" xfId="0" applyNumberFormat="1" applyFont="1" applyBorder="1" applyAlignment="1"/>
    <xf numFmtId="1" fontId="5" fillId="0" borderId="74" xfId="0" applyNumberFormat="1" applyFont="1" applyBorder="1" applyAlignment="1"/>
    <xf numFmtId="10" fontId="2" fillId="0" borderId="69" xfId="0" applyNumberFormat="1" applyFont="1" applyBorder="1" applyAlignment="1"/>
    <xf numFmtId="10" fontId="2" fillId="0" borderId="70" xfId="0" applyNumberFormat="1" applyFont="1" applyBorder="1" applyAlignment="1"/>
    <xf numFmtId="9" fontId="2" fillId="0" borderId="75" xfId="0" applyNumberFormat="1" applyFont="1" applyBorder="1" applyAlignment="1"/>
    <xf numFmtId="9" fontId="2" fillId="0" borderId="76" xfId="0" applyNumberFormat="1" applyFont="1" applyBorder="1" applyAlignment="1"/>
    <xf numFmtId="9" fontId="5" fillId="5" borderId="70" xfId="0" applyNumberFormat="1" applyFont="1" applyFill="1" applyBorder="1" applyAlignment="1"/>
    <xf numFmtId="9" fontId="7" fillId="8" borderId="70" xfId="0" applyNumberFormat="1" applyFont="1" applyFill="1" applyBorder="1" applyAlignment="1"/>
    <xf numFmtId="9" fontId="5" fillId="5" borderId="77" xfId="0" applyNumberFormat="1" applyFont="1" applyFill="1" applyBorder="1" applyAlignment="1"/>
    <xf numFmtId="9" fontId="2" fillId="9" borderId="69" xfId="0" applyNumberFormat="1" applyFont="1" applyFill="1" applyBorder="1" applyAlignment="1"/>
    <xf numFmtId="9" fontId="2" fillId="3" borderId="69" xfId="0" applyNumberFormat="1" applyFont="1" applyFill="1" applyBorder="1" applyAlignment="1"/>
    <xf numFmtId="9" fontId="6" fillId="7" borderId="69" xfId="0" applyNumberFormat="1" applyFont="1" applyFill="1" applyBorder="1" applyAlignment="1"/>
    <xf numFmtId="9" fontId="2" fillId="9" borderId="78" xfId="0" applyNumberFormat="1" applyFont="1" applyFill="1" applyBorder="1" applyAlignment="1"/>
    <xf numFmtId="9" fontId="5" fillId="4" borderId="70" xfId="0" applyNumberFormat="1" applyFont="1" applyFill="1" applyBorder="1" applyAlignment="1"/>
    <xf numFmtId="9" fontId="6" fillId="7" borderId="78" xfId="0" applyNumberFormat="1" applyFont="1" applyFill="1" applyBorder="1" applyAlignment="1"/>
    <xf numFmtId="9" fontId="5" fillId="4" borderId="77" xfId="0" applyNumberFormat="1" applyFont="1" applyFill="1" applyBorder="1" applyAlignment="1"/>
    <xf numFmtId="9" fontId="2" fillId="3" borderId="79" xfId="0" applyNumberFormat="1" applyFont="1" applyFill="1" applyBorder="1" applyAlignment="1"/>
    <xf numFmtId="9" fontId="5" fillId="4" borderId="8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zoomScale="70" workbookViewId="0"/>
  </sheetViews>
  <sheetFormatPr defaultRowHeight="15.6" x14ac:dyDescent="0.3"/>
  <sheetData>
    <row r="3" spans="1:6" ht="16.2" thickBot="1" x14ac:dyDescent="0.35">
      <c r="B3" s="169" t="s">
        <v>124</v>
      </c>
      <c r="C3" s="170"/>
      <c r="D3" s="170"/>
      <c r="E3" s="170"/>
      <c r="F3" s="170"/>
    </row>
    <row r="4" spans="1:6" x14ac:dyDescent="0.3">
      <c r="A4" s="161"/>
    </row>
    <row r="5" spans="1:6" x14ac:dyDescent="0.3">
      <c r="B5" s="168" t="s">
        <v>125</v>
      </c>
    </row>
    <row r="6" spans="1:6" ht="6" customHeight="1" thickBot="1" x14ac:dyDescent="0.35"/>
    <row r="7" spans="1:6" ht="16.2" thickBot="1" x14ac:dyDescent="0.35">
      <c r="C7" s="162"/>
      <c r="D7" s="161" t="s">
        <v>127</v>
      </c>
    </row>
    <row r="8" spans="1:6" ht="16.2" thickBot="1" x14ac:dyDescent="0.35"/>
    <row r="9" spans="1:6" ht="16.2" thickBot="1" x14ac:dyDescent="0.35">
      <c r="C9" s="163"/>
      <c r="D9" s="161" t="s">
        <v>128</v>
      </c>
    </row>
    <row r="10" spans="1:6" ht="16.2" thickBot="1" x14ac:dyDescent="0.35"/>
    <row r="11" spans="1:6" ht="16.2" thickBot="1" x14ac:dyDescent="0.35">
      <c r="C11" s="164"/>
      <c r="D11" s="161" t="s">
        <v>129</v>
      </c>
    </row>
    <row r="13" spans="1:6" x14ac:dyDescent="0.3">
      <c r="B13" s="168" t="s">
        <v>126</v>
      </c>
    </row>
    <row r="14" spans="1:6" ht="6" customHeight="1" thickBot="1" x14ac:dyDescent="0.35"/>
    <row r="15" spans="1:6" ht="16.2" thickBot="1" x14ac:dyDescent="0.35">
      <c r="C15" s="165"/>
      <c r="D15" s="161" t="s">
        <v>130</v>
      </c>
    </row>
    <row r="16" spans="1:6" ht="16.2" thickBot="1" x14ac:dyDescent="0.35"/>
    <row r="17" spans="3:4" ht="16.2" thickBot="1" x14ac:dyDescent="0.35">
      <c r="C17" s="167"/>
      <c r="D17" s="161" t="s">
        <v>131</v>
      </c>
    </row>
    <row r="18" spans="3:4" ht="16.2" thickBot="1" x14ac:dyDescent="0.35"/>
    <row r="19" spans="3:4" ht="16.2" thickBot="1" x14ac:dyDescent="0.35">
      <c r="C19" s="166"/>
      <c r="D19" s="161" t="s">
        <v>132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S47" activePane="bottomRight" state="frozen"/>
      <selection pane="topRight" activeCell="E1" sqref="E1"/>
      <selection pane="bottomLeft" activeCell="A3" sqref="A3"/>
      <selection pane="bottomRight" activeCell="AC66" sqref="AC66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5">
        <v>37316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" customHeight="1" x14ac:dyDescent="0.25">
      <c r="A6" s="92">
        <f t="shared" ref="A6:A12" si="1">+A5+1</f>
        <v>2</v>
      </c>
      <c r="B6" s="93" t="s">
        <v>4</v>
      </c>
      <c r="C6" s="92">
        <v>833</v>
      </c>
      <c r="D6" s="123">
        <v>0</v>
      </c>
      <c r="E6" s="115">
        <v>0</v>
      </c>
      <c r="F6" s="115">
        <v>0</v>
      </c>
      <c r="G6" s="115">
        <v>0</v>
      </c>
      <c r="H6" s="115">
        <v>0</v>
      </c>
      <c r="I6" s="115">
        <v>0</v>
      </c>
      <c r="J6" s="115">
        <v>0</v>
      </c>
      <c r="K6" s="115">
        <v>0</v>
      </c>
      <c r="L6" s="115">
        <v>0</v>
      </c>
      <c r="M6" s="115">
        <v>0</v>
      </c>
      <c r="N6" s="115">
        <v>0</v>
      </c>
      <c r="O6" s="115">
        <v>0</v>
      </c>
      <c r="P6" s="115">
        <v>0</v>
      </c>
      <c r="Q6" s="115">
        <v>0</v>
      </c>
      <c r="R6" s="115">
        <v>0</v>
      </c>
      <c r="S6" s="115">
        <v>0</v>
      </c>
      <c r="T6" s="115">
        <v>0</v>
      </c>
      <c r="U6" s="115">
        <v>0</v>
      </c>
      <c r="V6" s="115">
        <v>0</v>
      </c>
      <c r="W6" s="115">
        <v>0</v>
      </c>
      <c r="X6" s="115">
        <v>0</v>
      </c>
      <c r="Y6" s="115">
        <v>0</v>
      </c>
      <c r="Z6" s="60">
        <v>0.2</v>
      </c>
      <c r="AA6" s="60">
        <v>0.3</v>
      </c>
      <c r="AB6" s="60">
        <v>0.5</v>
      </c>
      <c r="AC6" s="60">
        <v>0.7</v>
      </c>
      <c r="AD6" s="60">
        <v>0.9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115">
        <v>0</v>
      </c>
      <c r="AH7" s="116">
        <v>0</v>
      </c>
    </row>
    <row r="8" spans="1:35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" customHeight="1" x14ac:dyDescent="0.25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6869</v>
      </c>
      <c r="E13" s="12">
        <f t="shared" si="2"/>
        <v>6869</v>
      </c>
      <c r="F13" s="12">
        <f t="shared" si="2"/>
        <v>6869</v>
      </c>
      <c r="G13" s="12">
        <f t="shared" si="2"/>
        <v>6869</v>
      </c>
      <c r="H13" s="12">
        <f t="shared" si="2"/>
        <v>6869</v>
      </c>
      <c r="I13" s="12">
        <f t="shared" si="2"/>
        <v>6869</v>
      </c>
      <c r="J13" s="12">
        <f t="shared" si="2"/>
        <v>6869</v>
      </c>
      <c r="K13" s="12">
        <f t="shared" si="2"/>
        <v>6869</v>
      </c>
      <c r="L13" s="12">
        <f t="shared" si="2"/>
        <v>6869</v>
      </c>
      <c r="M13" s="12">
        <f t="shared" si="2"/>
        <v>6869</v>
      </c>
      <c r="N13" s="12">
        <f t="shared" si="2"/>
        <v>6869</v>
      </c>
      <c r="O13" s="12">
        <f t="shared" si="2"/>
        <v>6869</v>
      </c>
      <c r="P13" s="12">
        <f t="shared" si="2"/>
        <v>6869</v>
      </c>
      <c r="Q13" s="12">
        <f t="shared" si="2"/>
        <v>6869</v>
      </c>
      <c r="R13" s="12">
        <f t="shared" si="2"/>
        <v>6869</v>
      </c>
      <c r="S13" s="12">
        <f t="shared" si="2"/>
        <v>6869</v>
      </c>
      <c r="T13" s="12">
        <f t="shared" si="2"/>
        <v>6869</v>
      </c>
      <c r="U13" s="12">
        <f t="shared" si="2"/>
        <v>6869</v>
      </c>
      <c r="V13" s="12">
        <f t="shared" si="2"/>
        <v>6869</v>
      </c>
      <c r="W13" s="12">
        <f t="shared" si="2"/>
        <v>6869</v>
      </c>
      <c r="X13" s="12">
        <f t="shared" si="2"/>
        <v>6869</v>
      </c>
      <c r="Y13" s="12">
        <f t="shared" si="2"/>
        <v>6869</v>
      </c>
      <c r="Z13" s="12">
        <f t="shared" si="2"/>
        <v>7035.6</v>
      </c>
      <c r="AA13" s="12">
        <f t="shared" si="2"/>
        <v>7118.9</v>
      </c>
      <c r="AB13" s="12">
        <f t="shared" si="2"/>
        <v>7285.5</v>
      </c>
      <c r="AC13" s="12">
        <f t="shared" si="2"/>
        <v>7452.1</v>
      </c>
      <c r="AD13" s="12">
        <f t="shared" si="2"/>
        <v>7618.7</v>
      </c>
      <c r="AE13" s="12">
        <f t="shared" si="2"/>
        <v>7702</v>
      </c>
      <c r="AF13" s="12">
        <f t="shared" si="2"/>
        <v>7702</v>
      </c>
      <c r="AG13" s="12">
        <f t="shared" si="2"/>
        <v>6825</v>
      </c>
      <c r="AH13" s="30">
        <f t="shared" si="2"/>
        <v>6825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296.74080000000004</v>
      </c>
      <c r="E14" s="12">
        <f t="shared" si="3"/>
        <v>296.74080000000004</v>
      </c>
      <c r="F14" s="12">
        <f t="shared" si="3"/>
        <v>296.74080000000004</v>
      </c>
      <c r="G14" s="12">
        <f t="shared" si="3"/>
        <v>296.74080000000004</v>
      </c>
      <c r="H14" s="12">
        <f t="shared" si="3"/>
        <v>296.74080000000004</v>
      </c>
      <c r="I14" s="12">
        <f t="shared" si="3"/>
        <v>296.74080000000004</v>
      </c>
      <c r="J14" s="12">
        <f t="shared" si="3"/>
        <v>296.74080000000004</v>
      </c>
      <c r="K14" s="12">
        <f t="shared" si="3"/>
        <v>296.74080000000004</v>
      </c>
      <c r="L14" s="12">
        <f t="shared" si="3"/>
        <v>296.74080000000004</v>
      </c>
      <c r="M14" s="12">
        <f t="shared" si="3"/>
        <v>296.74080000000004</v>
      </c>
      <c r="N14" s="12">
        <f t="shared" si="3"/>
        <v>296.74080000000004</v>
      </c>
      <c r="O14" s="12">
        <f t="shared" si="3"/>
        <v>296.74080000000004</v>
      </c>
      <c r="P14" s="12">
        <f t="shared" si="3"/>
        <v>296.74080000000004</v>
      </c>
      <c r="Q14" s="12">
        <f t="shared" si="3"/>
        <v>296.74080000000004</v>
      </c>
      <c r="R14" s="12">
        <f t="shared" si="3"/>
        <v>296.74080000000004</v>
      </c>
      <c r="S14" s="12">
        <f t="shared" si="3"/>
        <v>296.74080000000004</v>
      </c>
      <c r="T14" s="12">
        <f t="shared" si="3"/>
        <v>296.74080000000004</v>
      </c>
      <c r="U14" s="12">
        <f t="shared" si="3"/>
        <v>296.74080000000004</v>
      </c>
      <c r="V14" s="12">
        <f t="shared" si="3"/>
        <v>296.74080000000004</v>
      </c>
      <c r="W14" s="12">
        <f t="shared" si="3"/>
        <v>296.74080000000004</v>
      </c>
      <c r="X14" s="12">
        <f t="shared" si="3"/>
        <v>296.74080000000004</v>
      </c>
      <c r="Y14" s="12">
        <f t="shared" si="3"/>
        <v>296.74080000000004</v>
      </c>
      <c r="Z14" s="12">
        <f t="shared" si="3"/>
        <v>296.74080000000004</v>
      </c>
      <c r="AA14" s="12">
        <f t="shared" si="3"/>
        <v>296.74080000000004</v>
      </c>
      <c r="AB14" s="12">
        <f t="shared" si="3"/>
        <v>296.74080000000004</v>
      </c>
      <c r="AC14" s="12">
        <f t="shared" si="3"/>
        <v>296.74080000000004</v>
      </c>
      <c r="AD14" s="12">
        <f t="shared" si="3"/>
        <v>296.74080000000004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294.84000000000003</v>
      </c>
      <c r="AH14" s="30">
        <f t="shared" si="3"/>
        <v>294.84000000000003</v>
      </c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4">D13-D14</f>
        <v>6572.2592000000004</v>
      </c>
      <c r="E15" s="17">
        <f t="shared" si="4"/>
        <v>6572.2592000000004</v>
      </c>
      <c r="F15" s="17">
        <f t="shared" si="4"/>
        <v>6572.2592000000004</v>
      </c>
      <c r="G15" s="17">
        <f t="shared" si="4"/>
        <v>6572.2592000000004</v>
      </c>
      <c r="H15" s="17">
        <f t="shared" si="4"/>
        <v>6572.2592000000004</v>
      </c>
      <c r="I15" s="17">
        <f t="shared" si="4"/>
        <v>6572.2592000000004</v>
      </c>
      <c r="J15" s="17">
        <f t="shared" si="4"/>
        <v>6572.2592000000004</v>
      </c>
      <c r="K15" s="17">
        <f t="shared" si="4"/>
        <v>6572.2592000000004</v>
      </c>
      <c r="L15" s="17">
        <f t="shared" si="4"/>
        <v>6572.2592000000004</v>
      </c>
      <c r="M15" s="17">
        <f t="shared" si="4"/>
        <v>6572.2592000000004</v>
      </c>
      <c r="N15" s="17">
        <f t="shared" si="4"/>
        <v>6572.2592000000004</v>
      </c>
      <c r="O15" s="17">
        <f t="shared" si="4"/>
        <v>6572.2592000000004</v>
      </c>
      <c r="P15" s="17">
        <f t="shared" si="4"/>
        <v>6572.2592000000004</v>
      </c>
      <c r="Q15" s="17">
        <f t="shared" si="4"/>
        <v>6572.2592000000004</v>
      </c>
      <c r="R15" s="17">
        <f t="shared" si="4"/>
        <v>6572.2592000000004</v>
      </c>
      <c r="S15" s="17">
        <f t="shared" si="4"/>
        <v>6572.2592000000004</v>
      </c>
      <c r="T15" s="17">
        <f t="shared" si="4"/>
        <v>6572.2592000000004</v>
      </c>
      <c r="U15" s="17">
        <f t="shared" si="4"/>
        <v>6572.2592000000004</v>
      </c>
      <c r="V15" s="17">
        <f t="shared" si="4"/>
        <v>6572.2592000000004</v>
      </c>
      <c r="W15" s="17">
        <f t="shared" si="4"/>
        <v>6572.2592000000004</v>
      </c>
      <c r="X15" s="17">
        <f t="shared" si="4"/>
        <v>6572.2592000000004</v>
      </c>
      <c r="Y15" s="17">
        <f t="shared" si="4"/>
        <v>6572.2592000000004</v>
      </c>
      <c r="Z15" s="17">
        <f t="shared" si="4"/>
        <v>6738.8592000000008</v>
      </c>
      <c r="AA15" s="17">
        <f t="shared" si="4"/>
        <v>6822.1592000000001</v>
      </c>
      <c r="AB15" s="17">
        <f t="shared" si="4"/>
        <v>6988.7592000000004</v>
      </c>
      <c r="AC15" s="17">
        <f t="shared" si="4"/>
        <v>7155.3592000000008</v>
      </c>
      <c r="AD15" s="17">
        <f t="shared" si="4"/>
        <v>7321.9591999999993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6530.16</v>
      </c>
      <c r="AH15" s="31">
        <f t="shared" si="4"/>
        <v>6530.16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" customHeight="1" x14ac:dyDescent="0.25">
      <c r="A17" s="3"/>
      <c r="B17" s="4"/>
      <c r="C17" s="3">
        <f>SUM(D15:AH15)/31</f>
        <v>6690.8279225806473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115">
        <v>0</v>
      </c>
      <c r="AH20" s="116">
        <v>0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3650</v>
      </c>
      <c r="AH23" s="30">
        <f t="shared" si="5"/>
        <v>3650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52.925000000000004</v>
      </c>
      <c r="AH24" s="30">
        <f t="shared" si="6"/>
        <v>52.925000000000004</v>
      </c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3597.0749999999998</v>
      </c>
      <c r="AH25" s="31">
        <f t="shared" si="7"/>
        <v>3597.0749999999998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" customHeight="1" x14ac:dyDescent="0.25">
      <c r="A27" s="3"/>
      <c r="B27" s="4"/>
      <c r="C27" s="3">
        <f>SUM(D25:AH25)/31</f>
        <v>4657.2822580645143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125">
        <v>0</v>
      </c>
      <c r="AA33" s="125">
        <v>0</v>
      </c>
      <c r="AB33" s="125">
        <v>0</v>
      </c>
      <c r="AC33" s="125">
        <v>0</v>
      </c>
      <c r="AD33" s="125">
        <v>0</v>
      </c>
      <c r="AE33" s="125">
        <v>0</v>
      </c>
      <c r="AF33" s="125">
        <v>0</v>
      </c>
      <c r="AG33" s="125">
        <v>0</v>
      </c>
      <c r="AH33" s="126">
        <v>0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3196</v>
      </c>
      <c r="AA34" s="12">
        <f t="shared" si="8"/>
        <v>3196</v>
      </c>
      <c r="AB34" s="12">
        <f t="shared" si="8"/>
        <v>3196</v>
      </c>
      <c r="AC34" s="12">
        <f t="shared" si="8"/>
        <v>3196</v>
      </c>
      <c r="AD34" s="12">
        <f t="shared" si="8"/>
        <v>3196</v>
      </c>
      <c r="AE34" s="12">
        <f t="shared" si="8"/>
        <v>3196</v>
      </c>
      <c r="AF34" s="12">
        <f t="shared" si="8"/>
        <v>3196</v>
      </c>
      <c r="AG34" s="12">
        <f t="shared" si="8"/>
        <v>3196</v>
      </c>
      <c r="AH34" s="30">
        <f t="shared" si="8"/>
        <v>3196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54.651600000000002</v>
      </c>
      <c r="AA35" s="12">
        <f t="shared" si="9"/>
        <v>54.651600000000002</v>
      </c>
      <c r="AB35" s="12">
        <f t="shared" si="9"/>
        <v>54.651600000000002</v>
      </c>
      <c r="AC35" s="12">
        <f t="shared" si="9"/>
        <v>54.651600000000002</v>
      </c>
      <c r="AD35" s="12">
        <f t="shared" si="9"/>
        <v>54.651600000000002</v>
      </c>
      <c r="AE35" s="12">
        <f t="shared" si="9"/>
        <v>54.651600000000002</v>
      </c>
      <c r="AF35" s="12">
        <f t="shared" si="9"/>
        <v>54.651600000000002</v>
      </c>
      <c r="AG35" s="12">
        <f t="shared" si="9"/>
        <v>54.651600000000002</v>
      </c>
      <c r="AH35" s="30">
        <f t="shared" si="9"/>
        <v>54.651600000000002</v>
      </c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3141.3483999999999</v>
      </c>
      <c r="AA36" s="17">
        <f t="shared" si="10"/>
        <v>3141.3483999999999</v>
      </c>
      <c r="AB36" s="17">
        <f t="shared" si="10"/>
        <v>3141.3483999999999</v>
      </c>
      <c r="AC36" s="17">
        <f t="shared" si="10"/>
        <v>3141.3483999999999</v>
      </c>
      <c r="AD36" s="17">
        <f t="shared" si="10"/>
        <v>3141.3483999999999</v>
      </c>
      <c r="AE36" s="17">
        <f t="shared" si="10"/>
        <v>3141.3483999999999</v>
      </c>
      <c r="AF36" s="17">
        <f t="shared" si="10"/>
        <v>3141.3483999999999</v>
      </c>
      <c r="AG36" s="17">
        <f t="shared" si="10"/>
        <v>3141.3483999999999</v>
      </c>
      <c r="AH36" s="31">
        <f t="shared" si="10"/>
        <v>3141.3483999999999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" customHeight="1" x14ac:dyDescent="0.25">
      <c r="A38" s="3"/>
      <c r="B38" s="4"/>
      <c r="C38" s="3">
        <f>SUM(D36:AH36)/31</f>
        <v>3624.7449612903224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115">
        <v>0</v>
      </c>
      <c r="T40" s="115">
        <v>0</v>
      </c>
      <c r="U40" s="115">
        <v>0</v>
      </c>
      <c r="V40" s="115">
        <v>0</v>
      </c>
      <c r="W40" s="115">
        <v>0</v>
      </c>
      <c r="X40" s="115">
        <v>0</v>
      </c>
      <c r="Y40" s="115">
        <v>0</v>
      </c>
      <c r="Z40" s="115">
        <v>0</v>
      </c>
      <c r="AA40" s="115">
        <v>0</v>
      </c>
      <c r="AB40" s="115">
        <v>0</v>
      </c>
      <c r="AC40" s="115">
        <v>0</v>
      </c>
      <c r="AD40" s="115">
        <v>0</v>
      </c>
      <c r="AE40" s="115">
        <v>0</v>
      </c>
      <c r="AF40" s="115">
        <v>0</v>
      </c>
      <c r="AG40" s="115">
        <v>0</v>
      </c>
      <c r="AH40" s="127">
        <v>0</v>
      </c>
    </row>
    <row r="41" spans="1:35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115">
        <v>0</v>
      </c>
      <c r="AG43" s="115">
        <v>0</v>
      </c>
      <c r="AH43" s="116">
        <v>0</v>
      </c>
    </row>
    <row r="44" spans="1:35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115">
        <v>0</v>
      </c>
      <c r="T50" s="115">
        <v>0</v>
      </c>
      <c r="U50" s="115">
        <v>0</v>
      </c>
      <c r="V50" s="115">
        <v>0</v>
      </c>
      <c r="W50" s="115">
        <v>0</v>
      </c>
      <c r="X50" s="115">
        <v>0</v>
      </c>
      <c r="Y50" s="115">
        <v>0</v>
      </c>
      <c r="Z50" s="115">
        <v>0</v>
      </c>
      <c r="AA50" s="115">
        <v>0</v>
      </c>
      <c r="AB50" s="115">
        <v>0</v>
      </c>
      <c r="AC50" s="115">
        <v>0</v>
      </c>
      <c r="AD50" s="115">
        <v>0</v>
      </c>
      <c r="AE50" s="115">
        <v>0</v>
      </c>
      <c r="AF50" s="115">
        <v>0</v>
      </c>
      <c r="AG50" s="115">
        <v>0</v>
      </c>
      <c r="AH50" s="116">
        <v>0</v>
      </c>
    </row>
    <row r="51" spans="1:35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10921</v>
      </c>
      <c r="T53" s="12">
        <f t="shared" si="12"/>
        <v>10921</v>
      </c>
      <c r="U53" s="12">
        <f t="shared" si="12"/>
        <v>10921</v>
      </c>
      <c r="V53" s="12">
        <f t="shared" si="12"/>
        <v>10921</v>
      </c>
      <c r="W53" s="12">
        <f t="shared" si="12"/>
        <v>10921</v>
      </c>
      <c r="X53" s="12">
        <f t="shared" si="12"/>
        <v>10921</v>
      </c>
      <c r="Y53" s="12">
        <f t="shared" si="12"/>
        <v>10921</v>
      </c>
      <c r="Z53" s="12">
        <f t="shared" si="12"/>
        <v>10921</v>
      </c>
      <c r="AA53" s="12">
        <f t="shared" si="12"/>
        <v>10921</v>
      </c>
      <c r="AB53" s="12">
        <f t="shared" si="12"/>
        <v>10921</v>
      </c>
      <c r="AC53" s="12">
        <f t="shared" si="12"/>
        <v>10921</v>
      </c>
      <c r="AD53" s="12">
        <f t="shared" si="12"/>
        <v>10921</v>
      </c>
      <c r="AE53" s="12">
        <f t="shared" si="12"/>
        <v>10921</v>
      </c>
      <c r="AF53" s="12">
        <f t="shared" si="12"/>
        <v>9866</v>
      </c>
      <c r="AG53" s="12">
        <f t="shared" si="12"/>
        <v>9866</v>
      </c>
      <c r="AH53" s="30">
        <f t="shared" si="12"/>
        <v>9866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534.03689999999995</v>
      </c>
      <c r="T54" s="12">
        <f t="shared" si="13"/>
        <v>534.03689999999995</v>
      </c>
      <c r="U54" s="12">
        <f t="shared" si="13"/>
        <v>534.03689999999995</v>
      </c>
      <c r="V54" s="12">
        <f t="shared" si="13"/>
        <v>534.03689999999995</v>
      </c>
      <c r="W54" s="12">
        <f t="shared" si="13"/>
        <v>534.03689999999995</v>
      </c>
      <c r="X54" s="12">
        <f t="shared" si="13"/>
        <v>534.03689999999995</v>
      </c>
      <c r="Y54" s="12">
        <f t="shared" si="13"/>
        <v>534.03689999999995</v>
      </c>
      <c r="Z54" s="12">
        <f t="shared" si="13"/>
        <v>534.03689999999995</v>
      </c>
      <c r="AA54" s="12">
        <f t="shared" si="13"/>
        <v>534.03689999999995</v>
      </c>
      <c r="AB54" s="12">
        <f t="shared" si="13"/>
        <v>534.03689999999995</v>
      </c>
      <c r="AC54" s="12">
        <f t="shared" si="13"/>
        <v>534.03689999999995</v>
      </c>
      <c r="AD54" s="12">
        <f t="shared" si="13"/>
        <v>534.03689999999995</v>
      </c>
      <c r="AE54" s="12">
        <f t="shared" si="13"/>
        <v>534.03689999999995</v>
      </c>
      <c r="AF54" s="12">
        <f t="shared" si="13"/>
        <v>482.44740000000002</v>
      </c>
      <c r="AG54" s="12">
        <f t="shared" si="13"/>
        <v>482.44740000000002</v>
      </c>
      <c r="AH54" s="30">
        <f t="shared" si="13"/>
        <v>482.44740000000002</v>
      </c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10386.963100000001</v>
      </c>
      <c r="T55" s="17">
        <f t="shared" si="14"/>
        <v>10386.963100000001</v>
      </c>
      <c r="U55" s="17">
        <f t="shared" si="14"/>
        <v>10386.963100000001</v>
      </c>
      <c r="V55" s="17">
        <f t="shared" si="14"/>
        <v>10386.963100000001</v>
      </c>
      <c r="W55" s="17">
        <f t="shared" si="14"/>
        <v>10386.963100000001</v>
      </c>
      <c r="X55" s="17">
        <f t="shared" si="14"/>
        <v>10386.963100000001</v>
      </c>
      <c r="Y55" s="17">
        <f t="shared" si="14"/>
        <v>10386.963100000001</v>
      </c>
      <c r="Z55" s="17">
        <f t="shared" si="14"/>
        <v>10386.963100000001</v>
      </c>
      <c r="AA55" s="17">
        <f t="shared" si="14"/>
        <v>10386.963100000001</v>
      </c>
      <c r="AB55" s="17">
        <f t="shared" si="14"/>
        <v>10386.963100000001</v>
      </c>
      <c r="AC55" s="17">
        <f t="shared" si="14"/>
        <v>10386.963100000001</v>
      </c>
      <c r="AD55" s="17">
        <f t="shared" si="14"/>
        <v>10386.963100000001</v>
      </c>
      <c r="AE55" s="17">
        <f t="shared" si="14"/>
        <v>10386.963100000001</v>
      </c>
      <c r="AF55" s="17">
        <f t="shared" si="14"/>
        <v>9383.5525999999991</v>
      </c>
      <c r="AG55" s="17">
        <f t="shared" si="14"/>
        <v>9383.5525999999991</v>
      </c>
      <c r="AH55" s="31">
        <f t="shared" si="14"/>
        <v>9383.5525999999991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" customHeight="1" x14ac:dyDescent="0.25">
      <c r="A57" s="3"/>
      <c r="B57" s="4"/>
      <c r="C57" s="3">
        <f>SUM(D55:AH55)/31</f>
        <v>11171.160390322577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115">
        <v>0</v>
      </c>
      <c r="M61" s="115">
        <v>0</v>
      </c>
      <c r="N61" s="115">
        <v>0</v>
      </c>
      <c r="O61" s="115">
        <v>0</v>
      </c>
      <c r="P61" s="115">
        <v>0</v>
      </c>
      <c r="Q61" s="115">
        <v>0</v>
      </c>
      <c r="R61" s="115">
        <v>0</v>
      </c>
      <c r="S61" s="115">
        <v>0</v>
      </c>
      <c r="T61" s="115">
        <v>0</v>
      </c>
      <c r="U61" s="115">
        <v>0</v>
      </c>
      <c r="V61" s="115">
        <v>0</v>
      </c>
      <c r="W61" s="115">
        <v>0</v>
      </c>
      <c r="X61" s="115">
        <v>0</v>
      </c>
      <c r="Y61" s="115">
        <v>0</v>
      </c>
      <c r="Z61" s="115">
        <v>0</v>
      </c>
      <c r="AA61" s="115">
        <v>0</v>
      </c>
      <c r="AB61" s="115">
        <v>0</v>
      </c>
      <c r="AC61" s="115">
        <v>0</v>
      </c>
      <c r="AD61" s="115">
        <v>0</v>
      </c>
      <c r="AE61" s="115">
        <v>0</v>
      </c>
      <c r="AF61" s="115">
        <v>0</v>
      </c>
      <c r="AG61" s="60">
        <v>0.2</v>
      </c>
      <c r="AH61" s="61">
        <v>0.3</v>
      </c>
    </row>
    <row r="62" spans="1:35" s="1" customFormat="1" ht="15.9" customHeight="1" x14ac:dyDescent="0.25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65">
        <v>1</v>
      </c>
      <c r="AH62" s="75">
        <v>1</v>
      </c>
    </row>
    <row r="63" spans="1:35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115">
        <v>0</v>
      </c>
      <c r="AB63" s="115">
        <v>0</v>
      </c>
      <c r="AC63" s="115">
        <v>0</v>
      </c>
      <c r="AD63" s="115">
        <v>0</v>
      </c>
      <c r="AE63" s="115">
        <v>0</v>
      </c>
      <c r="AF63" s="115">
        <v>0</v>
      </c>
      <c r="AG63" s="115">
        <v>0</v>
      </c>
      <c r="AH63" s="116">
        <v>0</v>
      </c>
    </row>
    <row r="64" spans="1:35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12179.82</v>
      </c>
      <c r="E73" s="12">
        <f t="shared" si="16"/>
        <v>12179.82</v>
      </c>
      <c r="F73" s="12">
        <f t="shared" si="16"/>
        <v>12179.82</v>
      </c>
      <c r="G73" s="12">
        <f t="shared" si="16"/>
        <v>12179.82</v>
      </c>
      <c r="H73" s="12">
        <f t="shared" si="16"/>
        <v>12179.82</v>
      </c>
      <c r="I73" s="12">
        <f t="shared" si="16"/>
        <v>12179.82</v>
      </c>
      <c r="J73" s="12">
        <f t="shared" si="16"/>
        <v>12179.82</v>
      </c>
      <c r="K73" s="12">
        <f t="shared" si="16"/>
        <v>12179.82</v>
      </c>
      <c r="L73" s="12">
        <f t="shared" si="16"/>
        <v>11074.98</v>
      </c>
      <c r="M73" s="12">
        <f t="shared" si="16"/>
        <v>11074.98</v>
      </c>
      <c r="N73" s="12">
        <f t="shared" si="16"/>
        <v>11074.98</v>
      </c>
      <c r="O73" s="12">
        <f t="shared" si="16"/>
        <v>11074.98</v>
      </c>
      <c r="P73" s="12">
        <f t="shared" si="16"/>
        <v>11074.98</v>
      </c>
      <c r="Q73" s="12">
        <f t="shared" si="16"/>
        <v>11074.98</v>
      </c>
      <c r="R73" s="12">
        <f t="shared" si="16"/>
        <v>11074.98</v>
      </c>
      <c r="S73" s="12">
        <f t="shared" si="16"/>
        <v>11074.98</v>
      </c>
      <c r="T73" s="12">
        <f t="shared" si="16"/>
        <v>11074.98</v>
      </c>
      <c r="U73" s="12">
        <f t="shared" si="16"/>
        <v>11074.98</v>
      </c>
      <c r="V73" s="12">
        <f t="shared" si="16"/>
        <v>11074.98</v>
      </c>
      <c r="W73" s="12">
        <f t="shared" si="16"/>
        <v>11074.98</v>
      </c>
      <c r="X73" s="12">
        <f t="shared" si="16"/>
        <v>11074.98</v>
      </c>
      <c r="Y73" s="12">
        <f t="shared" si="16"/>
        <v>11074.98</v>
      </c>
      <c r="Z73" s="12">
        <f t="shared" si="16"/>
        <v>11074.98</v>
      </c>
      <c r="AA73" s="12">
        <f t="shared" si="16"/>
        <v>10144.98</v>
      </c>
      <c r="AB73" s="12">
        <f t="shared" si="16"/>
        <v>10144.98</v>
      </c>
      <c r="AC73" s="12">
        <f t="shared" si="16"/>
        <v>10144.98</v>
      </c>
      <c r="AD73" s="12">
        <f t="shared" si="16"/>
        <v>10144.98</v>
      </c>
      <c r="AE73" s="12">
        <f t="shared" si="16"/>
        <v>10144.98</v>
      </c>
      <c r="AF73" s="12">
        <f t="shared" si="16"/>
        <v>10144.98</v>
      </c>
      <c r="AG73" s="12">
        <f t="shared" si="16"/>
        <v>10368.18</v>
      </c>
      <c r="AH73" s="30">
        <f t="shared" si="16"/>
        <v>10479.780000000001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283.29000000000002</v>
      </c>
      <c r="E74" s="12">
        <f t="shared" si="17"/>
        <v>283.29000000000002</v>
      </c>
      <c r="F74" s="12">
        <f t="shared" si="17"/>
        <v>283.29000000000002</v>
      </c>
      <c r="G74" s="12">
        <f t="shared" si="17"/>
        <v>283.29000000000002</v>
      </c>
      <c r="H74" s="12">
        <f t="shared" si="17"/>
        <v>283.29000000000002</v>
      </c>
      <c r="I74" s="12">
        <f t="shared" si="17"/>
        <v>283.29000000000002</v>
      </c>
      <c r="J74" s="12">
        <f t="shared" si="17"/>
        <v>283.29000000000002</v>
      </c>
      <c r="K74" s="12">
        <f t="shared" si="17"/>
        <v>283.29000000000002</v>
      </c>
      <c r="L74" s="12">
        <f t="shared" si="17"/>
        <v>283.29000000000002</v>
      </c>
      <c r="M74" s="12">
        <f t="shared" si="17"/>
        <v>283.29000000000002</v>
      </c>
      <c r="N74" s="12">
        <f t="shared" si="17"/>
        <v>283.29000000000002</v>
      </c>
      <c r="O74" s="12">
        <f t="shared" si="17"/>
        <v>283.29000000000002</v>
      </c>
      <c r="P74" s="12">
        <f t="shared" si="17"/>
        <v>283.29000000000002</v>
      </c>
      <c r="Q74" s="12">
        <f t="shared" si="17"/>
        <v>283.29000000000002</v>
      </c>
      <c r="R74" s="12">
        <f t="shared" si="17"/>
        <v>283.29000000000002</v>
      </c>
      <c r="S74" s="12">
        <f t="shared" si="17"/>
        <v>283.29000000000002</v>
      </c>
      <c r="T74" s="12">
        <f t="shared" si="17"/>
        <v>283.29000000000002</v>
      </c>
      <c r="U74" s="12">
        <f t="shared" si="17"/>
        <v>283.29000000000002</v>
      </c>
      <c r="V74" s="12">
        <f t="shared" si="17"/>
        <v>283.29000000000002</v>
      </c>
      <c r="W74" s="12">
        <f t="shared" si="17"/>
        <v>283.29000000000002</v>
      </c>
      <c r="X74" s="12">
        <f t="shared" si="17"/>
        <v>283.29000000000002</v>
      </c>
      <c r="Y74" s="12">
        <f t="shared" si="17"/>
        <v>283.29000000000002</v>
      </c>
      <c r="Z74" s="12">
        <f t="shared" si="17"/>
        <v>283.29000000000002</v>
      </c>
      <c r="AA74" s="12">
        <f t="shared" si="17"/>
        <v>256.87800000000004</v>
      </c>
      <c r="AB74" s="12">
        <f t="shared" si="17"/>
        <v>256.87800000000004</v>
      </c>
      <c r="AC74" s="12">
        <f t="shared" si="17"/>
        <v>256.87800000000004</v>
      </c>
      <c r="AD74" s="12">
        <f t="shared" si="17"/>
        <v>256.87800000000004</v>
      </c>
      <c r="AE74" s="12">
        <f t="shared" si="17"/>
        <v>256.87800000000004</v>
      </c>
      <c r="AF74" s="12">
        <f t="shared" si="17"/>
        <v>256.87800000000004</v>
      </c>
      <c r="AG74" s="12">
        <f t="shared" si="17"/>
        <v>256.87800000000004</v>
      </c>
      <c r="AH74" s="30">
        <f t="shared" si="17"/>
        <v>256.87800000000004</v>
      </c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8">D73-D74</f>
        <v>11896.529999999999</v>
      </c>
      <c r="E75" s="17">
        <f t="shared" si="18"/>
        <v>11896.529999999999</v>
      </c>
      <c r="F75" s="17">
        <f t="shared" si="18"/>
        <v>11896.529999999999</v>
      </c>
      <c r="G75" s="17">
        <f t="shared" si="18"/>
        <v>11896.529999999999</v>
      </c>
      <c r="H75" s="17">
        <f t="shared" si="18"/>
        <v>11896.529999999999</v>
      </c>
      <c r="I75" s="17">
        <f t="shared" si="18"/>
        <v>11896.529999999999</v>
      </c>
      <c r="J75" s="17">
        <f t="shared" si="18"/>
        <v>11896.529999999999</v>
      </c>
      <c r="K75" s="17">
        <f t="shared" si="18"/>
        <v>11896.529999999999</v>
      </c>
      <c r="L75" s="17">
        <f t="shared" si="18"/>
        <v>10791.689999999999</v>
      </c>
      <c r="M75" s="17">
        <f t="shared" si="18"/>
        <v>10791.689999999999</v>
      </c>
      <c r="N75" s="17">
        <f t="shared" si="18"/>
        <v>10791.689999999999</v>
      </c>
      <c r="O75" s="17">
        <f t="shared" si="18"/>
        <v>10791.689999999999</v>
      </c>
      <c r="P75" s="17">
        <f t="shared" si="18"/>
        <v>10791.689999999999</v>
      </c>
      <c r="Q75" s="17">
        <f t="shared" si="18"/>
        <v>10791.689999999999</v>
      </c>
      <c r="R75" s="17">
        <f t="shared" si="18"/>
        <v>10791.689999999999</v>
      </c>
      <c r="S75" s="17">
        <f t="shared" si="18"/>
        <v>10791.689999999999</v>
      </c>
      <c r="T75" s="17">
        <f t="shared" si="18"/>
        <v>10791.689999999999</v>
      </c>
      <c r="U75" s="17">
        <f t="shared" si="18"/>
        <v>10791.689999999999</v>
      </c>
      <c r="V75" s="17">
        <f t="shared" si="18"/>
        <v>10791.689999999999</v>
      </c>
      <c r="W75" s="17">
        <f t="shared" si="18"/>
        <v>10791.689999999999</v>
      </c>
      <c r="X75" s="17">
        <f t="shared" si="18"/>
        <v>10791.689999999999</v>
      </c>
      <c r="Y75" s="17">
        <f t="shared" si="18"/>
        <v>10791.689999999999</v>
      </c>
      <c r="Z75" s="17">
        <f t="shared" si="18"/>
        <v>10791.689999999999</v>
      </c>
      <c r="AA75" s="17">
        <f t="shared" si="18"/>
        <v>9888.101999999999</v>
      </c>
      <c r="AB75" s="17">
        <f t="shared" si="18"/>
        <v>9888.101999999999</v>
      </c>
      <c r="AC75" s="17">
        <f t="shared" si="18"/>
        <v>9888.101999999999</v>
      </c>
      <c r="AD75" s="17">
        <f t="shared" si="18"/>
        <v>9888.101999999999</v>
      </c>
      <c r="AE75" s="17">
        <f t="shared" si="18"/>
        <v>9888.101999999999</v>
      </c>
      <c r="AF75" s="17">
        <f t="shared" si="18"/>
        <v>9888.101999999999</v>
      </c>
      <c r="AG75" s="17">
        <f t="shared" si="18"/>
        <v>10111.302</v>
      </c>
      <c r="AH75" s="31">
        <f t="shared" si="18"/>
        <v>10222.902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" customHeight="1" x14ac:dyDescent="0.25">
      <c r="A77" s="3"/>
      <c r="B77" s="4"/>
      <c r="C77" s="3">
        <f>SUM(D75:AH75)/31</f>
        <v>10861.626000000004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" customHeight="1" x14ac:dyDescent="0.25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" customHeight="1" x14ac:dyDescent="0.25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" customHeight="1" x14ac:dyDescent="0.25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" customHeight="1" thickBot="1" x14ac:dyDescent="0.3">
      <c r="A84" s="94">
        <f>+A83+1</f>
        <v>6</v>
      </c>
      <c r="B84" s="95" t="s">
        <v>57</v>
      </c>
      <c r="C84" s="94">
        <v>540</v>
      </c>
      <c r="D84" s="160">
        <v>0</v>
      </c>
      <c r="E84" s="157">
        <v>0</v>
      </c>
      <c r="F84" s="157">
        <v>0</v>
      </c>
      <c r="G84" s="157">
        <v>0</v>
      </c>
      <c r="H84" s="157">
        <v>0</v>
      </c>
      <c r="I84" s="187">
        <v>0.2</v>
      </c>
      <c r="J84" s="187">
        <v>0.3</v>
      </c>
      <c r="K84" s="187">
        <v>0.5</v>
      </c>
      <c r="L84" s="187">
        <v>0.7</v>
      </c>
      <c r="M84" s="187">
        <v>0.9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9">(D79*$C79)+(D80*$C80)+(D81*$C81)+(D82*$C82)+(D83*$C83)+(D84*$C84)</f>
        <v>2920</v>
      </c>
      <c r="E85" s="12">
        <f t="shared" si="19"/>
        <v>2920</v>
      </c>
      <c r="F85" s="12">
        <f t="shared" si="19"/>
        <v>2920</v>
      </c>
      <c r="G85" s="12">
        <f t="shared" si="19"/>
        <v>2920</v>
      </c>
      <c r="H85" s="12">
        <f t="shared" si="19"/>
        <v>2920</v>
      </c>
      <c r="I85" s="12">
        <f t="shared" si="19"/>
        <v>3028</v>
      </c>
      <c r="J85" s="12">
        <f t="shared" si="19"/>
        <v>3082</v>
      </c>
      <c r="K85" s="12">
        <f t="shared" si="19"/>
        <v>3190</v>
      </c>
      <c r="L85" s="12">
        <f t="shared" si="19"/>
        <v>3298</v>
      </c>
      <c r="M85" s="12">
        <f t="shared" si="19"/>
        <v>3406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69.203999999999994</v>
      </c>
      <c r="E86" s="12">
        <f t="shared" si="20"/>
        <v>69.203999999999994</v>
      </c>
      <c r="F86" s="12">
        <f t="shared" si="20"/>
        <v>69.203999999999994</v>
      </c>
      <c r="G86" s="12">
        <f t="shared" si="20"/>
        <v>69.203999999999994</v>
      </c>
      <c r="H86" s="12">
        <f t="shared" si="20"/>
        <v>69.203999999999994</v>
      </c>
      <c r="I86" s="12">
        <f t="shared" si="20"/>
        <v>69.203999999999994</v>
      </c>
      <c r="J86" s="12">
        <f t="shared" si="20"/>
        <v>69.203999999999994</v>
      </c>
      <c r="K86" s="12">
        <f t="shared" si="20"/>
        <v>69.203999999999994</v>
      </c>
      <c r="L86" s="12">
        <f t="shared" si="20"/>
        <v>69.203999999999994</v>
      </c>
      <c r="M86" s="12">
        <f t="shared" si="20"/>
        <v>69.203999999999994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21">D85-D86</f>
        <v>2850.7959999999998</v>
      </c>
      <c r="E87" s="17">
        <f t="shared" si="21"/>
        <v>2850.7959999999998</v>
      </c>
      <c r="F87" s="17">
        <f t="shared" si="21"/>
        <v>2850.7959999999998</v>
      </c>
      <c r="G87" s="17">
        <f t="shared" si="21"/>
        <v>2850.7959999999998</v>
      </c>
      <c r="H87" s="17">
        <f t="shared" si="21"/>
        <v>2850.7959999999998</v>
      </c>
      <c r="I87" s="17">
        <f t="shared" si="21"/>
        <v>2958.7959999999998</v>
      </c>
      <c r="J87" s="17">
        <f t="shared" si="21"/>
        <v>3012.7959999999998</v>
      </c>
      <c r="K87" s="17">
        <f t="shared" si="21"/>
        <v>3120.7959999999998</v>
      </c>
      <c r="L87" s="17">
        <f t="shared" si="21"/>
        <v>3228.7959999999998</v>
      </c>
      <c r="M87" s="17">
        <f t="shared" si="21"/>
        <v>3336.7959999999998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" customHeight="1" x14ac:dyDescent="0.25">
      <c r="A89" s="3"/>
      <c r="B89" s="4"/>
      <c r="C89" s="3">
        <f>SUM(D87:AH87)/31</f>
        <v>3253.2231612903247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" customHeight="1" x14ac:dyDescent="0.25">
      <c r="A91" s="92">
        <v>1</v>
      </c>
      <c r="B91" s="93" t="s">
        <v>58</v>
      </c>
      <c r="C91" s="92">
        <v>870</v>
      </c>
      <c r="D91" s="123">
        <v>0</v>
      </c>
      <c r="E91" s="115">
        <v>0</v>
      </c>
      <c r="F91" s="115">
        <v>0</v>
      </c>
      <c r="G91" s="115">
        <v>0</v>
      </c>
      <c r="H91" s="115">
        <v>0</v>
      </c>
      <c r="I91" s="115">
        <v>0</v>
      </c>
      <c r="J91" s="115">
        <v>0</v>
      </c>
      <c r="K91" s="115">
        <v>0</v>
      </c>
      <c r="L91" s="115">
        <v>0</v>
      </c>
      <c r="M91" s="115">
        <v>0</v>
      </c>
      <c r="N91" s="115">
        <v>0</v>
      </c>
      <c r="O91" s="115">
        <v>0</v>
      </c>
      <c r="P91" s="115">
        <v>0</v>
      </c>
      <c r="Q91" s="115">
        <v>0</v>
      </c>
      <c r="R91" s="115">
        <v>0</v>
      </c>
      <c r="S91" s="115">
        <v>0</v>
      </c>
      <c r="T91" s="115">
        <v>0</v>
      </c>
      <c r="U91" s="115">
        <v>0</v>
      </c>
      <c r="V91" s="115">
        <v>0</v>
      </c>
      <c r="W91" s="115">
        <v>0</v>
      </c>
      <c r="X91" s="115">
        <v>0</v>
      </c>
      <c r="Y91" s="60">
        <v>0.2</v>
      </c>
      <c r="Z91" s="60">
        <v>0.3</v>
      </c>
      <c r="AA91" s="60">
        <v>0.5</v>
      </c>
      <c r="AB91" s="60">
        <v>0.7</v>
      </c>
      <c r="AC91" s="60">
        <v>0.9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115">
        <v>0</v>
      </c>
      <c r="AH94" s="116">
        <v>0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 t="shared" ref="D96:AH96" si="22">(D91*$C91)+(D92*$C92)+(D93*$C93)+(D94*$C94)+(D95*$C95)</f>
        <v>3485</v>
      </c>
      <c r="E96" s="39">
        <f t="shared" si="22"/>
        <v>3485</v>
      </c>
      <c r="F96" s="39">
        <f t="shared" si="22"/>
        <v>3485</v>
      </c>
      <c r="G96" s="39">
        <f t="shared" si="22"/>
        <v>3485</v>
      </c>
      <c r="H96" s="39">
        <f t="shared" si="22"/>
        <v>3485</v>
      </c>
      <c r="I96" s="39">
        <f t="shared" si="22"/>
        <v>3485</v>
      </c>
      <c r="J96" s="39">
        <f t="shared" si="22"/>
        <v>3485</v>
      </c>
      <c r="K96" s="39">
        <f t="shared" si="22"/>
        <v>3485</v>
      </c>
      <c r="L96" s="39">
        <f t="shared" si="22"/>
        <v>3485</v>
      </c>
      <c r="M96" s="39">
        <f t="shared" si="22"/>
        <v>3485</v>
      </c>
      <c r="N96" s="39">
        <f t="shared" si="22"/>
        <v>3485</v>
      </c>
      <c r="O96" s="39">
        <f t="shared" si="22"/>
        <v>3485</v>
      </c>
      <c r="P96" s="39">
        <f t="shared" si="22"/>
        <v>3485</v>
      </c>
      <c r="Q96" s="39">
        <f t="shared" si="22"/>
        <v>3485</v>
      </c>
      <c r="R96" s="39">
        <f t="shared" si="22"/>
        <v>3485</v>
      </c>
      <c r="S96" s="39">
        <f t="shared" si="22"/>
        <v>3485</v>
      </c>
      <c r="T96" s="39">
        <f t="shared" si="22"/>
        <v>3485</v>
      </c>
      <c r="U96" s="39">
        <f t="shared" si="22"/>
        <v>3485</v>
      </c>
      <c r="V96" s="39">
        <f t="shared" si="22"/>
        <v>3485</v>
      </c>
      <c r="W96" s="39">
        <f t="shared" si="22"/>
        <v>3485</v>
      </c>
      <c r="X96" s="39">
        <f t="shared" si="22"/>
        <v>3485</v>
      </c>
      <c r="Y96" s="39">
        <f t="shared" si="22"/>
        <v>3659</v>
      </c>
      <c r="Z96" s="39">
        <f t="shared" si="22"/>
        <v>3746</v>
      </c>
      <c r="AA96" s="39">
        <f t="shared" si="22"/>
        <v>3920</v>
      </c>
      <c r="AB96" s="39">
        <f t="shared" si="22"/>
        <v>4094</v>
      </c>
      <c r="AC96" s="39">
        <f t="shared" si="22"/>
        <v>4268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3193</v>
      </c>
      <c r="AH96" s="40">
        <f t="shared" si="22"/>
        <v>3193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72.488</v>
      </c>
      <c r="E97" s="12">
        <f t="shared" si="23"/>
        <v>72.488</v>
      </c>
      <c r="F97" s="12">
        <f t="shared" si="23"/>
        <v>72.488</v>
      </c>
      <c r="G97" s="12">
        <f t="shared" si="23"/>
        <v>72.488</v>
      </c>
      <c r="H97" s="12">
        <f t="shared" si="23"/>
        <v>72.488</v>
      </c>
      <c r="I97" s="12">
        <f t="shared" si="23"/>
        <v>72.488</v>
      </c>
      <c r="J97" s="12">
        <f t="shared" si="23"/>
        <v>72.488</v>
      </c>
      <c r="K97" s="12">
        <f t="shared" si="23"/>
        <v>72.488</v>
      </c>
      <c r="L97" s="12">
        <f t="shared" si="23"/>
        <v>72.488</v>
      </c>
      <c r="M97" s="12">
        <f t="shared" si="23"/>
        <v>72.488</v>
      </c>
      <c r="N97" s="12">
        <f t="shared" si="23"/>
        <v>72.488</v>
      </c>
      <c r="O97" s="12">
        <f t="shared" si="23"/>
        <v>72.488</v>
      </c>
      <c r="P97" s="12">
        <f t="shared" si="23"/>
        <v>72.488</v>
      </c>
      <c r="Q97" s="12">
        <f t="shared" si="23"/>
        <v>72.488</v>
      </c>
      <c r="R97" s="12">
        <f t="shared" si="23"/>
        <v>72.488</v>
      </c>
      <c r="S97" s="12">
        <f t="shared" si="23"/>
        <v>72.488</v>
      </c>
      <c r="T97" s="12">
        <f t="shared" si="23"/>
        <v>72.488</v>
      </c>
      <c r="U97" s="12">
        <f t="shared" si="23"/>
        <v>72.488</v>
      </c>
      <c r="V97" s="12">
        <f t="shared" si="23"/>
        <v>72.488</v>
      </c>
      <c r="W97" s="12">
        <f t="shared" si="23"/>
        <v>72.488</v>
      </c>
      <c r="X97" s="12">
        <f t="shared" si="23"/>
        <v>72.488</v>
      </c>
      <c r="Y97" s="12">
        <f t="shared" si="23"/>
        <v>72.488</v>
      </c>
      <c r="Z97" s="12">
        <f t="shared" si="23"/>
        <v>72.488</v>
      </c>
      <c r="AA97" s="12">
        <f t="shared" si="23"/>
        <v>72.488</v>
      </c>
      <c r="AB97" s="12">
        <f t="shared" si="23"/>
        <v>72.488</v>
      </c>
      <c r="AC97" s="12">
        <f t="shared" si="23"/>
        <v>72.488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66.414400000000001</v>
      </c>
      <c r="AH97" s="30">
        <f t="shared" si="23"/>
        <v>66.414400000000001</v>
      </c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24">D96-D97</f>
        <v>3412.5120000000002</v>
      </c>
      <c r="E98" s="17">
        <f t="shared" si="24"/>
        <v>3412.5120000000002</v>
      </c>
      <c r="F98" s="17">
        <f t="shared" si="24"/>
        <v>3412.5120000000002</v>
      </c>
      <c r="G98" s="17">
        <f t="shared" si="24"/>
        <v>3412.5120000000002</v>
      </c>
      <c r="H98" s="17">
        <f t="shared" si="24"/>
        <v>3412.5120000000002</v>
      </c>
      <c r="I98" s="17">
        <f t="shared" si="24"/>
        <v>3412.5120000000002</v>
      </c>
      <c r="J98" s="17">
        <f t="shared" si="24"/>
        <v>3412.5120000000002</v>
      </c>
      <c r="K98" s="17">
        <f t="shared" si="24"/>
        <v>3412.5120000000002</v>
      </c>
      <c r="L98" s="17">
        <f t="shared" si="24"/>
        <v>3412.5120000000002</v>
      </c>
      <c r="M98" s="17">
        <f t="shared" si="24"/>
        <v>3412.5120000000002</v>
      </c>
      <c r="N98" s="17">
        <f t="shared" si="24"/>
        <v>3412.5120000000002</v>
      </c>
      <c r="O98" s="17">
        <f t="shared" si="24"/>
        <v>3412.5120000000002</v>
      </c>
      <c r="P98" s="17">
        <f t="shared" si="24"/>
        <v>3412.5120000000002</v>
      </c>
      <c r="Q98" s="17">
        <f t="shared" si="24"/>
        <v>3412.5120000000002</v>
      </c>
      <c r="R98" s="17">
        <f t="shared" si="24"/>
        <v>3412.5120000000002</v>
      </c>
      <c r="S98" s="17">
        <f t="shared" si="24"/>
        <v>3412.5120000000002</v>
      </c>
      <c r="T98" s="17">
        <f t="shared" si="24"/>
        <v>3412.5120000000002</v>
      </c>
      <c r="U98" s="17">
        <f t="shared" si="24"/>
        <v>3412.5120000000002</v>
      </c>
      <c r="V98" s="17">
        <f t="shared" si="24"/>
        <v>3412.5120000000002</v>
      </c>
      <c r="W98" s="17">
        <f t="shared" si="24"/>
        <v>3412.5120000000002</v>
      </c>
      <c r="X98" s="17">
        <f t="shared" si="24"/>
        <v>3412.5120000000002</v>
      </c>
      <c r="Y98" s="17">
        <f t="shared" si="24"/>
        <v>3586.5120000000002</v>
      </c>
      <c r="Z98" s="17">
        <f t="shared" si="24"/>
        <v>3673.5120000000002</v>
      </c>
      <c r="AA98" s="17">
        <f t="shared" si="24"/>
        <v>3847.5120000000002</v>
      </c>
      <c r="AB98" s="17">
        <f t="shared" si="24"/>
        <v>4021.5120000000002</v>
      </c>
      <c r="AC98" s="17">
        <f t="shared" si="24"/>
        <v>4195.5119999999997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3126.5855999999999</v>
      </c>
      <c r="AH98" s="31">
        <f t="shared" si="24"/>
        <v>3126.5855999999999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" customHeight="1" x14ac:dyDescent="0.25">
      <c r="A100" s="3"/>
      <c r="B100" s="4"/>
      <c r="C100" s="3">
        <f>SUM(D98:AH98)/31</f>
        <v>3549.4752000000012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116">
        <v>0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125">
        <v>0</v>
      </c>
      <c r="T107" s="125">
        <v>0</v>
      </c>
      <c r="U107" s="125">
        <v>0</v>
      </c>
      <c r="V107" s="125">
        <v>0</v>
      </c>
      <c r="W107" s="125">
        <v>0</v>
      </c>
      <c r="X107" s="125">
        <v>0</v>
      </c>
      <c r="Y107" s="125">
        <v>0</v>
      </c>
      <c r="Z107" s="125">
        <v>0</v>
      </c>
      <c r="AA107" s="125">
        <v>0</v>
      </c>
      <c r="AB107" s="125">
        <v>0</v>
      </c>
      <c r="AC107" s="125">
        <v>0</v>
      </c>
      <c r="AD107" s="125">
        <v>0</v>
      </c>
      <c r="AE107" s="125">
        <v>0</v>
      </c>
      <c r="AF107" s="125">
        <v>0</v>
      </c>
      <c r="AG107" s="125">
        <v>0</v>
      </c>
      <c r="AH107" s="126">
        <v>0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3800</v>
      </c>
      <c r="T108" s="39">
        <f t="shared" si="25"/>
        <v>3800</v>
      </c>
      <c r="U108" s="39">
        <f t="shared" si="25"/>
        <v>3800</v>
      </c>
      <c r="V108" s="39">
        <f t="shared" si="25"/>
        <v>3800</v>
      </c>
      <c r="W108" s="39">
        <f t="shared" si="25"/>
        <v>3800</v>
      </c>
      <c r="X108" s="39">
        <f t="shared" si="25"/>
        <v>3800</v>
      </c>
      <c r="Y108" s="39">
        <f t="shared" si="25"/>
        <v>3800</v>
      </c>
      <c r="Z108" s="39">
        <f t="shared" si="25"/>
        <v>3800</v>
      </c>
      <c r="AA108" s="39">
        <f t="shared" si="25"/>
        <v>3800</v>
      </c>
      <c r="AB108" s="39">
        <f t="shared" si="25"/>
        <v>3800</v>
      </c>
      <c r="AC108" s="39">
        <f t="shared" si="25"/>
        <v>3800</v>
      </c>
      <c r="AD108" s="39">
        <f t="shared" si="25"/>
        <v>3800</v>
      </c>
      <c r="AE108" s="39">
        <f t="shared" si="25"/>
        <v>3800</v>
      </c>
      <c r="AF108" s="39">
        <f t="shared" si="25"/>
        <v>3800</v>
      </c>
      <c r="AG108" s="39">
        <f t="shared" si="25"/>
        <v>3800</v>
      </c>
      <c r="AH108" s="40">
        <f t="shared" si="25"/>
        <v>3330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191.9</v>
      </c>
      <c r="T109" s="12">
        <f t="shared" si="26"/>
        <v>191.9</v>
      </c>
      <c r="U109" s="12">
        <f t="shared" si="26"/>
        <v>191.9</v>
      </c>
      <c r="V109" s="12">
        <f t="shared" si="26"/>
        <v>191.9</v>
      </c>
      <c r="W109" s="12">
        <f t="shared" si="26"/>
        <v>191.9</v>
      </c>
      <c r="X109" s="12">
        <f t="shared" si="26"/>
        <v>191.9</v>
      </c>
      <c r="Y109" s="12">
        <f t="shared" si="26"/>
        <v>191.9</v>
      </c>
      <c r="Z109" s="12">
        <f t="shared" si="26"/>
        <v>191.9</v>
      </c>
      <c r="AA109" s="12">
        <f t="shared" si="26"/>
        <v>191.9</v>
      </c>
      <c r="AB109" s="12">
        <f t="shared" si="26"/>
        <v>191.9</v>
      </c>
      <c r="AC109" s="12">
        <f t="shared" si="26"/>
        <v>191.9</v>
      </c>
      <c r="AD109" s="12">
        <f t="shared" si="26"/>
        <v>191.9</v>
      </c>
      <c r="AE109" s="12">
        <f t="shared" si="26"/>
        <v>191.9</v>
      </c>
      <c r="AF109" s="12">
        <f t="shared" si="26"/>
        <v>191.9</v>
      </c>
      <c r="AG109" s="12">
        <f t="shared" si="26"/>
        <v>191.9</v>
      </c>
      <c r="AH109" s="30">
        <f t="shared" si="26"/>
        <v>168.16500000000002</v>
      </c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3608.1</v>
      </c>
      <c r="T110" s="17">
        <f t="shared" si="27"/>
        <v>3608.1</v>
      </c>
      <c r="U110" s="17">
        <f t="shared" si="27"/>
        <v>3608.1</v>
      </c>
      <c r="V110" s="17">
        <f t="shared" si="27"/>
        <v>3608.1</v>
      </c>
      <c r="W110" s="17">
        <f t="shared" si="27"/>
        <v>3608.1</v>
      </c>
      <c r="X110" s="17">
        <f t="shared" si="27"/>
        <v>3608.1</v>
      </c>
      <c r="Y110" s="17">
        <f t="shared" si="27"/>
        <v>3608.1</v>
      </c>
      <c r="Z110" s="17">
        <f t="shared" si="27"/>
        <v>3608.1</v>
      </c>
      <c r="AA110" s="17">
        <f t="shared" si="27"/>
        <v>3608.1</v>
      </c>
      <c r="AB110" s="17">
        <f t="shared" si="27"/>
        <v>3608.1</v>
      </c>
      <c r="AC110" s="17">
        <f t="shared" si="27"/>
        <v>3608.1</v>
      </c>
      <c r="AD110" s="17">
        <f t="shared" si="27"/>
        <v>3608.1</v>
      </c>
      <c r="AE110" s="17">
        <f t="shared" si="27"/>
        <v>3608.1</v>
      </c>
      <c r="AF110" s="17">
        <f t="shared" si="27"/>
        <v>3608.1</v>
      </c>
      <c r="AG110" s="17">
        <f t="shared" si="27"/>
        <v>3608.1</v>
      </c>
      <c r="AH110" s="31">
        <f t="shared" si="27"/>
        <v>3161.835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" customHeight="1" x14ac:dyDescent="0.25">
      <c r="A112" s="3"/>
      <c r="B112" s="4"/>
      <c r="C112" s="3">
        <f>SUM(D110:AH110)/31</f>
        <v>4116.0825000000032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115">
        <v>0</v>
      </c>
      <c r="F116" s="115">
        <v>0</v>
      </c>
      <c r="G116" s="115">
        <v>0</v>
      </c>
      <c r="H116" s="115">
        <v>0</v>
      </c>
      <c r="I116" s="115">
        <v>0</v>
      </c>
      <c r="J116" s="115">
        <v>0</v>
      </c>
      <c r="K116" s="115">
        <v>0</v>
      </c>
      <c r="L116" s="115">
        <v>0</v>
      </c>
      <c r="M116" s="115">
        <v>0</v>
      </c>
      <c r="N116" s="115">
        <v>0</v>
      </c>
      <c r="O116" s="115">
        <v>0</v>
      </c>
      <c r="P116" s="115">
        <v>0</v>
      </c>
      <c r="Q116" s="115">
        <v>0</v>
      </c>
      <c r="R116" s="115">
        <v>0</v>
      </c>
      <c r="S116" s="115">
        <v>0</v>
      </c>
      <c r="T116" s="115">
        <v>0</v>
      </c>
      <c r="U116" s="115">
        <v>0</v>
      </c>
      <c r="V116" s="115">
        <v>0</v>
      </c>
      <c r="W116" s="115">
        <v>0</v>
      </c>
      <c r="X116" s="115">
        <v>0</v>
      </c>
      <c r="Y116" s="115">
        <v>0</v>
      </c>
      <c r="Z116" s="115">
        <v>0</v>
      </c>
      <c r="AA116" s="115">
        <v>0</v>
      </c>
      <c r="AB116" s="115">
        <v>0</v>
      </c>
      <c r="AC116" s="115">
        <v>0</v>
      </c>
      <c r="AD116" s="115">
        <v>0</v>
      </c>
      <c r="AE116" s="115">
        <v>0</v>
      </c>
      <c r="AF116" s="115">
        <v>0</v>
      </c>
      <c r="AG116" s="115">
        <v>0</v>
      </c>
      <c r="AH116" s="116">
        <v>0</v>
      </c>
    </row>
    <row r="117" spans="1:34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115">
        <v>0</v>
      </c>
      <c r="AA123" s="115">
        <v>0</v>
      </c>
      <c r="AB123" s="115">
        <v>0</v>
      </c>
      <c r="AC123" s="115">
        <v>0</v>
      </c>
      <c r="AD123" s="115">
        <v>0</v>
      </c>
      <c r="AE123" s="115">
        <v>0</v>
      </c>
      <c r="AF123" s="115">
        <v>0</v>
      </c>
      <c r="AG123" s="115">
        <v>0</v>
      </c>
      <c r="AH123" s="116">
        <v>0</v>
      </c>
    </row>
    <row r="124" spans="1:34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" customHeight="1" x14ac:dyDescent="0.25">
      <c r="A126" s="92">
        <f t="shared" si="28"/>
        <v>13</v>
      </c>
      <c r="B126" s="93" t="s">
        <v>82</v>
      </c>
      <c r="C126" s="92">
        <v>1129</v>
      </c>
      <c r="D126" s="123">
        <v>0</v>
      </c>
      <c r="E126" s="115">
        <v>0</v>
      </c>
      <c r="F126" s="115">
        <v>0</v>
      </c>
      <c r="G126" s="115">
        <v>0</v>
      </c>
      <c r="H126" s="115">
        <v>0</v>
      </c>
      <c r="I126" s="115">
        <v>0</v>
      </c>
      <c r="J126" s="115">
        <v>0</v>
      </c>
      <c r="K126" s="115">
        <v>0</v>
      </c>
      <c r="L126" s="115">
        <v>0</v>
      </c>
      <c r="M126" s="115">
        <v>0</v>
      </c>
      <c r="N126" s="115">
        <v>0</v>
      </c>
      <c r="O126" s="115">
        <v>0</v>
      </c>
      <c r="P126" s="115">
        <v>0</v>
      </c>
      <c r="Q126" s="115">
        <v>0</v>
      </c>
      <c r="R126" s="115">
        <v>0</v>
      </c>
      <c r="S126" s="115">
        <v>0</v>
      </c>
      <c r="T126" s="115">
        <v>0</v>
      </c>
      <c r="U126" s="115">
        <v>0</v>
      </c>
      <c r="V126" s="115">
        <v>0</v>
      </c>
      <c r="W126" s="115">
        <v>0</v>
      </c>
      <c r="X126" s="115">
        <v>0</v>
      </c>
      <c r="Y126" s="115">
        <v>0</v>
      </c>
      <c r="Z126" s="115">
        <v>0</v>
      </c>
      <c r="AA126" s="115">
        <v>0</v>
      </c>
      <c r="AB126" s="115">
        <v>0</v>
      </c>
      <c r="AC126" s="115">
        <v>0</v>
      </c>
      <c r="AD126" s="115">
        <v>0</v>
      </c>
      <c r="AE126" s="115">
        <v>0</v>
      </c>
      <c r="AF126" s="115">
        <v>0</v>
      </c>
      <c r="AG126" s="115">
        <v>0</v>
      </c>
      <c r="AH126" s="61">
        <v>0.2</v>
      </c>
    </row>
    <row r="127" spans="1:34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115">
        <v>0</v>
      </c>
      <c r="AA129" s="115">
        <v>0</v>
      </c>
      <c r="AB129" s="115">
        <v>0</v>
      </c>
      <c r="AC129" s="115">
        <v>0</v>
      </c>
      <c r="AD129" s="115">
        <v>0</v>
      </c>
      <c r="AE129" s="115">
        <v>0</v>
      </c>
      <c r="AF129" s="115">
        <v>0</v>
      </c>
      <c r="AG129" s="115">
        <v>0</v>
      </c>
      <c r="AH129" s="116">
        <v>0</v>
      </c>
    </row>
    <row r="130" spans="1:35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115">
        <v>0</v>
      </c>
      <c r="F138" s="115">
        <v>0</v>
      </c>
      <c r="G138" s="115">
        <v>0</v>
      </c>
      <c r="H138" s="115">
        <v>0</v>
      </c>
      <c r="I138" s="115">
        <v>0</v>
      </c>
      <c r="J138" s="115">
        <v>0</v>
      </c>
      <c r="K138" s="115">
        <v>0</v>
      </c>
      <c r="L138" s="115">
        <v>0</v>
      </c>
      <c r="M138" s="115">
        <v>0</v>
      </c>
      <c r="N138" s="115">
        <v>0</v>
      </c>
      <c r="O138" s="115">
        <v>0</v>
      </c>
      <c r="P138" s="115">
        <v>0</v>
      </c>
      <c r="Q138" s="115">
        <v>0</v>
      </c>
      <c r="R138" s="115">
        <v>0</v>
      </c>
      <c r="S138" s="115">
        <v>0</v>
      </c>
      <c r="T138" s="115">
        <v>0</v>
      </c>
      <c r="U138" s="115">
        <v>0</v>
      </c>
      <c r="V138" s="115">
        <v>0</v>
      </c>
      <c r="W138" s="115">
        <v>0</v>
      </c>
      <c r="X138" s="115">
        <v>0</v>
      </c>
      <c r="Y138" s="115">
        <v>0</v>
      </c>
      <c r="Z138" s="115">
        <v>0</v>
      </c>
      <c r="AA138" s="115">
        <v>0</v>
      </c>
      <c r="AB138" s="115">
        <v>0</v>
      </c>
      <c r="AC138" s="115">
        <v>0</v>
      </c>
      <c r="AD138" s="115">
        <v>0</v>
      </c>
      <c r="AE138" s="115">
        <v>0</v>
      </c>
      <c r="AF138" s="115">
        <v>0</v>
      </c>
      <c r="AG138" s="115">
        <v>0</v>
      </c>
      <c r="AH138" s="116">
        <v>0</v>
      </c>
    </row>
    <row r="139" spans="1:35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196">
        <v>1</v>
      </c>
      <c r="AH139" s="201">
        <v>1</v>
      </c>
    </row>
    <row r="140" spans="1:35" s="1" customFormat="1" ht="15.9" customHeight="1" thickBot="1" x14ac:dyDescent="0.3">
      <c r="A140" s="94">
        <f t="shared" si="28"/>
        <v>27</v>
      </c>
      <c r="B140" s="95" t="s">
        <v>96</v>
      </c>
      <c r="C140" s="94">
        <v>1150</v>
      </c>
      <c r="D140" s="160">
        <v>0</v>
      </c>
      <c r="E140" s="125">
        <v>0</v>
      </c>
      <c r="F140" s="125">
        <v>0</v>
      </c>
      <c r="G140" s="125">
        <v>0</v>
      </c>
      <c r="H140" s="125">
        <v>0</v>
      </c>
      <c r="I140" s="125">
        <v>0</v>
      </c>
      <c r="J140" s="125">
        <v>0</v>
      </c>
      <c r="K140" s="125">
        <v>0</v>
      </c>
      <c r="L140" s="125">
        <v>0</v>
      </c>
      <c r="M140" s="125">
        <v>0</v>
      </c>
      <c r="N140" s="125">
        <v>0</v>
      </c>
      <c r="O140" s="125">
        <v>0</v>
      </c>
      <c r="P140" s="125">
        <v>0</v>
      </c>
      <c r="Q140" s="125">
        <v>0</v>
      </c>
      <c r="R140" s="63">
        <v>0.2</v>
      </c>
      <c r="S140" s="63">
        <v>0.3</v>
      </c>
      <c r="T140" s="63">
        <v>0.5</v>
      </c>
      <c r="U140" s="63">
        <v>0.7</v>
      </c>
      <c r="V140" s="63">
        <v>0.9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23310</v>
      </c>
      <c r="E141" s="12">
        <f t="shared" si="29"/>
        <v>21381</v>
      </c>
      <c r="F141" s="12">
        <f t="shared" si="29"/>
        <v>21381</v>
      </c>
      <c r="G141" s="12">
        <f t="shared" si="29"/>
        <v>21381</v>
      </c>
      <c r="H141" s="12">
        <f t="shared" si="29"/>
        <v>21381</v>
      </c>
      <c r="I141" s="12">
        <f t="shared" si="29"/>
        <v>21381</v>
      </c>
      <c r="J141" s="12">
        <f t="shared" si="29"/>
        <v>21381</v>
      </c>
      <c r="K141" s="12">
        <f t="shared" si="29"/>
        <v>21381</v>
      </c>
      <c r="L141" s="12">
        <f t="shared" si="29"/>
        <v>21381</v>
      </c>
      <c r="M141" s="12">
        <f t="shared" si="29"/>
        <v>21381</v>
      </c>
      <c r="N141" s="12">
        <f t="shared" si="29"/>
        <v>21381</v>
      </c>
      <c r="O141" s="12">
        <f t="shared" si="29"/>
        <v>21381</v>
      </c>
      <c r="P141" s="12">
        <f t="shared" si="29"/>
        <v>21381</v>
      </c>
      <c r="Q141" s="12">
        <f t="shared" si="29"/>
        <v>21381</v>
      </c>
      <c r="R141" s="12">
        <f t="shared" si="29"/>
        <v>21611</v>
      </c>
      <c r="S141" s="12">
        <f t="shared" si="29"/>
        <v>21726</v>
      </c>
      <c r="T141" s="12">
        <f t="shared" si="29"/>
        <v>21956</v>
      </c>
      <c r="U141" s="12">
        <f t="shared" si="29"/>
        <v>22186</v>
      </c>
      <c r="V141" s="12">
        <f t="shared" si="29"/>
        <v>22416</v>
      </c>
      <c r="W141" s="12">
        <f t="shared" si="29"/>
        <v>22531</v>
      </c>
      <c r="X141" s="12">
        <f t="shared" si="29"/>
        <v>22531</v>
      </c>
      <c r="Y141" s="12">
        <f t="shared" si="29"/>
        <v>22531</v>
      </c>
      <c r="Z141" s="12">
        <f t="shared" si="29"/>
        <v>20885</v>
      </c>
      <c r="AA141" s="12">
        <f t="shared" si="29"/>
        <v>20885</v>
      </c>
      <c r="AB141" s="12">
        <f t="shared" si="29"/>
        <v>20885</v>
      </c>
      <c r="AC141" s="12">
        <f t="shared" si="29"/>
        <v>20885</v>
      </c>
      <c r="AD141" s="12">
        <f t="shared" si="29"/>
        <v>20885</v>
      </c>
      <c r="AE141" s="12">
        <f t="shared" si="29"/>
        <v>20885</v>
      </c>
      <c r="AF141" s="12">
        <f t="shared" si="29"/>
        <v>20885</v>
      </c>
      <c r="AG141" s="12">
        <f t="shared" si="29"/>
        <v>20885</v>
      </c>
      <c r="AH141" s="30">
        <f t="shared" si="29"/>
        <v>21110.799999999999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631.70100000000002</v>
      </c>
      <c r="E142" s="12">
        <f t="shared" si="30"/>
        <v>579.42509999999993</v>
      </c>
      <c r="F142" s="12">
        <f t="shared" si="30"/>
        <v>579.42509999999993</v>
      </c>
      <c r="G142" s="12">
        <f t="shared" si="30"/>
        <v>579.42509999999993</v>
      </c>
      <c r="H142" s="12">
        <f t="shared" si="30"/>
        <v>579.42509999999993</v>
      </c>
      <c r="I142" s="12">
        <f t="shared" si="30"/>
        <v>579.42509999999993</v>
      </c>
      <c r="J142" s="12">
        <f t="shared" si="30"/>
        <v>579.42509999999993</v>
      </c>
      <c r="K142" s="12">
        <f t="shared" si="30"/>
        <v>579.42509999999993</v>
      </c>
      <c r="L142" s="12">
        <f t="shared" si="30"/>
        <v>579.42509999999993</v>
      </c>
      <c r="M142" s="12">
        <f t="shared" si="30"/>
        <v>579.42509999999993</v>
      </c>
      <c r="N142" s="12">
        <f t="shared" si="30"/>
        <v>579.42509999999993</v>
      </c>
      <c r="O142" s="12">
        <f t="shared" si="30"/>
        <v>579.42509999999993</v>
      </c>
      <c r="P142" s="12">
        <f t="shared" si="30"/>
        <v>579.42509999999993</v>
      </c>
      <c r="Q142" s="12">
        <f t="shared" si="30"/>
        <v>579.42509999999993</v>
      </c>
      <c r="R142" s="12">
        <f t="shared" si="30"/>
        <v>579.42509999999993</v>
      </c>
      <c r="S142" s="12">
        <f t="shared" si="30"/>
        <v>579.42509999999993</v>
      </c>
      <c r="T142" s="12">
        <f t="shared" si="30"/>
        <v>579.42509999999993</v>
      </c>
      <c r="U142" s="12">
        <f t="shared" si="30"/>
        <v>579.42509999999993</v>
      </c>
      <c r="V142" s="12">
        <f t="shared" si="30"/>
        <v>579.42509999999993</v>
      </c>
      <c r="W142" s="12">
        <f t="shared" si="30"/>
        <v>610.59010000000001</v>
      </c>
      <c r="X142" s="12">
        <f t="shared" si="30"/>
        <v>610.59010000000001</v>
      </c>
      <c r="Y142" s="12">
        <f t="shared" si="30"/>
        <v>610.59010000000001</v>
      </c>
      <c r="Z142" s="12">
        <f t="shared" si="30"/>
        <v>565.98349999999994</v>
      </c>
      <c r="AA142" s="12">
        <f t="shared" si="30"/>
        <v>565.98349999999994</v>
      </c>
      <c r="AB142" s="12">
        <f t="shared" si="30"/>
        <v>565.98349999999994</v>
      </c>
      <c r="AC142" s="12">
        <f t="shared" si="30"/>
        <v>565.98349999999994</v>
      </c>
      <c r="AD142" s="12">
        <f t="shared" si="30"/>
        <v>565.98349999999994</v>
      </c>
      <c r="AE142" s="12">
        <f t="shared" si="30"/>
        <v>565.98349999999994</v>
      </c>
      <c r="AF142" s="12">
        <f t="shared" si="30"/>
        <v>565.98349999999994</v>
      </c>
      <c r="AG142" s="12">
        <f t="shared" si="30"/>
        <v>565.98349999999994</v>
      </c>
      <c r="AH142" s="30">
        <f t="shared" si="30"/>
        <v>565.98349999999994</v>
      </c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31">D141-D142</f>
        <v>22678.298999999999</v>
      </c>
      <c r="E143" s="17">
        <f t="shared" si="31"/>
        <v>20801.5749</v>
      </c>
      <c r="F143" s="17">
        <f t="shared" si="31"/>
        <v>20801.5749</v>
      </c>
      <c r="G143" s="17">
        <f t="shared" si="31"/>
        <v>20801.5749</v>
      </c>
      <c r="H143" s="17">
        <f t="shared" si="31"/>
        <v>20801.5749</v>
      </c>
      <c r="I143" s="17">
        <f t="shared" si="31"/>
        <v>20801.5749</v>
      </c>
      <c r="J143" s="17">
        <f t="shared" si="31"/>
        <v>20801.5749</v>
      </c>
      <c r="K143" s="17">
        <f t="shared" si="31"/>
        <v>20801.5749</v>
      </c>
      <c r="L143" s="17">
        <f t="shared" si="31"/>
        <v>20801.5749</v>
      </c>
      <c r="M143" s="17">
        <f t="shared" si="31"/>
        <v>20801.5749</v>
      </c>
      <c r="N143" s="17">
        <f t="shared" si="31"/>
        <v>20801.5749</v>
      </c>
      <c r="O143" s="17">
        <f t="shared" si="31"/>
        <v>20801.5749</v>
      </c>
      <c r="P143" s="17">
        <f t="shared" si="31"/>
        <v>20801.5749</v>
      </c>
      <c r="Q143" s="17">
        <f t="shared" si="31"/>
        <v>20801.5749</v>
      </c>
      <c r="R143" s="17">
        <f t="shared" si="31"/>
        <v>21031.5749</v>
      </c>
      <c r="S143" s="17">
        <f t="shared" si="31"/>
        <v>21146.5749</v>
      </c>
      <c r="T143" s="17">
        <f t="shared" si="31"/>
        <v>21376.5749</v>
      </c>
      <c r="U143" s="17">
        <f t="shared" si="31"/>
        <v>21606.5749</v>
      </c>
      <c r="V143" s="17">
        <f t="shared" si="31"/>
        <v>21836.5749</v>
      </c>
      <c r="W143" s="17">
        <f t="shared" si="31"/>
        <v>21920.409899999999</v>
      </c>
      <c r="X143" s="17">
        <f t="shared" si="31"/>
        <v>21920.409899999999</v>
      </c>
      <c r="Y143" s="17">
        <f t="shared" si="31"/>
        <v>21920.409899999999</v>
      </c>
      <c r="Z143" s="17">
        <f t="shared" si="31"/>
        <v>20319.016500000002</v>
      </c>
      <c r="AA143" s="17">
        <f t="shared" si="31"/>
        <v>20319.016500000002</v>
      </c>
      <c r="AB143" s="17">
        <f t="shared" si="31"/>
        <v>20319.016500000002</v>
      </c>
      <c r="AC143" s="17">
        <f t="shared" si="31"/>
        <v>20319.016500000002</v>
      </c>
      <c r="AD143" s="17">
        <f t="shared" si="31"/>
        <v>20319.016500000002</v>
      </c>
      <c r="AE143" s="17">
        <f t="shared" si="31"/>
        <v>20319.016500000002</v>
      </c>
      <c r="AF143" s="17">
        <f t="shared" si="31"/>
        <v>20319.016500000002</v>
      </c>
      <c r="AG143" s="17">
        <f t="shared" si="31"/>
        <v>20319.016500000002</v>
      </c>
      <c r="AH143" s="31">
        <f t="shared" si="31"/>
        <v>20544.816500000001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" customHeight="1" x14ac:dyDescent="0.25">
      <c r="A145" s="3"/>
      <c r="B145" s="4"/>
      <c r="C145" s="3">
        <f>SUM(D143:AH143)/31</f>
        <v>20934.026625806458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115">
        <v>0</v>
      </c>
      <c r="Z152" s="115">
        <v>0</v>
      </c>
      <c r="AA152" s="115">
        <v>0</v>
      </c>
      <c r="AB152" s="115">
        <v>0</v>
      </c>
      <c r="AC152" s="115">
        <v>0</v>
      </c>
      <c r="AD152" s="115">
        <v>0</v>
      </c>
      <c r="AE152" s="115">
        <v>0</v>
      </c>
      <c r="AF152" s="115">
        <v>0</v>
      </c>
      <c r="AG152" s="115">
        <v>0</v>
      </c>
      <c r="AH152" s="116">
        <v>0</v>
      </c>
    </row>
    <row r="153" spans="1:35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125">
        <v>0</v>
      </c>
      <c r="AF153" s="125">
        <v>0</v>
      </c>
      <c r="AG153" s="125">
        <v>0</v>
      </c>
      <c r="AH153" s="126">
        <v>0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6142</v>
      </c>
      <c r="Z154" s="12">
        <f t="shared" si="33"/>
        <v>6142</v>
      </c>
      <c r="AA154" s="12">
        <f t="shared" si="33"/>
        <v>6142</v>
      </c>
      <c r="AB154" s="12">
        <f t="shared" si="33"/>
        <v>6142</v>
      </c>
      <c r="AC154" s="12">
        <f t="shared" si="33"/>
        <v>6142</v>
      </c>
      <c r="AD154" s="12">
        <f t="shared" si="33"/>
        <v>6142</v>
      </c>
      <c r="AE154" s="12">
        <f t="shared" si="33"/>
        <v>5007</v>
      </c>
      <c r="AF154" s="12">
        <f t="shared" si="33"/>
        <v>5007</v>
      </c>
      <c r="AG154" s="12">
        <f t="shared" si="33"/>
        <v>5007</v>
      </c>
      <c r="AH154" s="30">
        <f t="shared" si="33"/>
        <v>5007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195.31560000000002</v>
      </c>
      <c r="Z155" s="12">
        <f t="shared" si="34"/>
        <v>195.31560000000002</v>
      </c>
      <c r="AA155" s="12">
        <f t="shared" si="34"/>
        <v>195.31560000000002</v>
      </c>
      <c r="AB155" s="12">
        <f t="shared" si="34"/>
        <v>195.31560000000002</v>
      </c>
      <c r="AC155" s="12">
        <f t="shared" si="34"/>
        <v>195.31560000000002</v>
      </c>
      <c r="AD155" s="12">
        <f t="shared" si="34"/>
        <v>195.31560000000002</v>
      </c>
      <c r="AE155" s="12">
        <f t="shared" si="34"/>
        <v>159.2226</v>
      </c>
      <c r="AF155" s="12">
        <f t="shared" si="34"/>
        <v>159.2226</v>
      </c>
      <c r="AG155" s="12">
        <f t="shared" si="34"/>
        <v>159.2226</v>
      </c>
      <c r="AH155" s="30">
        <f t="shared" si="34"/>
        <v>159.2226</v>
      </c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5946.6844000000001</v>
      </c>
      <c r="Z156" s="17">
        <f t="shared" si="35"/>
        <v>5946.6844000000001</v>
      </c>
      <c r="AA156" s="17">
        <f t="shared" si="35"/>
        <v>5946.6844000000001</v>
      </c>
      <c r="AB156" s="17">
        <f t="shared" si="35"/>
        <v>5946.6844000000001</v>
      </c>
      <c r="AC156" s="17">
        <f t="shared" si="35"/>
        <v>5946.6844000000001</v>
      </c>
      <c r="AD156" s="17">
        <f t="shared" si="35"/>
        <v>5946.6844000000001</v>
      </c>
      <c r="AE156" s="17">
        <f t="shared" si="35"/>
        <v>4847.7773999999999</v>
      </c>
      <c r="AF156" s="17">
        <f t="shared" si="35"/>
        <v>4847.7773999999999</v>
      </c>
      <c r="AG156" s="17">
        <f t="shared" si="35"/>
        <v>4847.7773999999999</v>
      </c>
      <c r="AH156" s="31">
        <f t="shared" si="35"/>
        <v>4847.7773999999999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" customHeight="1" x14ac:dyDescent="0.25">
      <c r="A158" s="3"/>
      <c r="B158" s="4"/>
      <c r="C158" s="3">
        <f>SUM(D156:AH156)/31</f>
        <v>6509.9581741935463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11"/>
      <c r="D160" s="51">
        <f t="shared" ref="D160:AH160" si="36">D15+D25+D36+D55+D75+D87+D98+D110+D143+D156</f>
        <v>79846.794800000003</v>
      </c>
      <c r="E160" s="43">
        <f t="shared" si="36"/>
        <v>77970.070700000011</v>
      </c>
      <c r="F160" s="43">
        <f t="shared" si="36"/>
        <v>77970.070700000011</v>
      </c>
      <c r="G160" s="43">
        <f t="shared" si="36"/>
        <v>77970.070700000011</v>
      </c>
      <c r="H160" s="43">
        <f t="shared" si="36"/>
        <v>77970.070700000011</v>
      </c>
      <c r="I160" s="43">
        <f t="shared" si="36"/>
        <v>78078.070700000011</v>
      </c>
      <c r="J160" s="43">
        <f t="shared" si="36"/>
        <v>78132.070700000011</v>
      </c>
      <c r="K160" s="43">
        <f t="shared" si="36"/>
        <v>78240.070700000011</v>
      </c>
      <c r="L160" s="43">
        <f t="shared" si="36"/>
        <v>77243.2307</v>
      </c>
      <c r="M160" s="43">
        <f t="shared" si="36"/>
        <v>77351.2307</v>
      </c>
      <c r="N160" s="43">
        <f t="shared" si="36"/>
        <v>77392.432700000005</v>
      </c>
      <c r="O160" s="43">
        <f t="shared" si="36"/>
        <v>77392.432700000005</v>
      </c>
      <c r="P160" s="43">
        <f t="shared" si="36"/>
        <v>77392.432700000005</v>
      </c>
      <c r="Q160" s="43">
        <f t="shared" si="36"/>
        <v>77392.432700000005</v>
      </c>
      <c r="R160" s="43">
        <f t="shared" si="36"/>
        <v>77622.432700000005</v>
      </c>
      <c r="S160" s="43">
        <f t="shared" si="36"/>
        <v>74836.49470000001</v>
      </c>
      <c r="T160" s="43">
        <f t="shared" si="36"/>
        <v>75066.49470000001</v>
      </c>
      <c r="U160" s="43">
        <f t="shared" si="36"/>
        <v>75296.49470000001</v>
      </c>
      <c r="V160" s="43">
        <f t="shared" si="36"/>
        <v>75526.49470000001</v>
      </c>
      <c r="W160" s="43">
        <f t="shared" si="36"/>
        <v>75610.329700000002</v>
      </c>
      <c r="X160" s="43">
        <f t="shared" si="36"/>
        <v>75610.329700000002</v>
      </c>
      <c r="Y160" s="43">
        <f t="shared" si="36"/>
        <v>74743.5147</v>
      </c>
      <c r="Z160" s="43">
        <f t="shared" si="36"/>
        <v>72714.571599999996</v>
      </c>
      <c r="AA160" s="43">
        <f t="shared" si="36"/>
        <v>72068.283599999995</v>
      </c>
      <c r="AB160" s="43">
        <f t="shared" si="36"/>
        <v>72408.883600000001</v>
      </c>
      <c r="AC160" s="43">
        <f t="shared" si="36"/>
        <v>72749.483599999992</v>
      </c>
      <c r="AD160" s="43">
        <f t="shared" si="36"/>
        <v>72984.987599999993</v>
      </c>
      <c r="AE160" s="43">
        <f t="shared" si="36"/>
        <v>71933.395000000004</v>
      </c>
      <c r="AF160" s="43">
        <f t="shared" si="36"/>
        <v>70929.984500000006</v>
      </c>
      <c r="AG160" s="43">
        <f t="shared" si="36"/>
        <v>68042.915500000003</v>
      </c>
      <c r="AH160" s="44">
        <f t="shared" si="36"/>
        <v>67934.050499999998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" customHeight="1" x14ac:dyDescent="0.25">
      <c r="A162" s="3"/>
      <c r="B162" s="4"/>
      <c r="C162" s="3">
        <f>SUM(D160:AH160)/31</f>
        <v>75368.407193548366</v>
      </c>
      <c r="D162" s="53">
        <f t="shared" ref="D162:AH162" si="37">(D13+D23+D34+D53+D73+D85+D96+D141+D154)/87012</f>
        <v>0.89074863237254642</v>
      </c>
      <c r="E162" s="25">
        <f t="shared" si="37"/>
        <v>0.86857927642164312</v>
      </c>
      <c r="F162" s="25">
        <f t="shared" si="37"/>
        <v>0.86857927642164312</v>
      </c>
      <c r="G162" s="25">
        <f t="shared" si="37"/>
        <v>0.86857927642164312</v>
      </c>
      <c r="H162" s="25">
        <f t="shared" si="37"/>
        <v>0.86857927642164312</v>
      </c>
      <c r="I162" s="25">
        <f t="shared" si="37"/>
        <v>0.86982048453086935</v>
      </c>
      <c r="J162" s="25">
        <f t="shared" si="37"/>
        <v>0.87044108858548253</v>
      </c>
      <c r="K162" s="25">
        <f t="shared" si="37"/>
        <v>0.87168229669470887</v>
      </c>
      <c r="L162" s="25">
        <f t="shared" si="37"/>
        <v>0.86022594584654988</v>
      </c>
      <c r="M162" s="25">
        <f t="shared" si="37"/>
        <v>0.86146715395577622</v>
      </c>
      <c r="N162" s="25">
        <f t="shared" si="37"/>
        <v>0.86208775801038928</v>
      </c>
      <c r="O162" s="25">
        <f t="shared" si="37"/>
        <v>0.86208775801038928</v>
      </c>
      <c r="P162" s="25">
        <f t="shared" si="37"/>
        <v>0.86208775801038928</v>
      </c>
      <c r="Q162" s="25">
        <f t="shared" si="37"/>
        <v>0.86208775801038928</v>
      </c>
      <c r="R162" s="25">
        <f t="shared" si="37"/>
        <v>0.86473107157633422</v>
      </c>
      <c r="S162" s="25">
        <f t="shared" si="37"/>
        <v>0.84404426975589564</v>
      </c>
      <c r="T162" s="25">
        <f t="shared" si="37"/>
        <v>0.84668758332184058</v>
      </c>
      <c r="U162" s="25">
        <f t="shared" si="37"/>
        <v>0.84933089688778551</v>
      </c>
      <c r="V162" s="25">
        <f t="shared" si="37"/>
        <v>0.85197421045373045</v>
      </c>
      <c r="W162" s="25">
        <f t="shared" si="37"/>
        <v>0.85329586723670292</v>
      </c>
      <c r="X162" s="25">
        <f t="shared" si="37"/>
        <v>0.85329586723670292</v>
      </c>
      <c r="Y162" s="25">
        <f t="shared" si="37"/>
        <v>0.8429409736588056</v>
      </c>
      <c r="Z162" s="25">
        <f t="shared" si="37"/>
        <v>0.81897416448305982</v>
      </c>
      <c r="AA162" s="25">
        <f t="shared" si="37"/>
        <v>0.81124304693605487</v>
      </c>
      <c r="AB162" s="25">
        <f t="shared" si="37"/>
        <v>0.81515744954718883</v>
      </c>
      <c r="AC162" s="25">
        <f t="shared" si="37"/>
        <v>0.81907185215832301</v>
      </c>
      <c r="AD162" s="25">
        <f t="shared" si="37"/>
        <v>0.82198639268146911</v>
      </c>
      <c r="AE162" s="25">
        <f t="shared" si="37"/>
        <v>0.8098995540844941</v>
      </c>
      <c r="AF162" s="25">
        <f t="shared" si="37"/>
        <v>0.79777478968418147</v>
      </c>
      <c r="AG162" s="25">
        <f t="shared" si="37"/>
        <v>0.76368983588470551</v>
      </c>
      <c r="AH162" s="32">
        <f t="shared" si="37"/>
        <v>0.76756746195927006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124">
        <v>0</v>
      </c>
      <c r="T170" s="124">
        <v>0</v>
      </c>
      <c r="U170" s="124">
        <v>0</v>
      </c>
      <c r="V170" s="124">
        <v>0</v>
      </c>
      <c r="W170" s="124">
        <v>0</v>
      </c>
      <c r="X170" s="124">
        <v>0</v>
      </c>
      <c r="Y170" s="124">
        <v>0</v>
      </c>
      <c r="Z170" s="124">
        <v>0</v>
      </c>
      <c r="AA170" s="124">
        <v>0</v>
      </c>
      <c r="AB170" s="124">
        <v>0</v>
      </c>
      <c r="AC170" s="124">
        <v>0</v>
      </c>
      <c r="AD170" s="124">
        <v>0</v>
      </c>
      <c r="AE170" s="124">
        <v>0</v>
      </c>
      <c r="AF170" s="124">
        <v>0</v>
      </c>
      <c r="AG170" s="124">
        <v>0</v>
      </c>
      <c r="AH170" s="202">
        <v>0</v>
      </c>
    </row>
    <row r="171" spans="1:35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3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7907</v>
      </c>
      <c r="T174" s="12">
        <f t="shared" si="39"/>
        <v>7907</v>
      </c>
      <c r="U174" s="12">
        <f t="shared" si="39"/>
        <v>7907</v>
      </c>
      <c r="V174" s="12">
        <f t="shared" si="39"/>
        <v>7907</v>
      </c>
      <c r="W174" s="12">
        <f t="shared" si="39"/>
        <v>7907</v>
      </c>
      <c r="X174" s="12">
        <f t="shared" si="39"/>
        <v>7907</v>
      </c>
      <c r="Y174" s="12">
        <f t="shared" si="39"/>
        <v>7907</v>
      </c>
      <c r="Z174" s="12">
        <f t="shared" si="39"/>
        <v>7907</v>
      </c>
      <c r="AA174" s="12">
        <f t="shared" si="39"/>
        <v>7907</v>
      </c>
      <c r="AB174" s="12">
        <f t="shared" si="39"/>
        <v>7907</v>
      </c>
      <c r="AC174" s="12">
        <f t="shared" si="39"/>
        <v>7907</v>
      </c>
      <c r="AD174" s="12">
        <f t="shared" si="39"/>
        <v>7907</v>
      </c>
      <c r="AE174" s="12">
        <f t="shared" si="39"/>
        <v>7907</v>
      </c>
      <c r="AF174" s="12">
        <f t="shared" si="39"/>
        <v>7907</v>
      </c>
      <c r="AG174" s="34">
        <f t="shared" si="39"/>
        <v>7907</v>
      </c>
      <c r="AH174" s="38">
        <f t="shared" si="39"/>
        <v>7907</v>
      </c>
    </row>
    <row r="175" spans="1:35" x14ac:dyDescent="0.3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573.25749999999994</v>
      </c>
      <c r="T175" s="34">
        <f t="shared" si="40"/>
        <v>573.25749999999994</v>
      </c>
      <c r="U175" s="34">
        <f t="shared" si="40"/>
        <v>573.25749999999994</v>
      </c>
      <c r="V175" s="34">
        <f t="shared" si="40"/>
        <v>573.25749999999994</v>
      </c>
      <c r="W175" s="34">
        <f t="shared" si="40"/>
        <v>573.25749999999994</v>
      </c>
      <c r="X175" s="34">
        <f t="shared" si="40"/>
        <v>573.25749999999994</v>
      </c>
      <c r="Y175" s="34">
        <f t="shared" si="40"/>
        <v>573.25749999999994</v>
      </c>
      <c r="Z175" s="34">
        <f t="shared" si="40"/>
        <v>573.25749999999994</v>
      </c>
      <c r="AA175" s="34">
        <f t="shared" si="40"/>
        <v>573.25749999999994</v>
      </c>
      <c r="AB175" s="34">
        <f t="shared" si="40"/>
        <v>573.25749999999994</v>
      </c>
      <c r="AC175" s="34">
        <f t="shared" si="40"/>
        <v>573.25749999999994</v>
      </c>
      <c r="AD175" s="34">
        <f t="shared" si="40"/>
        <v>573.25749999999994</v>
      </c>
      <c r="AE175" s="34">
        <f t="shared" si="40"/>
        <v>573.25749999999994</v>
      </c>
      <c r="AF175" s="34">
        <f t="shared" si="40"/>
        <v>573.25749999999994</v>
      </c>
      <c r="AG175" s="34">
        <f t="shared" si="40"/>
        <v>573.25749999999994</v>
      </c>
      <c r="AH175" s="38">
        <f t="shared" si="40"/>
        <v>573.25749999999994</v>
      </c>
    </row>
    <row r="176" spans="1:35" x14ac:dyDescent="0.3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7333.7425000000003</v>
      </c>
      <c r="T176" s="17">
        <f t="shared" si="41"/>
        <v>7333.7425000000003</v>
      </c>
      <c r="U176" s="17">
        <f t="shared" si="41"/>
        <v>7333.7425000000003</v>
      </c>
      <c r="V176" s="17">
        <f t="shared" si="41"/>
        <v>7333.7425000000003</v>
      </c>
      <c r="W176" s="17">
        <f t="shared" si="41"/>
        <v>7333.7425000000003</v>
      </c>
      <c r="X176" s="17">
        <f t="shared" si="41"/>
        <v>7333.7425000000003</v>
      </c>
      <c r="Y176" s="17">
        <f t="shared" si="41"/>
        <v>7333.7425000000003</v>
      </c>
      <c r="Z176" s="17">
        <f t="shared" si="41"/>
        <v>7333.7425000000003</v>
      </c>
      <c r="AA176" s="17">
        <f t="shared" si="41"/>
        <v>7333.7425000000003</v>
      </c>
      <c r="AB176" s="17">
        <f t="shared" si="41"/>
        <v>7333.7425000000003</v>
      </c>
      <c r="AC176" s="17">
        <f t="shared" si="41"/>
        <v>7333.7425000000003</v>
      </c>
      <c r="AD176" s="17">
        <f t="shared" si="41"/>
        <v>7333.7425000000003</v>
      </c>
      <c r="AE176" s="17">
        <f t="shared" si="41"/>
        <v>7333.7425000000003</v>
      </c>
      <c r="AF176" s="17">
        <f t="shared" si="41"/>
        <v>7333.7425000000003</v>
      </c>
      <c r="AG176" s="35">
        <f t="shared" si="41"/>
        <v>7333.7425000000003</v>
      </c>
      <c r="AH176" s="150">
        <f t="shared" si="41"/>
        <v>7333.7425000000003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3">
      <c r="A178" s="3"/>
      <c r="B178" s="4"/>
      <c r="C178" s="3">
        <f>SUM(D176:AH176)/31</f>
        <v>7891.5888709677383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R47" activePane="bottomRight" state="frozen"/>
      <selection pane="topRight" activeCell="E1" sqref="E1"/>
      <selection pane="bottomLeft" activeCell="A3" sqref="A3"/>
      <selection pane="bottomRight" activeCell="Z62" sqref="Z62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3" width="6.3984375" customWidth="1"/>
  </cols>
  <sheetData>
    <row r="1" spans="1:34" s="2" customFormat="1" ht="31.5" customHeight="1" thickTop="1" thickBot="1" x14ac:dyDescent="0.35">
      <c r="A1" s="77"/>
      <c r="B1" s="195">
        <v>37347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G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83">
        <f t="shared" si="0"/>
        <v>30</v>
      </c>
    </row>
    <row r="3" spans="1:34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75">
        <v>1</v>
      </c>
    </row>
    <row r="6" spans="1:34" s="1" customFormat="1" ht="15.9" customHeight="1" x14ac:dyDescent="0.25">
      <c r="A6" s="191">
        <f t="shared" ref="A6:A12" si="1">+A5+1</f>
        <v>2</v>
      </c>
      <c r="B6" s="192" t="s">
        <v>4</v>
      </c>
      <c r="C6" s="19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" customHeight="1" x14ac:dyDescent="0.25">
      <c r="A7" s="92">
        <f t="shared" si="1"/>
        <v>3</v>
      </c>
      <c r="B7" s="93" t="s">
        <v>5</v>
      </c>
      <c r="C7" s="92">
        <v>877</v>
      </c>
      <c r="D7" s="115">
        <v>0</v>
      </c>
      <c r="E7" s="115">
        <v>0</v>
      </c>
      <c r="F7" s="115">
        <v>0</v>
      </c>
      <c r="G7" s="115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115">
        <v>0</v>
      </c>
      <c r="O7" s="115">
        <v>0</v>
      </c>
      <c r="P7" s="115">
        <v>0</v>
      </c>
      <c r="Q7" s="115">
        <v>0</v>
      </c>
      <c r="R7" s="115">
        <v>0</v>
      </c>
      <c r="S7" s="115">
        <v>0</v>
      </c>
      <c r="T7" s="115">
        <v>0</v>
      </c>
      <c r="U7" s="115">
        <v>0</v>
      </c>
      <c r="V7" s="115">
        <v>0</v>
      </c>
      <c r="W7" s="115">
        <v>0</v>
      </c>
      <c r="X7" s="115">
        <v>0</v>
      </c>
      <c r="Y7" s="115">
        <v>0</v>
      </c>
      <c r="Z7" s="115">
        <v>0</v>
      </c>
      <c r="AA7" s="115">
        <v>0</v>
      </c>
      <c r="AB7" s="115">
        <v>0</v>
      </c>
      <c r="AC7" s="115">
        <v>0</v>
      </c>
      <c r="AD7" s="115">
        <v>0</v>
      </c>
      <c r="AE7" s="115">
        <v>0</v>
      </c>
      <c r="AF7" s="115">
        <v>0</v>
      </c>
      <c r="AG7" s="116">
        <v>0</v>
      </c>
    </row>
    <row r="8" spans="1:34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115">
        <v>0</v>
      </c>
      <c r="S8" s="115">
        <v>0</v>
      </c>
      <c r="T8" s="115">
        <v>0</v>
      </c>
      <c r="U8" s="115">
        <v>0</v>
      </c>
      <c r="V8" s="115">
        <v>0</v>
      </c>
      <c r="W8" s="115">
        <v>0</v>
      </c>
      <c r="X8" s="115">
        <v>0</v>
      </c>
      <c r="Y8" s="115">
        <v>0</v>
      </c>
      <c r="Z8" s="115">
        <v>0</v>
      </c>
      <c r="AA8" s="115">
        <v>0</v>
      </c>
      <c r="AB8" s="115">
        <v>0</v>
      </c>
      <c r="AC8" s="115">
        <v>0</v>
      </c>
      <c r="AD8" s="115">
        <v>0</v>
      </c>
      <c r="AE8" s="115">
        <v>0</v>
      </c>
      <c r="AF8" s="115">
        <v>0</v>
      </c>
      <c r="AG8" s="116">
        <v>0</v>
      </c>
    </row>
    <row r="9" spans="1:34" s="1" customFormat="1" ht="15.9" customHeight="1" x14ac:dyDescent="0.25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75">
        <v>1</v>
      </c>
    </row>
    <row r="10" spans="1:34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75">
        <v>1</v>
      </c>
    </row>
    <row r="11" spans="1:34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" customHeight="1" x14ac:dyDescent="0.25">
      <c r="A13" s="9"/>
      <c r="B13" s="20" t="s">
        <v>107</v>
      </c>
      <c r="C13" s="11"/>
      <c r="D13" s="49">
        <f t="shared" ref="D13:AG13" si="2">(D5*$C5)+(D6*$C6)+(D7*$C7)+(D8*$C8)+(D9*$C9)+(D10*$C10)+(D11*$C11)+(D12*$C12)</f>
        <v>6825</v>
      </c>
      <c r="E13" s="12">
        <f t="shared" si="2"/>
        <v>6825</v>
      </c>
      <c r="F13" s="12">
        <f t="shared" si="2"/>
        <v>6825</v>
      </c>
      <c r="G13" s="12">
        <f t="shared" si="2"/>
        <v>6825</v>
      </c>
      <c r="H13" s="12">
        <f t="shared" si="2"/>
        <v>6825</v>
      </c>
      <c r="I13" s="12">
        <f t="shared" si="2"/>
        <v>6825</v>
      </c>
      <c r="J13" s="12">
        <f t="shared" si="2"/>
        <v>6825</v>
      </c>
      <c r="K13" s="12">
        <f t="shared" si="2"/>
        <v>6825</v>
      </c>
      <c r="L13" s="12">
        <f t="shared" si="2"/>
        <v>6825</v>
      </c>
      <c r="M13" s="12">
        <f t="shared" si="2"/>
        <v>6825</v>
      </c>
      <c r="N13" s="12">
        <f t="shared" si="2"/>
        <v>6825</v>
      </c>
      <c r="O13" s="12">
        <f t="shared" si="2"/>
        <v>6825</v>
      </c>
      <c r="P13" s="12">
        <f t="shared" si="2"/>
        <v>6825</v>
      </c>
      <c r="Q13" s="12">
        <f t="shared" si="2"/>
        <v>6825</v>
      </c>
      <c r="R13" s="12">
        <f t="shared" si="2"/>
        <v>5805</v>
      </c>
      <c r="S13" s="12">
        <f t="shared" si="2"/>
        <v>5805</v>
      </c>
      <c r="T13" s="12">
        <f t="shared" si="2"/>
        <v>5805</v>
      </c>
      <c r="U13" s="12">
        <f t="shared" si="2"/>
        <v>5805</v>
      </c>
      <c r="V13" s="12">
        <f t="shared" si="2"/>
        <v>5805</v>
      </c>
      <c r="W13" s="12">
        <f t="shared" si="2"/>
        <v>5805</v>
      </c>
      <c r="X13" s="12">
        <f t="shared" si="2"/>
        <v>5805</v>
      </c>
      <c r="Y13" s="12">
        <f t="shared" si="2"/>
        <v>5805</v>
      </c>
      <c r="Z13" s="12">
        <f t="shared" si="2"/>
        <v>5805</v>
      </c>
      <c r="AA13" s="12">
        <f t="shared" si="2"/>
        <v>5805</v>
      </c>
      <c r="AB13" s="12">
        <f t="shared" si="2"/>
        <v>5805</v>
      </c>
      <c r="AC13" s="12">
        <f t="shared" si="2"/>
        <v>5805</v>
      </c>
      <c r="AD13" s="12">
        <f t="shared" si="2"/>
        <v>5805</v>
      </c>
      <c r="AE13" s="12">
        <f t="shared" si="2"/>
        <v>5805</v>
      </c>
      <c r="AF13" s="12">
        <f t="shared" si="2"/>
        <v>5805</v>
      </c>
      <c r="AG13" s="30">
        <f t="shared" si="2"/>
        <v>5805</v>
      </c>
    </row>
    <row r="14" spans="1:34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294.84000000000003</v>
      </c>
      <c r="E14" s="12">
        <f t="shared" si="3"/>
        <v>294.84000000000003</v>
      </c>
      <c r="F14" s="12">
        <f t="shared" si="3"/>
        <v>294.84000000000003</v>
      </c>
      <c r="G14" s="12">
        <f t="shared" si="3"/>
        <v>294.84000000000003</v>
      </c>
      <c r="H14" s="12">
        <f t="shared" si="3"/>
        <v>294.84000000000003</v>
      </c>
      <c r="I14" s="12">
        <f t="shared" si="3"/>
        <v>294.84000000000003</v>
      </c>
      <c r="J14" s="12">
        <f t="shared" si="3"/>
        <v>294.84000000000003</v>
      </c>
      <c r="K14" s="12">
        <f t="shared" si="3"/>
        <v>294.84000000000003</v>
      </c>
      <c r="L14" s="12">
        <f t="shared" si="3"/>
        <v>294.84000000000003</v>
      </c>
      <c r="M14" s="12">
        <f t="shared" si="3"/>
        <v>294.84000000000003</v>
      </c>
      <c r="N14" s="12">
        <f t="shared" si="3"/>
        <v>294.84000000000003</v>
      </c>
      <c r="O14" s="12">
        <f t="shared" si="3"/>
        <v>294.84000000000003</v>
      </c>
      <c r="P14" s="12">
        <f t="shared" si="3"/>
        <v>294.84000000000003</v>
      </c>
      <c r="Q14" s="12">
        <f t="shared" si="3"/>
        <v>294.84000000000003</v>
      </c>
      <c r="R14" s="12">
        <f t="shared" si="3"/>
        <v>250.77600000000001</v>
      </c>
      <c r="S14" s="12">
        <f t="shared" si="3"/>
        <v>250.77600000000001</v>
      </c>
      <c r="T14" s="12">
        <f t="shared" si="3"/>
        <v>250.77600000000001</v>
      </c>
      <c r="U14" s="12">
        <f t="shared" si="3"/>
        <v>250.77600000000001</v>
      </c>
      <c r="V14" s="12">
        <f t="shared" si="3"/>
        <v>250.77600000000001</v>
      </c>
      <c r="W14" s="12">
        <f t="shared" si="3"/>
        <v>250.77600000000001</v>
      </c>
      <c r="X14" s="12">
        <f t="shared" si="3"/>
        <v>250.77600000000001</v>
      </c>
      <c r="Y14" s="12">
        <f t="shared" si="3"/>
        <v>250.77600000000001</v>
      </c>
      <c r="Z14" s="12">
        <f t="shared" si="3"/>
        <v>250.77600000000001</v>
      </c>
      <c r="AA14" s="12">
        <f t="shared" si="3"/>
        <v>250.77600000000001</v>
      </c>
      <c r="AB14" s="12">
        <f t="shared" si="3"/>
        <v>250.77600000000001</v>
      </c>
      <c r="AC14" s="12">
        <f t="shared" si="3"/>
        <v>250.77600000000001</v>
      </c>
      <c r="AD14" s="12">
        <f t="shared" si="3"/>
        <v>250.77600000000001</v>
      </c>
      <c r="AE14" s="12">
        <f t="shared" si="3"/>
        <v>250.77600000000001</v>
      </c>
      <c r="AF14" s="12">
        <f t="shared" si="3"/>
        <v>250.77600000000001</v>
      </c>
      <c r="AG14" s="30">
        <f t="shared" si="3"/>
        <v>250.77600000000001</v>
      </c>
      <c r="AH14" s="28"/>
    </row>
    <row r="15" spans="1:34" s="18" customFormat="1" ht="15.9" customHeight="1" x14ac:dyDescent="0.25">
      <c r="A15" s="15"/>
      <c r="B15" s="14" t="s">
        <v>106</v>
      </c>
      <c r="C15" s="16"/>
      <c r="D15" s="51">
        <f t="shared" ref="D15:AG15" si="4">D13-D14</f>
        <v>6530.16</v>
      </c>
      <c r="E15" s="17">
        <f t="shared" si="4"/>
        <v>6530.16</v>
      </c>
      <c r="F15" s="17">
        <f t="shared" si="4"/>
        <v>6530.16</v>
      </c>
      <c r="G15" s="17">
        <f t="shared" si="4"/>
        <v>6530.16</v>
      </c>
      <c r="H15" s="17">
        <f t="shared" si="4"/>
        <v>6530.16</v>
      </c>
      <c r="I15" s="17">
        <f t="shared" si="4"/>
        <v>6530.16</v>
      </c>
      <c r="J15" s="17">
        <f t="shared" si="4"/>
        <v>6530.16</v>
      </c>
      <c r="K15" s="17">
        <f t="shared" si="4"/>
        <v>6530.16</v>
      </c>
      <c r="L15" s="17">
        <f t="shared" si="4"/>
        <v>6530.16</v>
      </c>
      <c r="M15" s="17">
        <f t="shared" si="4"/>
        <v>6530.16</v>
      </c>
      <c r="N15" s="17">
        <f t="shared" si="4"/>
        <v>6530.16</v>
      </c>
      <c r="O15" s="17">
        <f t="shared" si="4"/>
        <v>6530.16</v>
      </c>
      <c r="P15" s="17">
        <f t="shared" si="4"/>
        <v>6530.16</v>
      </c>
      <c r="Q15" s="17">
        <f t="shared" si="4"/>
        <v>6530.16</v>
      </c>
      <c r="R15" s="17">
        <f t="shared" si="4"/>
        <v>5554.2240000000002</v>
      </c>
      <c r="S15" s="17">
        <f t="shared" si="4"/>
        <v>5554.2240000000002</v>
      </c>
      <c r="T15" s="17">
        <f t="shared" si="4"/>
        <v>5554.2240000000002</v>
      </c>
      <c r="U15" s="17">
        <f t="shared" si="4"/>
        <v>5554.2240000000002</v>
      </c>
      <c r="V15" s="17">
        <f t="shared" si="4"/>
        <v>5554.2240000000002</v>
      </c>
      <c r="W15" s="17">
        <f t="shared" si="4"/>
        <v>5554.2240000000002</v>
      </c>
      <c r="X15" s="17">
        <f t="shared" si="4"/>
        <v>5554.2240000000002</v>
      </c>
      <c r="Y15" s="17">
        <f t="shared" si="4"/>
        <v>5554.2240000000002</v>
      </c>
      <c r="Z15" s="17">
        <f t="shared" si="4"/>
        <v>5554.2240000000002</v>
      </c>
      <c r="AA15" s="17">
        <f t="shared" si="4"/>
        <v>5554.2240000000002</v>
      </c>
      <c r="AB15" s="17">
        <f t="shared" si="4"/>
        <v>5554.2240000000002</v>
      </c>
      <c r="AC15" s="17">
        <f t="shared" si="4"/>
        <v>5554.2240000000002</v>
      </c>
      <c r="AD15" s="17">
        <f t="shared" si="4"/>
        <v>5554.2240000000002</v>
      </c>
      <c r="AE15" s="17">
        <f t="shared" si="4"/>
        <v>5554.2240000000002</v>
      </c>
      <c r="AF15" s="17">
        <f t="shared" si="4"/>
        <v>5554.2240000000002</v>
      </c>
      <c r="AG15" s="31">
        <f t="shared" si="4"/>
        <v>5554.2240000000002</v>
      </c>
      <c r="AH15" s="28"/>
    </row>
    <row r="16" spans="1:34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" customHeight="1" x14ac:dyDescent="0.25">
      <c r="A17" s="3"/>
      <c r="B17" s="4"/>
      <c r="C17" s="3">
        <f>SUM(D15:AG15)/30</f>
        <v>6009.6607999999978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" customHeight="1" x14ac:dyDescent="0.25">
      <c r="A20" s="92">
        <f>+A19+1</f>
        <v>2</v>
      </c>
      <c r="B20" s="93" t="s">
        <v>14</v>
      </c>
      <c r="C20" s="92">
        <v>1150</v>
      </c>
      <c r="D20" s="123">
        <v>0</v>
      </c>
      <c r="E20" s="115">
        <v>0</v>
      </c>
      <c r="F20" s="115">
        <v>0</v>
      </c>
      <c r="G20" s="115">
        <v>0</v>
      </c>
      <c r="H20" s="115">
        <v>0</v>
      </c>
      <c r="I20" s="115">
        <v>0</v>
      </c>
      <c r="J20" s="115">
        <v>0</v>
      </c>
      <c r="K20" s="115">
        <v>0</v>
      </c>
      <c r="L20" s="115">
        <v>0</v>
      </c>
      <c r="M20" s="115">
        <v>0</v>
      </c>
      <c r="N20" s="115">
        <v>0</v>
      </c>
      <c r="O20" s="115">
        <v>0</v>
      </c>
      <c r="P20" s="115">
        <v>0</v>
      </c>
      <c r="Q20" s="115">
        <v>0</v>
      </c>
      <c r="R20" s="115">
        <v>0</v>
      </c>
      <c r="S20" s="115">
        <v>0</v>
      </c>
      <c r="T20" s="115">
        <v>0</v>
      </c>
      <c r="U20" s="115">
        <v>0</v>
      </c>
      <c r="V20" s="115">
        <v>0</v>
      </c>
      <c r="W20" s="115">
        <v>0</v>
      </c>
      <c r="X20" s="115">
        <v>0</v>
      </c>
      <c r="Y20" s="115">
        <v>0</v>
      </c>
      <c r="Z20" s="115">
        <v>0</v>
      </c>
      <c r="AA20" s="115">
        <v>0</v>
      </c>
      <c r="AB20" s="115">
        <v>0</v>
      </c>
      <c r="AC20" s="115">
        <v>0</v>
      </c>
      <c r="AD20" s="115">
        <v>0</v>
      </c>
      <c r="AE20" s="115">
        <v>0</v>
      </c>
      <c r="AF20" s="115">
        <v>0</v>
      </c>
      <c r="AG20" s="116">
        <v>0</v>
      </c>
    </row>
    <row r="21" spans="1:34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75">
        <v>1</v>
      </c>
    </row>
    <row r="22" spans="1:34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" customHeight="1" x14ac:dyDescent="0.25">
      <c r="A23" s="9"/>
      <c r="B23" s="20" t="s">
        <v>107</v>
      </c>
      <c r="C23" s="11"/>
      <c r="D23" s="49">
        <f t="shared" ref="D23:AG23" si="5">(D19*$C19)+(D20*$C20)+(D21*$C21)+(D22*$C22)</f>
        <v>3650</v>
      </c>
      <c r="E23" s="12">
        <f t="shared" si="5"/>
        <v>3650</v>
      </c>
      <c r="F23" s="12">
        <f t="shared" si="5"/>
        <v>3650</v>
      </c>
      <c r="G23" s="12">
        <f t="shared" si="5"/>
        <v>3650</v>
      </c>
      <c r="H23" s="12">
        <f t="shared" si="5"/>
        <v>3650</v>
      </c>
      <c r="I23" s="12">
        <f t="shared" si="5"/>
        <v>3650</v>
      </c>
      <c r="J23" s="12">
        <f t="shared" si="5"/>
        <v>3650</v>
      </c>
      <c r="K23" s="12">
        <f t="shared" si="5"/>
        <v>3650</v>
      </c>
      <c r="L23" s="12">
        <f t="shared" si="5"/>
        <v>3650</v>
      </c>
      <c r="M23" s="12">
        <f t="shared" si="5"/>
        <v>3650</v>
      </c>
      <c r="N23" s="12">
        <f t="shared" si="5"/>
        <v>3650</v>
      </c>
      <c r="O23" s="12">
        <f t="shared" si="5"/>
        <v>3650</v>
      </c>
      <c r="P23" s="12">
        <f t="shared" si="5"/>
        <v>3650</v>
      </c>
      <c r="Q23" s="12">
        <f t="shared" si="5"/>
        <v>3650</v>
      </c>
      <c r="R23" s="12">
        <f t="shared" si="5"/>
        <v>3650</v>
      </c>
      <c r="S23" s="12">
        <f t="shared" si="5"/>
        <v>3650</v>
      </c>
      <c r="T23" s="12">
        <f t="shared" si="5"/>
        <v>3650</v>
      </c>
      <c r="U23" s="12">
        <f t="shared" si="5"/>
        <v>3650</v>
      </c>
      <c r="V23" s="12">
        <f t="shared" si="5"/>
        <v>3650</v>
      </c>
      <c r="W23" s="12">
        <f t="shared" si="5"/>
        <v>3650</v>
      </c>
      <c r="X23" s="12">
        <f t="shared" si="5"/>
        <v>3650</v>
      </c>
      <c r="Y23" s="12">
        <f t="shared" si="5"/>
        <v>3650</v>
      </c>
      <c r="Z23" s="12">
        <f t="shared" si="5"/>
        <v>3650</v>
      </c>
      <c r="AA23" s="12">
        <f t="shared" si="5"/>
        <v>3650</v>
      </c>
      <c r="AB23" s="12">
        <f t="shared" si="5"/>
        <v>3650</v>
      </c>
      <c r="AC23" s="12">
        <f t="shared" si="5"/>
        <v>3650</v>
      </c>
      <c r="AD23" s="12">
        <f t="shared" si="5"/>
        <v>3650</v>
      </c>
      <c r="AE23" s="12">
        <f t="shared" si="5"/>
        <v>3650</v>
      </c>
      <c r="AF23" s="12">
        <f t="shared" si="5"/>
        <v>3650</v>
      </c>
      <c r="AG23" s="30">
        <f t="shared" si="5"/>
        <v>3650</v>
      </c>
    </row>
    <row r="24" spans="1:34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52.925000000000004</v>
      </c>
      <c r="E24" s="12">
        <f t="shared" si="6"/>
        <v>52.925000000000004</v>
      </c>
      <c r="F24" s="12">
        <f t="shared" si="6"/>
        <v>52.925000000000004</v>
      </c>
      <c r="G24" s="12">
        <f t="shared" si="6"/>
        <v>52.925000000000004</v>
      </c>
      <c r="H24" s="12">
        <f t="shared" si="6"/>
        <v>52.925000000000004</v>
      </c>
      <c r="I24" s="12">
        <f t="shared" si="6"/>
        <v>52.925000000000004</v>
      </c>
      <c r="J24" s="12">
        <f t="shared" si="6"/>
        <v>52.925000000000004</v>
      </c>
      <c r="K24" s="12">
        <f t="shared" si="6"/>
        <v>52.925000000000004</v>
      </c>
      <c r="L24" s="12">
        <f t="shared" si="6"/>
        <v>52.925000000000004</v>
      </c>
      <c r="M24" s="12">
        <f t="shared" si="6"/>
        <v>52.925000000000004</v>
      </c>
      <c r="N24" s="12">
        <f t="shared" si="6"/>
        <v>52.925000000000004</v>
      </c>
      <c r="O24" s="12">
        <f t="shared" si="6"/>
        <v>52.925000000000004</v>
      </c>
      <c r="P24" s="12">
        <f t="shared" si="6"/>
        <v>52.925000000000004</v>
      </c>
      <c r="Q24" s="12">
        <f t="shared" si="6"/>
        <v>52.925000000000004</v>
      </c>
      <c r="R24" s="12">
        <f t="shared" si="6"/>
        <v>52.925000000000004</v>
      </c>
      <c r="S24" s="12">
        <f t="shared" si="6"/>
        <v>52.925000000000004</v>
      </c>
      <c r="T24" s="12">
        <f t="shared" si="6"/>
        <v>52.925000000000004</v>
      </c>
      <c r="U24" s="12">
        <f t="shared" si="6"/>
        <v>52.925000000000004</v>
      </c>
      <c r="V24" s="12">
        <f t="shared" si="6"/>
        <v>52.925000000000004</v>
      </c>
      <c r="W24" s="12">
        <f t="shared" si="6"/>
        <v>52.925000000000004</v>
      </c>
      <c r="X24" s="12">
        <f t="shared" si="6"/>
        <v>52.925000000000004</v>
      </c>
      <c r="Y24" s="12">
        <f t="shared" si="6"/>
        <v>52.925000000000004</v>
      </c>
      <c r="Z24" s="12">
        <f t="shared" si="6"/>
        <v>52.925000000000004</v>
      </c>
      <c r="AA24" s="12">
        <f t="shared" si="6"/>
        <v>52.925000000000004</v>
      </c>
      <c r="AB24" s="12">
        <f t="shared" si="6"/>
        <v>52.925000000000004</v>
      </c>
      <c r="AC24" s="12">
        <f t="shared" si="6"/>
        <v>52.925000000000004</v>
      </c>
      <c r="AD24" s="12">
        <f t="shared" si="6"/>
        <v>52.925000000000004</v>
      </c>
      <c r="AE24" s="12">
        <f t="shared" si="6"/>
        <v>52.925000000000004</v>
      </c>
      <c r="AF24" s="12">
        <f t="shared" si="6"/>
        <v>52.925000000000004</v>
      </c>
      <c r="AG24" s="30">
        <f t="shared" si="6"/>
        <v>52.925000000000004</v>
      </c>
      <c r="AH24" s="28"/>
    </row>
    <row r="25" spans="1:34" s="18" customFormat="1" ht="15.9" customHeight="1" x14ac:dyDescent="0.25">
      <c r="A25" s="15"/>
      <c r="B25" s="14" t="s">
        <v>106</v>
      </c>
      <c r="C25" s="16"/>
      <c r="D25" s="51">
        <f t="shared" ref="D25:AG25" si="7">D23-D24</f>
        <v>3597.0749999999998</v>
      </c>
      <c r="E25" s="17">
        <f t="shared" si="7"/>
        <v>3597.0749999999998</v>
      </c>
      <c r="F25" s="17">
        <f t="shared" si="7"/>
        <v>3597.0749999999998</v>
      </c>
      <c r="G25" s="17">
        <f t="shared" si="7"/>
        <v>3597.0749999999998</v>
      </c>
      <c r="H25" s="17">
        <f t="shared" si="7"/>
        <v>3597.0749999999998</v>
      </c>
      <c r="I25" s="17">
        <f t="shared" si="7"/>
        <v>3597.0749999999998</v>
      </c>
      <c r="J25" s="17">
        <f t="shared" si="7"/>
        <v>3597.0749999999998</v>
      </c>
      <c r="K25" s="17">
        <f t="shared" si="7"/>
        <v>3597.0749999999998</v>
      </c>
      <c r="L25" s="17">
        <f t="shared" si="7"/>
        <v>3597.0749999999998</v>
      </c>
      <c r="M25" s="17">
        <f t="shared" si="7"/>
        <v>3597.0749999999998</v>
      </c>
      <c r="N25" s="17">
        <f t="shared" si="7"/>
        <v>3597.0749999999998</v>
      </c>
      <c r="O25" s="17">
        <f t="shared" si="7"/>
        <v>3597.0749999999998</v>
      </c>
      <c r="P25" s="17">
        <f t="shared" si="7"/>
        <v>3597.0749999999998</v>
      </c>
      <c r="Q25" s="17">
        <f t="shared" si="7"/>
        <v>3597.0749999999998</v>
      </c>
      <c r="R25" s="17">
        <f t="shared" si="7"/>
        <v>3597.0749999999998</v>
      </c>
      <c r="S25" s="17">
        <f t="shared" si="7"/>
        <v>3597.0749999999998</v>
      </c>
      <c r="T25" s="17">
        <f t="shared" si="7"/>
        <v>3597.0749999999998</v>
      </c>
      <c r="U25" s="17">
        <f t="shared" si="7"/>
        <v>3597.0749999999998</v>
      </c>
      <c r="V25" s="17">
        <f t="shared" si="7"/>
        <v>3597.0749999999998</v>
      </c>
      <c r="W25" s="17">
        <f t="shared" si="7"/>
        <v>3597.0749999999998</v>
      </c>
      <c r="X25" s="17">
        <f t="shared" si="7"/>
        <v>3597.0749999999998</v>
      </c>
      <c r="Y25" s="17">
        <f t="shared" si="7"/>
        <v>3597.0749999999998</v>
      </c>
      <c r="Z25" s="17">
        <f t="shared" si="7"/>
        <v>3597.0749999999998</v>
      </c>
      <c r="AA25" s="17">
        <f t="shared" si="7"/>
        <v>3597.0749999999998</v>
      </c>
      <c r="AB25" s="17">
        <f t="shared" si="7"/>
        <v>3597.0749999999998</v>
      </c>
      <c r="AC25" s="17">
        <f t="shared" si="7"/>
        <v>3597.0749999999998</v>
      </c>
      <c r="AD25" s="17">
        <f t="shared" si="7"/>
        <v>3597.0749999999998</v>
      </c>
      <c r="AE25" s="17">
        <f t="shared" si="7"/>
        <v>3597.0749999999998</v>
      </c>
      <c r="AF25" s="17">
        <f t="shared" si="7"/>
        <v>3597.0749999999998</v>
      </c>
      <c r="AG25" s="31">
        <f t="shared" si="7"/>
        <v>3597.0749999999998</v>
      </c>
      <c r="AH25" s="28"/>
    </row>
    <row r="26" spans="1:34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" customHeight="1" x14ac:dyDescent="0.25">
      <c r="A27" s="3"/>
      <c r="B27" s="4"/>
      <c r="C27" s="3">
        <f>SUM(D25:AG25)/30</f>
        <v>3597.074999999998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75">
        <v>1</v>
      </c>
    </row>
    <row r="30" spans="1:34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75">
        <v>1</v>
      </c>
    </row>
    <row r="32" spans="1:34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75">
        <v>1</v>
      </c>
    </row>
    <row r="33" spans="1:34" s="1" customFormat="1" ht="15.9" customHeight="1" thickBot="1" x14ac:dyDescent="0.3">
      <c r="A33" s="94">
        <f>+A32+1</f>
        <v>5</v>
      </c>
      <c r="B33" s="95" t="s">
        <v>22</v>
      </c>
      <c r="C33" s="94">
        <v>693</v>
      </c>
      <c r="D33" s="160">
        <v>0</v>
      </c>
      <c r="E33" s="125">
        <v>0</v>
      </c>
      <c r="F33" s="125">
        <v>0</v>
      </c>
      <c r="G33" s="125">
        <v>0</v>
      </c>
      <c r="H33" s="125">
        <v>0</v>
      </c>
      <c r="I33" s="125">
        <v>0</v>
      </c>
      <c r="J33" s="125">
        <v>0</v>
      </c>
      <c r="K33" s="125">
        <v>0</v>
      </c>
      <c r="L33" s="125">
        <v>0</v>
      </c>
      <c r="M33" s="125">
        <v>0</v>
      </c>
      <c r="N33" s="125">
        <v>0</v>
      </c>
      <c r="O33" s="125">
        <v>0</v>
      </c>
      <c r="P33" s="125">
        <v>0</v>
      </c>
      <c r="Q33" s="125">
        <v>0</v>
      </c>
      <c r="R33" s="125">
        <v>0</v>
      </c>
      <c r="S33" s="125">
        <v>0</v>
      </c>
      <c r="T33" s="125">
        <v>0</v>
      </c>
      <c r="U33" s="125">
        <v>0</v>
      </c>
      <c r="V33" s="125">
        <v>0</v>
      </c>
      <c r="W33" s="125">
        <v>0</v>
      </c>
      <c r="X33" s="125">
        <v>0</v>
      </c>
      <c r="Y33" s="125">
        <v>0</v>
      </c>
      <c r="Z33" s="125">
        <v>0</v>
      </c>
      <c r="AA33" s="125">
        <v>0</v>
      </c>
      <c r="AB33" s="125">
        <v>0</v>
      </c>
      <c r="AC33" s="125">
        <v>0</v>
      </c>
      <c r="AD33" s="205">
        <v>0.2</v>
      </c>
      <c r="AE33" s="205">
        <v>0.3</v>
      </c>
      <c r="AF33" s="205">
        <v>0.5</v>
      </c>
      <c r="AG33" s="206">
        <v>0.7</v>
      </c>
    </row>
    <row r="34" spans="1:34" s="1" customFormat="1" ht="15.9" customHeight="1" x14ac:dyDescent="0.25">
      <c r="A34" s="9"/>
      <c r="B34" s="20" t="s">
        <v>107</v>
      </c>
      <c r="C34" s="11"/>
      <c r="D34" s="49">
        <f t="shared" ref="D34:AG34" si="8">(D29*$C29)+(D30*$C30)+(D31*$C31)+(D32*$C32)+(D33*$C33)</f>
        <v>3196</v>
      </c>
      <c r="E34" s="12">
        <f t="shared" si="8"/>
        <v>3196</v>
      </c>
      <c r="F34" s="12">
        <f t="shared" si="8"/>
        <v>3196</v>
      </c>
      <c r="G34" s="12">
        <f t="shared" si="8"/>
        <v>3196</v>
      </c>
      <c r="H34" s="12">
        <f t="shared" si="8"/>
        <v>3196</v>
      </c>
      <c r="I34" s="12">
        <f t="shared" si="8"/>
        <v>3196</v>
      </c>
      <c r="J34" s="12">
        <f t="shared" si="8"/>
        <v>3196</v>
      </c>
      <c r="K34" s="12">
        <f t="shared" si="8"/>
        <v>3196</v>
      </c>
      <c r="L34" s="12">
        <f t="shared" si="8"/>
        <v>3196</v>
      </c>
      <c r="M34" s="12">
        <f t="shared" si="8"/>
        <v>3196</v>
      </c>
      <c r="N34" s="12">
        <f t="shared" si="8"/>
        <v>3196</v>
      </c>
      <c r="O34" s="12">
        <f t="shared" si="8"/>
        <v>3196</v>
      </c>
      <c r="P34" s="12">
        <f t="shared" si="8"/>
        <v>3196</v>
      </c>
      <c r="Q34" s="12">
        <f t="shared" si="8"/>
        <v>3196</v>
      </c>
      <c r="R34" s="12">
        <f t="shared" si="8"/>
        <v>3196</v>
      </c>
      <c r="S34" s="12">
        <f t="shared" si="8"/>
        <v>3196</v>
      </c>
      <c r="T34" s="12">
        <f t="shared" si="8"/>
        <v>3196</v>
      </c>
      <c r="U34" s="12">
        <f t="shared" si="8"/>
        <v>3196</v>
      </c>
      <c r="V34" s="12">
        <f t="shared" si="8"/>
        <v>3196</v>
      </c>
      <c r="W34" s="12">
        <f t="shared" si="8"/>
        <v>3196</v>
      </c>
      <c r="X34" s="12">
        <f t="shared" si="8"/>
        <v>3196</v>
      </c>
      <c r="Y34" s="12">
        <f t="shared" si="8"/>
        <v>3196</v>
      </c>
      <c r="Z34" s="12">
        <f t="shared" si="8"/>
        <v>3196</v>
      </c>
      <c r="AA34" s="12">
        <f t="shared" si="8"/>
        <v>3196</v>
      </c>
      <c r="AB34" s="12">
        <f t="shared" si="8"/>
        <v>3196</v>
      </c>
      <c r="AC34" s="12">
        <f t="shared" si="8"/>
        <v>3196</v>
      </c>
      <c r="AD34" s="12">
        <f t="shared" si="8"/>
        <v>3334.6</v>
      </c>
      <c r="AE34" s="12">
        <f t="shared" si="8"/>
        <v>3403.9</v>
      </c>
      <c r="AF34" s="12">
        <f t="shared" si="8"/>
        <v>3542.5</v>
      </c>
      <c r="AG34" s="30">
        <f t="shared" si="8"/>
        <v>3681.1</v>
      </c>
    </row>
    <row r="35" spans="1:34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54.651600000000002</v>
      </c>
      <c r="E35" s="12">
        <f t="shared" si="9"/>
        <v>54.651600000000002</v>
      </c>
      <c r="F35" s="12">
        <f t="shared" si="9"/>
        <v>54.651600000000002</v>
      </c>
      <c r="G35" s="12">
        <f t="shared" si="9"/>
        <v>54.651600000000002</v>
      </c>
      <c r="H35" s="12">
        <f t="shared" si="9"/>
        <v>54.651600000000002</v>
      </c>
      <c r="I35" s="12">
        <f t="shared" si="9"/>
        <v>54.651600000000002</v>
      </c>
      <c r="J35" s="12">
        <f t="shared" si="9"/>
        <v>54.651600000000002</v>
      </c>
      <c r="K35" s="12">
        <f t="shared" si="9"/>
        <v>54.651600000000002</v>
      </c>
      <c r="L35" s="12">
        <f t="shared" si="9"/>
        <v>54.651600000000002</v>
      </c>
      <c r="M35" s="12">
        <f t="shared" si="9"/>
        <v>54.651600000000002</v>
      </c>
      <c r="N35" s="12">
        <f t="shared" si="9"/>
        <v>54.651600000000002</v>
      </c>
      <c r="O35" s="12">
        <f t="shared" si="9"/>
        <v>54.651600000000002</v>
      </c>
      <c r="P35" s="12">
        <f t="shared" si="9"/>
        <v>54.651600000000002</v>
      </c>
      <c r="Q35" s="12">
        <f t="shared" si="9"/>
        <v>54.651600000000002</v>
      </c>
      <c r="R35" s="12">
        <f t="shared" si="9"/>
        <v>54.651600000000002</v>
      </c>
      <c r="S35" s="12">
        <f t="shared" si="9"/>
        <v>54.651600000000002</v>
      </c>
      <c r="T35" s="12">
        <f t="shared" si="9"/>
        <v>54.651600000000002</v>
      </c>
      <c r="U35" s="12">
        <f t="shared" si="9"/>
        <v>54.651600000000002</v>
      </c>
      <c r="V35" s="12">
        <f t="shared" si="9"/>
        <v>54.651600000000002</v>
      </c>
      <c r="W35" s="12">
        <f t="shared" si="9"/>
        <v>54.651600000000002</v>
      </c>
      <c r="X35" s="12">
        <f t="shared" si="9"/>
        <v>54.651600000000002</v>
      </c>
      <c r="Y35" s="12">
        <f t="shared" si="9"/>
        <v>54.651600000000002</v>
      </c>
      <c r="Z35" s="12">
        <f t="shared" si="9"/>
        <v>54.651600000000002</v>
      </c>
      <c r="AA35" s="12">
        <f t="shared" si="9"/>
        <v>54.651600000000002</v>
      </c>
      <c r="AB35" s="12">
        <f t="shared" si="9"/>
        <v>54.651600000000002</v>
      </c>
      <c r="AC35" s="12">
        <f t="shared" si="9"/>
        <v>54.651600000000002</v>
      </c>
      <c r="AD35" s="12">
        <f t="shared" si="9"/>
        <v>54.651600000000002</v>
      </c>
      <c r="AE35" s="12">
        <f t="shared" si="9"/>
        <v>54.651600000000002</v>
      </c>
      <c r="AF35" s="12">
        <f t="shared" si="9"/>
        <v>54.651600000000002</v>
      </c>
      <c r="AG35" s="30">
        <f t="shared" si="9"/>
        <v>54.651600000000002</v>
      </c>
      <c r="AH35" s="28"/>
    </row>
    <row r="36" spans="1:34" s="18" customFormat="1" ht="15.9" customHeight="1" x14ac:dyDescent="0.25">
      <c r="A36" s="15"/>
      <c r="B36" s="14" t="s">
        <v>106</v>
      </c>
      <c r="C36" s="16"/>
      <c r="D36" s="51">
        <f t="shared" ref="D36:AG36" si="10">D34-D35</f>
        <v>3141.3483999999999</v>
      </c>
      <c r="E36" s="17">
        <f t="shared" si="10"/>
        <v>3141.3483999999999</v>
      </c>
      <c r="F36" s="17">
        <f t="shared" si="10"/>
        <v>3141.3483999999999</v>
      </c>
      <c r="G36" s="17">
        <f t="shared" si="10"/>
        <v>3141.3483999999999</v>
      </c>
      <c r="H36" s="17">
        <f t="shared" si="10"/>
        <v>3141.3483999999999</v>
      </c>
      <c r="I36" s="17">
        <f t="shared" si="10"/>
        <v>3141.3483999999999</v>
      </c>
      <c r="J36" s="17">
        <f t="shared" si="10"/>
        <v>3141.3483999999999</v>
      </c>
      <c r="K36" s="17">
        <f t="shared" si="10"/>
        <v>3141.3483999999999</v>
      </c>
      <c r="L36" s="17">
        <f t="shared" si="10"/>
        <v>3141.3483999999999</v>
      </c>
      <c r="M36" s="17">
        <f t="shared" si="10"/>
        <v>3141.3483999999999</v>
      </c>
      <c r="N36" s="17">
        <f t="shared" si="10"/>
        <v>3141.3483999999999</v>
      </c>
      <c r="O36" s="17">
        <f t="shared" si="10"/>
        <v>3141.3483999999999</v>
      </c>
      <c r="P36" s="17">
        <f t="shared" si="10"/>
        <v>3141.3483999999999</v>
      </c>
      <c r="Q36" s="17">
        <f t="shared" si="10"/>
        <v>3141.3483999999999</v>
      </c>
      <c r="R36" s="17">
        <f t="shared" si="10"/>
        <v>3141.3483999999999</v>
      </c>
      <c r="S36" s="17">
        <f t="shared" si="10"/>
        <v>3141.3483999999999</v>
      </c>
      <c r="T36" s="17">
        <f t="shared" si="10"/>
        <v>3141.3483999999999</v>
      </c>
      <c r="U36" s="17">
        <f t="shared" si="10"/>
        <v>3141.3483999999999</v>
      </c>
      <c r="V36" s="17">
        <f t="shared" si="10"/>
        <v>3141.3483999999999</v>
      </c>
      <c r="W36" s="17">
        <f t="shared" si="10"/>
        <v>3141.3483999999999</v>
      </c>
      <c r="X36" s="17">
        <f t="shared" si="10"/>
        <v>3141.3483999999999</v>
      </c>
      <c r="Y36" s="17">
        <f t="shared" si="10"/>
        <v>3141.3483999999999</v>
      </c>
      <c r="Z36" s="17">
        <f t="shared" si="10"/>
        <v>3141.3483999999999</v>
      </c>
      <c r="AA36" s="17">
        <f t="shared" si="10"/>
        <v>3141.3483999999999</v>
      </c>
      <c r="AB36" s="17">
        <f t="shared" si="10"/>
        <v>3141.3483999999999</v>
      </c>
      <c r="AC36" s="17">
        <f t="shared" si="10"/>
        <v>3141.3483999999999</v>
      </c>
      <c r="AD36" s="17">
        <f t="shared" si="10"/>
        <v>3279.9483999999998</v>
      </c>
      <c r="AE36" s="17">
        <f t="shared" si="10"/>
        <v>3349.2483999999999</v>
      </c>
      <c r="AF36" s="17">
        <f t="shared" si="10"/>
        <v>3487.8483999999999</v>
      </c>
      <c r="AG36" s="31">
        <f t="shared" si="10"/>
        <v>3626.4483999999998</v>
      </c>
      <c r="AH36" s="28"/>
    </row>
    <row r="37" spans="1:34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" customHeight="1" x14ac:dyDescent="0.25">
      <c r="A38" s="3"/>
      <c r="B38" s="4"/>
      <c r="C38" s="3">
        <f>SUM(D36:AG36)/30</f>
        <v>3180.6184000000003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" customHeight="1" x14ac:dyDescent="0.25">
      <c r="A40" s="92">
        <v>1</v>
      </c>
      <c r="B40" s="93" t="s">
        <v>23</v>
      </c>
      <c r="C40" s="92">
        <v>825</v>
      </c>
      <c r="D40" s="123">
        <v>0</v>
      </c>
      <c r="E40" s="115">
        <v>0</v>
      </c>
      <c r="F40" s="115">
        <v>0</v>
      </c>
      <c r="G40" s="115">
        <v>0</v>
      </c>
      <c r="H40" s="115">
        <v>0</v>
      </c>
      <c r="I40" s="115">
        <v>0</v>
      </c>
      <c r="J40" s="115">
        <v>0</v>
      </c>
      <c r="K40" s="115">
        <v>0</v>
      </c>
      <c r="L40" s="115">
        <v>0</v>
      </c>
      <c r="M40" s="115">
        <v>0</v>
      </c>
      <c r="N40" s="115">
        <v>0</v>
      </c>
      <c r="O40" s="115">
        <v>0</v>
      </c>
      <c r="P40" s="115">
        <v>0</v>
      </c>
      <c r="Q40" s="115">
        <v>0</v>
      </c>
      <c r="R40" s="115">
        <v>0</v>
      </c>
      <c r="S40" s="115">
        <v>0</v>
      </c>
      <c r="T40" s="115">
        <v>0</v>
      </c>
      <c r="U40" s="115">
        <v>0</v>
      </c>
      <c r="V40" s="115">
        <v>0</v>
      </c>
      <c r="W40" s="115">
        <v>0</v>
      </c>
      <c r="X40" s="115">
        <v>0</v>
      </c>
      <c r="Y40" s="115">
        <v>0</v>
      </c>
      <c r="Z40" s="115">
        <v>0</v>
      </c>
      <c r="AA40" s="115">
        <v>0</v>
      </c>
      <c r="AB40" s="115">
        <v>0</v>
      </c>
      <c r="AC40" s="115">
        <v>0</v>
      </c>
      <c r="AD40" s="115">
        <v>0</v>
      </c>
      <c r="AE40" s="115">
        <v>0</v>
      </c>
      <c r="AF40" s="115">
        <v>0</v>
      </c>
      <c r="AG40" s="116">
        <v>0</v>
      </c>
    </row>
    <row r="41" spans="1:34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75">
        <v>1</v>
      </c>
    </row>
    <row r="42" spans="1:34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75">
        <v>1</v>
      </c>
    </row>
    <row r="43" spans="1:34" s="1" customFormat="1" ht="15.9" customHeight="1" x14ac:dyDescent="0.25">
      <c r="A43" s="92">
        <f t="shared" si="11"/>
        <v>4</v>
      </c>
      <c r="B43" s="93" t="s">
        <v>27</v>
      </c>
      <c r="C43" s="92">
        <v>1055</v>
      </c>
      <c r="D43" s="123">
        <v>0</v>
      </c>
      <c r="E43" s="115">
        <v>0</v>
      </c>
      <c r="F43" s="115">
        <v>0</v>
      </c>
      <c r="G43" s="115">
        <v>0</v>
      </c>
      <c r="H43" s="115">
        <v>0</v>
      </c>
      <c r="I43" s="115">
        <v>0</v>
      </c>
      <c r="J43" s="115">
        <v>0</v>
      </c>
      <c r="K43" s="115">
        <v>0</v>
      </c>
      <c r="L43" s="115">
        <v>0</v>
      </c>
      <c r="M43" s="115">
        <v>0</v>
      </c>
      <c r="N43" s="115">
        <v>0</v>
      </c>
      <c r="O43" s="115">
        <v>0</v>
      </c>
      <c r="P43" s="115">
        <v>0</v>
      </c>
      <c r="Q43" s="115">
        <v>0</v>
      </c>
      <c r="R43" s="115">
        <v>0</v>
      </c>
      <c r="S43" s="115">
        <v>0</v>
      </c>
      <c r="T43" s="115">
        <v>0</v>
      </c>
      <c r="U43" s="115">
        <v>0</v>
      </c>
      <c r="V43" s="204">
        <v>0.2</v>
      </c>
      <c r="W43" s="204">
        <v>0.3</v>
      </c>
      <c r="X43" s="204">
        <v>0.5</v>
      </c>
      <c r="Y43" s="204">
        <v>0.7</v>
      </c>
      <c r="Z43" s="204">
        <v>0.9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75">
        <v>1</v>
      </c>
    </row>
    <row r="48" spans="1:34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115">
        <v>0</v>
      </c>
      <c r="I49" s="115">
        <v>0</v>
      </c>
      <c r="J49" s="115">
        <v>0</v>
      </c>
      <c r="K49" s="115">
        <v>0</v>
      </c>
      <c r="L49" s="115">
        <v>0</v>
      </c>
      <c r="M49" s="115">
        <v>0</v>
      </c>
      <c r="N49" s="115">
        <v>0</v>
      </c>
      <c r="O49" s="115">
        <v>0</v>
      </c>
      <c r="P49" s="115">
        <v>0</v>
      </c>
      <c r="Q49" s="115">
        <v>0</v>
      </c>
      <c r="R49" s="115">
        <v>0</v>
      </c>
      <c r="S49" s="115">
        <v>0</v>
      </c>
      <c r="T49" s="115">
        <v>0</v>
      </c>
      <c r="U49" s="115">
        <v>0</v>
      </c>
      <c r="V49" s="115">
        <v>0</v>
      </c>
      <c r="W49" s="115">
        <v>0</v>
      </c>
      <c r="X49" s="115">
        <v>0</v>
      </c>
      <c r="Y49" s="115">
        <v>0</v>
      </c>
      <c r="Z49" s="115">
        <v>0</v>
      </c>
      <c r="AA49" s="115">
        <v>0</v>
      </c>
      <c r="AB49" s="115">
        <v>0</v>
      </c>
      <c r="AC49" s="115">
        <v>0</v>
      </c>
      <c r="AD49" s="115">
        <v>0</v>
      </c>
      <c r="AE49" s="115">
        <v>0</v>
      </c>
      <c r="AF49" s="115">
        <v>0</v>
      </c>
      <c r="AG49" s="116">
        <v>0</v>
      </c>
    </row>
    <row r="50" spans="1:34" s="1" customFormat="1" ht="15.9" customHeight="1" x14ac:dyDescent="0.25">
      <c r="A50" s="92">
        <f t="shared" si="11"/>
        <v>11</v>
      </c>
      <c r="B50" s="93" t="s">
        <v>34</v>
      </c>
      <c r="C50" s="92">
        <v>1090</v>
      </c>
      <c r="D50" s="123">
        <v>0</v>
      </c>
      <c r="E50" s="115">
        <v>0</v>
      </c>
      <c r="F50" s="115">
        <v>0</v>
      </c>
      <c r="G50" s="115">
        <v>0</v>
      </c>
      <c r="H50" s="115">
        <v>0</v>
      </c>
      <c r="I50" s="115">
        <v>0</v>
      </c>
      <c r="J50" s="115">
        <v>0</v>
      </c>
      <c r="K50" s="115">
        <v>0</v>
      </c>
      <c r="L50" s="115">
        <v>0</v>
      </c>
      <c r="M50" s="115">
        <v>0</v>
      </c>
      <c r="N50" s="115">
        <v>0</v>
      </c>
      <c r="O50" s="115">
        <v>0</v>
      </c>
      <c r="P50" s="115">
        <v>0</v>
      </c>
      <c r="Q50" s="115">
        <v>0</v>
      </c>
      <c r="R50" s="115">
        <v>0</v>
      </c>
      <c r="S50" s="115">
        <v>0</v>
      </c>
      <c r="T50" s="115">
        <v>0</v>
      </c>
      <c r="U50" s="115">
        <v>0</v>
      </c>
      <c r="V50" s="115">
        <v>0</v>
      </c>
      <c r="W50" s="115">
        <v>0</v>
      </c>
      <c r="X50" s="115">
        <v>0</v>
      </c>
      <c r="Y50" s="115">
        <v>0</v>
      </c>
      <c r="Z50" s="115">
        <v>0</v>
      </c>
      <c r="AA50" s="115">
        <v>0</v>
      </c>
      <c r="AB50" s="60">
        <v>0.2</v>
      </c>
      <c r="AC50" s="60">
        <v>0.3</v>
      </c>
      <c r="AD50" s="60">
        <v>0.5</v>
      </c>
      <c r="AE50" s="60">
        <v>0.7</v>
      </c>
      <c r="AF50" s="60">
        <v>0.9</v>
      </c>
      <c r="AG50" s="75">
        <v>1</v>
      </c>
    </row>
    <row r="51" spans="1:34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" customHeight="1" x14ac:dyDescent="0.25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9866</v>
      </c>
      <c r="E53" s="12">
        <f t="shared" si="12"/>
        <v>9866</v>
      </c>
      <c r="F53" s="12">
        <f t="shared" si="12"/>
        <v>9866</v>
      </c>
      <c r="G53" s="12">
        <f t="shared" si="12"/>
        <v>9866</v>
      </c>
      <c r="H53" s="12">
        <f t="shared" si="12"/>
        <v>8760</v>
      </c>
      <c r="I53" s="12">
        <f t="shared" si="12"/>
        <v>8760</v>
      </c>
      <c r="J53" s="12">
        <f t="shared" si="12"/>
        <v>8760</v>
      </c>
      <c r="K53" s="12">
        <f t="shared" si="12"/>
        <v>8760</v>
      </c>
      <c r="L53" s="12">
        <f t="shared" si="12"/>
        <v>8760</v>
      </c>
      <c r="M53" s="12">
        <f t="shared" si="12"/>
        <v>8760</v>
      </c>
      <c r="N53" s="12">
        <f t="shared" si="12"/>
        <v>8760</v>
      </c>
      <c r="O53" s="12">
        <f t="shared" si="12"/>
        <v>8760</v>
      </c>
      <c r="P53" s="12">
        <f t="shared" si="12"/>
        <v>8760</v>
      </c>
      <c r="Q53" s="12">
        <f t="shared" si="12"/>
        <v>8760</v>
      </c>
      <c r="R53" s="12">
        <f t="shared" si="12"/>
        <v>8760</v>
      </c>
      <c r="S53" s="12">
        <f t="shared" si="12"/>
        <v>8760</v>
      </c>
      <c r="T53" s="12">
        <f t="shared" si="12"/>
        <v>8760</v>
      </c>
      <c r="U53" s="12">
        <f t="shared" si="12"/>
        <v>8760</v>
      </c>
      <c r="V53" s="12">
        <f t="shared" si="12"/>
        <v>8971</v>
      </c>
      <c r="W53" s="12">
        <f t="shared" si="12"/>
        <v>9076.5</v>
      </c>
      <c r="X53" s="12">
        <f t="shared" si="12"/>
        <v>9287.5</v>
      </c>
      <c r="Y53" s="12">
        <f t="shared" si="12"/>
        <v>9498.5</v>
      </c>
      <c r="Z53" s="12">
        <f t="shared" si="12"/>
        <v>9709.5</v>
      </c>
      <c r="AA53" s="12">
        <f t="shared" si="12"/>
        <v>9815</v>
      </c>
      <c r="AB53" s="12">
        <f t="shared" si="12"/>
        <v>10033</v>
      </c>
      <c r="AC53" s="12">
        <f t="shared" si="12"/>
        <v>10142</v>
      </c>
      <c r="AD53" s="12">
        <f t="shared" si="12"/>
        <v>10360</v>
      </c>
      <c r="AE53" s="12">
        <f t="shared" si="12"/>
        <v>10578</v>
      </c>
      <c r="AF53" s="12">
        <f t="shared" si="12"/>
        <v>10796</v>
      </c>
      <c r="AG53" s="30">
        <f t="shared" si="12"/>
        <v>10905</v>
      </c>
    </row>
    <row r="54" spans="1:34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482.44740000000002</v>
      </c>
      <c r="E54" s="12">
        <f t="shared" si="13"/>
        <v>482.44740000000002</v>
      </c>
      <c r="F54" s="12">
        <f t="shared" si="13"/>
        <v>482.44740000000002</v>
      </c>
      <c r="G54" s="12">
        <f t="shared" si="13"/>
        <v>482.44740000000002</v>
      </c>
      <c r="H54" s="12">
        <f t="shared" si="13"/>
        <v>428.36399999999998</v>
      </c>
      <c r="I54" s="12">
        <f t="shared" si="13"/>
        <v>428.36399999999998</v>
      </c>
      <c r="J54" s="12">
        <f t="shared" si="13"/>
        <v>428.36399999999998</v>
      </c>
      <c r="K54" s="12">
        <f t="shared" si="13"/>
        <v>428.36399999999998</v>
      </c>
      <c r="L54" s="12">
        <f t="shared" si="13"/>
        <v>428.36399999999998</v>
      </c>
      <c r="M54" s="12">
        <f t="shared" si="13"/>
        <v>428.36399999999998</v>
      </c>
      <c r="N54" s="12">
        <f t="shared" si="13"/>
        <v>428.36399999999998</v>
      </c>
      <c r="O54" s="12">
        <f t="shared" si="13"/>
        <v>428.36399999999998</v>
      </c>
      <c r="P54" s="12">
        <f t="shared" si="13"/>
        <v>428.36399999999998</v>
      </c>
      <c r="Q54" s="12">
        <f t="shared" si="13"/>
        <v>428.36399999999998</v>
      </c>
      <c r="R54" s="12">
        <f t="shared" si="13"/>
        <v>428.36399999999998</v>
      </c>
      <c r="S54" s="12">
        <f t="shared" si="13"/>
        <v>428.36399999999998</v>
      </c>
      <c r="T54" s="12">
        <f t="shared" si="13"/>
        <v>428.36399999999998</v>
      </c>
      <c r="U54" s="12">
        <f t="shared" si="13"/>
        <v>428.36399999999998</v>
      </c>
      <c r="V54" s="12">
        <f t="shared" si="13"/>
        <v>428.36399999999998</v>
      </c>
      <c r="W54" s="12">
        <f t="shared" si="13"/>
        <v>428.36399999999998</v>
      </c>
      <c r="X54" s="12">
        <f t="shared" si="13"/>
        <v>428.36399999999998</v>
      </c>
      <c r="Y54" s="12">
        <f t="shared" si="13"/>
        <v>428.36399999999998</v>
      </c>
      <c r="Z54" s="12">
        <f t="shared" si="13"/>
        <v>428.36399999999998</v>
      </c>
      <c r="AA54" s="12">
        <f t="shared" si="13"/>
        <v>479.95349999999996</v>
      </c>
      <c r="AB54" s="12">
        <f t="shared" si="13"/>
        <v>479.95349999999996</v>
      </c>
      <c r="AC54" s="12">
        <f t="shared" si="13"/>
        <v>479.95349999999996</v>
      </c>
      <c r="AD54" s="12">
        <f t="shared" si="13"/>
        <v>479.95349999999996</v>
      </c>
      <c r="AE54" s="12">
        <f t="shared" si="13"/>
        <v>479.95349999999996</v>
      </c>
      <c r="AF54" s="12">
        <f t="shared" si="13"/>
        <v>479.95349999999996</v>
      </c>
      <c r="AG54" s="30">
        <f t="shared" si="13"/>
        <v>533.25450000000001</v>
      </c>
      <c r="AH54" s="28"/>
    </row>
    <row r="55" spans="1:34" s="18" customFormat="1" ht="15.9" customHeight="1" x14ac:dyDescent="0.25">
      <c r="A55" s="15"/>
      <c r="B55" s="14" t="s">
        <v>106</v>
      </c>
      <c r="C55" s="16"/>
      <c r="D55" s="51">
        <f t="shared" ref="D55:AG55" si="14">D53-D54</f>
        <v>9383.5525999999991</v>
      </c>
      <c r="E55" s="17">
        <f t="shared" si="14"/>
        <v>9383.5525999999991</v>
      </c>
      <c r="F55" s="17">
        <f t="shared" si="14"/>
        <v>9383.5525999999991</v>
      </c>
      <c r="G55" s="17">
        <f t="shared" si="14"/>
        <v>9383.5525999999991</v>
      </c>
      <c r="H55" s="17">
        <f t="shared" si="14"/>
        <v>8331.6360000000004</v>
      </c>
      <c r="I55" s="17">
        <f t="shared" si="14"/>
        <v>8331.6360000000004</v>
      </c>
      <c r="J55" s="17">
        <f t="shared" si="14"/>
        <v>8331.6360000000004</v>
      </c>
      <c r="K55" s="17">
        <f t="shared" si="14"/>
        <v>8331.6360000000004</v>
      </c>
      <c r="L55" s="17">
        <f t="shared" si="14"/>
        <v>8331.6360000000004</v>
      </c>
      <c r="M55" s="17">
        <f t="shared" si="14"/>
        <v>8331.6360000000004</v>
      </c>
      <c r="N55" s="17">
        <f t="shared" si="14"/>
        <v>8331.6360000000004</v>
      </c>
      <c r="O55" s="17">
        <f t="shared" si="14"/>
        <v>8331.6360000000004</v>
      </c>
      <c r="P55" s="17">
        <f t="shared" si="14"/>
        <v>8331.6360000000004</v>
      </c>
      <c r="Q55" s="17">
        <f t="shared" si="14"/>
        <v>8331.6360000000004</v>
      </c>
      <c r="R55" s="17">
        <f t="shared" si="14"/>
        <v>8331.6360000000004</v>
      </c>
      <c r="S55" s="17">
        <f t="shared" si="14"/>
        <v>8331.6360000000004</v>
      </c>
      <c r="T55" s="17">
        <f t="shared" si="14"/>
        <v>8331.6360000000004</v>
      </c>
      <c r="U55" s="17">
        <f t="shared" si="14"/>
        <v>8331.6360000000004</v>
      </c>
      <c r="V55" s="17">
        <f t="shared" si="14"/>
        <v>8542.6360000000004</v>
      </c>
      <c r="W55" s="17">
        <f t="shared" si="14"/>
        <v>8648.1360000000004</v>
      </c>
      <c r="X55" s="17">
        <f t="shared" si="14"/>
        <v>8859.1360000000004</v>
      </c>
      <c r="Y55" s="17">
        <f t="shared" si="14"/>
        <v>9070.1360000000004</v>
      </c>
      <c r="Z55" s="17">
        <f t="shared" si="14"/>
        <v>9281.1360000000004</v>
      </c>
      <c r="AA55" s="17">
        <f t="shared" si="14"/>
        <v>9335.0465000000004</v>
      </c>
      <c r="AB55" s="17">
        <f t="shared" si="14"/>
        <v>9553.0465000000004</v>
      </c>
      <c r="AC55" s="17">
        <f t="shared" si="14"/>
        <v>9662.0465000000004</v>
      </c>
      <c r="AD55" s="17">
        <f t="shared" si="14"/>
        <v>9880.0465000000004</v>
      </c>
      <c r="AE55" s="17">
        <f t="shared" si="14"/>
        <v>10098.0465</v>
      </c>
      <c r="AF55" s="17">
        <f t="shared" si="14"/>
        <v>10316.0465</v>
      </c>
      <c r="AG55" s="31">
        <f t="shared" si="14"/>
        <v>10371.745500000001</v>
      </c>
      <c r="AH55" s="28"/>
    </row>
    <row r="56" spans="1:34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" customHeight="1" x14ac:dyDescent="0.25">
      <c r="A57" s="3"/>
      <c r="B57" s="4"/>
      <c r="C57" s="3">
        <f>SUM(D55:AG55)/30</f>
        <v>8926.477296666666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75">
        <v>1</v>
      </c>
    </row>
    <row r="60" spans="1:34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115">
        <v>0</v>
      </c>
      <c r="Q60" s="115">
        <v>0</v>
      </c>
      <c r="R60" s="115">
        <v>0</v>
      </c>
      <c r="S60" s="115">
        <v>0</v>
      </c>
      <c r="T60" s="115">
        <v>0</v>
      </c>
      <c r="U60" s="115">
        <v>0</v>
      </c>
      <c r="V60" s="115">
        <v>0</v>
      </c>
      <c r="W60" s="115">
        <v>0</v>
      </c>
      <c r="X60" s="115">
        <v>0</v>
      </c>
      <c r="Y60" s="115">
        <v>0</v>
      </c>
      <c r="Z60" s="115">
        <v>0</v>
      </c>
      <c r="AA60" s="115">
        <v>0</v>
      </c>
      <c r="AB60" s="115">
        <v>0</v>
      </c>
      <c r="AC60" s="115">
        <v>0</v>
      </c>
      <c r="AD60" s="115">
        <v>0</v>
      </c>
      <c r="AE60" s="115">
        <v>0</v>
      </c>
      <c r="AF60" s="60">
        <v>0.2</v>
      </c>
      <c r="AG60" s="61">
        <v>0.3</v>
      </c>
    </row>
    <row r="61" spans="1:34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0.5</v>
      </c>
      <c r="E61" s="60">
        <v>0.7</v>
      </c>
      <c r="F61" s="60">
        <v>0.9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75">
        <v>1</v>
      </c>
    </row>
    <row r="62" spans="1:34" s="1" customFormat="1" ht="15.9" customHeight="1" x14ac:dyDescent="0.25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75">
        <v>1</v>
      </c>
    </row>
    <row r="63" spans="1:34" s="1" customFormat="1" ht="15.9" customHeight="1" x14ac:dyDescent="0.25">
      <c r="A63" s="92">
        <f t="shared" si="15"/>
        <v>5</v>
      </c>
      <c r="B63" s="93" t="s">
        <v>41</v>
      </c>
      <c r="C63" s="92">
        <v>930</v>
      </c>
      <c r="D63" s="123">
        <v>0</v>
      </c>
      <c r="E63" s="115">
        <v>0</v>
      </c>
      <c r="F63" s="115">
        <v>0</v>
      </c>
      <c r="G63" s="115">
        <v>0</v>
      </c>
      <c r="H63" s="115">
        <v>0</v>
      </c>
      <c r="I63" s="115">
        <v>0</v>
      </c>
      <c r="J63" s="115">
        <v>0</v>
      </c>
      <c r="K63" s="115">
        <v>0</v>
      </c>
      <c r="L63" s="115">
        <v>0</v>
      </c>
      <c r="M63" s="115">
        <v>0</v>
      </c>
      <c r="N63" s="115">
        <v>0</v>
      </c>
      <c r="O63" s="115">
        <v>0</v>
      </c>
      <c r="P63" s="115">
        <v>0</v>
      </c>
      <c r="Q63" s="115">
        <v>0</v>
      </c>
      <c r="R63" s="115">
        <v>0</v>
      </c>
      <c r="S63" s="115">
        <v>0</v>
      </c>
      <c r="T63" s="115">
        <v>0</v>
      </c>
      <c r="U63" s="115">
        <v>0</v>
      </c>
      <c r="V63" s="115">
        <v>0</v>
      </c>
      <c r="W63" s="115">
        <v>0</v>
      </c>
      <c r="X63" s="115">
        <v>0</v>
      </c>
      <c r="Y63" s="115">
        <v>0</v>
      </c>
      <c r="Z63" s="115">
        <v>0</v>
      </c>
      <c r="AA63" s="115">
        <v>0</v>
      </c>
      <c r="AB63" s="115">
        <v>0</v>
      </c>
      <c r="AC63" s="115">
        <v>0</v>
      </c>
      <c r="AD63" s="115">
        <v>0</v>
      </c>
      <c r="AE63" s="60">
        <v>0.2</v>
      </c>
      <c r="AF63" s="60">
        <v>0.3</v>
      </c>
      <c r="AG63" s="61">
        <v>0.5</v>
      </c>
    </row>
    <row r="64" spans="1:34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75">
        <v>1</v>
      </c>
    </row>
    <row r="65" spans="1:34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115">
        <v>0</v>
      </c>
      <c r="J65" s="115">
        <v>0</v>
      </c>
      <c r="K65" s="115">
        <v>0</v>
      </c>
      <c r="L65" s="115">
        <v>0</v>
      </c>
      <c r="M65" s="115">
        <v>0</v>
      </c>
      <c r="N65" s="115">
        <v>0</v>
      </c>
      <c r="O65" s="115">
        <v>0</v>
      </c>
      <c r="P65" s="115">
        <v>0</v>
      </c>
      <c r="Q65" s="115">
        <v>0</v>
      </c>
      <c r="R65" s="115">
        <v>0</v>
      </c>
      <c r="S65" s="115">
        <v>0</v>
      </c>
      <c r="T65" s="115">
        <v>0</v>
      </c>
      <c r="U65" s="115">
        <v>0</v>
      </c>
      <c r="V65" s="115">
        <v>0</v>
      </c>
      <c r="W65" s="115">
        <v>0</v>
      </c>
      <c r="X65" s="115">
        <v>0</v>
      </c>
      <c r="Y65" s="115">
        <v>0</v>
      </c>
      <c r="Z65" s="115">
        <v>0</v>
      </c>
      <c r="AA65" s="115">
        <v>0</v>
      </c>
      <c r="AB65" s="115">
        <v>0</v>
      </c>
      <c r="AC65" s="115">
        <v>0</v>
      </c>
      <c r="AD65" s="115">
        <v>0</v>
      </c>
      <c r="AE65" s="115">
        <v>0</v>
      </c>
      <c r="AF65" s="115">
        <v>0</v>
      </c>
      <c r="AG65" s="116">
        <v>0</v>
      </c>
    </row>
    <row r="66" spans="1:34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75">
        <v>1</v>
      </c>
    </row>
    <row r="67" spans="1:34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75">
        <v>1</v>
      </c>
    </row>
    <row r="68" spans="1:34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115">
        <v>0</v>
      </c>
      <c r="Q70" s="115">
        <v>0</v>
      </c>
      <c r="R70" s="115">
        <v>0</v>
      </c>
      <c r="S70" s="115">
        <v>0</v>
      </c>
      <c r="T70" s="115">
        <v>0</v>
      </c>
      <c r="U70" s="115">
        <v>0</v>
      </c>
      <c r="V70" s="115">
        <v>0</v>
      </c>
      <c r="W70" s="115">
        <v>0</v>
      </c>
      <c r="X70" s="115">
        <v>0</v>
      </c>
      <c r="Y70" s="115">
        <v>0</v>
      </c>
      <c r="Z70" s="115">
        <v>0</v>
      </c>
      <c r="AA70" s="115">
        <v>0</v>
      </c>
      <c r="AB70" s="115">
        <v>0</v>
      </c>
      <c r="AC70" s="115">
        <v>0</v>
      </c>
      <c r="AD70" s="115">
        <v>0</v>
      </c>
      <c r="AE70" s="115">
        <v>0</v>
      </c>
      <c r="AF70" s="115">
        <v>0</v>
      </c>
      <c r="AG70" s="116">
        <v>0</v>
      </c>
    </row>
    <row r="71" spans="1:34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" customHeight="1" x14ac:dyDescent="0.25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10702.98</v>
      </c>
      <c r="E73" s="12">
        <f t="shared" si="16"/>
        <v>10926.18</v>
      </c>
      <c r="F73" s="12">
        <f t="shared" si="16"/>
        <v>11149.380000000001</v>
      </c>
      <c r="G73" s="12">
        <f t="shared" si="16"/>
        <v>11260.98</v>
      </c>
      <c r="H73" s="12">
        <f t="shared" si="16"/>
        <v>11260.98</v>
      </c>
      <c r="I73" s="12">
        <f t="shared" si="16"/>
        <v>10466.98</v>
      </c>
      <c r="J73" s="12">
        <f t="shared" si="16"/>
        <v>10466.98</v>
      </c>
      <c r="K73" s="12">
        <f t="shared" si="16"/>
        <v>10466.98</v>
      </c>
      <c r="L73" s="12">
        <f t="shared" si="16"/>
        <v>10466.98</v>
      </c>
      <c r="M73" s="12">
        <f t="shared" si="16"/>
        <v>10466.98</v>
      </c>
      <c r="N73" s="12">
        <f t="shared" si="16"/>
        <v>10466.98</v>
      </c>
      <c r="O73" s="12">
        <f t="shared" si="16"/>
        <v>10466.98</v>
      </c>
      <c r="P73" s="12">
        <f t="shared" si="16"/>
        <v>8882</v>
      </c>
      <c r="Q73" s="12">
        <f t="shared" si="16"/>
        <v>8882</v>
      </c>
      <c r="R73" s="12">
        <f t="shared" si="16"/>
        <v>8882</v>
      </c>
      <c r="S73" s="12">
        <f t="shared" si="16"/>
        <v>8882</v>
      </c>
      <c r="T73" s="12">
        <f t="shared" si="16"/>
        <v>8882</v>
      </c>
      <c r="U73" s="12">
        <f t="shared" si="16"/>
        <v>8882</v>
      </c>
      <c r="V73" s="12">
        <f t="shared" si="16"/>
        <v>8882</v>
      </c>
      <c r="W73" s="12">
        <f t="shared" si="16"/>
        <v>8882</v>
      </c>
      <c r="X73" s="12">
        <f t="shared" si="16"/>
        <v>8882</v>
      </c>
      <c r="Y73" s="12">
        <f t="shared" si="16"/>
        <v>8882</v>
      </c>
      <c r="Z73" s="12">
        <f t="shared" si="16"/>
        <v>8882</v>
      </c>
      <c r="AA73" s="12">
        <f t="shared" si="16"/>
        <v>8882</v>
      </c>
      <c r="AB73" s="12">
        <f t="shared" si="16"/>
        <v>8882</v>
      </c>
      <c r="AC73" s="12">
        <f t="shared" si="16"/>
        <v>8882</v>
      </c>
      <c r="AD73" s="12">
        <f t="shared" si="16"/>
        <v>8882</v>
      </c>
      <c r="AE73" s="12">
        <f t="shared" si="16"/>
        <v>9068</v>
      </c>
      <c r="AF73" s="12">
        <f t="shared" si="16"/>
        <v>9387.7999999999993</v>
      </c>
      <c r="AG73" s="30">
        <f t="shared" si="16"/>
        <v>9687.2000000000007</v>
      </c>
    </row>
    <row r="74" spans="1:34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256.87800000000004</v>
      </c>
      <c r="E74" s="12">
        <f t="shared" si="17"/>
        <v>256.87800000000004</v>
      </c>
      <c r="F74" s="12">
        <f t="shared" si="17"/>
        <v>256.87800000000004</v>
      </c>
      <c r="G74" s="12">
        <f t="shared" si="17"/>
        <v>288.57240000000002</v>
      </c>
      <c r="H74" s="12">
        <f t="shared" si="17"/>
        <v>288.57240000000002</v>
      </c>
      <c r="I74" s="12">
        <f t="shared" si="17"/>
        <v>266.02280000000002</v>
      </c>
      <c r="J74" s="12">
        <f t="shared" si="17"/>
        <v>266.02280000000002</v>
      </c>
      <c r="K74" s="12">
        <f t="shared" si="17"/>
        <v>266.02280000000002</v>
      </c>
      <c r="L74" s="12">
        <f t="shared" si="17"/>
        <v>266.02280000000002</v>
      </c>
      <c r="M74" s="12">
        <f t="shared" si="17"/>
        <v>266.02280000000002</v>
      </c>
      <c r="N74" s="12">
        <f t="shared" si="17"/>
        <v>266.02280000000002</v>
      </c>
      <c r="O74" s="12">
        <f t="shared" si="17"/>
        <v>266.02280000000002</v>
      </c>
      <c r="P74" s="12">
        <f t="shared" si="17"/>
        <v>252.24880000000002</v>
      </c>
      <c r="Q74" s="12">
        <f t="shared" si="17"/>
        <v>252.24880000000002</v>
      </c>
      <c r="R74" s="12">
        <f t="shared" si="17"/>
        <v>252.24880000000002</v>
      </c>
      <c r="S74" s="12">
        <f t="shared" si="17"/>
        <v>252.24880000000002</v>
      </c>
      <c r="T74" s="12">
        <f t="shared" si="17"/>
        <v>252.24880000000002</v>
      </c>
      <c r="U74" s="12">
        <f t="shared" si="17"/>
        <v>252.24880000000002</v>
      </c>
      <c r="V74" s="12">
        <f t="shared" si="17"/>
        <v>252.24880000000002</v>
      </c>
      <c r="W74" s="12">
        <f t="shared" si="17"/>
        <v>252.24880000000002</v>
      </c>
      <c r="X74" s="12">
        <f t="shared" si="17"/>
        <v>252.24880000000002</v>
      </c>
      <c r="Y74" s="12">
        <f t="shared" si="17"/>
        <v>252.24880000000002</v>
      </c>
      <c r="Z74" s="12">
        <f t="shared" si="17"/>
        <v>252.24880000000002</v>
      </c>
      <c r="AA74" s="12">
        <f t="shared" si="17"/>
        <v>252.24880000000002</v>
      </c>
      <c r="AB74" s="12">
        <f t="shared" si="17"/>
        <v>252.24880000000002</v>
      </c>
      <c r="AC74" s="12">
        <f t="shared" si="17"/>
        <v>252.24880000000002</v>
      </c>
      <c r="AD74" s="12">
        <f t="shared" si="17"/>
        <v>252.24880000000002</v>
      </c>
      <c r="AE74" s="12">
        <f t="shared" si="17"/>
        <v>252.24880000000002</v>
      </c>
      <c r="AF74" s="12">
        <f t="shared" si="17"/>
        <v>252.24880000000002</v>
      </c>
      <c r="AG74" s="30">
        <f t="shared" si="17"/>
        <v>252.24880000000002</v>
      </c>
      <c r="AH74" s="28"/>
    </row>
    <row r="75" spans="1:34" s="18" customFormat="1" ht="15.9" customHeight="1" x14ac:dyDescent="0.25">
      <c r="A75" s="15"/>
      <c r="B75" s="14" t="s">
        <v>106</v>
      </c>
      <c r="C75" s="16"/>
      <c r="D75" s="51">
        <f t="shared" ref="D75:AG75" si="18">D73-D74</f>
        <v>10446.101999999999</v>
      </c>
      <c r="E75" s="17">
        <f t="shared" si="18"/>
        <v>10669.302</v>
      </c>
      <c r="F75" s="17">
        <f t="shared" si="18"/>
        <v>10892.502</v>
      </c>
      <c r="G75" s="17">
        <f t="shared" si="18"/>
        <v>10972.407599999999</v>
      </c>
      <c r="H75" s="17">
        <f t="shared" si="18"/>
        <v>10972.407599999999</v>
      </c>
      <c r="I75" s="17">
        <f t="shared" si="18"/>
        <v>10200.957199999999</v>
      </c>
      <c r="J75" s="17">
        <f t="shared" si="18"/>
        <v>10200.957199999999</v>
      </c>
      <c r="K75" s="17">
        <f t="shared" si="18"/>
        <v>10200.957199999999</v>
      </c>
      <c r="L75" s="17">
        <f t="shared" si="18"/>
        <v>10200.957199999999</v>
      </c>
      <c r="M75" s="17">
        <f t="shared" si="18"/>
        <v>10200.957199999999</v>
      </c>
      <c r="N75" s="17">
        <f t="shared" si="18"/>
        <v>10200.957199999999</v>
      </c>
      <c r="O75" s="17">
        <f t="shared" si="18"/>
        <v>10200.957199999999</v>
      </c>
      <c r="P75" s="17">
        <f t="shared" si="18"/>
        <v>8629.7512000000006</v>
      </c>
      <c r="Q75" s="17">
        <f t="shared" si="18"/>
        <v>8629.7512000000006</v>
      </c>
      <c r="R75" s="17">
        <f t="shared" si="18"/>
        <v>8629.7512000000006</v>
      </c>
      <c r="S75" s="17">
        <f t="shared" si="18"/>
        <v>8629.7512000000006</v>
      </c>
      <c r="T75" s="17">
        <f t="shared" si="18"/>
        <v>8629.7512000000006</v>
      </c>
      <c r="U75" s="17">
        <f t="shared" si="18"/>
        <v>8629.7512000000006</v>
      </c>
      <c r="V75" s="17">
        <f t="shared" si="18"/>
        <v>8629.7512000000006</v>
      </c>
      <c r="W75" s="17">
        <f t="shared" si="18"/>
        <v>8629.7512000000006</v>
      </c>
      <c r="X75" s="17">
        <f t="shared" si="18"/>
        <v>8629.7512000000006</v>
      </c>
      <c r="Y75" s="17">
        <f t="shared" si="18"/>
        <v>8629.7512000000006</v>
      </c>
      <c r="Z75" s="17">
        <f t="shared" si="18"/>
        <v>8629.7512000000006</v>
      </c>
      <c r="AA75" s="17">
        <f t="shared" si="18"/>
        <v>8629.7512000000006</v>
      </c>
      <c r="AB75" s="17">
        <f t="shared" si="18"/>
        <v>8629.7512000000006</v>
      </c>
      <c r="AC75" s="17">
        <f t="shared" si="18"/>
        <v>8629.7512000000006</v>
      </c>
      <c r="AD75" s="17">
        <f t="shared" si="18"/>
        <v>8629.7512000000006</v>
      </c>
      <c r="AE75" s="17">
        <f t="shared" si="18"/>
        <v>8815.7512000000006</v>
      </c>
      <c r="AF75" s="17">
        <f t="shared" si="18"/>
        <v>9135.5511999999999</v>
      </c>
      <c r="AG75" s="31">
        <f t="shared" si="18"/>
        <v>9434.9512000000013</v>
      </c>
      <c r="AH75" s="28"/>
    </row>
    <row r="76" spans="1:34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" customHeight="1" x14ac:dyDescent="0.25">
      <c r="A77" s="3"/>
      <c r="B77" s="4"/>
      <c r="C77" s="3">
        <f>SUM(D75:AG75)/30</f>
        <v>9406.3981066666674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" customHeight="1" x14ac:dyDescent="0.25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75">
        <v>1</v>
      </c>
    </row>
    <row r="80" spans="1:34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" customHeight="1" x14ac:dyDescent="0.25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75">
        <v>1</v>
      </c>
    </row>
    <row r="83" spans="1:34" s="1" customFormat="1" ht="15.9" customHeight="1" x14ac:dyDescent="0.25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" customHeight="1" thickBot="1" x14ac:dyDescent="0.3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76">
        <v>1</v>
      </c>
    </row>
    <row r="85" spans="1:34" s="1" customFormat="1" ht="15.9" customHeight="1" x14ac:dyDescent="0.25">
      <c r="A85" s="9"/>
      <c r="B85" s="20" t="s">
        <v>107</v>
      </c>
      <c r="C85" s="11"/>
      <c r="D85" s="49">
        <f t="shared" ref="D85:AG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30">
        <f t="shared" si="19"/>
        <v>3460</v>
      </c>
    </row>
    <row r="86" spans="1:34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30">
        <f t="shared" si="20"/>
        <v>82.001999999999995</v>
      </c>
      <c r="AH86" s="28"/>
    </row>
    <row r="87" spans="1:34" s="18" customFormat="1" ht="15.9" customHeight="1" x14ac:dyDescent="0.25">
      <c r="A87" s="15"/>
      <c r="B87" s="14" t="s">
        <v>106</v>
      </c>
      <c r="C87" s="16"/>
      <c r="D87" s="51">
        <f t="shared" ref="D87:AG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31">
        <f t="shared" si="21"/>
        <v>3377.998</v>
      </c>
      <c r="AH87" s="28"/>
    </row>
    <row r="88" spans="1:34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" customHeight="1" x14ac:dyDescent="0.25">
      <c r="A89" s="3"/>
      <c r="B89" s="4"/>
      <c r="C89" s="3">
        <f>SUM(D87:AG87)/30</f>
        <v>3377.9980000000023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" customHeight="1" x14ac:dyDescent="0.25">
      <c r="A91" s="191">
        <v>1</v>
      </c>
      <c r="B91" s="192" t="s">
        <v>58</v>
      </c>
      <c r="C91" s="19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" customHeight="1" x14ac:dyDescent="0.25">
      <c r="A94" s="92">
        <f>+A93+1</f>
        <v>4</v>
      </c>
      <c r="B94" s="93" t="s">
        <v>61</v>
      </c>
      <c r="C94" s="92">
        <v>1162</v>
      </c>
      <c r="D94" s="123">
        <v>0</v>
      </c>
      <c r="E94" s="115">
        <v>0</v>
      </c>
      <c r="F94" s="115">
        <v>0</v>
      </c>
      <c r="G94" s="115">
        <v>0</v>
      </c>
      <c r="H94" s="115">
        <v>0</v>
      </c>
      <c r="I94" s="115">
        <v>0</v>
      </c>
      <c r="J94" s="115">
        <v>0</v>
      </c>
      <c r="K94" s="115">
        <v>0</v>
      </c>
      <c r="L94" s="115">
        <v>0</v>
      </c>
      <c r="M94" s="115">
        <v>0</v>
      </c>
      <c r="N94" s="115">
        <v>0</v>
      </c>
      <c r="O94" s="115">
        <v>0</v>
      </c>
      <c r="P94" s="115">
        <v>0</v>
      </c>
      <c r="Q94" s="115">
        <v>0</v>
      </c>
      <c r="R94" s="115">
        <v>0</v>
      </c>
      <c r="S94" s="115">
        <v>0</v>
      </c>
      <c r="T94" s="115">
        <v>0</v>
      </c>
      <c r="U94" s="115">
        <v>0</v>
      </c>
      <c r="V94" s="115">
        <v>0</v>
      </c>
      <c r="W94" s="115">
        <v>0</v>
      </c>
      <c r="X94" s="115">
        <v>0</v>
      </c>
      <c r="Y94" s="115">
        <v>0</v>
      </c>
      <c r="Z94" s="115">
        <v>0</v>
      </c>
      <c r="AA94" s="115">
        <v>0</v>
      </c>
      <c r="AB94" s="115">
        <v>0</v>
      </c>
      <c r="AC94" s="115">
        <v>0</v>
      </c>
      <c r="AD94" s="115">
        <v>0</v>
      </c>
      <c r="AE94" s="115">
        <v>0</v>
      </c>
      <c r="AF94" s="115">
        <v>0</v>
      </c>
      <c r="AG94" s="116">
        <v>0</v>
      </c>
    </row>
    <row r="95" spans="1:34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" customHeight="1" x14ac:dyDescent="0.25">
      <c r="A96" s="9"/>
      <c r="B96" s="20" t="s">
        <v>107</v>
      </c>
      <c r="C96" s="11"/>
      <c r="D96" s="49">
        <f t="shared" ref="D96:AG96" si="22">(D91*$C91)+(D92*$C92)+(D93*$C93)+(D94*$C94)+(D95*$C95)</f>
        <v>3193</v>
      </c>
      <c r="E96" s="39">
        <f t="shared" si="22"/>
        <v>3193</v>
      </c>
      <c r="F96" s="39">
        <f t="shared" si="22"/>
        <v>3193</v>
      </c>
      <c r="G96" s="39">
        <f t="shared" si="22"/>
        <v>3193</v>
      </c>
      <c r="H96" s="39">
        <f t="shared" si="22"/>
        <v>3193</v>
      </c>
      <c r="I96" s="39">
        <f t="shared" si="22"/>
        <v>3193</v>
      </c>
      <c r="J96" s="39">
        <f t="shared" si="22"/>
        <v>3193</v>
      </c>
      <c r="K96" s="39">
        <f t="shared" si="22"/>
        <v>3193</v>
      </c>
      <c r="L96" s="39">
        <f t="shared" si="22"/>
        <v>3193</v>
      </c>
      <c r="M96" s="39">
        <f t="shared" si="22"/>
        <v>3193</v>
      </c>
      <c r="N96" s="39">
        <f t="shared" si="22"/>
        <v>3193</v>
      </c>
      <c r="O96" s="39">
        <f t="shared" si="22"/>
        <v>3193</v>
      </c>
      <c r="P96" s="39">
        <f t="shared" si="22"/>
        <v>3193</v>
      </c>
      <c r="Q96" s="39">
        <f t="shared" si="22"/>
        <v>3193</v>
      </c>
      <c r="R96" s="39">
        <f t="shared" si="22"/>
        <v>3193</v>
      </c>
      <c r="S96" s="39">
        <f t="shared" si="22"/>
        <v>3193</v>
      </c>
      <c r="T96" s="39">
        <f t="shared" si="22"/>
        <v>3193</v>
      </c>
      <c r="U96" s="39">
        <f t="shared" si="22"/>
        <v>3193</v>
      </c>
      <c r="V96" s="39">
        <f t="shared" si="22"/>
        <v>3193</v>
      </c>
      <c r="W96" s="39">
        <f t="shared" si="22"/>
        <v>3193</v>
      </c>
      <c r="X96" s="39">
        <f t="shared" si="22"/>
        <v>3193</v>
      </c>
      <c r="Y96" s="39">
        <f t="shared" si="22"/>
        <v>3193</v>
      </c>
      <c r="Z96" s="39">
        <f t="shared" si="22"/>
        <v>3193</v>
      </c>
      <c r="AA96" s="39">
        <f t="shared" si="22"/>
        <v>3193</v>
      </c>
      <c r="AB96" s="39">
        <f t="shared" si="22"/>
        <v>3193</v>
      </c>
      <c r="AC96" s="39">
        <f t="shared" si="22"/>
        <v>3193</v>
      </c>
      <c r="AD96" s="39">
        <f t="shared" si="22"/>
        <v>3193</v>
      </c>
      <c r="AE96" s="39">
        <f t="shared" si="22"/>
        <v>3193</v>
      </c>
      <c r="AF96" s="39">
        <f t="shared" si="22"/>
        <v>3193</v>
      </c>
      <c r="AG96" s="40">
        <f t="shared" si="22"/>
        <v>3193</v>
      </c>
    </row>
    <row r="97" spans="1:34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66.414400000000001</v>
      </c>
      <c r="E97" s="12">
        <f t="shared" si="23"/>
        <v>66.414400000000001</v>
      </c>
      <c r="F97" s="12">
        <f t="shared" si="23"/>
        <v>66.414400000000001</v>
      </c>
      <c r="G97" s="12">
        <f t="shared" si="23"/>
        <v>66.414400000000001</v>
      </c>
      <c r="H97" s="12">
        <f t="shared" si="23"/>
        <v>66.414400000000001</v>
      </c>
      <c r="I97" s="12">
        <f t="shared" si="23"/>
        <v>66.414400000000001</v>
      </c>
      <c r="J97" s="12">
        <f t="shared" si="23"/>
        <v>66.414400000000001</v>
      </c>
      <c r="K97" s="12">
        <f t="shared" si="23"/>
        <v>66.414400000000001</v>
      </c>
      <c r="L97" s="12">
        <f t="shared" si="23"/>
        <v>66.414400000000001</v>
      </c>
      <c r="M97" s="12">
        <f t="shared" si="23"/>
        <v>66.414400000000001</v>
      </c>
      <c r="N97" s="12">
        <f t="shared" si="23"/>
        <v>66.414400000000001</v>
      </c>
      <c r="O97" s="12">
        <f t="shared" si="23"/>
        <v>66.414400000000001</v>
      </c>
      <c r="P97" s="12">
        <f t="shared" si="23"/>
        <v>66.414400000000001</v>
      </c>
      <c r="Q97" s="12">
        <f t="shared" si="23"/>
        <v>66.414400000000001</v>
      </c>
      <c r="R97" s="12">
        <f t="shared" si="23"/>
        <v>66.414400000000001</v>
      </c>
      <c r="S97" s="12">
        <f t="shared" si="23"/>
        <v>66.414400000000001</v>
      </c>
      <c r="T97" s="12">
        <f t="shared" si="23"/>
        <v>66.414400000000001</v>
      </c>
      <c r="U97" s="12">
        <f t="shared" si="23"/>
        <v>66.414400000000001</v>
      </c>
      <c r="V97" s="12">
        <f t="shared" si="23"/>
        <v>66.414400000000001</v>
      </c>
      <c r="W97" s="12">
        <f t="shared" si="23"/>
        <v>66.414400000000001</v>
      </c>
      <c r="X97" s="12">
        <f t="shared" si="23"/>
        <v>66.414400000000001</v>
      </c>
      <c r="Y97" s="12">
        <f t="shared" si="23"/>
        <v>66.414400000000001</v>
      </c>
      <c r="Z97" s="12">
        <f t="shared" si="23"/>
        <v>66.414400000000001</v>
      </c>
      <c r="AA97" s="12">
        <f t="shared" si="23"/>
        <v>66.414400000000001</v>
      </c>
      <c r="AB97" s="12">
        <f t="shared" si="23"/>
        <v>66.414400000000001</v>
      </c>
      <c r="AC97" s="12">
        <f t="shared" si="23"/>
        <v>66.414400000000001</v>
      </c>
      <c r="AD97" s="12">
        <f t="shared" si="23"/>
        <v>66.414400000000001</v>
      </c>
      <c r="AE97" s="12">
        <f t="shared" si="23"/>
        <v>66.414400000000001</v>
      </c>
      <c r="AF97" s="12">
        <f t="shared" si="23"/>
        <v>66.414400000000001</v>
      </c>
      <c r="AG97" s="30">
        <f t="shared" si="23"/>
        <v>66.414400000000001</v>
      </c>
      <c r="AH97" s="28"/>
    </row>
    <row r="98" spans="1:34" s="18" customFormat="1" ht="15.9" customHeight="1" x14ac:dyDescent="0.25">
      <c r="A98" s="15"/>
      <c r="B98" s="14" t="s">
        <v>106</v>
      </c>
      <c r="C98" s="16"/>
      <c r="D98" s="51">
        <f t="shared" ref="D98:AG98" si="24">D96-D97</f>
        <v>3126.5855999999999</v>
      </c>
      <c r="E98" s="17">
        <f t="shared" si="24"/>
        <v>3126.5855999999999</v>
      </c>
      <c r="F98" s="17">
        <f t="shared" si="24"/>
        <v>3126.5855999999999</v>
      </c>
      <c r="G98" s="17">
        <f t="shared" si="24"/>
        <v>3126.5855999999999</v>
      </c>
      <c r="H98" s="17">
        <f t="shared" si="24"/>
        <v>3126.5855999999999</v>
      </c>
      <c r="I98" s="17">
        <f t="shared" si="24"/>
        <v>3126.5855999999999</v>
      </c>
      <c r="J98" s="17">
        <f t="shared" si="24"/>
        <v>3126.5855999999999</v>
      </c>
      <c r="K98" s="17">
        <f t="shared" si="24"/>
        <v>3126.5855999999999</v>
      </c>
      <c r="L98" s="17">
        <f t="shared" si="24"/>
        <v>3126.5855999999999</v>
      </c>
      <c r="M98" s="17">
        <f t="shared" si="24"/>
        <v>3126.5855999999999</v>
      </c>
      <c r="N98" s="17">
        <f t="shared" si="24"/>
        <v>3126.5855999999999</v>
      </c>
      <c r="O98" s="17">
        <f t="shared" si="24"/>
        <v>3126.5855999999999</v>
      </c>
      <c r="P98" s="17">
        <f t="shared" si="24"/>
        <v>3126.5855999999999</v>
      </c>
      <c r="Q98" s="17">
        <f t="shared" si="24"/>
        <v>3126.5855999999999</v>
      </c>
      <c r="R98" s="17">
        <f t="shared" si="24"/>
        <v>3126.5855999999999</v>
      </c>
      <c r="S98" s="17">
        <f t="shared" si="24"/>
        <v>3126.5855999999999</v>
      </c>
      <c r="T98" s="17">
        <f t="shared" si="24"/>
        <v>3126.5855999999999</v>
      </c>
      <c r="U98" s="17">
        <f t="shared" si="24"/>
        <v>3126.5855999999999</v>
      </c>
      <c r="V98" s="17">
        <f t="shared" si="24"/>
        <v>3126.5855999999999</v>
      </c>
      <c r="W98" s="17">
        <f t="shared" si="24"/>
        <v>3126.5855999999999</v>
      </c>
      <c r="X98" s="17">
        <f t="shared" si="24"/>
        <v>3126.5855999999999</v>
      </c>
      <c r="Y98" s="17">
        <f t="shared" si="24"/>
        <v>3126.5855999999999</v>
      </c>
      <c r="Z98" s="17">
        <f t="shared" si="24"/>
        <v>3126.5855999999999</v>
      </c>
      <c r="AA98" s="17">
        <f t="shared" si="24"/>
        <v>3126.5855999999999</v>
      </c>
      <c r="AB98" s="17">
        <f t="shared" si="24"/>
        <v>3126.5855999999999</v>
      </c>
      <c r="AC98" s="17">
        <f t="shared" si="24"/>
        <v>3126.5855999999999</v>
      </c>
      <c r="AD98" s="17">
        <f t="shared" si="24"/>
        <v>3126.5855999999999</v>
      </c>
      <c r="AE98" s="17">
        <f t="shared" si="24"/>
        <v>3126.5855999999999</v>
      </c>
      <c r="AF98" s="17">
        <f t="shared" si="24"/>
        <v>3126.5855999999999</v>
      </c>
      <c r="AG98" s="31">
        <f t="shared" si="24"/>
        <v>3126.5855999999999</v>
      </c>
      <c r="AH98" s="28"/>
    </row>
    <row r="99" spans="1:34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" customHeight="1" x14ac:dyDescent="0.25">
      <c r="A100" s="3"/>
      <c r="B100" s="4"/>
      <c r="C100" s="3">
        <f>SUM(D98:AG98)/30</f>
        <v>3126.5856000000008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" customHeight="1" x14ac:dyDescent="0.25">
      <c r="A103" s="92">
        <f>+A102+1</f>
        <v>2</v>
      </c>
      <c r="B103" s="93" t="s">
        <v>64</v>
      </c>
      <c r="C103" s="92">
        <v>470</v>
      </c>
      <c r="D103" s="123">
        <v>0</v>
      </c>
      <c r="E103" s="115">
        <v>0</v>
      </c>
      <c r="F103" s="115">
        <v>0</v>
      </c>
      <c r="G103" s="115">
        <v>0</v>
      </c>
      <c r="H103" s="115">
        <v>0</v>
      </c>
      <c r="I103" s="115">
        <v>0</v>
      </c>
      <c r="J103" s="115">
        <v>0</v>
      </c>
      <c r="K103" s="115">
        <v>0</v>
      </c>
      <c r="L103" s="115">
        <v>0</v>
      </c>
      <c r="M103" s="115">
        <v>0</v>
      </c>
      <c r="N103" s="115">
        <v>0</v>
      </c>
      <c r="O103" s="115">
        <v>0</v>
      </c>
      <c r="P103" s="115">
        <v>0</v>
      </c>
      <c r="Q103" s="115">
        <v>0</v>
      </c>
      <c r="R103" s="115">
        <v>0</v>
      </c>
      <c r="S103" s="115">
        <v>0</v>
      </c>
      <c r="T103" s="115">
        <v>0</v>
      </c>
      <c r="U103" s="115">
        <v>0</v>
      </c>
      <c r="V103" s="115">
        <v>0</v>
      </c>
      <c r="W103" s="115">
        <v>0</v>
      </c>
      <c r="X103" s="115">
        <v>0</v>
      </c>
      <c r="Y103" s="115">
        <v>0</v>
      </c>
      <c r="Z103" s="115">
        <v>0</v>
      </c>
      <c r="AA103" s="115">
        <v>0</v>
      </c>
      <c r="AB103" s="115">
        <v>0</v>
      </c>
      <c r="AC103" s="115">
        <v>0</v>
      </c>
      <c r="AD103" s="115">
        <v>0</v>
      </c>
      <c r="AE103" s="115">
        <v>0</v>
      </c>
      <c r="AF103" s="115">
        <v>0</v>
      </c>
      <c r="AG103" s="116">
        <v>0</v>
      </c>
    </row>
    <row r="104" spans="1:34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" customHeight="1" thickBot="1" x14ac:dyDescent="0.3">
      <c r="A107" s="94">
        <f>+A106+1</f>
        <v>6</v>
      </c>
      <c r="B107" s="95" t="s">
        <v>68</v>
      </c>
      <c r="C107" s="94">
        <v>1137</v>
      </c>
      <c r="D107" s="160">
        <v>0</v>
      </c>
      <c r="E107" s="125">
        <v>0</v>
      </c>
      <c r="F107" s="125">
        <v>0</v>
      </c>
      <c r="G107" s="125">
        <v>0</v>
      </c>
      <c r="H107" s="125">
        <v>0</v>
      </c>
      <c r="I107" s="125">
        <v>0</v>
      </c>
      <c r="J107" s="125">
        <v>0</v>
      </c>
      <c r="K107" s="125">
        <v>0</v>
      </c>
      <c r="L107" s="125">
        <v>0</v>
      </c>
      <c r="M107" s="125">
        <v>0</v>
      </c>
      <c r="N107" s="125">
        <v>0</v>
      </c>
      <c r="O107" s="125">
        <v>0</v>
      </c>
      <c r="P107" s="125">
        <v>0</v>
      </c>
      <c r="Q107" s="125">
        <v>0</v>
      </c>
      <c r="R107" s="125">
        <v>0</v>
      </c>
      <c r="S107" s="125">
        <v>0</v>
      </c>
      <c r="T107" s="125">
        <v>0</v>
      </c>
      <c r="U107" s="125">
        <v>0</v>
      </c>
      <c r="V107" s="125">
        <v>0</v>
      </c>
      <c r="W107" s="63">
        <v>0.2</v>
      </c>
      <c r="X107" s="63">
        <v>0.3</v>
      </c>
      <c r="Y107" s="63">
        <v>0.5</v>
      </c>
      <c r="Z107" s="63">
        <v>0.7</v>
      </c>
      <c r="AA107" s="63">
        <v>0.9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" customHeight="1" x14ac:dyDescent="0.25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3330</v>
      </c>
      <c r="E108" s="39">
        <f t="shared" si="25"/>
        <v>3330</v>
      </c>
      <c r="F108" s="39">
        <f t="shared" si="25"/>
        <v>3330</v>
      </c>
      <c r="G108" s="39">
        <f t="shared" si="25"/>
        <v>3330</v>
      </c>
      <c r="H108" s="39">
        <f t="shared" si="25"/>
        <v>3330</v>
      </c>
      <c r="I108" s="39">
        <f t="shared" si="25"/>
        <v>3330</v>
      </c>
      <c r="J108" s="39">
        <f t="shared" si="25"/>
        <v>3330</v>
      </c>
      <c r="K108" s="39">
        <f t="shared" si="25"/>
        <v>3330</v>
      </c>
      <c r="L108" s="39">
        <f t="shared" si="25"/>
        <v>3330</v>
      </c>
      <c r="M108" s="39">
        <f t="shared" si="25"/>
        <v>3330</v>
      </c>
      <c r="N108" s="39">
        <f t="shared" si="25"/>
        <v>3330</v>
      </c>
      <c r="O108" s="39">
        <f t="shared" si="25"/>
        <v>3330</v>
      </c>
      <c r="P108" s="39">
        <f t="shared" si="25"/>
        <v>3330</v>
      </c>
      <c r="Q108" s="39">
        <f t="shared" si="25"/>
        <v>3330</v>
      </c>
      <c r="R108" s="39">
        <f t="shared" si="25"/>
        <v>3330</v>
      </c>
      <c r="S108" s="39">
        <f t="shared" si="25"/>
        <v>3330</v>
      </c>
      <c r="T108" s="39">
        <f t="shared" si="25"/>
        <v>3330</v>
      </c>
      <c r="U108" s="39">
        <f t="shared" si="25"/>
        <v>3330</v>
      </c>
      <c r="V108" s="39">
        <f t="shared" si="25"/>
        <v>3330</v>
      </c>
      <c r="W108" s="39">
        <f t="shared" si="25"/>
        <v>3557.4</v>
      </c>
      <c r="X108" s="39">
        <f t="shared" si="25"/>
        <v>3671.1</v>
      </c>
      <c r="Y108" s="39">
        <f t="shared" si="25"/>
        <v>3898.5</v>
      </c>
      <c r="Z108" s="39">
        <f t="shared" si="25"/>
        <v>4125.8999999999996</v>
      </c>
      <c r="AA108" s="39">
        <f t="shared" si="25"/>
        <v>4353.3</v>
      </c>
      <c r="AB108" s="39">
        <f t="shared" si="25"/>
        <v>4467</v>
      </c>
      <c r="AC108" s="39">
        <f t="shared" si="25"/>
        <v>4467</v>
      </c>
      <c r="AD108" s="39">
        <f t="shared" si="25"/>
        <v>4467</v>
      </c>
      <c r="AE108" s="39">
        <f t="shared" si="25"/>
        <v>4467</v>
      </c>
      <c r="AF108" s="39">
        <f t="shared" si="25"/>
        <v>4467</v>
      </c>
      <c r="AG108" s="40">
        <f t="shared" si="25"/>
        <v>4467</v>
      </c>
    </row>
    <row r="109" spans="1:34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168.16500000000002</v>
      </c>
      <c r="E109" s="12">
        <f t="shared" si="26"/>
        <v>168.16500000000002</v>
      </c>
      <c r="F109" s="12">
        <f t="shared" si="26"/>
        <v>168.16500000000002</v>
      </c>
      <c r="G109" s="12">
        <f t="shared" si="26"/>
        <v>168.16500000000002</v>
      </c>
      <c r="H109" s="12">
        <f t="shared" si="26"/>
        <v>168.16500000000002</v>
      </c>
      <c r="I109" s="12">
        <f t="shared" si="26"/>
        <v>168.16500000000002</v>
      </c>
      <c r="J109" s="12">
        <f t="shared" si="26"/>
        <v>168.16500000000002</v>
      </c>
      <c r="K109" s="12">
        <f t="shared" si="26"/>
        <v>168.16500000000002</v>
      </c>
      <c r="L109" s="12">
        <f t="shared" si="26"/>
        <v>168.16500000000002</v>
      </c>
      <c r="M109" s="12">
        <f t="shared" si="26"/>
        <v>168.16500000000002</v>
      </c>
      <c r="N109" s="12">
        <f t="shared" si="26"/>
        <v>168.16500000000002</v>
      </c>
      <c r="O109" s="12">
        <f t="shared" si="26"/>
        <v>168.16500000000002</v>
      </c>
      <c r="P109" s="12">
        <f t="shared" si="26"/>
        <v>168.16500000000002</v>
      </c>
      <c r="Q109" s="12">
        <f t="shared" si="26"/>
        <v>168.16500000000002</v>
      </c>
      <c r="R109" s="12">
        <f t="shared" si="26"/>
        <v>168.16500000000002</v>
      </c>
      <c r="S109" s="12">
        <f t="shared" si="26"/>
        <v>168.16500000000002</v>
      </c>
      <c r="T109" s="12">
        <f t="shared" si="26"/>
        <v>168.16500000000002</v>
      </c>
      <c r="U109" s="12">
        <f t="shared" si="26"/>
        <v>168.16500000000002</v>
      </c>
      <c r="V109" s="12">
        <f t="shared" si="26"/>
        <v>168.16500000000002</v>
      </c>
      <c r="W109" s="12">
        <f t="shared" si="26"/>
        <v>168.16500000000002</v>
      </c>
      <c r="X109" s="12">
        <f t="shared" si="26"/>
        <v>168.16500000000002</v>
      </c>
      <c r="Y109" s="12">
        <f t="shared" si="26"/>
        <v>168.16500000000002</v>
      </c>
      <c r="Z109" s="12">
        <f t="shared" si="26"/>
        <v>168.16500000000002</v>
      </c>
      <c r="AA109" s="12">
        <f t="shared" si="26"/>
        <v>168.16500000000002</v>
      </c>
      <c r="AB109" s="12">
        <f t="shared" si="26"/>
        <v>225.58350000000002</v>
      </c>
      <c r="AC109" s="12">
        <f t="shared" si="26"/>
        <v>225.58350000000002</v>
      </c>
      <c r="AD109" s="12">
        <f t="shared" si="26"/>
        <v>225.58350000000002</v>
      </c>
      <c r="AE109" s="12">
        <f t="shared" si="26"/>
        <v>225.58350000000002</v>
      </c>
      <c r="AF109" s="12">
        <f t="shared" si="26"/>
        <v>225.58350000000002</v>
      </c>
      <c r="AG109" s="30">
        <f t="shared" si="26"/>
        <v>225.58350000000002</v>
      </c>
    </row>
    <row r="110" spans="1:34" s="1" customFormat="1" ht="15.9" customHeight="1" x14ac:dyDescent="0.25">
      <c r="A110" s="15"/>
      <c r="B110" s="14" t="s">
        <v>106</v>
      </c>
      <c r="C110" s="16"/>
      <c r="D110" s="51">
        <f t="shared" ref="D110:AG110" si="27">D108-D109</f>
        <v>3161.835</v>
      </c>
      <c r="E110" s="17">
        <f t="shared" si="27"/>
        <v>3161.835</v>
      </c>
      <c r="F110" s="17">
        <f t="shared" si="27"/>
        <v>3161.835</v>
      </c>
      <c r="G110" s="17">
        <f t="shared" si="27"/>
        <v>3161.835</v>
      </c>
      <c r="H110" s="17">
        <f t="shared" si="27"/>
        <v>3161.835</v>
      </c>
      <c r="I110" s="17">
        <f t="shared" si="27"/>
        <v>3161.835</v>
      </c>
      <c r="J110" s="17">
        <f t="shared" si="27"/>
        <v>3161.835</v>
      </c>
      <c r="K110" s="17">
        <f t="shared" si="27"/>
        <v>3161.835</v>
      </c>
      <c r="L110" s="17">
        <f t="shared" si="27"/>
        <v>3161.835</v>
      </c>
      <c r="M110" s="17">
        <f t="shared" si="27"/>
        <v>3161.835</v>
      </c>
      <c r="N110" s="17">
        <f t="shared" si="27"/>
        <v>3161.835</v>
      </c>
      <c r="O110" s="17">
        <f t="shared" si="27"/>
        <v>3161.835</v>
      </c>
      <c r="P110" s="17">
        <f t="shared" si="27"/>
        <v>3161.835</v>
      </c>
      <c r="Q110" s="17">
        <f t="shared" si="27"/>
        <v>3161.835</v>
      </c>
      <c r="R110" s="17">
        <f t="shared" si="27"/>
        <v>3161.835</v>
      </c>
      <c r="S110" s="17">
        <f t="shared" si="27"/>
        <v>3161.835</v>
      </c>
      <c r="T110" s="17">
        <f t="shared" si="27"/>
        <v>3161.835</v>
      </c>
      <c r="U110" s="17">
        <f t="shared" si="27"/>
        <v>3161.835</v>
      </c>
      <c r="V110" s="17">
        <f t="shared" si="27"/>
        <v>3161.835</v>
      </c>
      <c r="W110" s="17">
        <f t="shared" si="27"/>
        <v>3389.2350000000001</v>
      </c>
      <c r="X110" s="17">
        <f t="shared" si="27"/>
        <v>3502.9349999999999</v>
      </c>
      <c r="Y110" s="17">
        <f t="shared" si="27"/>
        <v>3730.335</v>
      </c>
      <c r="Z110" s="17">
        <f t="shared" si="27"/>
        <v>3957.7349999999997</v>
      </c>
      <c r="AA110" s="17">
        <f t="shared" si="27"/>
        <v>4185.1350000000002</v>
      </c>
      <c r="AB110" s="17">
        <f t="shared" si="27"/>
        <v>4241.4165000000003</v>
      </c>
      <c r="AC110" s="17">
        <f t="shared" si="27"/>
        <v>4241.4165000000003</v>
      </c>
      <c r="AD110" s="17">
        <f t="shared" si="27"/>
        <v>4241.4165000000003</v>
      </c>
      <c r="AE110" s="17">
        <f t="shared" si="27"/>
        <v>4241.4165000000003</v>
      </c>
      <c r="AF110" s="17">
        <f t="shared" si="27"/>
        <v>4241.4165000000003</v>
      </c>
      <c r="AG110" s="31">
        <f t="shared" si="27"/>
        <v>4241.4165000000003</v>
      </c>
    </row>
    <row r="111" spans="1:34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" customHeight="1" x14ac:dyDescent="0.25">
      <c r="A112" s="3"/>
      <c r="B112" s="4"/>
      <c r="C112" s="3">
        <f>SUM(D110:AG110)/30</f>
        <v>3476.2913000000012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115">
        <v>0</v>
      </c>
      <c r="R115" s="115">
        <v>0</v>
      </c>
      <c r="S115" s="115">
        <v>0</v>
      </c>
      <c r="T115" s="115">
        <v>0</v>
      </c>
      <c r="U115" s="115">
        <v>0</v>
      </c>
      <c r="V115" s="115">
        <v>0</v>
      </c>
      <c r="W115" s="115">
        <v>0</v>
      </c>
      <c r="X115" s="115">
        <v>0</v>
      </c>
      <c r="Y115" s="115">
        <v>0</v>
      </c>
      <c r="Z115" s="115">
        <v>0</v>
      </c>
      <c r="AA115" s="115">
        <v>0</v>
      </c>
      <c r="AB115" s="115">
        <v>0</v>
      </c>
      <c r="AC115" s="115">
        <v>0</v>
      </c>
      <c r="AD115" s="115">
        <v>0</v>
      </c>
      <c r="AE115" s="115">
        <v>0</v>
      </c>
      <c r="AF115" s="115">
        <v>0</v>
      </c>
      <c r="AG115" s="116">
        <v>0</v>
      </c>
    </row>
    <row r="116" spans="1:33" s="1" customFormat="1" ht="15.9" customHeight="1" x14ac:dyDescent="0.25">
      <c r="A116" s="54">
        <f t="shared" si="28"/>
        <v>3</v>
      </c>
      <c r="B116" s="55" t="s">
        <v>72</v>
      </c>
      <c r="C116" s="54">
        <v>767</v>
      </c>
      <c r="D116" s="112">
        <v>0.2</v>
      </c>
      <c r="E116" s="60">
        <v>0.3</v>
      </c>
      <c r="F116" s="60">
        <v>0.5</v>
      </c>
      <c r="G116" s="60">
        <v>0.7</v>
      </c>
      <c r="H116" s="60">
        <v>0.9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75">
        <v>1</v>
      </c>
    </row>
    <row r="120" spans="1:33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75">
        <v>1</v>
      </c>
    </row>
    <row r="123" spans="1:33" s="1" customFormat="1" ht="15.9" customHeight="1" x14ac:dyDescent="0.25">
      <c r="A123" s="92">
        <f t="shared" si="28"/>
        <v>10</v>
      </c>
      <c r="B123" s="93" t="s">
        <v>79</v>
      </c>
      <c r="C123" s="92">
        <v>800</v>
      </c>
      <c r="D123" s="123">
        <v>0</v>
      </c>
      <c r="E123" s="115">
        <v>0</v>
      </c>
      <c r="F123" s="115">
        <v>0</v>
      </c>
      <c r="G123" s="115">
        <v>0</v>
      </c>
      <c r="H123" s="115">
        <v>0</v>
      </c>
      <c r="I123" s="115">
        <v>0</v>
      </c>
      <c r="J123" s="115">
        <v>0</v>
      </c>
      <c r="K123" s="115">
        <v>0</v>
      </c>
      <c r="L123" s="115">
        <v>0</v>
      </c>
      <c r="M123" s="115">
        <v>0</v>
      </c>
      <c r="N123" s="115">
        <v>0</v>
      </c>
      <c r="O123" s="115">
        <v>0</v>
      </c>
      <c r="P123" s="115">
        <v>0</v>
      </c>
      <c r="Q123" s="115">
        <v>0</v>
      </c>
      <c r="R123" s="115">
        <v>0</v>
      </c>
      <c r="S123" s="115">
        <v>0</v>
      </c>
      <c r="T123" s="115">
        <v>0</v>
      </c>
      <c r="U123" s="115">
        <v>0</v>
      </c>
      <c r="V123" s="115">
        <v>0</v>
      </c>
      <c r="W123" s="115">
        <v>0</v>
      </c>
      <c r="X123" s="115">
        <v>0</v>
      </c>
      <c r="Y123" s="115">
        <v>0</v>
      </c>
      <c r="Z123" s="115">
        <v>0</v>
      </c>
      <c r="AA123" s="115">
        <v>0</v>
      </c>
      <c r="AB123" s="115">
        <v>0</v>
      </c>
      <c r="AC123" s="115">
        <v>0</v>
      </c>
      <c r="AD123" s="60">
        <v>0.2</v>
      </c>
      <c r="AE123" s="60">
        <v>0.3</v>
      </c>
      <c r="AF123" s="60">
        <v>0.5</v>
      </c>
      <c r="AG123" s="61">
        <v>0.7</v>
      </c>
    </row>
    <row r="124" spans="1:33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75">
        <v>1</v>
      </c>
    </row>
    <row r="125" spans="1:33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" customHeight="1" x14ac:dyDescent="0.25">
      <c r="A126" s="54">
        <f t="shared" si="28"/>
        <v>13</v>
      </c>
      <c r="B126" s="55" t="s">
        <v>82</v>
      </c>
      <c r="C126" s="54">
        <v>1129</v>
      </c>
      <c r="D126" s="112">
        <v>0.3</v>
      </c>
      <c r="E126" s="60">
        <v>0.5</v>
      </c>
      <c r="F126" s="60">
        <v>0.7</v>
      </c>
      <c r="G126" s="60">
        <v>0.9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75">
        <v>1</v>
      </c>
    </row>
    <row r="128" spans="1:33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" customHeight="1" x14ac:dyDescent="0.25">
      <c r="A129" s="92">
        <f t="shared" si="28"/>
        <v>16</v>
      </c>
      <c r="B129" s="93" t="s">
        <v>85</v>
      </c>
      <c r="C129" s="92">
        <v>846</v>
      </c>
      <c r="D129" s="123">
        <v>0</v>
      </c>
      <c r="E129" s="115">
        <v>0</v>
      </c>
      <c r="F129" s="115">
        <v>0</v>
      </c>
      <c r="G129" s="115">
        <v>0</v>
      </c>
      <c r="H129" s="115">
        <v>0</v>
      </c>
      <c r="I129" s="115">
        <v>0</v>
      </c>
      <c r="J129" s="115">
        <v>0</v>
      </c>
      <c r="K129" s="115">
        <v>0</v>
      </c>
      <c r="L129" s="115">
        <v>0</v>
      </c>
      <c r="M129" s="115">
        <v>0</v>
      </c>
      <c r="N129" s="115">
        <v>0</v>
      </c>
      <c r="O129" s="115">
        <v>0</v>
      </c>
      <c r="P129" s="115">
        <v>0</v>
      </c>
      <c r="Q129" s="115">
        <v>0</v>
      </c>
      <c r="R129" s="115">
        <v>0</v>
      </c>
      <c r="S129" s="115">
        <v>0</v>
      </c>
      <c r="T129" s="115">
        <v>0</v>
      </c>
      <c r="U129" s="115">
        <v>0</v>
      </c>
      <c r="V129" s="115">
        <v>0</v>
      </c>
      <c r="W129" s="115">
        <v>0</v>
      </c>
      <c r="X129" s="115">
        <v>0</v>
      </c>
      <c r="Y129" s="115">
        <v>0</v>
      </c>
      <c r="Z129" s="115">
        <v>0</v>
      </c>
      <c r="AA129" s="115">
        <v>0</v>
      </c>
      <c r="AB129" s="115">
        <v>0</v>
      </c>
      <c r="AC129" s="115">
        <v>0</v>
      </c>
      <c r="AD129" s="60">
        <v>0.2</v>
      </c>
      <c r="AE129" s="60">
        <v>0.3</v>
      </c>
      <c r="AF129" s="60">
        <v>0.5</v>
      </c>
      <c r="AG129" s="61">
        <v>0.7</v>
      </c>
    </row>
    <row r="130" spans="1:34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75">
        <v>1</v>
      </c>
    </row>
    <row r="132" spans="1:34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75">
        <v>1</v>
      </c>
    </row>
    <row r="134" spans="1:34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115">
        <v>0</v>
      </c>
      <c r="R134" s="115">
        <v>0</v>
      </c>
      <c r="S134" s="115">
        <v>0</v>
      </c>
      <c r="T134" s="115">
        <v>0</v>
      </c>
      <c r="U134" s="115">
        <v>0</v>
      </c>
      <c r="V134" s="115">
        <v>0</v>
      </c>
      <c r="W134" s="115">
        <v>0</v>
      </c>
      <c r="X134" s="115">
        <v>0</v>
      </c>
      <c r="Y134" s="115">
        <v>0</v>
      </c>
      <c r="Z134" s="115">
        <v>0</v>
      </c>
      <c r="AA134" s="115">
        <v>0</v>
      </c>
      <c r="AB134" s="115">
        <v>0</v>
      </c>
      <c r="AC134" s="115">
        <v>0</v>
      </c>
      <c r="AD134" s="115">
        <v>0</v>
      </c>
      <c r="AE134" s="115">
        <v>0</v>
      </c>
      <c r="AF134" s="115">
        <v>0</v>
      </c>
      <c r="AG134" s="116">
        <v>0</v>
      </c>
    </row>
    <row r="135" spans="1:34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115">
        <v>0</v>
      </c>
      <c r="W135" s="115">
        <v>0</v>
      </c>
      <c r="X135" s="115">
        <v>0</v>
      </c>
      <c r="Y135" s="115">
        <v>0</v>
      </c>
      <c r="Z135" s="115">
        <v>0</v>
      </c>
      <c r="AA135" s="115">
        <v>0</v>
      </c>
      <c r="AB135" s="115">
        <v>0</v>
      </c>
      <c r="AC135" s="115">
        <v>0</v>
      </c>
      <c r="AD135" s="115">
        <v>0</v>
      </c>
      <c r="AE135" s="115">
        <v>0</v>
      </c>
      <c r="AF135" s="115">
        <v>0</v>
      </c>
      <c r="AG135" s="116">
        <v>0</v>
      </c>
    </row>
    <row r="136" spans="1:34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115">
        <v>0</v>
      </c>
      <c r="J137" s="115">
        <v>0</v>
      </c>
      <c r="K137" s="115">
        <v>0</v>
      </c>
      <c r="L137" s="115">
        <v>0</v>
      </c>
      <c r="M137" s="115">
        <v>0</v>
      </c>
      <c r="N137" s="115">
        <v>0</v>
      </c>
      <c r="O137" s="115">
        <v>0</v>
      </c>
      <c r="P137" s="115">
        <v>0</v>
      </c>
      <c r="Q137" s="115">
        <v>0</v>
      </c>
      <c r="R137" s="115">
        <v>0</v>
      </c>
      <c r="S137" s="115">
        <v>0</v>
      </c>
      <c r="T137" s="115">
        <v>0</v>
      </c>
      <c r="U137" s="115">
        <v>0</v>
      </c>
      <c r="V137" s="115">
        <v>0</v>
      </c>
      <c r="W137" s="115">
        <v>0</v>
      </c>
      <c r="X137" s="115">
        <v>0</v>
      </c>
      <c r="Y137" s="115">
        <v>0</v>
      </c>
      <c r="Z137" s="115">
        <v>0</v>
      </c>
      <c r="AA137" s="115">
        <v>0</v>
      </c>
      <c r="AB137" s="115">
        <v>0</v>
      </c>
      <c r="AC137" s="115">
        <v>0</v>
      </c>
      <c r="AD137" s="115">
        <v>0</v>
      </c>
      <c r="AE137" s="115">
        <v>0</v>
      </c>
      <c r="AF137" s="115">
        <v>0</v>
      </c>
      <c r="AG137" s="116">
        <v>0</v>
      </c>
    </row>
    <row r="138" spans="1:34" s="1" customFormat="1" ht="15.9" customHeight="1" x14ac:dyDescent="0.25">
      <c r="A138" s="54">
        <f t="shared" si="28"/>
        <v>25</v>
      </c>
      <c r="B138" s="55" t="s">
        <v>94</v>
      </c>
      <c r="C138" s="54">
        <v>1162</v>
      </c>
      <c r="D138" s="112">
        <v>0.2</v>
      </c>
      <c r="E138" s="60">
        <v>0.3</v>
      </c>
      <c r="F138" s="60">
        <v>0.5</v>
      </c>
      <c r="G138" s="60">
        <v>0.7</v>
      </c>
      <c r="H138" s="60">
        <v>0.9</v>
      </c>
      <c r="I138" s="196">
        <v>1</v>
      </c>
      <c r="J138" s="196">
        <v>1</v>
      </c>
      <c r="K138" s="196">
        <v>1</v>
      </c>
      <c r="L138" s="196">
        <v>1</v>
      </c>
      <c r="M138" s="196">
        <v>1</v>
      </c>
      <c r="N138" s="196">
        <v>1</v>
      </c>
      <c r="O138" s="196">
        <v>1</v>
      </c>
      <c r="P138" s="196">
        <v>1</v>
      </c>
      <c r="Q138" s="196">
        <v>1</v>
      </c>
      <c r="R138" s="196">
        <v>1</v>
      </c>
      <c r="S138" s="196">
        <v>1</v>
      </c>
      <c r="T138" s="196">
        <v>1</v>
      </c>
      <c r="U138" s="196">
        <v>1</v>
      </c>
      <c r="V138" s="196">
        <v>1</v>
      </c>
      <c r="W138" s="196">
        <v>1</v>
      </c>
      <c r="X138" s="196">
        <v>1</v>
      </c>
      <c r="Y138" s="196">
        <v>1</v>
      </c>
      <c r="Z138" s="196">
        <v>1</v>
      </c>
      <c r="AA138" s="196">
        <v>1</v>
      </c>
      <c r="AB138" s="196">
        <v>1</v>
      </c>
      <c r="AC138" s="196">
        <v>1</v>
      </c>
      <c r="AD138" s="196">
        <v>1</v>
      </c>
      <c r="AE138" s="196">
        <v>1</v>
      </c>
      <c r="AF138" s="196">
        <v>1</v>
      </c>
      <c r="AG138" s="201">
        <v>1</v>
      </c>
    </row>
    <row r="139" spans="1:34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201">
        <v>1</v>
      </c>
    </row>
    <row r="140" spans="1:34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" customHeight="1" x14ac:dyDescent="0.25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21609.5</v>
      </c>
      <c r="E141" s="12">
        <f t="shared" si="29"/>
        <v>22028.199999999997</v>
      </c>
      <c r="F141" s="12">
        <f t="shared" si="29"/>
        <v>22639.8</v>
      </c>
      <c r="G141" s="12">
        <f t="shared" si="29"/>
        <v>23251.4</v>
      </c>
      <c r="H141" s="12">
        <f t="shared" si="29"/>
        <v>23750.1</v>
      </c>
      <c r="I141" s="12">
        <f t="shared" si="29"/>
        <v>23142</v>
      </c>
      <c r="J141" s="12">
        <f t="shared" si="29"/>
        <v>23142</v>
      </c>
      <c r="K141" s="12">
        <f t="shared" si="29"/>
        <v>23142</v>
      </c>
      <c r="L141" s="12">
        <f t="shared" si="29"/>
        <v>23142</v>
      </c>
      <c r="M141" s="12">
        <f t="shared" si="29"/>
        <v>23142</v>
      </c>
      <c r="N141" s="12">
        <f t="shared" si="29"/>
        <v>23142</v>
      </c>
      <c r="O141" s="12">
        <f t="shared" si="29"/>
        <v>23142</v>
      </c>
      <c r="P141" s="12">
        <f t="shared" si="29"/>
        <v>23142</v>
      </c>
      <c r="Q141" s="12">
        <f t="shared" si="29"/>
        <v>20929</v>
      </c>
      <c r="R141" s="12">
        <f t="shared" si="29"/>
        <v>20929</v>
      </c>
      <c r="S141" s="12">
        <f t="shared" si="29"/>
        <v>20929</v>
      </c>
      <c r="T141" s="12">
        <f t="shared" si="29"/>
        <v>20929</v>
      </c>
      <c r="U141" s="12">
        <f t="shared" si="29"/>
        <v>20929</v>
      </c>
      <c r="V141" s="12">
        <f t="shared" si="29"/>
        <v>20044</v>
      </c>
      <c r="W141" s="12">
        <f t="shared" si="29"/>
        <v>20044</v>
      </c>
      <c r="X141" s="12">
        <f t="shared" si="29"/>
        <v>20044</v>
      </c>
      <c r="Y141" s="12">
        <f t="shared" si="29"/>
        <v>20044</v>
      </c>
      <c r="Z141" s="12">
        <f t="shared" si="29"/>
        <v>20044</v>
      </c>
      <c r="AA141" s="12">
        <f t="shared" si="29"/>
        <v>20044</v>
      </c>
      <c r="AB141" s="12">
        <f t="shared" si="29"/>
        <v>20044</v>
      </c>
      <c r="AC141" s="12">
        <f t="shared" si="29"/>
        <v>20044</v>
      </c>
      <c r="AD141" s="12">
        <f t="shared" si="29"/>
        <v>20373.2</v>
      </c>
      <c r="AE141" s="12">
        <f t="shared" si="29"/>
        <v>20537.8</v>
      </c>
      <c r="AF141" s="12">
        <f t="shared" si="29"/>
        <v>20867</v>
      </c>
      <c r="AG141" s="30">
        <f t="shared" si="29"/>
        <v>21196.2</v>
      </c>
    </row>
    <row r="142" spans="1:34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565.98349999999994</v>
      </c>
      <c r="E142" s="12">
        <f t="shared" si="30"/>
        <v>565.98349999999994</v>
      </c>
      <c r="F142" s="12">
        <f t="shared" si="30"/>
        <v>565.98349999999994</v>
      </c>
      <c r="G142" s="12">
        <f t="shared" si="30"/>
        <v>565.98349999999994</v>
      </c>
      <c r="H142" s="12">
        <f t="shared" si="30"/>
        <v>596.57939999999996</v>
      </c>
      <c r="I142" s="12">
        <f t="shared" si="30"/>
        <v>627.14819999999997</v>
      </c>
      <c r="J142" s="12">
        <f t="shared" si="30"/>
        <v>627.14819999999997</v>
      </c>
      <c r="K142" s="12">
        <f t="shared" si="30"/>
        <v>627.14819999999997</v>
      </c>
      <c r="L142" s="12">
        <f t="shared" si="30"/>
        <v>627.14819999999997</v>
      </c>
      <c r="M142" s="12">
        <f t="shared" si="30"/>
        <v>627.14819999999997</v>
      </c>
      <c r="N142" s="12">
        <f t="shared" si="30"/>
        <v>627.14819999999997</v>
      </c>
      <c r="O142" s="12">
        <f t="shared" si="30"/>
        <v>627.14819999999997</v>
      </c>
      <c r="P142" s="12">
        <f t="shared" si="30"/>
        <v>627.14819999999997</v>
      </c>
      <c r="Q142" s="12">
        <f t="shared" si="30"/>
        <v>567.17589999999996</v>
      </c>
      <c r="R142" s="12">
        <f t="shared" si="30"/>
        <v>567.17589999999996</v>
      </c>
      <c r="S142" s="12">
        <f t="shared" si="30"/>
        <v>567.17589999999996</v>
      </c>
      <c r="T142" s="12">
        <f t="shared" si="30"/>
        <v>567.17589999999996</v>
      </c>
      <c r="U142" s="12">
        <f t="shared" si="30"/>
        <v>567.17589999999996</v>
      </c>
      <c r="V142" s="12">
        <f t="shared" si="30"/>
        <v>543.19240000000002</v>
      </c>
      <c r="W142" s="12">
        <f t="shared" si="30"/>
        <v>543.19240000000002</v>
      </c>
      <c r="X142" s="12">
        <f t="shared" si="30"/>
        <v>543.19240000000002</v>
      </c>
      <c r="Y142" s="12">
        <f t="shared" si="30"/>
        <v>543.19240000000002</v>
      </c>
      <c r="Z142" s="12">
        <f t="shared" si="30"/>
        <v>543.19240000000002</v>
      </c>
      <c r="AA142" s="12">
        <f t="shared" si="30"/>
        <v>543.19240000000002</v>
      </c>
      <c r="AB142" s="12">
        <f t="shared" si="30"/>
        <v>543.19240000000002</v>
      </c>
      <c r="AC142" s="12">
        <f t="shared" si="30"/>
        <v>543.19240000000002</v>
      </c>
      <c r="AD142" s="12">
        <f t="shared" si="30"/>
        <v>543.19240000000002</v>
      </c>
      <c r="AE142" s="12">
        <f t="shared" si="30"/>
        <v>543.19240000000002</v>
      </c>
      <c r="AF142" s="12">
        <f t="shared" si="30"/>
        <v>543.19240000000002</v>
      </c>
      <c r="AG142" s="30">
        <f t="shared" si="30"/>
        <v>543.19240000000002</v>
      </c>
      <c r="AH142" s="28"/>
    </row>
    <row r="143" spans="1:34" s="18" customFormat="1" ht="15.9" customHeight="1" x14ac:dyDescent="0.25">
      <c r="A143" s="15"/>
      <c r="B143" s="14" t="s">
        <v>106</v>
      </c>
      <c r="C143" s="16"/>
      <c r="D143" s="51">
        <f t="shared" ref="D143:AG143" si="31">D141-D142</f>
        <v>21043.516500000002</v>
      </c>
      <c r="E143" s="17">
        <f t="shared" si="31"/>
        <v>21462.216499999999</v>
      </c>
      <c r="F143" s="17">
        <f t="shared" si="31"/>
        <v>22073.816500000001</v>
      </c>
      <c r="G143" s="17">
        <f t="shared" si="31"/>
        <v>22685.416500000003</v>
      </c>
      <c r="H143" s="17">
        <f t="shared" si="31"/>
        <v>23153.5206</v>
      </c>
      <c r="I143" s="17">
        <f t="shared" si="31"/>
        <v>22514.8518</v>
      </c>
      <c r="J143" s="17">
        <f t="shared" si="31"/>
        <v>22514.8518</v>
      </c>
      <c r="K143" s="17">
        <f t="shared" si="31"/>
        <v>22514.8518</v>
      </c>
      <c r="L143" s="17">
        <f t="shared" si="31"/>
        <v>22514.8518</v>
      </c>
      <c r="M143" s="17">
        <f t="shared" si="31"/>
        <v>22514.8518</v>
      </c>
      <c r="N143" s="17">
        <f t="shared" si="31"/>
        <v>22514.8518</v>
      </c>
      <c r="O143" s="17">
        <f t="shared" si="31"/>
        <v>22514.8518</v>
      </c>
      <c r="P143" s="17">
        <f t="shared" si="31"/>
        <v>22514.8518</v>
      </c>
      <c r="Q143" s="17">
        <f t="shared" si="31"/>
        <v>20361.824100000002</v>
      </c>
      <c r="R143" s="17">
        <f t="shared" si="31"/>
        <v>20361.824100000002</v>
      </c>
      <c r="S143" s="17">
        <f t="shared" si="31"/>
        <v>20361.824100000002</v>
      </c>
      <c r="T143" s="17">
        <f t="shared" si="31"/>
        <v>20361.824100000002</v>
      </c>
      <c r="U143" s="17">
        <f t="shared" si="31"/>
        <v>20361.824100000002</v>
      </c>
      <c r="V143" s="17">
        <f t="shared" si="31"/>
        <v>19500.8076</v>
      </c>
      <c r="W143" s="17">
        <f t="shared" si="31"/>
        <v>19500.8076</v>
      </c>
      <c r="X143" s="17">
        <f t="shared" si="31"/>
        <v>19500.8076</v>
      </c>
      <c r="Y143" s="17">
        <f t="shared" si="31"/>
        <v>19500.8076</v>
      </c>
      <c r="Z143" s="17">
        <f t="shared" si="31"/>
        <v>19500.8076</v>
      </c>
      <c r="AA143" s="17">
        <f t="shared" si="31"/>
        <v>19500.8076</v>
      </c>
      <c r="AB143" s="17">
        <f t="shared" si="31"/>
        <v>19500.8076</v>
      </c>
      <c r="AC143" s="17">
        <f t="shared" si="31"/>
        <v>19500.8076</v>
      </c>
      <c r="AD143" s="17">
        <f t="shared" si="31"/>
        <v>19830.007600000001</v>
      </c>
      <c r="AE143" s="17">
        <f t="shared" si="31"/>
        <v>19994.607599999999</v>
      </c>
      <c r="AF143" s="17">
        <f t="shared" si="31"/>
        <v>20323.8076</v>
      </c>
      <c r="AG143" s="31">
        <f t="shared" si="31"/>
        <v>20653.007600000001</v>
      </c>
      <c r="AH143" s="28"/>
    </row>
    <row r="144" spans="1:34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" customHeight="1" x14ac:dyDescent="0.25">
      <c r="A145" s="3"/>
      <c r="B145" s="4"/>
      <c r="C145" s="3">
        <f>SUM(D143:AG143)/30</f>
        <v>20971.81042333334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115">
        <v>0</v>
      </c>
      <c r="Q148" s="115">
        <v>0</v>
      </c>
      <c r="R148" s="115">
        <v>0</v>
      </c>
      <c r="S148" s="115">
        <v>0</v>
      </c>
      <c r="T148" s="115">
        <v>0</v>
      </c>
      <c r="U148" s="115">
        <v>0</v>
      </c>
      <c r="V148" s="115">
        <v>0</v>
      </c>
      <c r="W148" s="115">
        <v>0</v>
      </c>
      <c r="X148" s="115">
        <v>0</v>
      </c>
      <c r="Y148" s="115">
        <v>0</v>
      </c>
      <c r="Z148" s="115">
        <v>0</v>
      </c>
      <c r="AA148" s="115">
        <v>0</v>
      </c>
      <c r="AB148" s="115">
        <v>0</v>
      </c>
      <c r="AC148" s="115">
        <v>0</v>
      </c>
      <c r="AD148" s="115">
        <v>0</v>
      </c>
      <c r="AE148" s="115">
        <v>0</v>
      </c>
      <c r="AF148" s="115">
        <v>0</v>
      </c>
      <c r="AG148" s="116">
        <v>0</v>
      </c>
    </row>
    <row r="149" spans="1:34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75">
        <v>1</v>
      </c>
    </row>
    <row r="152" spans="1:34" s="1" customFormat="1" ht="15.9" customHeight="1" x14ac:dyDescent="0.25">
      <c r="A152" s="92">
        <f t="shared" si="32"/>
        <v>6</v>
      </c>
      <c r="B152" s="93" t="s">
        <v>103</v>
      </c>
      <c r="C152" s="92">
        <v>1075</v>
      </c>
      <c r="D152" s="123">
        <v>0</v>
      </c>
      <c r="E152" s="115">
        <v>0</v>
      </c>
      <c r="F152" s="115">
        <v>0</v>
      </c>
      <c r="G152" s="115">
        <v>0</v>
      </c>
      <c r="H152" s="115">
        <v>0</v>
      </c>
      <c r="I152" s="115">
        <v>0</v>
      </c>
      <c r="J152" s="115">
        <v>0</v>
      </c>
      <c r="K152" s="115">
        <v>0</v>
      </c>
      <c r="L152" s="115">
        <v>0</v>
      </c>
      <c r="M152" s="115">
        <v>0</v>
      </c>
      <c r="N152" s="115">
        <v>0</v>
      </c>
      <c r="O152" s="115">
        <v>0</v>
      </c>
      <c r="P152" s="115">
        <v>0</v>
      </c>
      <c r="Q152" s="115">
        <v>0</v>
      </c>
      <c r="R152" s="115">
        <v>0</v>
      </c>
      <c r="S152" s="115">
        <v>0</v>
      </c>
      <c r="T152" s="115">
        <v>0</v>
      </c>
      <c r="U152" s="115">
        <v>0</v>
      </c>
      <c r="V152" s="115">
        <v>0</v>
      </c>
      <c r="W152" s="115">
        <v>0</v>
      </c>
      <c r="X152" s="60">
        <v>0.2</v>
      </c>
      <c r="Y152" s="60">
        <v>0.3</v>
      </c>
      <c r="Z152" s="60">
        <v>0.5</v>
      </c>
      <c r="AA152" s="60">
        <v>0.7</v>
      </c>
      <c r="AB152" s="60">
        <v>0.9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" customHeight="1" thickBot="1" x14ac:dyDescent="0.3">
      <c r="A153" s="94">
        <f t="shared" si="32"/>
        <v>7</v>
      </c>
      <c r="B153" s="95" t="s">
        <v>104</v>
      </c>
      <c r="C153" s="94">
        <v>1135</v>
      </c>
      <c r="D153" s="160">
        <v>0</v>
      </c>
      <c r="E153" s="125">
        <v>0</v>
      </c>
      <c r="F153" s="125">
        <v>0</v>
      </c>
      <c r="G153" s="125">
        <v>0</v>
      </c>
      <c r="H153" s="125">
        <v>0</v>
      </c>
      <c r="I153" s="125">
        <v>0</v>
      </c>
      <c r="J153" s="125">
        <v>0</v>
      </c>
      <c r="K153" s="125">
        <v>0</v>
      </c>
      <c r="L153" s="125">
        <v>0</v>
      </c>
      <c r="M153" s="125">
        <v>0</v>
      </c>
      <c r="N153" s="125">
        <v>0</v>
      </c>
      <c r="O153" s="125">
        <v>0</v>
      </c>
      <c r="P153" s="125">
        <v>0</v>
      </c>
      <c r="Q153" s="125">
        <v>0</v>
      </c>
      <c r="R153" s="125">
        <v>0</v>
      </c>
      <c r="S153" s="125">
        <v>0</v>
      </c>
      <c r="T153" s="125">
        <v>0</v>
      </c>
      <c r="U153" s="125">
        <v>0</v>
      </c>
      <c r="V153" s="125">
        <v>0</v>
      </c>
      <c r="W153" s="125">
        <v>0</v>
      </c>
      <c r="X153" s="125">
        <v>0</v>
      </c>
      <c r="Y153" s="125">
        <v>0</v>
      </c>
      <c r="Z153" s="125">
        <v>0</v>
      </c>
      <c r="AA153" s="125">
        <v>0</v>
      </c>
      <c r="AB153" s="63">
        <v>0.2</v>
      </c>
      <c r="AC153" s="63">
        <v>0.3</v>
      </c>
      <c r="AD153" s="63">
        <v>0.5</v>
      </c>
      <c r="AE153" s="63">
        <v>0.7</v>
      </c>
      <c r="AF153" s="63">
        <v>0.9</v>
      </c>
      <c r="AG153" s="76">
        <v>1</v>
      </c>
    </row>
    <row r="154" spans="1:34" s="1" customFormat="1" ht="15.9" customHeight="1" x14ac:dyDescent="0.25">
      <c r="A154" s="9"/>
      <c r="B154" s="20" t="s">
        <v>107</v>
      </c>
      <c r="C154" s="11"/>
      <c r="D154" s="49">
        <f t="shared" ref="D154:AG154" si="33">(D147*$C147)+(D148*$C148)+(D149*$C149)+(D150*$C150)+(D151*$C151)+(D152*$C152)+(D153*$C153)</f>
        <v>5007</v>
      </c>
      <c r="E154" s="12">
        <f t="shared" si="33"/>
        <v>5007</v>
      </c>
      <c r="F154" s="12">
        <f t="shared" si="33"/>
        <v>5007</v>
      </c>
      <c r="G154" s="12">
        <f t="shared" si="33"/>
        <v>5007</v>
      </c>
      <c r="H154" s="12">
        <f t="shared" si="33"/>
        <v>5007</v>
      </c>
      <c r="I154" s="12">
        <f t="shared" si="33"/>
        <v>5007</v>
      </c>
      <c r="J154" s="12">
        <f t="shared" si="33"/>
        <v>5007</v>
      </c>
      <c r="K154" s="12">
        <f t="shared" si="33"/>
        <v>5007</v>
      </c>
      <c r="L154" s="12">
        <f t="shared" si="33"/>
        <v>5007</v>
      </c>
      <c r="M154" s="12">
        <f t="shared" si="33"/>
        <v>5007</v>
      </c>
      <c r="N154" s="12">
        <f t="shared" si="33"/>
        <v>5007</v>
      </c>
      <c r="O154" s="12">
        <f t="shared" si="33"/>
        <v>5007</v>
      </c>
      <c r="P154" s="12">
        <f t="shared" si="33"/>
        <v>4149</v>
      </c>
      <c r="Q154" s="12">
        <f t="shared" si="33"/>
        <v>4149</v>
      </c>
      <c r="R154" s="12">
        <f t="shared" si="33"/>
        <v>4149</v>
      </c>
      <c r="S154" s="12">
        <f t="shared" si="33"/>
        <v>4149</v>
      </c>
      <c r="T154" s="12">
        <f t="shared" si="33"/>
        <v>4149</v>
      </c>
      <c r="U154" s="12">
        <f t="shared" si="33"/>
        <v>4149</v>
      </c>
      <c r="V154" s="12">
        <f t="shared" si="33"/>
        <v>4149</v>
      </c>
      <c r="W154" s="12">
        <f t="shared" si="33"/>
        <v>4149</v>
      </c>
      <c r="X154" s="12">
        <f t="shared" si="33"/>
        <v>4364</v>
      </c>
      <c r="Y154" s="12">
        <f t="shared" si="33"/>
        <v>4471.5</v>
      </c>
      <c r="Z154" s="12">
        <f t="shared" si="33"/>
        <v>4686.5</v>
      </c>
      <c r="AA154" s="12">
        <f t="shared" si="33"/>
        <v>4901.5</v>
      </c>
      <c r="AB154" s="12">
        <f t="shared" si="33"/>
        <v>5343.5</v>
      </c>
      <c r="AC154" s="12">
        <f t="shared" si="33"/>
        <v>5564.5</v>
      </c>
      <c r="AD154" s="12">
        <f t="shared" si="33"/>
        <v>5791.5</v>
      </c>
      <c r="AE154" s="12">
        <f t="shared" si="33"/>
        <v>6018.5</v>
      </c>
      <c r="AF154" s="12">
        <f t="shared" si="33"/>
        <v>6245.5</v>
      </c>
      <c r="AG154" s="30">
        <f t="shared" si="33"/>
        <v>6359</v>
      </c>
    </row>
    <row r="155" spans="1:34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159.2226</v>
      </c>
      <c r="E155" s="12">
        <f t="shared" si="34"/>
        <v>159.2226</v>
      </c>
      <c r="F155" s="12">
        <f t="shared" si="34"/>
        <v>159.2226</v>
      </c>
      <c r="G155" s="12">
        <f t="shared" si="34"/>
        <v>159.2226</v>
      </c>
      <c r="H155" s="12">
        <f t="shared" si="34"/>
        <v>159.2226</v>
      </c>
      <c r="I155" s="12">
        <f t="shared" si="34"/>
        <v>159.2226</v>
      </c>
      <c r="J155" s="12">
        <f t="shared" si="34"/>
        <v>159.2226</v>
      </c>
      <c r="K155" s="12">
        <f t="shared" si="34"/>
        <v>159.2226</v>
      </c>
      <c r="L155" s="12">
        <f t="shared" si="34"/>
        <v>159.2226</v>
      </c>
      <c r="M155" s="12">
        <f t="shared" si="34"/>
        <v>159.2226</v>
      </c>
      <c r="N155" s="12">
        <f t="shared" si="34"/>
        <v>159.2226</v>
      </c>
      <c r="O155" s="12">
        <f t="shared" si="34"/>
        <v>159.2226</v>
      </c>
      <c r="P155" s="12">
        <f t="shared" si="34"/>
        <v>131.93819999999999</v>
      </c>
      <c r="Q155" s="12">
        <f t="shared" si="34"/>
        <v>131.93819999999999</v>
      </c>
      <c r="R155" s="12">
        <f t="shared" si="34"/>
        <v>131.93819999999999</v>
      </c>
      <c r="S155" s="12">
        <f t="shared" si="34"/>
        <v>131.93819999999999</v>
      </c>
      <c r="T155" s="12">
        <f t="shared" si="34"/>
        <v>131.93819999999999</v>
      </c>
      <c r="U155" s="12">
        <f t="shared" si="34"/>
        <v>131.93819999999999</v>
      </c>
      <c r="V155" s="12">
        <f t="shared" si="34"/>
        <v>131.93819999999999</v>
      </c>
      <c r="W155" s="12">
        <f t="shared" si="34"/>
        <v>131.93819999999999</v>
      </c>
      <c r="X155" s="12">
        <f t="shared" si="34"/>
        <v>131.93819999999999</v>
      </c>
      <c r="Y155" s="12">
        <f t="shared" si="34"/>
        <v>131.93819999999999</v>
      </c>
      <c r="Z155" s="12">
        <f t="shared" si="34"/>
        <v>131.93819999999999</v>
      </c>
      <c r="AA155" s="12">
        <f t="shared" si="34"/>
        <v>131.93819999999999</v>
      </c>
      <c r="AB155" s="12">
        <f t="shared" si="34"/>
        <v>131.93819999999999</v>
      </c>
      <c r="AC155" s="12">
        <f t="shared" si="34"/>
        <v>166.1232</v>
      </c>
      <c r="AD155" s="12">
        <f t="shared" si="34"/>
        <v>166.1232</v>
      </c>
      <c r="AE155" s="12">
        <f t="shared" si="34"/>
        <v>166.1232</v>
      </c>
      <c r="AF155" s="12">
        <f t="shared" si="34"/>
        <v>166.1232</v>
      </c>
      <c r="AG155" s="30">
        <f t="shared" si="34"/>
        <v>202.21620000000001</v>
      </c>
      <c r="AH155" s="28"/>
    </row>
    <row r="156" spans="1:34" s="18" customFormat="1" ht="15.9" customHeight="1" x14ac:dyDescent="0.25">
      <c r="A156" s="15"/>
      <c r="B156" s="14" t="s">
        <v>106</v>
      </c>
      <c r="C156" s="16"/>
      <c r="D156" s="51">
        <f t="shared" ref="D156:AG156" si="35">D154-D155</f>
        <v>4847.7773999999999</v>
      </c>
      <c r="E156" s="17">
        <f t="shared" si="35"/>
        <v>4847.7773999999999</v>
      </c>
      <c r="F156" s="17">
        <f t="shared" si="35"/>
        <v>4847.7773999999999</v>
      </c>
      <c r="G156" s="17">
        <f t="shared" si="35"/>
        <v>4847.7773999999999</v>
      </c>
      <c r="H156" s="17">
        <f t="shared" si="35"/>
        <v>4847.7773999999999</v>
      </c>
      <c r="I156" s="17">
        <f t="shared" si="35"/>
        <v>4847.7773999999999</v>
      </c>
      <c r="J156" s="17">
        <f t="shared" si="35"/>
        <v>4847.7773999999999</v>
      </c>
      <c r="K156" s="17">
        <f t="shared" si="35"/>
        <v>4847.7773999999999</v>
      </c>
      <c r="L156" s="17">
        <f t="shared" si="35"/>
        <v>4847.7773999999999</v>
      </c>
      <c r="M156" s="17">
        <f t="shared" si="35"/>
        <v>4847.7773999999999</v>
      </c>
      <c r="N156" s="17">
        <f t="shared" si="35"/>
        <v>4847.7773999999999</v>
      </c>
      <c r="O156" s="17">
        <f t="shared" si="35"/>
        <v>4847.7773999999999</v>
      </c>
      <c r="P156" s="17">
        <f t="shared" si="35"/>
        <v>4017.0617999999999</v>
      </c>
      <c r="Q156" s="17">
        <f t="shared" si="35"/>
        <v>4017.0617999999999</v>
      </c>
      <c r="R156" s="17">
        <f t="shared" si="35"/>
        <v>4017.0617999999999</v>
      </c>
      <c r="S156" s="17">
        <f t="shared" si="35"/>
        <v>4017.0617999999999</v>
      </c>
      <c r="T156" s="17">
        <f t="shared" si="35"/>
        <v>4017.0617999999999</v>
      </c>
      <c r="U156" s="17">
        <f t="shared" si="35"/>
        <v>4017.0617999999999</v>
      </c>
      <c r="V156" s="17">
        <f t="shared" si="35"/>
        <v>4017.0617999999999</v>
      </c>
      <c r="W156" s="17">
        <f t="shared" si="35"/>
        <v>4017.0617999999999</v>
      </c>
      <c r="X156" s="17">
        <f t="shared" si="35"/>
        <v>4232.0618000000004</v>
      </c>
      <c r="Y156" s="17">
        <f t="shared" si="35"/>
        <v>4339.5618000000004</v>
      </c>
      <c r="Z156" s="17">
        <f t="shared" si="35"/>
        <v>4554.5618000000004</v>
      </c>
      <c r="AA156" s="17">
        <f t="shared" si="35"/>
        <v>4769.5618000000004</v>
      </c>
      <c r="AB156" s="17">
        <f t="shared" si="35"/>
        <v>5211.5618000000004</v>
      </c>
      <c r="AC156" s="17">
        <f t="shared" si="35"/>
        <v>5398.3768</v>
      </c>
      <c r="AD156" s="17">
        <f t="shared" si="35"/>
        <v>5625.3768</v>
      </c>
      <c r="AE156" s="17">
        <f t="shared" si="35"/>
        <v>5852.3768</v>
      </c>
      <c r="AF156" s="17">
        <f t="shared" si="35"/>
        <v>6079.3768</v>
      </c>
      <c r="AG156" s="31">
        <f t="shared" si="35"/>
        <v>6156.7838000000002</v>
      </c>
      <c r="AH156" s="28"/>
    </row>
    <row r="157" spans="1:34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" customHeight="1" x14ac:dyDescent="0.25">
      <c r="A158" s="3"/>
      <c r="B158" s="4"/>
      <c r="C158" s="3">
        <f>SUM(D156:AG156)/30</f>
        <v>4750.9807733333319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" customHeight="1" x14ac:dyDescent="0.25">
      <c r="A160" s="9"/>
      <c r="B160" s="10" t="s">
        <v>112</v>
      </c>
      <c r="C160" s="11"/>
      <c r="D160" s="51">
        <f t="shared" ref="D160:AG160" si="36">D15+D25+D36+D55+D75+D87+D98+D110+D143+D156</f>
        <v>68655.950500000006</v>
      </c>
      <c r="E160" s="43">
        <f t="shared" si="36"/>
        <v>69297.8505</v>
      </c>
      <c r="F160" s="43">
        <f t="shared" si="36"/>
        <v>70132.650500000003</v>
      </c>
      <c r="G160" s="43">
        <f t="shared" si="36"/>
        <v>70824.156100000007</v>
      </c>
      <c r="H160" s="43">
        <f t="shared" si="36"/>
        <v>70240.343600000007</v>
      </c>
      <c r="I160" s="43">
        <f t="shared" si="36"/>
        <v>68830.224400000006</v>
      </c>
      <c r="J160" s="43">
        <f t="shared" si="36"/>
        <v>68830.224400000006</v>
      </c>
      <c r="K160" s="43">
        <f t="shared" si="36"/>
        <v>68830.224400000006</v>
      </c>
      <c r="L160" s="43">
        <f t="shared" si="36"/>
        <v>68830.224400000006</v>
      </c>
      <c r="M160" s="43">
        <f t="shared" si="36"/>
        <v>68830.224400000006</v>
      </c>
      <c r="N160" s="43">
        <f t="shared" si="36"/>
        <v>68830.224400000006</v>
      </c>
      <c r="O160" s="43">
        <f t="shared" si="36"/>
        <v>68830.224400000006</v>
      </c>
      <c r="P160" s="43">
        <f t="shared" si="36"/>
        <v>66428.30279999999</v>
      </c>
      <c r="Q160" s="43">
        <f t="shared" si="36"/>
        <v>64275.275100000006</v>
      </c>
      <c r="R160" s="43">
        <f t="shared" si="36"/>
        <v>63299.339100000005</v>
      </c>
      <c r="S160" s="43">
        <f t="shared" si="36"/>
        <v>63299.339100000005</v>
      </c>
      <c r="T160" s="43">
        <f t="shared" si="36"/>
        <v>63299.339100000005</v>
      </c>
      <c r="U160" s="43">
        <f t="shared" si="36"/>
        <v>63299.339100000005</v>
      </c>
      <c r="V160" s="43">
        <f t="shared" si="36"/>
        <v>62649.3226</v>
      </c>
      <c r="W160" s="43">
        <f t="shared" si="36"/>
        <v>62982.222600000001</v>
      </c>
      <c r="X160" s="43">
        <f t="shared" si="36"/>
        <v>63521.922599999998</v>
      </c>
      <c r="Y160" s="43">
        <f t="shared" si="36"/>
        <v>64067.8226</v>
      </c>
      <c r="Z160" s="43">
        <f t="shared" si="36"/>
        <v>64721.222600000001</v>
      </c>
      <c r="AA160" s="43">
        <f t="shared" si="36"/>
        <v>65217.533100000001</v>
      </c>
      <c r="AB160" s="43">
        <f t="shared" si="36"/>
        <v>65933.814599999998</v>
      </c>
      <c r="AC160" s="43">
        <f t="shared" si="36"/>
        <v>66229.6296</v>
      </c>
      <c r="AD160" s="43">
        <f t="shared" si="36"/>
        <v>67142.429599999989</v>
      </c>
      <c r="AE160" s="43">
        <f t="shared" si="36"/>
        <v>68007.329599999997</v>
      </c>
      <c r="AF160" s="43">
        <f t="shared" si="36"/>
        <v>69239.929600000003</v>
      </c>
      <c r="AG160" s="44">
        <f t="shared" si="36"/>
        <v>70140.2356</v>
      </c>
    </row>
    <row r="161" spans="1:34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" customHeight="1" x14ac:dyDescent="0.25">
      <c r="A162" s="3"/>
      <c r="B162" s="4"/>
      <c r="C162" s="3">
        <f>SUM(D160:AG160)/30</f>
        <v>66823.895699999979</v>
      </c>
      <c r="D162" s="53">
        <f t="shared" ref="D162:AG162" si="37">(D13+D23+D34+D53+D73+D85+D96+D141+D154)/87012</f>
        <v>0.77586401875603361</v>
      </c>
      <c r="E162" s="25">
        <f t="shared" si="37"/>
        <v>0.78324116213855566</v>
      </c>
      <c r="F162" s="25">
        <f t="shared" si="37"/>
        <v>0.79283524111616799</v>
      </c>
      <c r="G162" s="25">
        <f t="shared" si="37"/>
        <v>0.80114673838091299</v>
      </c>
      <c r="H162" s="25">
        <f t="shared" si="37"/>
        <v>0.79416724130005045</v>
      </c>
      <c r="I162" s="25">
        <f t="shared" si="37"/>
        <v>0.77805337194869673</v>
      </c>
      <c r="J162" s="25">
        <f t="shared" si="37"/>
        <v>0.77805337194869673</v>
      </c>
      <c r="K162" s="25">
        <f t="shared" si="37"/>
        <v>0.77805337194869673</v>
      </c>
      <c r="L162" s="25">
        <f t="shared" si="37"/>
        <v>0.77805337194869673</v>
      </c>
      <c r="M162" s="25">
        <f t="shared" si="37"/>
        <v>0.77805337194869673</v>
      </c>
      <c r="N162" s="25">
        <f t="shared" si="37"/>
        <v>0.77805337194869673</v>
      </c>
      <c r="O162" s="25">
        <f t="shared" si="37"/>
        <v>0.77805337194869673</v>
      </c>
      <c r="P162" s="25">
        <f t="shared" si="37"/>
        <v>0.74997701466464395</v>
      </c>
      <c r="Q162" s="25">
        <f t="shared" si="37"/>
        <v>0.72454374109318254</v>
      </c>
      <c r="R162" s="25">
        <f t="shared" si="37"/>
        <v>0.71282122006160065</v>
      </c>
      <c r="S162" s="25">
        <f t="shared" si="37"/>
        <v>0.71282122006160065</v>
      </c>
      <c r="T162" s="25">
        <f t="shared" si="37"/>
        <v>0.71282122006160065</v>
      </c>
      <c r="U162" s="25">
        <f t="shared" si="37"/>
        <v>0.71282122006160065</v>
      </c>
      <c r="V162" s="25">
        <f t="shared" si="37"/>
        <v>0.70507516204661425</v>
      </c>
      <c r="W162" s="25">
        <f t="shared" si="37"/>
        <v>0.70628763848664555</v>
      </c>
      <c r="X162" s="25">
        <f t="shared" si="37"/>
        <v>0.71118351491748266</v>
      </c>
      <c r="Y162" s="25">
        <f t="shared" si="37"/>
        <v>0.71484392957293252</v>
      </c>
      <c r="Z162" s="25">
        <f t="shared" si="37"/>
        <v>0.71973980600376963</v>
      </c>
      <c r="AA162" s="25">
        <f t="shared" si="37"/>
        <v>0.72342320599457544</v>
      </c>
      <c r="AB162" s="25">
        <f t="shared" si="37"/>
        <v>0.73100836666206959</v>
      </c>
      <c r="AC162" s="25">
        <f t="shared" si="37"/>
        <v>0.73480094699581666</v>
      </c>
      <c r="AD162" s="25">
        <f t="shared" si="37"/>
        <v>0.74529145405231467</v>
      </c>
      <c r="AE162" s="25">
        <f t="shared" si="37"/>
        <v>0.75523146232703531</v>
      </c>
      <c r="AF162" s="25">
        <f t="shared" si="37"/>
        <v>0.76939732450696463</v>
      </c>
      <c r="AG162" s="32">
        <f t="shared" si="37"/>
        <v>0.78077161770790238</v>
      </c>
      <c r="AH162" s="24"/>
    </row>
    <row r="163" spans="1:34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84"/>
    </row>
    <row r="165" spans="1:34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29"/>
    </row>
    <row r="166" spans="1:34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75">
        <v>1</v>
      </c>
    </row>
    <row r="167" spans="1:34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75">
        <v>1</v>
      </c>
    </row>
    <row r="168" spans="1:34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75">
        <v>1</v>
      </c>
    </row>
    <row r="169" spans="1:34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75">
        <v>1</v>
      </c>
    </row>
    <row r="170" spans="1:34" x14ac:dyDescent="0.3">
      <c r="A170" s="92">
        <f t="shared" si="38"/>
        <v>5</v>
      </c>
      <c r="B170" s="93" t="s">
        <v>119</v>
      </c>
      <c r="C170" s="92">
        <v>1243</v>
      </c>
      <c r="D170" s="123">
        <v>0</v>
      </c>
      <c r="E170" s="124">
        <v>0</v>
      </c>
      <c r="F170" s="124">
        <v>0</v>
      </c>
      <c r="G170" s="124">
        <v>0</v>
      </c>
      <c r="H170" s="124">
        <v>0</v>
      </c>
      <c r="I170" s="124">
        <v>0</v>
      </c>
      <c r="J170" s="124">
        <v>0</v>
      </c>
      <c r="K170" s="124">
        <v>0</v>
      </c>
      <c r="L170" s="124">
        <v>0</v>
      </c>
      <c r="M170" s="124">
        <v>0</v>
      </c>
      <c r="N170" s="124">
        <v>0</v>
      </c>
      <c r="O170" s="124">
        <v>0</v>
      </c>
      <c r="P170" s="124">
        <v>0</v>
      </c>
      <c r="Q170" s="124">
        <v>0</v>
      </c>
      <c r="R170" s="124">
        <v>0</v>
      </c>
      <c r="S170" s="124">
        <v>0</v>
      </c>
      <c r="T170" s="173">
        <v>0.2</v>
      </c>
      <c r="U170" s="173">
        <v>0.3</v>
      </c>
      <c r="V170" s="173">
        <v>0.5</v>
      </c>
      <c r="W170" s="173">
        <v>0.7</v>
      </c>
      <c r="X170" s="173">
        <v>0.9</v>
      </c>
      <c r="Y170" s="65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75">
        <v>1</v>
      </c>
    </row>
    <row r="171" spans="1:34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75">
        <v>1</v>
      </c>
    </row>
    <row r="172" spans="1:34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154">
        <v>0</v>
      </c>
      <c r="J172" s="154">
        <v>0</v>
      </c>
      <c r="K172" s="154">
        <v>0</v>
      </c>
      <c r="L172" s="154">
        <v>0</v>
      </c>
      <c r="M172" s="154">
        <v>0</v>
      </c>
      <c r="N172" s="154">
        <v>0</v>
      </c>
      <c r="O172" s="154">
        <v>0</v>
      </c>
      <c r="P172" s="154">
        <v>0</v>
      </c>
      <c r="Q172" s="154">
        <v>0</v>
      </c>
      <c r="R172" s="154">
        <v>0</v>
      </c>
      <c r="S172" s="154">
        <v>0</v>
      </c>
      <c r="T172" s="154">
        <v>0</v>
      </c>
      <c r="U172" s="154">
        <v>0</v>
      </c>
      <c r="V172" s="154">
        <v>0</v>
      </c>
      <c r="W172" s="154">
        <v>0</v>
      </c>
      <c r="X172" s="154">
        <v>0</v>
      </c>
      <c r="Y172" s="154">
        <v>0</v>
      </c>
      <c r="Z172" s="154">
        <v>0</v>
      </c>
      <c r="AA172" s="154">
        <v>0</v>
      </c>
      <c r="AB172" s="154">
        <v>0</v>
      </c>
      <c r="AC172" s="154">
        <v>0</v>
      </c>
      <c r="AD172" s="154">
        <v>0</v>
      </c>
      <c r="AE172" s="154">
        <v>0</v>
      </c>
      <c r="AF172" s="124">
        <v>0</v>
      </c>
      <c r="AG172" s="116">
        <v>0</v>
      </c>
    </row>
    <row r="173" spans="1:34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6">
        <v>1</v>
      </c>
    </row>
    <row r="174" spans="1:34" x14ac:dyDescent="0.3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7907</v>
      </c>
      <c r="E174" s="12">
        <f t="shared" si="39"/>
        <v>7907</v>
      </c>
      <c r="F174" s="12">
        <f t="shared" si="39"/>
        <v>7907</v>
      </c>
      <c r="G174" s="12">
        <f t="shared" si="39"/>
        <v>7907</v>
      </c>
      <c r="H174" s="34">
        <f t="shared" si="39"/>
        <v>7907</v>
      </c>
      <c r="I174" s="22">
        <f t="shared" si="39"/>
        <v>6837</v>
      </c>
      <c r="J174" s="12">
        <f t="shared" si="39"/>
        <v>6837</v>
      </c>
      <c r="K174" s="34">
        <f t="shared" si="39"/>
        <v>6837</v>
      </c>
      <c r="L174" s="22">
        <f t="shared" si="39"/>
        <v>6837</v>
      </c>
      <c r="M174" s="12">
        <f t="shared" si="39"/>
        <v>6837</v>
      </c>
      <c r="N174" s="12">
        <f t="shared" si="39"/>
        <v>6837</v>
      </c>
      <c r="O174" s="34">
        <f t="shared" si="39"/>
        <v>6837</v>
      </c>
      <c r="P174" s="22">
        <f t="shared" si="39"/>
        <v>6837</v>
      </c>
      <c r="Q174" s="12">
        <f t="shared" si="39"/>
        <v>6837</v>
      </c>
      <c r="R174" s="12">
        <f t="shared" si="39"/>
        <v>6837</v>
      </c>
      <c r="S174" s="12">
        <f t="shared" si="39"/>
        <v>6837</v>
      </c>
      <c r="T174" s="12">
        <f t="shared" si="39"/>
        <v>7085.6</v>
      </c>
      <c r="U174" s="12">
        <f t="shared" si="39"/>
        <v>7209.9</v>
      </c>
      <c r="V174" s="12">
        <f t="shared" si="39"/>
        <v>7458.5</v>
      </c>
      <c r="W174" s="12">
        <f t="shared" si="39"/>
        <v>7707.1</v>
      </c>
      <c r="X174" s="12">
        <f t="shared" si="39"/>
        <v>7955.7</v>
      </c>
      <c r="Y174" s="12">
        <f t="shared" si="39"/>
        <v>8080</v>
      </c>
      <c r="Z174" s="12">
        <f t="shared" si="39"/>
        <v>8080</v>
      </c>
      <c r="AA174" s="12">
        <f t="shared" si="39"/>
        <v>8080</v>
      </c>
      <c r="AB174" s="12">
        <f t="shared" si="39"/>
        <v>8080</v>
      </c>
      <c r="AC174" s="12">
        <f t="shared" si="39"/>
        <v>8080</v>
      </c>
      <c r="AD174" s="12">
        <f t="shared" si="39"/>
        <v>8080</v>
      </c>
      <c r="AE174" s="12">
        <f t="shared" si="39"/>
        <v>8080</v>
      </c>
      <c r="AF174" s="12">
        <f t="shared" si="39"/>
        <v>8080</v>
      </c>
      <c r="AG174" s="30">
        <f t="shared" si="39"/>
        <v>8080</v>
      </c>
    </row>
    <row r="175" spans="1:34" x14ac:dyDescent="0.3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573.25749999999994</v>
      </c>
      <c r="E175" s="37">
        <f t="shared" si="40"/>
        <v>573.25749999999994</v>
      </c>
      <c r="F175" s="37">
        <f t="shared" si="40"/>
        <v>573.25749999999994</v>
      </c>
      <c r="G175" s="37">
        <f t="shared" si="40"/>
        <v>573.25749999999994</v>
      </c>
      <c r="H175" s="37">
        <f t="shared" si="40"/>
        <v>573.25749999999994</v>
      </c>
      <c r="I175" s="37">
        <f t="shared" si="40"/>
        <v>495.68249999999995</v>
      </c>
      <c r="J175" s="37">
        <f t="shared" si="40"/>
        <v>495.68249999999995</v>
      </c>
      <c r="K175" s="37">
        <f t="shared" si="40"/>
        <v>495.68249999999995</v>
      </c>
      <c r="L175" s="37">
        <f t="shared" si="40"/>
        <v>495.68249999999995</v>
      </c>
      <c r="M175" s="34">
        <f t="shared" si="40"/>
        <v>495.68249999999995</v>
      </c>
      <c r="N175" s="34">
        <f t="shared" si="40"/>
        <v>495.68249999999995</v>
      </c>
      <c r="O175" s="34">
        <f t="shared" si="40"/>
        <v>495.68249999999995</v>
      </c>
      <c r="P175" s="37">
        <f t="shared" si="40"/>
        <v>495.68249999999995</v>
      </c>
      <c r="Q175" s="34">
        <f t="shared" si="40"/>
        <v>495.68249999999995</v>
      </c>
      <c r="R175" s="34">
        <f t="shared" si="40"/>
        <v>495.68249999999995</v>
      </c>
      <c r="S175" s="34">
        <f t="shared" si="40"/>
        <v>495.68249999999995</v>
      </c>
      <c r="T175" s="34">
        <f t="shared" si="40"/>
        <v>495.68249999999995</v>
      </c>
      <c r="U175" s="34">
        <f t="shared" si="40"/>
        <v>495.68249999999995</v>
      </c>
      <c r="V175" s="34">
        <f t="shared" si="40"/>
        <v>495.68249999999995</v>
      </c>
      <c r="W175" s="34">
        <f t="shared" si="40"/>
        <v>495.68249999999995</v>
      </c>
      <c r="X175" s="34">
        <f t="shared" si="40"/>
        <v>495.68249999999995</v>
      </c>
      <c r="Y175" s="34">
        <f t="shared" si="40"/>
        <v>585.79999999999995</v>
      </c>
      <c r="Z175" s="34">
        <f t="shared" si="40"/>
        <v>585.79999999999995</v>
      </c>
      <c r="AA175" s="34">
        <f t="shared" si="40"/>
        <v>585.79999999999995</v>
      </c>
      <c r="AB175" s="34">
        <f t="shared" si="40"/>
        <v>585.79999999999995</v>
      </c>
      <c r="AC175" s="34">
        <f t="shared" si="40"/>
        <v>585.79999999999995</v>
      </c>
      <c r="AD175" s="34">
        <f t="shared" si="40"/>
        <v>585.79999999999995</v>
      </c>
      <c r="AE175" s="34">
        <f t="shared" si="40"/>
        <v>585.79999999999995</v>
      </c>
      <c r="AF175" s="34">
        <f t="shared" si="40"/>
        <v>585.79999999999995</v>
      </c>
      <c r="AG175" s="30">
        <f t="shared" si="40"/>
        <v>585.79999999999995</v>
      </c>
    </row>
    <row r="176" spans="1:34" x14ac:dyDescent="0.3">
      <c r="A176" s="15"/>
      <c r="B176" s="14" t="s">
        <v>106</v>
      </c>
      <c r="C176" s="16"/>
      <c r="D176" s="51">
        <f t="shared" ref="D176:AG176" si="41">D174-D175</f>
        <v>7333.7425000000003</v>
      </c>
      <c r="E176" s="17">
        <f t="shared" si="41"/>
        <v>7333.7425000000003</v>
      </c>
      <c r="F176" s="17">
        <f t="shared" si="41"/>
        <v>7333.7425000000003</v>
      </c>
      <c r="G176" s="17">
        <f t="shared" si="41"/>
        <v>7333.7425000000003</v>
      </c>
      <c r="H176" s="35">
        <f t="shared" si="41"/>
        <v>7333.7425000000003</v>
      </c>
      <c r="I176" s="23">
        <f t="shared" si="41"/>
        <v>6341.3175000000001</v>
      </c>
      <c r="J176" s="17">
        <f t="shared" si="41"/>
        <v>6341.3175000000001</v>
      </c>
      <c r="K176" s="35">
        <f t="shared" si="41"/>
        <v>6341.3175000000001</v>
      </c>
      <c r="L176" s="23">
        <f t="shared" si="41"/>
        <v>6341.3175000000001</v>
      </c>
      <c r="M176" s="17">
        <f t="shared" si="41"/>
        <v>6341.3175000000001</v>
      </c>
      <c r="N176" s="17">
        <f t="shared" si="41"/>
        <v>6341.3175000000001</v>
      </c>
      <c r="O176" s="35">
        <f t="shared" si="41"/>
        <v>6341.3175000000001</v>
      </c>
      <c r="P176" s="23">
        <f t="shared" si="41"/>
        <v>6341.3175000000001</v>
      </c>
      <c r="Q176" s="17">
        <f t="shared" si="41"/>
        <v>6341.3175000000001</v>
      </c>
      <c r="R176" s="17">
        <f t="shared" si="41"/>
        <v>6341.3175000000001</v>
      </c>
      <c r="S176" s="17">
        <f t="shared" si="41"/>
        <v>6341.3175000000001</v>
      </c>
      <c r="T176" s="17">
        <f t="shared" si="41"/>
        <v>6589.9175000000005</v>
      </c>
      <c r="U176" s="17">
        <f t="shared" si="41"/>
        <v>6714.2174999999997</v>
      </c>
      <c r="V176" s="17">
        <f t="shared" si="41"/>
        <v>6962.8175000000001</v>
      </c>
      <c r="W176" s="17">
        <f t="shared" si="41"/>
        <v>7211.4175000000005</v>
      </c>
      <c r="X176" s="17">
        <f t="shared" si="41"/>
        <v>7460.0174999999999</v>
      </c>
      <c r="Y176" s="17">
        <f t="shared" si="41"/>
        <v>7494.2</v>
      </c>
      <c r="Z176" s="17">
        <f t="shared" si="41"/>
        <v>7494.2</v>
      </c>
      <c r="AA176" s="17">
        <f t="shared" si="41"/>
        <v>7494.2</v>
      </c>
      <c r="AB176" s="17">
        <f t="shared" si="41"/>
        <v>7494.2</v>
      </c>
      <c r="AC176" s="17">
        <f t="shared" si="41"/>
        <v>7494.2</v>
      </c>
      <c r="AD176" s="17">
        <f t="shared" si="41"/>
        <v>7494.2</v>
      </c>
      <c r="AE176" s="17">
        <f t="shared" si="41"/>
        <v>7494.2</v>
      </c>
      <c r="AF176" s="17">
        <f t="shared" si="41"/>
        <v>7494.2</v>
      </c>
      <c r="AG176" s="31">
        <f t="shared" si="41"/>
        <v>7494.2</v>
      </c>
    </row>
    <row r="177" spans="1:33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29"/>
    </row>
    <row r="178" spans="1:33" x14ac:dyDescent="0.3">
      <c r="A178" s="3"/>
      <c r="B178" s="4"/>
      <c r="C178" s="3">
        <f>SUM(D176:AG176)/30</f>
        <v>6960.3130833333371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S47" activePane="bottomRight" state="frozen"/>
      <selection pane="topRight" activeCell="E1" sqref="E1"/>
      <selection pane="bottomLeft" activeCell="A3" sqref="A3"/>
      <selection pane="bottomRight" activeCell="T61" sqref="T61:AH62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5">
        <v>37377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" customHeight="1" x14ac:dyDescent="0.25">
      <c r="A6" s="191">
        <f t="shared" ref="A6:A12" si="1">+A5+1</f>
        <v>2</v>
      </c>
      <c r="B6" s="192" t="s">
        <v>4</v>
      </c>
      <c r="C6" s="19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" customHeight="1" x14ac:dyDescent="0.25">
      <c r="A7" s="92">
        <f t="shared" si="1"/>
        <v>3</v>
      </c>
      <c r="B7" s="93" t="s">
        <v>5</v>
      </c>
      <c r="C7" s="92">
        <v>877</v>
      </c>
      <c r="D7" s="123">
        <v>0</v>
      </c>
      <c r="E7" s="115">
        <v>0</v>
      </c>
      <c r="F7" s="115">
        <v>0</v>
      </c>
      <c r="G7" s="115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0</v>
      </c>
      <c r="N7" s="60">
        <v>0.2</v>
      </c>
      <c r="O7" s="60">
        <v>0.3</v>
      </c>
      <c r="P7" s="60">
        <v>0.5</v>
      </c>
      <c r="Q7" s="60">
        <v>0.7</v>
      </c>
      <c r="R7" s="60">
        <v>0.9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" customHeight="1" x14ac:dyDescent="0.25">
      <c r="A8" s="92">
        <f t="shared" si="1"/>
        <v>4</v>
      </c>
      <c r="B8" s="93" t="s">
        <v>6</v>
      </c>
      <c r="C8" s="92">
        <v>1020</v>
      </c>
      <c r="D8" s="123">
        <v>0</v>
      </c>
      <c r="E8" s="115">
        <v>0</v>
      </c>
      <c r="F8" s="115">
        <v>0</v>
      </c>
      <c r="G8" s="115">
        <v>0</v>
      </c>
      <c r="H8" s="115">
        <v>0</v>
      </c>
      <c r="I8" s="115">
        <v>0</v>
      </c>
      <c r="J8" s="115">
        <v>0</v>
      </c>
      <c r="K8" s="115">
        <v>0</v>
      </c>
      <c r="L8" s="115">
        <v>0</v>
      </c>
      <c r="M8" s="115">
        <v>0</v>
      </c>
      <c r="N8" s="115">
        <v>0</v>
      </c>
      <c r="O8" s="115">
        <v>0</v>
      </c>
      <c r="P8" s="115">
        <v>0</v>
      </c>
      <c r="Q8" s="115">
        <v>0</v>
      </c>
      <c r="R8" s="115">
        <v>0</v>
      </c>
      <c r="S8" s="115">
        <v>0</v>
      </c>
      <c r="T8" s="115">
        <v>0</v>
      </c>
      <c r="U8" s="60">
        <v>0.2</v>
      </c>
      <c r="V8" s="60">
        <v>0.3</v>
      </c>
      <c r="W8" s="60">
        <v>0.5</v>
      </c>
      <c r="X8" s="60">
        <v>0.7</v>
      </c>
      <c r="Y8" s="60">
        <v>0.9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" customHeight="1" x14ac:dyDescent="0.25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5805</v>
      </c>
      <c r="E13" s="12">
        <f t="shared" si="2"/>
        <v>5805</v>
      </c>
      <c r="F13" s="12">
        <f t="shared" si="2"/>
        <v>5805</v>
      </c>
      <c r="G13" s="12">
        <f t="shared" si="2"/>
        <v>5805</v>
      </c>
      <c r="H13" s="12">
        <f t="shared" si="2"/>
        <v>5805</v>
      </c>
      <c r="I13" s="12">
        <f t="shared" si="2"/>
        <v>5805</v>
      </c>
      <c r="J13" s="12">
        <f t="shared" si="2"/>
        <v>5805</v>
      </c>
      <c r="K13" s="12">
        <f t="shared" si="2"/>
        <v>5805</v>
      </c>
      <c r="L13" s="12">
        <f t="shared" si="2"/>
        <v>5805</v>
      </c>
      <c r="M13" s="12">
        <f t="shared" si="2"/>
        <v>5805</v>
      </c>
      <c r="N13" s="12">
        <f t="shared" si="2"/>
        <v>5980.4</v>
      </c>
      <c r="O13" s="12">
        <f t="shared" si="2"/>
        <v>6068.1</v>
      </c>
      <c r="P13" s="12">
        <f t="shared" si="2"/>
        <v>6243.5</v>
      </c>
      <c r="Q13" s="12">
        <f t="shared" si="2"/>
        <v>6418.9</v>
      </c>
      <c r="R13" s="12">
        <f t="shared" si="2"/>
        <v>6594.3</v>
      </c>
      <c r="S13" s="12">
        <f t="shared" si="2"/>
        <v>6682</v>
      </c>
      <c r="T13" s="12">
        <f t="shared" si="2"/>
        <v>6682</v>
      </c>
      <c r="U13" s="12">
        <f t="shared" si="2"/>
        <v>6886</v>
      </c>
      <c r="V13" s="12">
        <f t="shared" si="2"/>
        <v>6988</v>
      </c>
      <c r="W13" s="12">
        <f t="shared" si="2"/>
        <v>7192</v>
      </c>
      <c r="X13" s="12">
        <f t="shared" si="2"/>
        <v>7396</v>
      </c>
      <c r="Y13" s="12">
        <f t="shared" si="2"/>
        <v>7600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250.77600000000001</v>
      </c>
      <c r="E14" s="12">
        <f t="shared" si="3"/>
        <v>250.77600000000001</v>
      </c>
      <c r="F14" s="12">
        <f t="shared" si="3"/>
        <v>250.77600000000001</v>
      </c>
      <c r="G14" s="12">
        <f t="shared" si="3"/>
        <v>250.77600000000001</v>
      </c>
      <c r="H14" s="12">
        <f t="shared" si="3"/>
        <v>250.77600000000001</v>
      </c>
      <c r="I14" s="12">
        <f t="shared" si="3"/>
        <v>250.77600000000001</v>
      </c>
      <c r="J14" s="12">
        <f t="shared" si="3"/>
        <v>250.77600000000001</v>
      </c>
      <c r="K14" s="12">
        <f t="shared" si="3"/>
        <v>250.77600000000001</v>
      </c>
      <c r="L14" s="12">
        <f t="shared" si="3"/>
        <v>250.77600000000001</v>
      </c>
      <c r="M14" s="12">
        <f t="shared" si="3"/>
        <v>250.77600000000001</v>
      </c>
      <c r="N14" s="12">
        <f t="shared" si="3"/>
        <v>250.77600000000001</v>
      </c>
      <c r="O14" s="12">
        <f t="shared" si="3"/>
        <v>250.77600000000001</v>
      </c>
      <c r="P14" s="12">
        <f t="shared" si="3"/>
        <v>250.77600000000001</v>
      </c>
      <c r="Q14" s="12">
        <f t="shared" si="3"/>
        <v>250.77600000000001</v>
      </c>
      <c r="R14" s="12">
        <f t="shared" si="3"/>
        <v>250.77600000000001</v>
      </c>
      <c r="S14" s="12">
        <f t="shared" si="3"/>
        <v>288.66239999999999</v>
      </c>
      <c r="T14" s="12">
        <f t="shared" si="3"/>
        <v>288.66239999999999</v>
      </c>
      <c r="U14" s="12">
        <f t="shared" si="3"/>
        <v>288.66239999999999</v>
      </c>
      <c r="V14" s="12">
        <f t="shared" si="3"/>
        <v>288.66239999999999</v>
      </c>
      <c r="W14" s="12">
        <f t="shared" si="3"/>
        <v>288.66239999999999</v>
      </c>
      <c r="X14" s="12">
        <f t="shared" si="3"/>
        <v>288.66239999999999</v>
      </c>
      <c r="Y14" s="12">
        <f t="shared" si="3"/>
        <v>288.66239999999999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332.72640000000001</v>
      </c>
      <c r="AH14" s="30">
        <f t="shared" si="3"/>
        <v>332.72640000000001</v>
      </c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4">D13-D14</f>
        <v>5554.2240000000002</v>
      </c>
      <c r="E15" s="17">
        <f t="shared" si="4"/>
        <v>5554.2240000000002</v>
      </c>
      <c r="F15" s="17">
        <f t="shared" si="4"/>
        <v>5554.2240000000002</v>
      </c>
      <c r="G15" s="17">
        <f t="shared" si="4"/>
        <v>5554.2240000000002</v>
      </c>
      <c r="H15" s="17">
        <f t="shared" si="4"/>
        <v>5554.2240000000002</v>
      </c>
      <c r="I15" s="17">
        <f t="shared" si="4"/>
        <v>5554.2240000000002</v>
      </c>
      <c r="J15" s="17">
        <f t="shared" si="4"/>
        <v>5554.2240000000002</v>
      </c>
      <c r="K15" s="17">
        <f t="shared" si="4"/>
        <v>5554.2240000000002</v>
      </c>
      <c r="L15" s="17">
        <f t="shared" si="4"/>
        <v>5554.2240000000002</v>
      </c>
      <c r="M15" s="17">
        <f t="shared" si="4"/>
        <v>5554.2240000000002</v>
      </c>
      <c r="N15" s="17">
        <f t="shared" si="4"/>
        <v>5729.6239999999998</v>
      </c>
      <c r="O15" s="17">
        <f t="shared" si="4"/>
        <v>5817.3240000000005</v>
      </c>
      <c r="P15" s="17">
        <f t="shared" si="4"/>
        <v>5992.7240000000002</v>
      </c>
      <c r="Q15" s="17">
        <f t="shared" si="4"/>
        <v>6168.1239999999998</v>
      </c>
      <c r="R15" s="17">
        <f t="shared" si="4"/>
        <v>6343.5240000000003</v>
      </c>
      <c r="S15" s="17">
        <f t="shared" si="4"/>
        <v>6393.3375999999998</v>
      </c>
      <c r="T15" s="17">
        <f t="shared" si="4"/>
        <v>6393.3375999999998</v>
      </c>
      <c r="U15" s="17">
        <f t="shared" si="4"/>
        <v>6597.3375999999998</v>
      </c>
      <c r="V15" s="17">
        <f t="shared" si="4"/>
        <v>6699.3375999999998</v>
      </c>
      <c r="W15" s="17">
        <f t="shared" si="4"/>
        <v>6903.3375999999998</v>
      </c>
      <c r="X15" s="17">
        <f t="shared" si="4"/>
        <v>7107.3375999999998</v>
      </c>
      <c r="Y15" s="17">
        <f t="shared" si="4"/>
        <v>7311.3375999999998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" customHeight="1" x14ac:dyDescent="0.25">
      <c r="A17" s="3"/>
      <c r="B17" s="4"/>
      <c r="C17" s="3">
        <f>SUM(D15:AH15)/31</f>
        <v>6429.7543741935533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" customHeight="1" x14ac:dyDescent="0.25">
      <c r="A20" s="92">
        <f>+A19+1</f>
        <v>2</v>
      </c>
      <c r="B20" s="93" t="s">
        <v>14</v>
      </c>
      <c r="C20" s="92">
        <v>1150</v>
      </c>
      <c r="D20" s="123">
        <v>0</v>
      </c>
      <c r="E20" s="115">
        <v>0</v>
      </c>
      <c r="F20" s="115">
        <v>0</v>
      </c>
      <c r="G20" s="60">
        <v>0.2</v>
      </c>
      <c r="H20" s="60">
        <v>0.3</v>
      </c>
      <c r="I20" s="60">
        <v>0.5</v>
      </c>
      <c r="J20" s="60">
        <v>0.7</v>
      </c>
      <c r="K20" s="60">
        <v>0.9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5">(D19*$C19)+(D20*$C20)+(D21*$C21)+(D22*$C22)</f>
        <v>3650</v>
      </c>
      <c r="E23" s="12">
        <f t="shared" si="5"/>
        <v>3650</v>
      </c>
      <c r="F23" s="12">
        <f t="shared" si="5"/>
        <v>3650</v>
      </c>
      <c r="G23" s="12">
        <f t="shared" si="5"/>
        <v>3880</v>
      </c>
      <c r="H23" s="12">
        <f t="shared" si="5"/>
        <v>3995</v>
      </c>
      <c r="I23" s="12">
        <f t="shared" si="5"/>
        <v>4225</v>
      </c>
      <c r="J23" s="12">
        <f t="shared" si="5"/>
        <v>4455</v>
      </c>
      <c r="K23" s="12">
        <f t="shared" si="5"/>
        <v>4685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52.925000000000004</v>
      </c>
      <c r="E24" s="12">
        <f t="shared" si="6"/>
        <v>52.925000000000004</v>
      </c>
      <c r="F24" s="12">
        <f t="shared" si="6"/>
        <v>52.925000000000004</v>
      </c>
      <c r="G24" s="12">
        <f t="shared" si="6"/>
        <v>52.925000000000004</v>
      </c>
      <c r="H24" s="12">
        <f t="shared" si="6"/>
        <v>52.925000000000004</v>
      </c>
      <c r="I24" s="12">
        <f t="shared" si="6"/>
        <v>52.925000000000004</v>
      </c>
      <c r="J24" s="12">
        <f t="shared" si="6"/>
        <v>52.925000000000004</v>
      </c>
      <c r="K24" s="12">
        <f t="shared" si="6"/>
        <v>52.925000000000004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7">D23-D24</f>
        <v>3597.0749999999998</v>
      </c>
      <c r="E25" s="17">
        <f t="shared" si="7"/>
        <v>3597.0749999999998</v>
      </c>
      <c r="F25" s="17">
        <f t="shared" si="7"/>
        <v>3597.0749999999998</v>
      </c>
      <c r="G25" s="17">
        <f t="shared" si="7"/>
        <v>3827.0749999999998</v>
      </c>
      <c r="H25" s="17">
        <f t="shared" si="7"/>
        <v>3942.0749999999998</v>
      </c>
      <c r="I25" s="17">
        <f t="shared" si="7"/>
        <v>4172.0749999999998</v>
      </c>
      <c r="J25" s="17">
        <f t="shared" si="7"/>
        <v>4402.0749999999998</v>
      </c>
      <c r="K25" s="17">
        <f t="shared" si="7"/>
        <v>4632.0749999999998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" customHeight="1" x14ac:dyDescent="0.25">
      <c r="A27" s="3"/>
      <c r="B27" s="4"/>
      <c r="C27" s="3">
        <f>SUM(D25:AH25)/31</f>
        <v>4534.3806451612882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" customHeight="1" thickBot="1" x14ac:dyDescent="0.3">
      <c r="A33" s="193">
        <f>+A32+1</f>
        <v>5</v>
      </c>
      <c r="B33" s="194" t="s">
        <v>22</v>
      </c>
      <c r="C33" s="193">
        <v>693</v>
      </c>
      <c r="D33" s="207">
        <v>0.9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8">(D29*$C29)+(D30*$C30)+(D31*$C31)+(D32*$C32)+(D33*$C33)</f>
        <v>3819.7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54.651600000000002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 t="shared" si="9"/>
        <v>66.501900000000006</v>
      </c>
      <c r="AH35" s="30">
        <f t="shared" si="9"/>
        <v>66.501900000000006</v>
      </c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10">D34-D35</f>
        <v>3765.0483999999997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" customHeight="1" x14ac:dyDescent="0.25">
      <c r="A38" s="3"/>
      <c r="B38" s="4"/>
      <c r="C38" s="3">
        <f>SUM(D36:AH36)/31</f>
        <v>3820.6448838709657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" customHeight="1" x14ac:dyDescent="0.25">
      <c r="A40" s="92">
        <v>1</v>
      </c>
      <c r="B40" s="93" t="s">
        <v>23</v>
      </c>
      <c r="C40" s="92">
        <v>825</v>
      </c>
      <c r="D40" s="123">
        <v>0</v>
      </c>
      <c r="E40" s="115">
        <v>0</v>
      </c>
      <c r="F40" s="115">
        <v>0</v>
      </c>
      <c r="G40" s="115">
        <v>0</v>
      </c>
      <c r="H40" s="115">
        <v>0</v>
      </c>
      <c r="I40" s="115">
        <v>0</v>
      </c>
      <c r="J40" s="115">
        <v>0</v>
      </c>
      <c r="K40" s="115">
        <v>0</v>
      </c>
      <c r="L40" s="115">
        <v>0</v>
      </c>
      <c r="M40" s="115">
        <v>0</v>
      </c>
      <c r="N40" s="115">
        <v>0</v>
      </c>
      <c r="O40" s="115">
        <v>0</v>
      </c>
      <c r="P40" s="115">
        <v>0</v>
      </c>
      <c r="Q40" s="115">
        <v>0</v>
      </c>
      <c r="R40" s="115">
        <v>0</v>
      </c>
      <c r="S40" s="115">
        <v>0</v>
      </c>
      <c r="T40" s="115">
        <v>0</v>
      </c>
      <c r="U40" s="115">
        <v>0</v>
      </c>
      <c r="V40" s="115">
        <v>0</v>
      </c>
      <c r="W40" s="115">
        <v>0</v>
      </c>
      <c r="X40" s="115">
        <v>0</v>
      </c>
      <c r="Y40" s="115">
        <v>0</v>
      </c>
      <c r="Z40" s="115">
        <v>0</v>
      </c>
      <c r="AA40" s="115">
        <v>0</v>
      </c>
      <c r="AB40" s="115">
        <v>0</v>
      </c>
      <c r="AC40" s="115">
        <v>0</v>
      </c>
      <c r="AD40" s="60">
        <v>0.2</v>
      </c>
      <c r="AE40" s="60">
        <v>0.3</v>
      </c>
      <c r="AF40" s="60">
        <v>0.5</v>
      </c>
      <c r="AG40" s="60">
        <v>0.7</v>
      </c>
      <c r="AH40" s="62">
        <v>0.9</v>
      </c>
    </row>
    <row r="41" spans="1:35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" customHeight="1" x14ac:dyDescent="0.25">
      <c r="A49" s="92">
        <f t="shared" si="11"/>
        <v>10</v>
      </c>
      <c r="B49" s="93" t="s">
        <v>33</v>
      </c>
      <c r="C49" s="92">
        <v>1106</v>
      </c>
      <c r="D49" s="123">
        <v>0</v>
      </c>
      <c r="E49" s="115">
        <v>0</v>
      </c>
      <c r="F49" s="115">
        <v>0</v>
      </c>
      <c r="G49" s="115">
        <v>0</v>
      </c>
      <c r="H49" s="115">
        <v>0</v>
      </c>
      <c r="I49" s="115">
        <v>0</v>
      </c>
      <c r="J49" s="115">
        <v>0</v>
      </c>
      <c r="K49" s="115">
        <v>0</v>
      </c>
      <c r="L49" s="115">
        <v>0</v>
      </c>
      <c r="M49" s="60">
        <v>0.2</v>
      </c>
      <c r="N49" s="60">
        <v>0.3</v>
      </c>
      <c r="O49" s="60">
        <v>0.5</v>
      </c>
      <c r="P49" s="60">
        <v>0.7</v>
      </c>
      <c r="Q49" s="60">
        <v>0.9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10905</v>
      </c>
      <c r="E53" s="12">
        <f t="shared" si="12"/>
        <v>10905</v>
      </c>
      <c r="F53" s="12">
        <f t="shared" si="12"/>
        <v>10905</v>
      </c>
      <c r="G53" s="12">
        <f t="shared" si="12"/>
        <v>10905</v>
      </c>
      <c r="H53" s="12">
        <f t="shared" si="12"/>
        <v>10905</v>
      </c>
      <c r="I53" s="12">
        <f t="shared" si="12"/>
        <v>10905</v>
      </c>
      <c r="J53" s="12">
        <f t="shared" si="12"/>
        <v>10905</v>
      </c>
      <c r="K53" s="12">
        <f t="shared" si="12"/>
        <v>10905</v>
      </c>
      <c r="L53" s="12">
        <f t="shared" si="12"/>
        <v>10905</v>
      </c>
      <c r="M53" s="12">
        <f t="shared" si="12"/>
        <v>11126.2</v>
      </c>
      <c r="N53" s="12">
        <f t="shared" si="12"/>
        <v>11236.8</v>
      </c>
      <c r="O53" s="12">
        <f t="shared" si="12"/>
        <v>11458</v>
      </c>
      <c r="P53" s="12">
        <f t="shared" si="12"/>
        <v>11679.2</v>
      </c>
      <c r="Q53" s="12">
        <f t="shared" si="12"/>
        <v>11900.4</v>
      </c>
      <c r="R53" s="12">
        <f t="shared" si="12"/>
        <v>12011</v>
      </c>
      <c r="S53" s="12">
        <f t="shared" si="12"/>
        <v>12011</v>
      </c>
      <c r="T53" s="12">
        <f t="shared" si="12"/>
        <v>12011</v>
      </c>
      <c r="U53" s="12">
        <f t="shared" si="12"/>
        <v>12011</v>
      </c>
      <c r="V53" s="12">
        <f t="shared" si="12"/>
        <v>12011</v>
      </c>
      <c r="W53" s="12">
        <f t="shared" si="12"/>
        <v>12011</v>
      </c>
      <c r="X53" s="12">
        <f t="shared" si="12"/>
        <v>12011</v>
      </c>
      <c r="Y53" s="12">
        <f t="shared" si="12"/>
        <v>12011</v>
      </c>
      <c r="Z53" s="12">
        <f t="shared" si="12"/>
        <v>12011</v>
      </c>
      <c r="AA53" s="12">
        <f t="shared" si="12"/>
        <v>12011</v>
      </c>
      <c r="AB53" s="12">
        <f t="shared" si="12"/>
        <v>12011</v>
      </c>
      <c r="AC53" s="12">
        <f t="shared" si="12"/>
        <v>12011</v>
      </c>
      <c r="AD53" s="12">
        <f t="shared" si="12"/>
        <v>12176</v>
      </c>
      <c r="AE53" s="12">
        <f t="shared" si="12"/>
        <v>12258.5</v>
      </c>
      <c r="AF53" s="12">
        <f t="shared" si="12"/>
        <v>12423.5</v>
      </c>
      <c r="AG53" s="12">
        <f t="shared" si="12"/>
        <v>12588.5</v>
      </c>
      <c r="AH53" s="30">
        <f t="shared" si="12"/>
        <v>12753.5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533.25450000000001</v>
      </c>
      <c r="E54" s="12">
        <f t="shared" si="13"/>
        <v>533.25450000000001</v>
      </c>
      <c r="F54" s="12">
        <f t="shared" si="13"/>
        <v>533.25450000000001</v>
      </c>
      <c r="G54" s="12">
        <f t="shared" si="13"/>
        <v>533.25450000000001</v>
      </c>
      <c r="H54" s="12">
        <f t="shared" si="13"/>
        <v>533.25450000000001</v>
      </c>
      <c r="I54" s="12">
        <f t="shared" si="13"/>
        <v>533.25450000000001</v>
      </c>
      <c r="J54" s="12">
        <f t="shared" si="13"/>
        <v>533.25450000000001</v>
      </c>
      <c r="K54" s="12">
        <f t="shared" si="13"/>
        <v>533.25450000000001</v>
      </c>
      <c r="L54" s="12">
        <f t="shared" si="13"/>
        <v>533.25450000000001</v>
      </c>
      <c r="M54" s="12">
        <f t="shared" si="13"/>
        <v>533.25450000000001</v>
      </c>
      <c r="N54" s="12">
        <f t="shared" si="13"/>
        <v>533.25450000000001</v>
      </c>
      <c r="O54" s="12">
        <f t="shared" si="13"/>
        <v>533.25450000000001</v>
      </c>
      <c r="P54" s="12">
        <f t="shared" si="13"/>
        <v>533.25450000000001</v>
      </c>
      <c r="Q54" s="12">
        <f t="shared" si="13"/>
        <v>533.25450000000001</v>
      </c>
      <c r="R54" s="12">
        <f t="shared" si="13"/>
        <v>587.33789999999999</v>
      </c>
      <c r="S54" s="12">
        <f t="shared" si="13"/>
        <v>587.33789999999999</v>
      </c>
      <c r="T54" s="12">
        <f t="shared" si="13"/>
        <v>587.33789999999999</v>
      </c>
      <c r="U54" s="12">
        <f t="shared" si="13"/>
        <v>587.33789999999999</v>
      </c>
      <c r="V54" s="12">
        <f t="shared" si="13"/>
        <v>587.33789999999999</v>
      </c>
      <c r="W54" s="12">
        <f t="shared" si="13"/>
        <v>587.33789999999999</v>
      </c>
      <c r="X54" s="12">
        <f t="shared" si="13"/>
        <v>587.33789999999999</v>
      </c>
      <c r="Y54" s="12">
        <f t="shared" si="13"/>
        <v>587.33789999999999</v>
      </c>
      <c r="Z54" s="12">
        <f t="shared" si="13"/>
        <v>587.33789999999999</v>
      </c>
      <c r="AA54" s="12">
        <f t="shared" si="13"/>
        <v>587.33789999999999</v>
      </c>
      <c r="AB54" s="12">
        <f t="shared" si="13"/>
        <v>587.33789999999999</v>
      </c>
      <c r="AC54" s="12">
        <f t="shared" si="13"/>
        <v>587.33789999999999</v>
      </c>
      <c r="AD54" s="12">
        <f t="shared" si="13"/>
        <v>587.33789999999999</v>
      </c>
      <c r="AE54" s="12">
        <f t="shared" si="13"/>
        <v>587.33789999999999</v>
      </c>
      <c r="AF54" s="12">
        <f t="shared" si="13"/>
        <v>587.33789999999999</v>
      </c>
      <c r="AG54" s="12">
        <f t="shared" si="13"/>
        <v>587.33789999999999</v>
      </c>
      <c r="AH54" s="30">
        <f t="shared" si="13"/>
        <v>587.33789999999999</v>
      </c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4">D53-D54</f>
        <v>10371.745500000001</v>
      </c>
      <c r="E55" s="17">
        <f t="shared" si="14"/>
        <v>10371.745500000001</v>
      </c>
      <c r="F55" s="17">
        <f t="shared" si="14"/>
        <v>10371.745500000001</v>
      </c>
      <c r="G55" s="17">
        <f t="shared" si="14"/>
        <v>10371.745500000001</v>
      </c>
      <c r="H55" s="17">
        <f t="shared" si="14"/>
        <v>10371.745500000001</v>
      </c>
      <c r="I55" s="17">
        <f t="shared" si="14"/>
        <v>10371.745500000001</v>
      </c>
      <c r="J55" s="17">
        <f t="shared" si="14"/>
        <v>10371.745500000001</v>
      </c>
      <c r="K55" s="17">
        <f t="shared" si="14"/>
        <v>10371.745500000001</v>
      </c>
      <c r="L55" s="17">
        <f t="shared" si="14"/>
        <v>10371.745500000001</v>
      </c>
      <c r="M55" s="17">
        <f t="shared" si="14"/>
        <v>10592.945500000002</v>
      </c>
      <c r="N55" s="17">
        <f t="shared" si="14"/>
        <v>10703.5455</v>
      </c>
      <c r="O55" s="17">
        <f t="shared" si="14"/>
        <v>10924.745500000001</v>
      </c>
      <c r="P55" s="17">
        <f t="shared" si="14"/>
        <v>11145.945500000002</v>
      </c>
      <c r="Q55" s="17">
        <f t="shared" si="14"/>
        <v>11367.145499999999</v>
      </c>
      <c r="R55" s="17">
        <f t="shared" si="14"/>
        <v>11423.6621</v>
      </c>
      <c r="S55" s="17">
        <f t="shared" si="14"/>
        <v>11423.6621</v>
      </c>
      <c r="T55" s="17">
        <f t="shared" si="14"/>
        <v>11423.6621</v>
      </c>
      <c r="U55" s="17">
        <f t="shared" si="14"/>
        <v>11423.6621</v>
      </c>
      <c r="V55" s="17">
        <f t="shared" si="14"/>
        <v>11423.6621</v>
      </c>
      <c r="W55" s="17">
        <f t="shared" si="14"/>
        <v>11423.6621</v>
      </c>
      <c r="X55" s="17">
        <f t="shared" si="14"/>
        <v>11423.6621</v>
      </c>
      <c r="Y55" s="17">
        <f t="shared" si="14"/>
        <v>11423.6621</v>
      </c>
      <c r="Z55" s="17">
        <f t="shared" si="14"/>
        <v>11423.6621</v>
      </c>
      <c r="AA55" s="17">
        <f t="shared" si="14"/>
        <v>11423.6621</v>
      </c>
      <c r="AB55" s="17">
        <f t="shared" si="14"/>
        <v>11423.6621</v>
      </c>
      <c r="AC55" s="17">
        <f t="shared" si="14"/>
        <v>11423.6621</v>
      </c>
      <c r="AD55" s="17">
        <f t="shared" si="14"/>
        <v>11588.6621</v>
      </c>
      <c r="AE55" s="17">
        <f t="shared" si="14"/>
        <v>11671.1621</v>
      </c>
      <c r="AF55" s="17">
        <f t="shared" si="14"/>
        <v>11836.1621</v>
      </c>
      <c r="AG55" s="17">
        <f t="shared" si="14"/>
        <v>12001.1621</v>
      </c>
      <c r="AH55" s="31">
        <f t="shared" si="14"/>
        <v>12166.1621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" customHeight="1" x14ac:dyDescent="0.25">
      <c r="A57" s="3"/>
      <c r="B57" s="4"/>
      <c r="C57" s="3">
        <f>SUM(D55:AH55)/31</f>
        <v>11110.557829032257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0.5</v>
      </c>
      <c r="E60" s="60">
        <v>0.7</v>
      </c>
      <c r="F60" s="60">
        <v>0.9</v>
      </c>
      <c r="G60" s="65">
        <v>1</v>
      </c>
      <c r="H60" s="65">
        <v>1</v>
      </c>
      <c r="I60" s="65">
        <v>1</v>
      </c>
      <c r="J60" s="65">
        <v>1</v>
      </c>
      <c r="K60" s="65">
        <v>1</v>
      </c>
      <c r="L60" s="65">
        <v>1</v>
      </c>
      <c r="M60" s="65">
        <v>1</v>
      </c>
      <c r="N60" s="65">
        <v>1</v>
      </c>
      <c r="O60" s="65">
        <v>1</v>
      </c>
      <c r="P60" s="65">
        <v>1</v>
      </c>
      <c r="Q60" s="65">
        <v>1</v>
      </c>
      <c r="R60" s="65">
        <v>1</v>
      </c>
      <c r="S60" s="65">
        <v>1</v>
      </c>
      <c r="T60" s="65">
        <v>1</v>
      </c>
      <c r="U60" s="65">
        <v>1</v>
      </c>
      <c r="V60" s="65">
        <v>1</v>
      </c>
      <c r="W60" s="65">
        <v>1</v>
      </c>
      <c r="X60" s="65">
        <v>1</v>
      </c>
      <c r="Y60" s="65">
        <v>1</v>
      </c>
      <c r="Z60" s="65">
        <v>1</v>
      </c>
      <c r="AA60" s="65">
        <v>1</v>
      </c>
      <c r="AB60" s="65">
        <v>1</v>
      </c>
      <c r="AC60" s="65">
        <v>1</v>
      </c>
      <c r="AD60" s="65">
        <v>1</v>
      </c>
      <c r="AE60" s="65">
        <v>1</v>
      </c>
      <c r="AF60" s="65">
        <v>1</v>
      </c>
      <c r="AG60" s="65">
        <v>1</v>
      </c>
      <c r="AH60" s="75">
        <v>1</v>
      </c>
    </row>
    <row r="61" spans="1:35" s="1" customFormat="1" ht="15.9" customHeight="1" x14ac:dyDescent="0.25">
      <c r="A61" s="71">
        <f t="shared" si="15"/>
        <v>3</v>
      </c>
      <c r="B61" s="72" t="s">
        <v>39</v>
      </c>
      <c r="C61" s="71">
        <v>1116</v>
      </c>
      <c r="D61" s="110">
        <v>1</v>
      </c>
      <c r="E61" s="65">
        <v>1</v>
      </c>
      <c r="F61" s="65">
        <v>1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65">
        <v>1</v>
      </c>
      <c r="AH61" s="75">
        <v>1</v>
      </c>
    </row>
    <row r="62" spans="1:35" s="1" customFormat="1" ht="15.9" customHeight="1" x14ac:dyDescent="0.25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65">
        <v>1</v>
      </c>
      <c r="AH62" s="75">
        <v>1</v>
      </c>
    </row>
    <row r="63" spans="1:35" s="1" customFormat="1" ht="15.9" customHeight="1" x14ac:dyDescent="0.25">
      <c r="A63" s="54">
        <f t="shared" si="15"/>
        <v>5</v>
      </c>
      <c r="B63" s="55" t="s">
        <v>41</v>
      </c>
      <c r="C63" s="54">
        <v>930</v>
      </c>
      <c r="D63" s="112">
        <v>0.7</v>
      </c>
      <c r="E63" s="60">
        <v>0.9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" customHeight="1" x14ac:dyDescent="0.25">
      <c r="A65" s="92">
        <f t="shared" si="15"/>
        <v>7</v>
      </c>
      <c r="B65" s="93" t="s">
        <v>43</v>
      </c>
      <c r="C65" s="92">
        <v>794</v>
      </c>
      <c r="D65" s="123">
        <v>0</v>
      </c>
      <c r="E65" s="115">
        <v>0</v>
      </c>
      <c r="F65" s="115">
        <v>0</v>
      </c>
      <c r="G65" s="115">
        <v>0</v>
      </c>
      <c r="H65" s="115">
        <v>0</v>
      </c>
      <c r="I65" s="115">
        <v>0</v>
      </c>
      <c r="J65" s="115">
        <v>0</v>
      </c>
      <c r="K65" s="115">
        <v>0</v>
      </c>
      <c r="L65" s="115">
        <v>0</v>
      </c>
      <c r="M65" s="115">
        <v>0</v>
      </c>
      <c r="N65" s="60">
        <v>0.2</v>
      </c>
      <c r="O65" s="60">
        <v>0.3</v>
      </c>
      <c r="P65" s="60">
        <v>0.5</v>
      </c>
      <c r="Q65" s="60">
        <v>0.7</v>
      </c>
      <c r="R65" s="60">
        <v>0.9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" customHeight="1" x14ac:dyDescent="0.25">
      <c r="A70" s="92">
        <f t="shared" si="15"/>
        <v>12</v>
      </c>
      <c r="B70" s="93" t="s">
        <v>48</v>
      </c>
      <c r="C70" s="92">
        <v>485</v>
      </c>
      <c r="D70" s="123">
        <v>0</v>
      </c>
      <c r="E70" s="115">
        <v>0</v>
      </c>
      <c r="F70" s="115">
        <v>0</v>
      </c>
      <c r="G70" s="115">
        <v>0</v>
      </c>
      <c r="H70" s="115">
        <v>0</v>
      </c>
      <c r="I70" s="115">
        <v>0</v>
      </c>
      <c r="J70" s="115">
        <v>0</v>
      </c>
      <c r="K70" s="115">
        <v>0</v>
      </c>
      <c r="L70" s="115">
        <v>0</v>
      </c>
      <c r="M70" s="115">
        <v>0</v>
      </c>
      <c r="N70" s="115">
        <v>0</v>
      </c>
      <c r="O70" s="115">
        <v>0</v>
      </c>
      <c r="P70" s="115">
        <v>0</v>
      </c>
      <c r="Q70" s="115">
        <v>0</v>
      </c>
      <c r="R70" s="115">
        <v>0</v>
      </c>
      <c r="S70" s="115">
        <v>0</v>
      </c>
      <c r="T70" s="115">
        <v>0</v>
      </c>
      <c r="U70" s="60">
        <v>0.2</v>
      </c>
      <c r="V70" s="60">
        <v>0.3</v>
      </c>
      <c r="W70" s="60">
        <v>0.5</v>
      </c>
      <c r="X70" s="60">
        <v>0.7</v>
      </c>
      <c r="Y70" s="60">
        <v>0.9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10100</v>
      </c>
      <c r="E73" s="12">
        <f t="shared" si="16"/>
        <v>10512.8</v>
      </c>
      <c r="F73" s="12">
        <f t="shared" si="16"/>
        <v>10832.6</v>
      </c>
      <c r="G73" s="12">
        <f t="shared" si="16"/>
        <v>10946</v>
      </c>
      <c r="H73" s="12">
        <f t="shared" si="16"/>
        <v>10946</v>
      </c>
      <c r="I73" s="12">
        <f t="shared" si="16"/>
        <v>10946</v>
      </c>
      <c r="J73" s="12">
        <f t="shared" si="16"/>
        <v>10946</v>
      </c>
      <c r="K73" s="12">
        <f t="shared" si="16"/>
        <v>10946</v>
      </c>
      <c r="L73" s="12">
        <f t="shared" si="16"/>
        <v>10946</v>
      </c>
      <c r="M73" s="12">
        <f t="shared" si="16"/>
        <v>10946</v>
      </c>
      <c r="N73" s="12">
        <f t="shared" si="16"/>
        <v>11104.8</v>
      </c>
      <c r="O73" s="12">
        <f t="shared" si="16"/>
        <v>11184.2</v>
      </c>
      <c r="P73" s="12">
        <f t="shared" si="16"/>
        <v>11343</v>
      </c>
      <c r="Q73" s="12">
        <f t="shared" si="16"/>
        <v>11501.8</v>
      </c>
      <c r="R73" s="12">
        <f t="shared" si="16"/>
        <v>11660.6</v>
      </c>
      <c r="S73" s="12">
        <f t="shared" si="16"/>
        <v>11740</v>
      </c>
      <c r="T73" s="12">
        <f t="shared" si="16"/>
        <v>11740</v>
      </c>
      <c r="U73" s="12">
        <f t="shared" si="16"/>
        <v>11837</v>
      </c>
      <c r="V73" s="12">
        <f t="shared" si="16"/>
        <v>11885.5</v>
      </c>
      <c r="W73" s="12">
        <f t="shared" si="16"/>
        <v>11982.5</v>
      </c>
      <c r="X73" s="12">
        <f t="shared" si="16"/>
        <v>12079.5</v>
      </c>
      <c r="Y73" s="12">
        <f t="shared" si="16"/>
        <v>12176.5</v>
      </c>
      <c r="Z73" s="12">
        <f t="shared" si="16"/>
        <v>12225</v>
      </c>
      <c r="AA73" s="12">
        <f t="shared" si="16"/>
        <v>12225</v>
      </c>
      <c r="AB73" s="12">
        <f t="shared" si="16"/>
        <v>12225</v>
      </c>
      <c r="AC73" s="12">
        <f t="shared" si="16"/>
        <v>12225</v>
      </c>
      <c r="AD73" s="12">
        <f t="shared" si="16"/>
        <v>12225</v>
      </c>
      <c r="AE73" s="12">
        <f t="shared" si="16"/>
        <v>12225</v>
      </c>
      <c r="AF73" s="12">
        <f t="shared" si="16"/>
        <v>12225</v>
      </c>
      <c r="AG73" s="12">
        <f t="shared" si="16"/>
        <v>12225</v>
      </c>
      <c r="AH73" s="30">
        <f t="shared" si="16"/>
        <v>12225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252.24880000000002</v>
      </c>
      <c r="E74" s="12">
        <f t="shared" si="17"/>
        <v>252.24880000000002</v>
      </c>
      <c r="F74" s="12">
        <f t="shared" si="17"/>
        <v>278.66079999999999</v>
      </c>
      <c r="G74" s="12">
        <f t="shared" si="17"/>
        <v>310.8664</v>
      </c>
      <c r="H74" s="12">
        <f t="shared" si="17"/>
        <v>310.8664</v>
      </c>
      <c r="I74" s="12">
        <f t="shared" si="17"/>
        <v>310.8664</v>
      </c>
      <c r="J74" s="12">
        <f t="shared" si="17"/>
        <v>310.8664</v>
      </c>
      <c r="K74" s="12">
        <f t="shared" si="17"/>
        <v>310.8664</v>
      </c>
      <c r="L74" s="12">
        <f t="shared" si="17"/>
        <v>310.8664</v>
      </c>
      <c r="M74" s="12">
        <f t="shared" si="17"/>
        <v>310.8664</v>
      </c>
      <c r="N74" s="12">
        <f t="shared" si="17"/>
        <v>310.8664</v>
      </c>
      <c r="O74" s="12">
        <f t="shared" si="17"/>
        <v>310.8664</v>
      </c>
      <c r="P74" s="12">
        <f t="shared" si="17"/>
        <v>310.8664</v>
      </c>
      <c r="Q74" s="12">
        <f t="shared" si="17"/>
        <v>310.8664</v>
      </c>
      <c r="R74" s="12">
        <f t="shared" si="17"/>
        <v>310.8664</v>
      </c>
      <c r="S74" s="12">
        <f t="shared" si="17"/>
        <v>333.416</v>
      </c>
      <c r="T74" s="12">
        <f t="shared" si="17"/>
        <v>333.416</v>
      </c>
      <c r="U74" s="12">
        <f t="shared" si="17"/>
        <v>333.416</v>
      </c>
      <c r="V74" s="12">
        <f t="shared" si="17"/>
        <v>333.416</v>
      </c>
      <c r="W74" s="12">
        <f t="shared" si="17"/>
        <v>333.416</v>
      </c>
      <c r="X74" s="12">
        <f t="shared" si="17"/>
        <v>333.416</v>
      </c>
      <c r="Y74" s="12">
        <f t="shared" si="17"/>
        <v>333.416</v>
      </c>
      <c r="Z74" s="12">
        <f t="shared" si="17"/>
        <v>347.19</v>
      </c>
      <c r="AA74" s="12">
        <f t="shared" si="17"/>
        <v>347.19</v>
      </c>
      <c r="AB74" s="12">
        <f t="shared" si="17"/>
        <v>347.19</v>
      </c>
      <c r="AC74" s="12">
        <f t="shared" si="17"/>
        <v>347.19</v>
      </c>
      <c r="AD74" s="12">
        <f t="shared" si="17"/>
        <v>347.19</v>
      </c>
      <c r="AE74" s="12">
        <f t="shared" si="17"/>
        <v>347.19</v>
      </c>
      <c r="AF74" s="12">
        <f t="shared" si="17"/>
        <v>347.19</v>
      </c>
      <c r="AG74" s="12">
        <f t="shared" si="17"/>
        <v>347.19</v>
      </c>
      <c r="AH74" s="30">
        <f t="shared" si="17"/>
        <v>347.19</v>
      </c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8">D73-D74</f>
        <v>9847.7512000000006</v>
      </c>
      <c r="E75" s="17">
        <f t="shared" si="18"/>
        <v>10260.5512</v>
      </c>
      <c r="F75" s="17">
        <f t="shared" si="18"/>
        <v>10553.939200000001</v>
      </c>
      <c r="G75" s="17">
        <f t="shared" si="18"/>
        <v>10635.133599999999</v>
      </c>
      <c r="H75" s="17">
        <f t="shared" si="18"/>
        <v>10635.133599999999</v>
      </c>
      <c r="I75" s="17">
        <f t="shared" si="18"/>
        <v>10635.133599999999</v>
      </c>
      <c r="J75" s="17">
        <f t="shared" si="18"/>
        <v>10635.133599999999</v>
      </c>
      <c r="K75" s="17">
        <f t="shared" si="18"/>
        <v>10635.133599999999</v>
      </c>
      <c r="L75" s="17">
        <f t="shared" si="18"/>
        <v>10635.133599999999</v>
      </c>
      <c r="M75" s="17">
        <f t="shared" si="18"/>
        <v>10635.133599999999</v>
      </c>
      <c r="N75" s="17">
        <f t="shared" si="18"/>
        <v>10793.933599999998</v>
      </c>
      <c r="O75" s="17">
        <f t="shared" si="18"/>
        <v>10873.3336</v>
      </c>
      <c r="P75" s="17">
        <f t="shared" si="18"/>
        <v>11032.133599999999</v>
      </c>
      <c r="Q75" s="17">
        <f t="shared" si="18"/>
        <v>11190.933599999998</v>
      </c>
      <c r="R75" s="17">
        <f t="shared" si="18"/>
        <v>11349.7336</v>
      </c>
      <c r="S75" s="17">
        <f t="shared" si="18"/>
        <v>11406.584000000001</v>
      </c>
      <c r="T75" s="17">
        <f t="shared" si="18"/>
        <v>11406.584000000001</v>
      </c>
      <c r="U75" s="17">
        <f t="shared" si="18"/>
        <v>11503.584000000001</v>
      </c>
      <c r="V75" s="17">
        <f t="shared" si="18"/>
        <v>11552.084000000001</v>
      </c>
      <c r="W75" s="17">
        <f t="shared" si="18"/>
        <v>11649.084000000001</v>
      </c>
      <c r="X75" s="17">
        <f t="shared" si="18"/>
        <v>11746.084000000001</v>
      </c>
      <c r="Y75" s="17">
        <f t="shared" si="18"/>
        <v>11843.084000000001</v>
      </c>
      <c r="Z75" s="17">
        <f t="shared" si="18"/>
        <v>11877.81</v>
      </c>
      <c r="AA75" s="17">
        <f t="shared" si="18"/>
        <v>11877.81</v>
      </c>
      <c r="AB75" s="17">
        <f t="shared" si="18"/>
        <v>11877.81</v>
      </c>
      <c r="AC75" s="17">
        <f t="shared" si="18"/>
        <v>11877.81</v>
      </c>
      <c r="AD75" s="17">
        <f t="shared" si="18"/>
        <v>11877.81</v>
      </c>
      <c r="AE75" s="17">
        <f t="shared" si="18"/>
        <v>11877.81</v>
      </c>
      <c r="AF75" s="17">
        <f t="shared" si="18"/>
        <v>11877.81</v>
      </c>
      <c r="AG75" s="17">
        <f t="shared" si="18"/>
        <v>11877.81</v>
      </c>
      <c r="AH75" s="31">
        <f t="shared" si="18"/>
        <v>11877.81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" customHeight="1" x14ac:dyDescent="0.25">
      <c r="A77" s="3"/>
      <c r="B77" s="4"/>
      <c r="C77" s="3">
        <f>SUM(D75:AH75)/31</f>
        <v>11237.27815483871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" customHeight="1" x14ac:dyDescent="0.25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" customHeight="1" x14ac:dyDescent="0.25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" customHeight="1" x14ac:dyDescent="0.25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" customHeight="1" thickBot="1" x14ac:dyDescent="0.3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" customHeight="1" x14ac:dyDescent="0.25">
      <c r="A89" s="3"/>
      <c r="B89" s="4"/>
      <c r="C89" s="3">
        <f>SUM(D87:AH87)/31</f>
        <v>3377.9980000000028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" customHeight="1" x14ac:dyDescent="0.25">
      <c r="A94" s="92">
        <f>+A93+1</f>
        <v>4</v>
      </c>
      <c r="B94" s="93" t="s">
        <v>61</v>
      </c>
      <c r="C94" s="92">
        <v>1162</v>
      </c>
      <c r="D94" s="123">
        <v>0</v>
      </c>
      <c r="E94" s="115">
        <v>0</v>
      </c>
      <c r="F94" s="115">
        <v>0</v>
      </c>
      <c r="G94" s="115">
        <v>0</v>
      </c>
      <c r="H94" s="115">
        <v>0</v>
      </c>
      <c r="I94" s="115">
        <v>0</v>
      </c>
      <c r="J94" s="115">
        <v>0</v>
      </c>
      <c r="K94" s="115">
        <v>0</v>
      </c>
      <c r="L94" s="115">
        <v>0</v>
      </c>
      <c r="M94" s="115">
        <v>0</v>
      </c>
      <c r="N94" s="115">
        <v>0</v>
      </c>
      <c r="O94" s="115">
        <v>0</v>
      </c>
      <c r="P94" s="115">
        <v>0</v>
      </c>
      <c r="Q94" s="60">
        <v>0.2</v>
      </c>
      <c r="R94" s="60">
        <v>0.3</v>
      </c>
      <c r="S94" s="60">
        <v>0.5</v>
      </c>
      <c r="T94" s="60">
        <v>0.7</v>
      </c>
      <c r="U94" s="60">
        <v>0.9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 t="shared" ref="D96:AH96" si="22">(D91*$C91)+(D92*$C92)+(D93*$C93)+(D94*$C94)+(D95*$C95)</f>
        <v>3193</v>
      </c>
      <c r="E96" s="39">
        <f t="shared" si="22"/>
        <v>3193</v>
      </c>
      <c r="F96" s="39">
        <f t="shared" si="22"/>
        <v>3193</v>
      </c>
      <c r="G96" s="39">
        <f t="shared" si="22"/>
        <v>3193</v>
      </c>
      <c r="H96" s="39">
        <f t="shared" si="22"/>
        <v>3193</v>
      </c>
      <c r="I96" s="39">
        <f t="shared" si="22"/>
        <v>3193</v>
      </c>
      <c r="J96" s="39">
        <f t="shared" si="22"/>
        <v>3193</v>
      </c>
      <c r="K96" s="39">
        <f t="shared" si="22"/>
        <v>3193</v>
      </c>
      <c r="L96" s="39">
        <f t="shared" si="22"/>
        <v>3193</v>
      </c>
      <c r="M96" s="39">
        <f t="shared" si="22"/>
        <v>3193</v>
      </c>
      <c r="N96" s="39">
        <f t="shared" si="22"/>
        <v>3193</v>
      </c>
      <c r="O96" s="39">
        <f t="shared" si="22"/>
        <v>3193</v>
      </c>
      <c r="P96" s="39">
        <f t="shared" si="22"/>
        <v>3193</v>
      </c>
      <c r="Q96" s="39">
        <f t="shared" si="22"/>
        <v>3425.4</v>
      </c>
      <c r="R96" s="39">
        <f t="shared" si="22"/>
        <v>3541.6</v>
      </c>
      <c r="S96" s="39">
        <f t="shared" si="22"/>
        <v>3774</v>
      </c>
      <c r="T96" s="39">
        <f t="shared" si="22"/>
        <v>4006.4</v>
      </c>
      <c r="U96" s="39">
        <f t="shared" si="22"/>
        <v>4238.8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66.414400000000001</v>
      </c>
      <c r="E97" s="12">
        <f t="shared" si="23"/>
        <v>66.414400000000001</v>
      </c>
      <c r="F97" s="12">
        <f t="shared" si="23"/>
        <v>66.414400000000001</v>
      </c>
      <c r="G97" s="12">
        <f t="shared" si="23"/>
        <v>66.414400000000001</v>
      </c>
      <c r="H97" s="12">
        <f t="shared" si="23"/>
        <v>66.414400000000001</v>
      </c>
      <c r="I97" s="12">
        <f t="shared" si="23"/>
        <v>66.414400000000001</v>
      </c>
      <c r="J97" s="12">
        <f t="shared" si="23"/>
        <v>66.414400000000001</v>
      </c>
      <c r="K97" s="12">
        <f t="shared" si="23"/>
        <v>66.414400000000001</v>
      </c>
      <c r="L97" s="12">
        <f t="shared" si="23"/>
        <v>66.414400000000001</v>
      </c>
      <c r="M97" s="12">
        <f t="shared" si="23"/>
        <v>66.414400000000001</v>
      </c>
      <c r="N97" s="12">
        <f t="shared" si="23"/>
        <v>66.414400000000001</v>
      </c>
      <c r="O97" s="12">
        <f t="shared" si="23"/>
        <v>66.414400000000001</v>
      </c>
      <c r="P97" s="12">
        <f t="shared" si="23"/>
        <v>66.414400000000001</v>
      </c>
      <c r="Q97" s="12">
        <f t="shared" si="23"/>
        <v>66.414400000000001</v>
      </c>
      <c r="R97" s="12">
        <f t="shared" si="23"/>
        <v>66.414400000000001</v>
      </c>
      <c r="S97" s="12">
        <f t="shared" si="23"/>
        <v>66.414400000000001</v>
      </c>
      <c r="T97" s="12">
        <f t="shared" si="23"/>
        <v>66.414400000000001</v>
      </c>
      <c r="U97" s="12">
        <f t="shared" si="23"/>
        <v>66.414400000000001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24">D96-D97</f>
        <v>3126.5855999999999</v>
      </c>
      <c r="E98" s="17">
        <f t="shared" si="24"/>
        <v>3126.5855999999999</v>
      </c>
      <c r="F98" s="17">
        <f t="shared" si="24"/>
        <v>3126.5855999999999</v>
      </c>
      <c r="G98" s="17">
        <f t="shared" si="24"/>
        <v>3126.5855999999999</v>
      </c>
      <c r="H98" s="17">
        <f t="shared" si="24"/>
        <v>3126.5855999999999</v>
      </c>
      <c r="I98" s="17">
        <f t="shared" si="24"/>
        <v>3126.5855999999999</v>
      </c>
      <c r="J98" s="17">
        <f t="shared" si="24"/>
        <v>3126.5855999999999</v>
      </c>
      <c r="K98" s="17">
        <f t="shared" si="24"/>
        <v>3126.5855999999999</v>
      </c>
      <c r="L98" s="17">
        <f t="shared" si="24"/>
        <v>3126.5855999999999</v>
      </c>
      <c r="M98" s="17">
        <f t="shared" si="24"/>
        <v>3126.5855999999999</v>
      </c>
      <c r="N98" s="17">
        <f t="shared" si="24"/>
        <v>3126.5855999999999</v>
      </c>
      <c r="O98" s="17">
        <f t="shared" si="24"/>
        <v>3126.5855999999999</v>
      </c>
      <c r="P98" s="17">
        <f t="shared" si="24"/>
        <v>3126.5855999999999</v>
      </c>
      <c r="Q98" s="17">
        <f t="shared" si="24"/>
        <v>3358.9856</v>
      </c>
      <c r="R98" s="17">
        <f t="shared" si="24"/>
        <v>3475.1855999999998</v>
      </c>
      <c r="S98" s="17">
        <f t="shared" si="24"/>
        <v>3707.5855999999999</v>
      </c>
      <c r="T98" s="17">
        <f t="shared" si="24"/>
        <v>3939.9856</v>
      </c>
      <c r="U98" s="17">
        <f t="shared" si="24"/>
        <v>4172.3856000000005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" customHeight="1" x14ac:dyDescent="0.25">
      <c r="A100" s="3"/>
      <c r="B100" s="4"/>
      <c r="C100" s="3">
        <f>SUM(D98:AH98)/31</f>
        <v>3701.1983483870954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" customHeight="1" x14ac:dyDescent="0.25">
      <c r="A103" s="54">
        <f>+A102+1</f>
        <v>2</v>
      </c>
      <c r="B103" s="55" t="s">
        <v>64</v>
      </c>
      <c r="C103" s="54">
        <v>470</v>
      </c>
      <c r="D103" s="112">
        <v>0.2</v>
      </c>
      <c r="E103" s="60">
        <v>0.3</v>
      </c>
      <c r="F103" s="60">
        <v>0.5</v>
      </c>
      <c r="G103" s="60">
        <v>0.7</v>
      </c>
      <c r="H103" s="60">
        <v>0.9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208">
        <v>1</v>
      </c>
      <c r="F107" s="208">
        <v>1</v>
      </c>
      <c r="G107" s="208">
        <v>1</v>
      </c>
      <c r="H107" s="208">
        <v>1</v>
      </c>
      <c r="I107" s="208">
        <v>1</v>
      </c>
      <c r="J107" s="208">
        <v>1</v>
      </c>
      <c r="K107" s="208">
        <v>1</v>
      </c>
      <c r="L107" s="208">
        <v>1</v>
      </c>
      <c r="M107" s="208">
        <v>1</v>
      </c>
      <c r="N107" s="208">
        <v>1</v>
      </c>
      <c r="O107" s="208">
        <v>1</v>
      </c>
      <c r="P107" s="208">
        <v>1</v>
      </c>
      <c r="Q107" s="208">
        <v>1</v>
      </c>
      <c r="R107" s="208">
        <v>1</v>
      </c>
      <c r="S107" s="208">
        <v>1</v>
      </c>
      <c r="T107" s="208">
        <v>1</v>
      </c>
      <c r="U107" s="208">
        <v>1</v>
      </c>
      <c r="V107" s="208">
        <v>1</v>
      </c>
      <c r="W107" s="208">
        <v>1</v>
      </c>
      <c r="X107" s="208">
        <v>1</v>
      </c>
      <c r="Y107" s="208">
        <v>1</v>
      </c>
      <c r="Z107" s="208">
        <v>1</v>
      </c>
      <c r="AA107" s="208">
        <v>1</v>
      </c>
      <c r="AB107" s="208">
        <v>1</v>
      </c>
      <c r="AC107" s="208">
        <v>1</v>
      </c>
      <c r="AD107" s="208">
        <v>1</v>
      </c>
      <c r="AE107" s="208">
        <v>1</v>
      </c>
      <c r="AF107" s="208">
        <v>1</v>
      </c>
      <c r="AG107" s="208">
        <v>1</v>
      </c>
      <c r="AH107" s="209">
        <v>1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4561</v>
      </c>
      <c r="E108" s="39">
        <f t="shared" si="25"/>
        <v>4608</v>
      </c>
      <c r="F108" s="39">
        <f t="shared" si="25"/>
        <v>4702</v>
      </c>
      <c r="G108" s="39">
        <f t="shared" si="25"/>
        <v>4796</v>
      </c>
      <c r="H108" s="39">
        <f t="shared" si="25"/>
        <v>4890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225.58350000000002</v>
      </c>
      <c r="E109" s="12">
        <f t="shared" si="26"/>
        <v>225.58350000000002</v>
      </c>
      <c r="F109" s="12">
        <f t="shared" si="26"/>
        <v>225.58350000000002</v>
      </c>
      <c r="G109" s="12">
        <f t="shared" si="26"/>
        <v>225.58350000000002</v>
      </c>
      <c r="H109" s="12">
        <f t="shared" si="26"/>
        <v>225.58350000000002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27">D108-D109</f>
        <v>4335.4165000000003</v>
      </c>
      <c r="E110" s="17">
        <f t="shared" si="27"/>
        <v>4382.4165000000003</v>
      </c>
      <c r="F110" s="17">
        <f t="shared" si="27"/>
        <v>4476.4165000000003</v>
      </c>
      <c r="G110" s="17">
        <f t="shared" si="27"/>
        <v>4570.4165000000003</v>
      </c>
      <c r="H110" s="17">
        <f t="shared" si="27"/>
        <v>4664.4165000000003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" customHeight="1" x14ac:dyDescent="0.25">
      <c r="A112" s="3"/>
      <c r="B112" s="4"/>
      <c r="C112" s="3">
        <f>SUM(D110:AH110)/31</f>
        <v>4655.1226290322611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" customHeight="1" x14ac:dyDescent="0.25">
      <c r="A115" s="92">
        <f t="shared" ref="A115:A140" si="28">+A114+1</f>
        <v>2</v>
      </c>
      <c r="B115" s="93" t="s">
        <v>71</v>
      </c>
      <c r="C115" s="92">
        <v>1065</v>
      </c>
      <c r="D115" s="123">
        <v>0</v>
      </c>
      <c r="E115" s="115">
        <v>0</v>
      </c>
      <c r="F115" s="115">
        <v>0</v>
      </c>
      <c r="G115" s="115">
        <v>0</v>
      </c>
      <c r="H115" s="115">
        <v>0</v>
      </c>
      <c r="I115" s="115">
        <v>0</v>
      </c>
      <c r="J115" s="115">
        <v>0</v>
      </c>
      <c r="K115" s="115">
        <v>0</v>
      </c>
      <c r="L115" s="115">
        <v>0</v>
      </c>
      <c r="M115" s="115">
        <v>0</v>
      </c>
      <c r="N115" s="115">
        <v>0</v>
      </c>
      <c r="O115" s="115">
        <v>0</v>
      </c>
      <c r="P115" s="115">
        <v>0</v>
      </c>
      <c r="Q115" s="60">
        <v>0.2</v>
      </c>
      <c r="R115" s="60">
        <v>0.3</v>
      </c>
      <c r="S115" s="60">
        <v>0.5</v>
      </c>
      <c r="T115" s="60">
        <v>0.7</v>
      </c>
      <c r="U115" s="60">
        <v>0.9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115">
        <v>0</v>
      </c>
      <c r="G118" s="115">
        <v>0</v>
      </c>
      <c r="H118" s="115">
        <v>0</v>
      </c>
      <c r="I118" s="115">
        <v>0</v>
      </c>
      <c r="J118" s="115">
        <v>0</v>
      </c>
      <c r="K118" s="115">
        <v>0</v>
      </c>
      <c r="L118" s="115">
        <v>0</v>
      </c>
      <c r="M118" s="115">
        <v>0</v>
      </c>
      <c r="N118" s="115">
        <v>0</v>
      </c>
      <c r="O118" s="115">
        <v>0</v>
      </c>
      <c r="P118" s="115">
        <v>0</v>
      </c>
      <c r="Q118" s="115">
        <v>0</v>
      </c>
      <c r="R118" s="115">
        <v>0</v>
      </c>
      <c r="S118" s="115">
        <v>0</v>
      </c>
      <c r="T118" s="115">
        <v>0</v>
      </c>
      <c r="U118" s="115">
        <v>0</v>
      </c>
      <c r="V118" s="115">
        <v>0</v>
      </c>
      <c r="W118" s="115">
        <v>0</v>
      </c>
      <c r="X118" s="115">
        <v>0</v>
      </c>
      <c r="Y118" s="115">
        <v>0</v>
      </c>
      <c r="Z118" s="115">
        <v>0</v>
      </c>
      <c r="AA118" s="115">
        <v>0</v>
      </c>
      <c r="AB118" s="115">
        <v>0</v>
      </c>
      <c r="AC118" s="115">
        <v>0</v>
      </c>
      <c r="AD118" s="115">
        <v>0</v>
      </c>
      <c r="AE118" s="115">
        <v>0</v>
      </c>
      <c r="AF118" s="115">
        <v>0</v>
      </c>
      <c r="AG118" s="115">
        <v>0</v>
      </c>
      <c r="AH118" s="116">
        <v>0</v>
      </c>
    </row>
    <row r="119" spans="1:34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" customHeight="1" x14ac:dyDescent="0.25">
      <c r="A123" s="54">
        <f t="shared" si="28"/>
        <v>10</v>
      </c>
      <c r="B123" s="55" t="s">
        <v>79</v>
      </c>
      <c r="C123" s="54">
        <v>800</v>
      </c>
      <c r="D123" s="171">
        <v>0.9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" customHeight="1" x14ac:dyDescent="0.25">
      <c r="A129" s="54">
        <f t="shared" si="28"/>
        <v>16</v>
      </c>
      <c r="B129" s="55" t="s">
        <v>85</v>
      </c>
      <c r="C129" s="54">
        <v>846</v>
      </c>
      <c r="D129" s="112">
        <v>0.9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" customHeight="1" x14ac:dyDescent="0.25">
      <c r="A134" s="92">
        <f t="shared" si="28"/>
        <v>21</v>
      </c>
      <c r="B134" s="93" t="s">
        <v>90</v>
      </c>
      <c r="C134" s="92">
        <v>1148</v>
      </c>
      <c r="D134" s="210">
        <v>0</v>
      </c>
      <c r="E134" s="115">
        <v>0</v>
      </c>
      <c r="F134" s="115">
        <v>0</v>
      </c>
      <c r="G134" s="115">
        <v>0</v>
      </c>
      <c r="H134" s="115">
        <v>0</v>
      </c>
      <c r="I134" s="115">
        <v>0</v>
      </c>
      <c r="J134" s="115">
        <v>0</v>
      </c>
      <c r="K134" s="115">
        <v>0</v>
      </c>
      <c r="L134" s="115">
        <v>0</v>
      </c>
      <c r="M134" s="115">
        <v>0</v>
      </c>
      <c r="N134" s="115">
        <v>0</v>
      </c>
      <c r="O134" s="115">
        <v>0</v>
      </c>
      <c r="P134" s="115">
        <v>0</v>
      </c>
      <c r="Q134" s="115">
        <v>0</v>
      </c>
      <c r="R134" s="115">
        <v>0</v>
      </c>
      <c r="S134" s="115">
        <v>0</v>
      </c>
      <c r="T134" s="115">
        <v>0</v>
      </c>
      <c r="U134" s="115">
        <v>0</v>
      </c>
      <c r="V134" s="115">
        <v>0</v>
      </c>
      <c r="W134" s="115">
        <v>0</v>
      </c>
      <c r="X134" s="60">
        <v>0.2</v>
      </c>
      <c r="Y134" s="60">
        <v>0.3</v>
      </c>
      <c r="Z134" s="60">
        <v>0.5</v>
      </c>
      <c r="AA134" s="60">
        <v>0.7</v>
      </c>
      <c r="AB134" s="60">
        <v>0.9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" customHeight="1" x14ac:dyDescent="0.25">
      <c r="A135" s="92">
        <f t="shared" si="28"/>
        <v>22</v>
      </c>
      <c r="B135" s="93" t="s">
        <v>91</v>
      </c>
      <c r="C135" s="92">
        <v>885</v>
      </c>
      <c r="D135" s="210">
        <v>0</v>
      </c>
      <c r="E135" s="115">
        <v>0</v>
      </c>
      <c r="F135" s="115">
        <v>0</v>
      </c>
      <c r="G135" s="115">
        <v>0</v>
      </c>
      <c r="H135" s="115">
        <v>0</v>
      </c>
      <c r="I135" s="115">
        <v>0</v>
      </c>
      <c r="J135" s="115">
        <v>0</v>
      </c>
      <c r="K135" s="115">
        <v>0</v>
      </c>
      <c r="L135" s="115">
        <v>0</v>
      </c>
      <c r="M135" s="115">
        <v>0</v>
      </c>
      <c r="N135" s="115">
        <v>0</v>
      </c>
      <c r="O135" s="115">
        <v>0</v>
      </c>
      <c r="P135" s="115">
        <v>0</v>
      </c>
      <c r="Q135" s="115">
        <v>0</v>
      </c>
      <c r="R135" s="115">
        <v>0</v>
      </c>
      <c r="S135" s="115">
        <v>0</v>
      </c>
      <c r="T135" s="115">
        <v>0</v>
      </c>
      <c r="U135" s="115">
        <v>0</v>
      </c>
      <c r="V135" s="115">
        <v>0</v>
      </c>
      <c r="W135" s="115">
        <v>0</v>
      </c>
      <c r="X135" s="115">
        <v>0</v>
      </c>
      <c r="Y135" s="115">
        <v>0</v>
      </c>
      <c r="Z135" s="115">
        <v>0</v>
      </c>
      <c r="AA135" s="60">
        <v>0.2</v>
      </c>
      <c r="AB135" s="60">
        <v>0.3</v>
      </c>
      <c r="AC135" s="60">
        <v>0.5</v>
      </c>
      <c r="AD135" s="60">
        <v>0.7</v>
      </c>
      <c r="AE135" s="60">
        <v>0.9</v>
      </c>
      <c r="AF135" s="65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" customHeight="1" x14ac:dyDescent="0.25">
      <c r="A137" s="92">
        <f t="shared" si="28"/>
        <v>24</v>
      </c>
      <c r="B137" s="93" t="s">
        <v>93</v>
      </c>
      <c r="C137" s="92">
        <v>801</v>
      </c>
      <c r="D137" s="123">
        <v>0</v>
      </c>
      <c r="E137" s="115">
        <v>0</v>
      </c>
      <c r="F137" s="115">
        <v>0</v>
      </c>
      <c r="G137" s="115">
        <v>0</v>
      </c>
      <c r="H137" s="115">
        <v>0</v>
      </c>
      <c r="I137" s="115">
        <v>0</v>
      </c>
      <c r="J137" s="115">
        <v>0</v>
      </c>
      <c r="K137" s="115">
        <v>0</v>
      </c>
      <c r="L137" s="115">
        <v>0</v>
      </c>
      <c r="M137" s="115">
        <v>0</v>
      </c>
      <c r="N137" s="60">
        <v>0.2</v>
      </c>
      <c r="O137" s="60">
        <v>0.3</v>
      </c>
      <c r="P137" s="60">
        <v>0.5</v>
      </c>
      <c r="Q137" s="60">
        <v>0.7</v>
      </c>
      <c r="R137" s="60">
        <v>0.9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196">
        <v>1</v>
      </c>
      <c r="F138" s="196">
        <v>1</v>
      </c>
      <c r="G138" s="196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196">
        <v>1</v>
      </c>
      <c r="AH139" s="201">
        <v>1</v>
      </c>
    </row>
    <row r="140" spans="1:35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208">
        <v>1</v>
      </c>
      <c r="I140" s="208">
        <v>1</v>
      </c>
      <c r="J140" s="208">
        <v>1</v>
      </c>
      <c r="K140" s="208">
        <v>1</v>
      </c>
      <c r="L140" s="208">
        <v>1</v>
      </c>
      <c r="M140" s="208">
        <v>1</v>
      </c>
      <c r="N140" s="208">
        <v>1</v>
      </c>
      <c r="O140" s="208">
        <v>1</v>
      </c>
      <c r="P140" s="208">
        <v>1</v>
      </c>
      <c r="Q140" s="208">
        <v>1</v>
      </c>
      <c r="R140" s="208">
        <v>1</v>
      </c>
      <c r="S140" s="208">
        <v>1</v>
      </c>
      <c r="T140" s="208">
        <v>1</v>
      </c>
      <c r="U140" s="208">
        <v>1</v>
      </c>
      <c r="V140" s="208">
        <v>1</v>
      </c>
      <c r="W140" s="208">
        <v>1</v>
      </c>
      <c r="X140" s="208">
        <v>1</v>
      </c>
      <c r="Y140" s="208">
        <v>1</v>
      </c>
      <c r="Z140" s="208">
        <v>1</v>
      </c>
      <c r="AA140" s="208">
        <v>1</v>
      </c>
      <c r="AB140" s="208">
        <v>1</v>
      </c>
      <c r="AC140" s="208">
        <v>1</v>
      </c>
      <c r="AD140" s="208">
        <v>1</v>
      </c>
      <c r="AE140" s="208">
        <v>1</v>
      </c>
      <c r="AF140" s="208">
        <v>1</v>
      </c>
      <c r="AG140" s="208">
        <v>1</v>
      </c>
      <c r="AH140" s="209">
        <v>1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21525.4</v>
      </c>
      <c r="E141" s="12">
        <f t="shared" si="29"/>
        <v>21690</v>
      </c>
      <c r="F141" s="12">
        <f t="shared" si="29"/>
        <v>20561</v>
      </c>
      <c r="G141" s="12">
        <f t="shared" si="29"/>
        <v>20561</v>
      </c>
      <c r="H141" s="12">
        <f t="shared" si="29"/>
        <v>20561</v>
      </c>
      <c r="I141" s="12">
        <f t="shared" si="29"/>
        <v>20561</v>
      </c>
      <c r="J141" s="12">
        <f t="shared" si="29"/>
        <v>20561</v>
      </c>
      <c r="K141" s="12">
        <f t="shared" si="29"/>
        <v>20561</v>
      </c>
      <c r="L141" s="12">
        <f t="shared" si="29"/>
        <v>20561</v>
      </c>
      <c r="M141" s="12">
        <f t="shared" si="29"/>
        <v>20561</v>
      </c>
      <c r="N141" s="12">
        <f t="shared" si="29"/>
        <v>20721.2</v>
      </c>
      <c r="O141" s="12">
        <f t="shared" si="29"/>
        <v>20801.3</v>
      </c>
      <c r="P141" s="12">
        <f t="shared" si="29"/>
        <v>20961.5</v>
      </c>
      <c r="Q141" s="12">
        <f t="shared" si="29"/>
        <v>21334.7</v>
      </c>
      <c r="R141" s="12">
        <f t="shared" si="29"/>
        <v>21601.4</v>
      </c>
      <c r="S141" s="12">
        <f t="shared" si="29"/>
        <v>21894.5</v>
      </c>
      <c r="T141" s="12">
        <f t="shared" si="29"/>
        <v>22107.5</v>
      </c>
      <c r="U141" s="12">
        <f t="shared" si="29"/>
        <v>22320.5</v>
      </c>
      <c r="V141" s="12">
        <f t="shared" si="29"/>
        <v>22427</v>
      </c>
      <c r="W141" s="12">
        <f t="shared" si="29"/>
        <v>22427</v>
      </c>
      <c r="X141" s="12">
        <f t="shared" si="29"/>
        <v>22656.6</v>
      </c>
      <c r="Y141" s="12">
        <f t="shared" si="29"/>
        <v>22771.4</v>
      </c>
      <c r="Z141" s="12">
        <f t="shared" si="29"/>
        <v>23001</v>
      </c>
      <c r="AA141" s="12">
        <f t="shared" si="29"/>
        <v>23407.599999999999</v>
      </c>
      <c r="AB141" s="12">
        <f t="shared" si="29"/>
        <v>23725.7</v>
      </c>
      <c r="AC141" s="12">
        <f t="shared" si="29"/>
        <v>24017.5</v>
      </c>
      <c r="AD141" s="12">
        <f t="shared" si="29"/>
        <v>24194.5</v>
      </c>
      <c r="AE141" s="12">
        <f t="shared" si="29"/>
        <v>24371.5</v>
      </c>
      <c r="AF141" s="12">
        <f t="shared" si="29"/>
        <v>24460</v>
      </c>
      <c r="AG141" s="12">
        <f t="shared" si="29"/>
        <v>24460</v>
      </c>
      <c r="AH141" s="30">
        <f t="shared" si="29"/>
        <v>24460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543.19240000000002</v>
      </c>
      <c r="E142" s="12">
        <f t="shared" si="30"/>
        <v>587.79899999999998</v>
      </c>
      <c r="F142" s="12">
        <f t="shared" si="30"/>
        <v>557.20309999999995</v>
      </c>
      <c r="G142" s="12">
        <f t="shared" si="30"/>
        <v>557.20309999999995</v>
      </c>
      <c r="H142" s="12">
        <f t="shared" si="30"/>
        <v>557.20309999999995</v>
      </c>
      <c r="I142" s="12">
        <f t="shared" si="30"/>
        <v>557.20309999999995</v>
      </c>
      <c r="J142" s="12">
        <f t="shared" si="30"/>
        <v>557.20309999999995</v>
      </c>
      <c r="K142" s="12">
        <f t="shared" si="30"/>
        <v>557.20309999999995</v>
      </c>
      <c r="L142" s="12">
        <f t="shared" si="30"/>
        <v>557.20309999999995</v>
      </c>
      <c r="M142" s="12">
        <f t="shared" si="30"/>
        <v>557.20309999999995</v>
      </c>
      <c r="N142" s="12">
        <f t="shared" si="30"/>
        <v>557.20309999999995</v>
      </c>
      <c r="O142" s="12">
        <f t="shared" si="30"/>
        <v>557.20309999999995</v>
      </c>
      <c r="P142" s="12">
        <f t="shared" si="30"/>
        <v>557.20309999999995</v>
      </c>
      <c r="Q142" s="12">
        <f t="shared" si="30"/>
        <v>557.20309999999995</v>
      </c>
      <c r="R142" s="12">
        <f t="shared" si="30"/>
        <v>557.20309999999995</v>
      </c>
      <c r="S142" s="12">
        <f t="shared" si="30"/>
        <v>578.91020000000003</v>
      </c>
      <c r="T142" s="12">
        <f t="shared" si="30"/>
        <v>578.91020000000003</v>
      </c>
      <c r="U142" s="12">
        <f t="shared" si="30"/>
        <v>578.91020000000003</v>
      </c>
      <c r="V142" s="12">
        <f t="shared" si="30"/>
        <v>607.77170000000001</v>
      </c>
      <c r="W142" s="12">
        <f t="shared" si="30"/>
        <v>607.77170000000001</v>
      </c>
      <c r="X142" s="12">
        <f t="shared" si="30"/>
        <v>607.77170000000001</v>
      </c>
      <c r="Y142" s="12">
        <f t="shared" si="30"/>
        <v>607.77170000000001</v>
      </c>
      <c r="Z142" s="12">
        <f t="shared" si="30"/>
        <v>607.77170000000001</v>
      </c>
      <c r="AA142" s="12">
        <f t="shared" si="30"/>
        <v>607.77170000000001</v>
      </c>
      <c r="AB142" s="12">
        <f t="shared" si="30"/>
        <v>607.77170000000001</v>
      </c>
      <c r="AC142" s="12">
        <f t="shared" si="30"/>
        <v>638.88249999999994</v>
      </c>
      <c r="AD142" s="12">
        <f t="shared" si="30"/>
        <v>638.88249999999994</v>
      </c>
      <c r="AE142" s="12">
        <f t="shared" si="30"/>
        <v>638.88249999999994</v>
      </c>
      <c r="AF142" s="12">
        <f t="shared" si="30"/>
        <v>662.86599999999999</v>
      </c>
      <c r="AG142" s="12">
        <f t="shared" si="30"/>
        <v>662.86599999999999</v>
      </c>
      <c r="AH142" s="30">
        <f t="shared" si="30"/>
        <v>662.86599999999999</v>
      </c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31">D141-D142</f>
        <v>20982.207600000002</v>
      </c>
      <c r="E143" s="17">
        <f t="shared" si="31"/>
        <v>21102.201000000001</v>
      </c>
      <c r="F143" s="17">
        <f t="shared" si="31"/>
        <v>20003.796900000001</v>
      </c>
      <c r="G143" s="17">
        <f t="shared" si="31"/>
        <v>20003.796900000001</v>
      </c>
      <c r="H143" s="17">
        <f t="shared" si="31"/>
        <v>20003.796900000001</v>
      </c>
      <c r="I143" s="17">
        <f t="shared" si="31"/>
        <v>20003.796900000001</v>
      </c>
      <c r="J143" s="17">
        <f t="shared" si="31"/>
        <v>20003.796900000001</v>
      </c>
      <c r="K143" s="17">
        <f t="shared" si="31"/>
        <v>20003.796900000001</v>
      </c>
      <c r="L143" s="17">
        <f t="shared" si="31"/>
        <v>20003.796900000001</v>
      </c>
      <c r="M143" s="17">
        <f t="shared" si="31"/>
        <v>20003.796900000001</v>
      </c>
      <c r="N143" s="17">
        <f t="shared" si="31"/>
        <v>20163.996900000002</v>
      </c>
      <c r="O143" s="17">
        <f t="shared" si="31"/>
        <v>20244.0969</v>
      </c>
      <c r="P143" s="17">
        <f t="shared" si="31"/>
        <v>20404.296900000001</v>
      </c>
      <c r="Q143" s="17">
        <f t="shared" si="31"/>
        <v>20777.496900000002</v>
      </c>
      <c r="R143" s="17">
        <f t="shared" si="31"/>
        <v>21044.196900000003</v>
      </c>
      <c r="S143" s="17">
        <f t="shared" si="31"/>
        <v>21315.589800000002</v>
      </c>
      <c r="T143" s="17">
        <f t="shared" si="31"/>
        <v>21528.589800000002</v>
      </c>
      <c r="U143" s="17">
        <f t="shared" si="31"/>
        <v>21741.589800000002</v>
      </c>
      <c r="V143" s="17">
        <f t="shared" si="31"/>
        <v>21819.228299999999</v>
      </c>
      <c r="W143" s="17">
        <f t="shared" si="31"/>
        <v>21819.228299999999</v>
      </c>
      <c r="X143" s="17">
        <f t="shared" si="31"/>
        <v>22048.828299999997</v>
      </c>
      <c r="Y143" s="17">
        <f t="shared" si="31"/>
        <v>22163.6283</v>
      </c>
      <c r="Z143" s="17">
        <f t="shared" si="31"/>
        <v>22393.228299999999</v>
      </c>
      <c r="AA143" s="17">
        <f t="shared" si="31"/>
        <v>22799.828299999997</v>
      </c>
      <c r="AB143" s="17">
        <f t="shared" si="31"/>
        <v>23117.9283</v>
      </c>
      <c r="AC143" s="17">
        <f t="shared" si="31"/>
        <v>23378.6175</v>
      </c>
      <c r="AD143" s="17">
        <f t="shared" si="31"/>
        <v>23555.6175</v>
      </c>
      <c r="AE143" s="17">
        <f t="shared" si="31"/>
        <v>23732.6175</v>
      </c>
      <c r="AF143" s="17">
        <f t="shared" si="31"/>
        <v>23797.133999999998</v>
      </c>
      <c r="AG143" s="17">
        <f t="shared" si="31"/>
        <v>23797.133999999998</v>
      </c>
      <c r="AH143" s="31">
        <f t="shared" si="31"/>
        <v>23797.133999999998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" customHeight="1" x14ac:dyDescent="0.25">
      <c r="A145" s="3"/>
      <c r="B145" s="4"/>
      <c r="C145" s="3">
        <f>SUM(D143:AH143)/31</f>
        <v>21534.02549354839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" customHeight="1" x14ac:dyDescent="0.25">
      <c r="A148" s="92">
        <f t="shared" ref="A148:A153" si="32">+A147+1</f>
        <v>2</v>
      </c>
      <c r="B148" s="93" t="s">
        <v>99</v>
      </c>
      <c r="C148" s="92">
        <v>858</v>
      </c>
      <c r="D148" s="123">
        <v>0</v>
      </c>
      <c r="E148" s="115">
        <v>0</v>
      </c>
      <c r="F148" s="115">
        <v>0</v>
      </c>
      <c r="G148" s="115">
        <v>0</v>
      </c>
      <c r="H148" s="115">
        <v>0</v>
      </c>
      <c r="I148" s="115">
        <v>0</v>
      </c>
      <c r="J148" s="115">
        <v>0</v>
      </c>
      <c r="K148" s="115">
        <v>0</v>
      </c>
      <c r="L148" s="115">
        <v>0</v>
      </c>
      <c r="M148" s="115">
        <v>0</v>
      </c>
      <c r="N148" s="115">
        <v>0</v>
      </c>
      <c r="O148" s="115">
        <v>0</v>
      </c>
      <c r="P148" s="60">
        <v>0.2</v>
      </c>
      <c r="Q148" s="60">
        <v>0.3</v>
      </c>
      <c r="R148" s="60">
        <v>0.5</v>
      </c>
      <c r="S148" s="60">
        <v>0.7</v>
      </c>
      <c r="T148" s="60">
        <v>0.9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6359</v>
      </c>
      <c r="E154" s="12">
        <f t="shared" si="33"/>
        <v>6359</v>
      </c>
      <c r="F154" s="12">
        <f t="shared" si="33"/>
        <v>6359</v>
      </c>
      <c r="G154" s="12">
        <f t="shared" si="33"/>
        <v>6359</v>
      </c>
      <c r="H154" s="12">
        <f t="shared" si="33"/>
        <v>6359</v>
      </c>
      <c r="I154" s="12">
        <f t="shared" si="33"/>
        <v>6359</v>
      </c>
      <c r="J154" s="12">
        <f t="shared" si="33"/>
        <v>6359</v>
      </c>
      <c r="K154" s="12">
        <f t="shared" si="33"/>
        <v>6359</v>
      </c>
      <c r="L154" s="12">
        <f t="shared" si="33"/>
        <v>6359</v>
      </c>
      <c r="M154" s="12">
        <f t="shared" si="33"/>
        <v>6359</v>
      </c>
      <c r="N154" s="12">
        <f t="shared" si="33"/>
        <v>6359</v>
      </c>
      <c r="O154" s="12">
        <f t="shared" si="33"/>
        <v>6359</v>
      </c>
      <c r="P154" s="12">
        <f t="shared" si="33"/>
        <v>6530.6</v>
      </c>
      <c r="Q154" s="12">
        <f t="shared" si="33"/>
        <v>6616.4</v>
      </c>
      <c r="R154" s="12">
        <f t="shared" si="33"/>
        <v>6788</v>
      </c>
      <c r="S154" s="12">
        <f t="shared" si="33"/>
        <v>6959.6</v>
      </c>
      <c r="T154" s="12">
        <f t="shared" si="33"/>
        <v>7131.2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202.21620000000001</v>
      </c>
      <c r="E155" s="12">
        <f t="shared" si="34"/>
        <v>202.21620000000001</v>
      </c>
      <c r="F155" s="12">
        <f t="shared" si="34"/>
        <v>202.21620000000001</v>
      </c>
      <c r="G155" s="12">
        <f t="shared" si="34"/>
        <v>202.21620000000001</v>
      </c>
      <c r="H155" s="12">
        <f t="shared" si="34"/>
        <v>202.21620000000001</v>
      </c>
      <c r="I155" s="12">
        <f t="shared" si="34"/>
        <v>202.21620000000001</v>
      </c>
      <c r="J155" s="12">
        <f t="shared" si="34"/>
        <v>202.21620000000001</v>
      </c>
      <c r="K155" s="12">
        <f t="shared" si="34"/>
        <v>202.21620000000001</v>
      </c>
      <c r="L155" s="12">
        <f t="shared" si="34"/>
        <v>202.21620000000001</v>
      </c>
      <c r="M155" s="12">
        <f t="shared" si="34"/>
        <v>202.21620000000001</v>
      </c>
      <c r="N155" s="12">
        <f t="shared" si="34"/>
        <v>202.21620000000001</v>
      </c>
      <c r="O155" s="12">
        <f t="shared" si="34"/>
        <v>202.21620000000001</v>
      </c>
      <c r="P155" s="12">
        <f t="shared" si="34"/>
        <v>202.21620000000001</v>
      </c>
      <c r="Q155" s="12">
        <f t="shared" si="34"/>
        <v>202.21620000000001</v>
      </c>
      <c r="R155" s="12">
        <f t="shared" si="34"/>
        <v>202.21620000000001</v>
      </c>
      <c r="S155" s="12">
        <f t="shared" si="34"/>
        <v>202.21620000000001</v>
      </c>
      <c r="T155" s="12">
        <f t="shared" si="34"/>
        <v>202.21620000000001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35">D154-D155</f>
        <v>6156.7838000000002</v>
      </c>
      <c r="E156" s="17">
        <f t="shared" si="35"/>
        <v>6156.7838000000002</v>
      </c>
      <c r="F156" s="17">
        <f t="shared" si="35"/>
        <v>6156.7838000000002</v>
      </c>
      <c r="G156" s="17">
        <f t="shared" si="35"/>
        <v>6156.7838000000002</v>
      </c>
      <c r="H156" s="17">
        <f t="shared" si="35"/>
        <v>6156.7838000000002</v>
      </c>
      <c r="I156" s="17">
        <f t="shared" si="35"/>
        <v>6156.7838000000002</v>
      </c>
      <c r="J156" s="17">
        <f t="shared" si="35"/>
        <v>6156.7838000000002</v>
      </c>
      <c r="K156" s="17">
        <f t="shared" si="35"/>
        <v>6156.7838000000002</v>
      </c>
      <c r="L156" s="17">
        <f t="shared" si="35"/>
        <v>6156.7838000000002</v>
      </c>
      <c r="M156" s="17">
        <f t="shared" si="35"/>
        <v>6156.7838000000002</v>
      </c>
      <c r="N156" s="17">
        <f t="shared" si="35"/>
        <v>6156.7838000000002</v>
      </c>
      <c r="O156" s="17">
        <f t="shared" si="35"/>
        <v>6156.7838000000002</v>
      </c>
      <c r="P156" s="17">
        <f t="shared" si="35"/>
        <v>6328.3838000000005</v>
      </c>
      <c r="Q156" s="17">
        <f t="shared" si="35"/>
        <v>6414.1837999999998</v>
      </c>
      <c r="R156" s="17">
        <f t="shared" si="35"/>
        <v>6585.7838000000002</v>
      </c>
      <c r="S156" s="17">
        <f t="shared" si="35"/>
        <v>6757.3838000000005</v>
      </c>
      <c r="T156" s="17">
        <f t="shared" si="35"/>
        <v>6928.9838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" customHeight="1" x14ac:dyDescent="0.25">
      <c r="A158" s="3"/>
      <c r="B158" s="4"/>
      <c r="C158" s="3">
        <f>SUM(D156:AH156)/31</f>
        <v>6603.9069741935482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11"/>
      <c r="D160" s="51">
        <f t="shared" ref="D160:AH160" si="36">D15+D25+D36+D55+D75+D87+D98+D110+D143+D156</f>
        <v>71114.835600000006</v>
      </c>
      <c r="E160" s="43">
        <f t="shared" si="36"/>
        <v>71752.078700000013</v>
      </c>
      <c r="F160" s="43">
        <f t="shared" si="36"/>
        <v>71041.062600000005</v>
      </c>
      <c r="G160" s="43">
        <f t="shared" si="36"/>
        <v>71446.256999999998</v>
      </c>
      <c r="H160" s="43">
        <f t="shared" si="36"/>
        <v>71655.256999999998</v>
      </c>
      <c r="I160" s="43">
        <f t="shared" si="36"/>
        <v>71908.521999999997</v>
      </c>
      <c r="J160" s="43">
        <f t="shared" si="36"/>
        <v>72138.521999999997</v>
      </c>
      <c r="K160" s="43">
        <f t="shared" si="36"/>
        <v>72368.521999999997</v>
      </c>
      <c r="L160" s="43">
        <f t="shared" si="36"/>
        <v>72466.847000000009</v>
      </c>
      <c r="M160" s="43">
        <f t="shared" si="36"/>
        <v>72688.047000000006</v>
      </c>
      <c r="N160" s="43">
        <f t="shared" si="36"/>
        <v>73293.047000000006</v>
      </c>
      <c r="O160" s="43">
        <f t="shared" si="36"/>
        <v>73761.447</v>
      </c>
      <c r="P160" s="43">
        <f t="shared" si="36"/>
        <v>74648.646999999997</v>
      </c>
      <c r="Q160" s="43">
        <f t="shared" si="36"/>
        <v>75895.447</v>
      </c>
      <c r="R160" s="43">
        <f t="shared" si="36"/>
        <v>76840.6636</v>
      </c>
      <c r="S160" s="43">
        <f t="shared" si="36"/>
        <v>77622.720499999996</v>
      </c>
      <c r="T160" s="43">
        <f t="shared" si="36"/>
        <v>78239.72050000001</v>
      </c>
      <c r="U160" s="43">
        <f t="shared" si="36"/>
        <v>79044.636100000003</v>
      </c>
      <c r="V160" s="43">
        <f t="shared" si="36"/>
        <v>79364.804999999993</v>
      </c>
      <c r="W160" s="43">
        <f t="shared" si="36"/>
        <v>79665.804999999993</v>
      </c>
      <c r="X160" s="43">
        <f t="shared" si="36"/>
        <v>80196.404999999999</v>
      </c>
      <c r="Y160" s="43">
        <f t="shared" si="36"/>
        <v>80612.205000000002</v>
      </c>
      <c r="Z160" s="43">
        <f t="shared" si="36"/>
        <v>80934.46699999999</v>
      </c>
      <c r="AA160" s="43">
        <f t="shared" si="36"/>
        <v>81341.066999999995</v>
      </c>
      <c r="AB160" s="43">
        <f t="shared" si="36"/>
        <v>81659.166999999987</v>
      </c>
      <c r="AC160" s="43">
        <f t="shared" si="36"/>
        <v>81919.856199999995</v>
      </c>
      <c r="AD160" s="43">
        <f t="shared" si="36"/>
        <v>82261.856199999995</v>
      </c>
      <c r="AE160" s="43">
        <f t="shared" si="36"/>
        <v>82521.356199999995</v>
      </c>
      <c r="AF160" s="43">
        <f t="shared" si="36"/>
        <v>82750.872699999993</v>
      </c>
      <c r="AG160" s="43">
        <f t="shared" si="36"/>
        <v>82915.872699999993</v>
      </c>
      <c r="AH160" s="44">
        <f t="shared" si="36"/>
        <v>83080.872699999993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" customHeight="1" x14ac:dyDescent="0.25">
      <c r="A162" s="3"/>
      <c r="B162" s="4"/>
      <c r="C162" s="3">
        <f>SUM(D160:AH160)/31</f>
        <v>77004.867332258087</v>
      </c>
      <c r="D162" s="53">
        <f t="shared" ref="D162:AH162" si="37">(D13+D23+D34+D53+D73+D85+D96+D141+D154)/87012</f>
        <v>0.79089206086516806</v>
      </c>
      <c r="E162" s="25">
        <f t="shared" si="37"/>
        <v>0.79832436905254456</v>
      </c>
      <c r="F162" s="25">
        <f t="shared" si="37"/>
        <v>0.78902450236748956</v>
      </c>
      <c r="G162" s="25">
        <f t="shared" si="37"/>
        <v>0.79297108444812214</v>
      </c>
      <c r="H162" s="25">
        <f t="shared" si="37"/>
        <v>0.79429274123109461</v>
      </c>
      <c r="I162" s="25">
        <f t="shared" si="37"/>
        <v>0.79693605479703944</v>
      </c>
      <c r="J162" s="25">
        <f t="shared" si="37"/>
        <v>0.79957936836298438</v>
      </c>
      <c r="K162" s="25">
        <f t="shared" si="37"/>
        <v>0.80222268192892932</v>
      </c>
      <c r="L162" s="25">
        <f t="shared" si="37"/>
        <v>0.80354433871190178</v>
      </c>
      <c r="M162" s="25">
        <f t="shared" si="37"/>
        <v>0.80608651680228016</v>
      </c>
      <c r="N162" s="25">
        <f t="shared" si="37"/>
        <v>0.81303958074748306</v>
      </c>
      <c r="O162" s="25">
        <f t="shared" si="37"/>
        <v>0.81842274628786837</v>
      </c>
      <c r="P162" s="25">
        <f t="shared" si="37"/>
        <v>0.82861904105180895</v>
      </c>
      <c r="Q162" s="25">
        <f t="shared" si="37"/>
        <v>0.84294809911276591</v>
      </c>
      <c r="R162" s="25">
        <f t="shared" si="37"/>
        <v>0.8544327219234128</v>
      </c>
      <c r="S162" s="25">
        <f t="shared" si="37"/>
        <v>0.86436468533075905</v>
      </c>
      <c r="T162" s="25">
        <f t="shared" si="37"/>
        <v>0.87145566128809804</v>
      </c>
      <c r="U162" s="25">
        <f t="shared" si="37"/>
        <v>0.88101985932974769</v>
      </c>
      <c r="V162" s="25">
        <f t="shared" si="37"/>
        <v>0.88530892290718521</v>
      </c>
      <c r="W162" s="25">
        <f t="shared" si="37"/>
        <v>0.88876821587826971</v>
      </c>
      <c r="X162" s="25">
        <f t="shared" si="37"/>
        <v>0.89486622534822791</v>
      </c>
      <c r="Y162" s="25">
        <f t="shared" si="37"/>
        <v>0.89964487656874903</v>
      </c>
      <c r="Z162" s="25">
        <f t="shared" si="37"/>
        <v>0.90401323955316504</v>
      </c>
      <c r="AA162" s="25">
        <f t="shared" si="37"/>
        <v>0.9086861582310487</v>
      </c>
      <c r="AB162" s="25">
        <f t="shared" si="37"/>
        <v>0.91234197581942722</v>
      </c>
      <c r="AC162" s="25">
        <f t="shared" si="37"/>
        <v>0.91569553624787381</v>
      </c>
      <c r="AD162" s="25">
        <f t="shared" si="37"/>
        <v>0.91962602859375719</v>
      </c>
      <c r="AE162" s="25">
        <f t="shared" si="37"/>
        <v>0.9226083758562037</v>
      </c>
      <c r="AF162" s="25">
        <f t="shared" si="37"/>
        <v>0.92552176711258216</v>
      </c>
      <c r="AG162" s="25">
        <f t="shared" si="37"/>
        <v>0.9274180572794557</v>
      </c>
      <c r="AH162" s="32">
        <f t="shared" si="37"/>
        <v>0.92931434744632924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115">
        <v>0</v>
      </c>
      <c r="I167" s="115">
        <v>0</v>
      </c>
      <c r="J167" s="115">
        <v>0</v>
      </c>
      <c r="K167" s="115">
        <v>0</v>
      </c>
      <c r="L167" s="115">
        <v>0</v>
      </c>
      <c r="M167" s="115">
        <v>0</v>
      </c>
      <c r="N167" s="115">
        <v>0</v>
      </c>
      <c r="O167" s="115">
        <v>0</v>
      </c>
      <c r="P167" s="115">
        <v>0</v>
      </c>
      <c r="Q167" s="115">
        <v>0</v>
      </c>
      <c r="R167" s="115">
        <v>0</v>
      </c>
      <c r="S167" s="115">
        <v>0</v>
      </c>
      <c r="T167" s="115">
        <v>0</v>
      </c>
      <c r="U167" s="115">
        <v>0</v>
      </c>
      <c r="V167" s="115">
        <v>0</v>
      </c>
      <c r="W167" s="115">
        <v>0</v>
      </c>
      <c r="X167" s="115">
        <v>0</v>
      </c>
      <c r="Y167" s="115">
        <v>0</v>
      </c>
      <c r="Z167" s="115">
        <v>0</v>
      </c>
      <c r="AA167" s="115">
        <v>0</v>
      </c>
      <c r="AB167" s="115">
        <v>0</v>
      </c>
      <c r="AC167" s="115">
        <v>0</v>
      </c>
      <c r="AD167" s="115">
        <v>0</v>
      </c>
      <c r="AE167" s="115">
        <v>0</v>
      </c>
      <c r="AF167" s="115">
        <v>0</v>
      </c>
      <c r="AG167" s="115">
        <v>0</v>
      </c>
      <c r="AH167" s="202">
        <v>0</v>
      </c>
    </row>
    <row r="168" spans="1:35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66">
        <v>1</v>
      </c>
      <c r="AH170" s="148">
        <v>1</v>
      </c>
    </row>
    <row r="171" spans="1:35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3">
      <c r="A172" s="92">
        <f t="shared" si="38"/>
        <v>7</v>
      </c>
      <c r="B172" s="93" t="s">
        <v>121</v>
      </c>
      <c r="C172" s="92">
        <v>1070</v>
      </c>
      <c r="D172" s="123">
        <v>0</v>
      </c>
      <c r="E172" s="115">
        <v>0</v>
      </c>
      <c r="F172" s="115">
        <v>0</v>
      </c>
      <c r="G172" s="115">
        <v>0</v>
      </c>
      <c r="H172" s="115">
        <v>0</v>
      </c>
      <c r="I172" s="115">
        <v>0</v>
      </c>
      <c r="J172" s="115">
        <v>0</v>
      </c>
      <c r="K172" s="115">
        <v>0</v>
      </c>
      <c r="L172" s="115">
        <v>0</v>
      </c>
      <c r="M172" s="115">
        <v>0</v>
      </c>
      <c r="N172" s="115">
        <v>0</v>
      </c>
      <c r="O172" s="115">
        <v>0</v>
      </c>
      <c r="P172" s="115">
        <v>0</v>
      </c>
      <c r="Q172" s="115">
        <v>0</v>
      </c>
      <c r="R172" s="115">
        <v>0</v>
      </c>
      <c r="S172" s="115">
        <v>0</v>
      </c>
      <c r="T172" s="115">
        <v>0</v>
      </c>
      <c r="U172" s="115">
        <v>0</v>
      </c>
      <c r="V172" s="115">
        <v>0</v>
      </c>
      <c r="W172" s="115">
        <v>0</v>
      </c>
      <c r="X172" s="115">
        <v>0</v>
      </c>
      <c r="Y172" s="115">
        <v>0</v>
      </c>
      <c r="Z172" s="115">
        <v>0</v>
      </c>
      <c r="AA172" s="115">
        <v>0</v>
      </c>
      <c r="AB172" s="115">
        <v>0</v>
      </c>
      <c r="AC172" s="173">
        <v>0.2</v>
      </c>
      <c r="AD172" s="173">
        <v>0.3</v>
      </c>
      <c r="AE172" s="173">
        <v>0.5</v>
      </c>
      <c r="AF172" s="173">
        <v>0.7</v>
      </c>
      <c r="AG172" s="173">
        <v>0.9</v>
      </c>
      <c r="AH172" s="148">
        <v>1</v>
      </c>
    </row>
    <row r="173" spans="1:35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3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8080</v>
      </c>
      <c r="E174" s="12">
        <f t="shared" si="39"/>
        <v>8080</v>
      </c>
      <c r="F174" s="12">
        <f t="shared" si="39"/>
        <v>8080</v>
      </c>
      <c r="G174" s="12">
        <f t="shared" si="39"/>
        <v>8080</v>
      </c>
      <c r="H174" s="34">
        <f t="shared" si="39"/>
        <v>7007</v>
      </c>
      <c r="I174" s="22">
        <f t="shared" si="39"/>
        <v>7007</v>
      </c>
      <c r="J174" s="12">
        <f t="shared" si="39"/>
        <v>7007</v>
      </c>
      <c r="K174" s="34">
        <f t="shared" si="39"/>
        <v>7007</v>
      </c>
      <c r="L174" s="22">
        <f t="shared" si="39"/>
        <v>7007</v>
      </c>
      <c r="M174" s="12">
        <f t="shared" si="39"/>
        <v>7007</v>
      </c>
      <c r="N174" s="12">
        <f t="shared" si="39"/>
        <v>7007</v>
      </c>
      <c r="O174" s="34">
        <f t="shared" si="39"/>
        <v>7007</v>
      </c>
      <c r="P174" s="22">
        <f t="shared" si="39"/>
        <v>7007</v>
      </c>
      <c r="Q174" s="12">
        <f t="shared" si="39"/>
        <v>7007</v>
      </c>
      <c r="R174" s="12">
        <f t="shared" si="39"/>
        <v>7007</v>
      </c>
      <c r="S174" s="12">
        <f t="shared" si="39"/>
        <v>7007</v>
      </c>
      <c r="T174" s="12">
        <f t="shared" si="39"/>
        <v>7007</v>
      </c>
      <c r="U174" s="12">
        <f t="shared" si="39"/>
        <v>7007</v>
      </c>
      <c r="V174" s="12">
        <f t="shared" si="39"/>
        <v>7007</v>
      </c>
      <c r="W174" s="12">
        <f t="shared" si="39"/>
        <v>7007</v>
      </c>
      <c r="X174" s="12">
        <f t="shared" si="39"/>
        <v>7007</v>
      </c>
      <c r="Y174" s="12">
        <f t="shared" si="39"/>
        <v>7007</v>
      </c>
      <c r="Z174" s="12">
        <f t="shared" si="39"/>
        <v>7007</v>
      </c>
      <c r="AA174" s="12">
        <f t="shared" si="39"/>
        <v>7007</v>
      </c>
      <c r="AB174" s="12">
        <f t="shared" si="39"/>
        <v>7007</v>
      </c>
      <c r="AC174" s="12">
        <f t="shared" si="39"/>
        <v>7221</v>
      </c>
      <c r="AD174" s="12">
        <f t="shared" si="39"/>
        <v>7328</v>
      </c>
      <c r="AE174" s="12">
        <f t="shared" si="39"/>
        <v>7542</v>
      </c>
      <c r="AF174" s="12">
        <f t="shared" si="39"/>
        <v>7756</v>
      </c>
      <c r="AG174" s="34">
        <f t="shared" si="39"/>
        <v>7970</v>
      </c>
      <c r="AH174" s="38">
        <f t="shared" si="39"/>
        <v>8077</v>
      </c>
    </row>
    <row r="175" spans="1:35" x14ac:dyDescent="0.3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585.79999999999995</v>
      </c>
      <c r="E175" s="37">
        <f t="shared" si="40"/>
        <v>585.79999999999995</v>
      </c>
      <c r="F175" s="37">
        <f t="shared" si="40"/>
        <v>585.79999999999995</v>
      </c>
      <c r="G175" s="37">
        <f t="shared" si="40"/>
        <v>585.79999999999995</v>
      </c>
      <c r="H175" s="37">
        <f t="shared" si="40"/>
        <v>508.00749999999999</v>
      </c>
      <c r="I175" s="37">
        <f t="shared" si="40"/>
        <v>508.00749999999999</v>
      </c>
      <c r="J175" s="37">
        <f t="shared" si="40"/>
        <v>508.00749999999999</v>
      </c>
      <c r="K175" s="37">
        <f t="shared" si="40"/>
        <v>508.00749999999999</v>
      </c>
      <c r="L175" s="37">
        <f t="shared" si="40"/>
        <v>508.00749999999999</v>
      </c>
      <c r="M175" s="34">
        <f t="shared" si="40"/>
        <v>508.00749999999999</v>
      </c>
      <c r="N175" s="34">
        <f t="shared" si="40"/>
        <v>508.00749999999999</v>
      </c>
      <c r="O175" s="34">
        <f t="shared" si="40"/>
        <v>508.00749999999999</v>
      </c>
      <c r="P175" s="37">
        <f t="shared" si="40"/>
        <v>508.00749999999999</v>
      </c>
      <c r="Q175" s="34">
        <f t="shared" si="40"/>
        <v>508.00749999999999</v>
      </c>
      <c r="R175" s="34">
        <f t="shared" si="40"/>
        <v>508.00749999999999</v>
      </c>
      <c r="S175" s="34">
        <f t="shared" si="40"/>
        <v>508.00749999999999</v>
      </c>
      <c r="T175" s="34">
        <f t="shared" si="40"/>
        <v>508.00749999999999</v>
      </c>
      <c r="U175" s="34">
        <f t="shared" si="40"/>
        <v>508.00749999999999</v>
      </c>
      <c r="V175" s="34">
        <f t="shared" si="40"/>
        <v>508.00749999999999</v>
      </c>
      <c r="W175" s="34">
        <f t="shared" si="40"/>
        <v>508.00749999999999</v>
      </c>
      <c r="X175" s="34">
        <f t="shared" si="40"/>
        <v>508.00749999999999</v>
      </c>
      <c r="Y175" s="34">
        <f t="shared" si="40"/>
        <v>508.00749999999999</v>
      </c>
      <c r="Z175" s="34">
        <f t="shared" si="40"/>
        <v>508.00749999999999</v>
      </c>
      <c r="AA175" s="34">
        <f t="shared" si="40"/>
        <v>508.00749999999999</v>
      </c>
      <c r="AB175" s="34">
        <f t="shared" si="40"/>
        <v>508.00749999999999</v>
      </c>
      <c r="AC175" s="34">
        <f t="shared" si="40"/>
        <v>508.00749999999999</v>
      </c>
      <c r="AD175" s="34">
        <f t="shared" si="40"/>
        <v>508.00749999999999</v>
      </c>
      <c r="AE175" s="34">
        <f t="shared" si="40"/>
        <v>508.00749999999999</v>
      </c>
      <c r="AF175" s="34">
        <f t="shared" si="40"/>
        <v>508.00749999999999</v>
      </c>
      <c r="AG175" s="34">
        <f t="shared" si="40"/>
        <v>508.00749999999999</v>
      </c>
      <c r="AH175" s="38">
        <f t="shared" si="40"/>
        <v>585.58249999999998</v>
      </c>
    </row>
    <row r="176" spans="1:35" x14ac:dyDescent="0.3">
      <c r="A176" s="15"/>
      <c r="B176" s="14" t="s">
        <v>106</v>
      </c>
      <c r="C176" s="16"/>
      <c r="D176" s="51">
        <f t="shared" ref="D176:AH176" si="41">D174-D175</f>
        <v>7494.2</v>
      </c>
      <c r="E176" s="17">
        <f t="shared" si="41"/>
        <v>7494.2</v>
      </c>
      <c r="F176" s="17">
        <f t="shared" si="41"/>
        <v>7494.2</v>
      </c>
      <c r="G176" s="17">
        <f t="shared" si="41"/>
        <v>7494.2</v>
      </c>
      <c r="H176" s="35">
        <f t="shared" si="41"/>
        <v>6498.9925000000003</v>
      </c>
      <c r="I176" s="23">
        <f t="shared" si="41"/>
        <v>6498.9925000000003</v>
      </c>
      <c r="J176" s="17">
        <f t="shared" si="41"/>
        <v>6498.9925000000003</v>
      </c>
      <c r="K176" s="35">
        <f t="shared" si="41"/>
        <v>6498.9925000000003</v>
      </c>
      <c r="L176" s="23">
        <f t="shared" si="41"/>
        <v>6498.9925000000003</v>
      </c>
      <c r="M176" s="17">
        <f t="shared" si="41"/>
        <v>6498.9925000000003</v>
      </c>
      <c r="N176" s="17">
        <f t="shared" si="41"/>
        <v>6498.9925000000003</v>
      </c>
      <c r="O176" s="35">
        <f t="shared" si="41"/>
        <v>6498.9925000000003</v>
      </c>
      <c r="P176" s="23">
        <f t="shared" si="41"/>
        <v>6498.9925000000003</v>
      </c>
      <c r="Q176" s="17">
        <f t="shared" si="41"/>
        <v>6498.9925000000003</v>
      </c>
      <c r="R176" s="17">
        <f t="shared" si="41"/>
        <v>6498.9925000000003</v>
      </c>
      <c r="S176" s="17">
        <f t="shared" si="41"/>
        <v>6498.9925000000003</v>
      </c>
      <c r="T176" s="17">
        <f t="shared" si="41"/>
        <v>6498.9925000000003</v>
      </c>
      <c r="U176" s="17">
        <f t="shared" si="41"/>
        <v>6498.9925000000003</v>
      </c>
      <c r="V176" s="17">
        <f t="shared" si="41"/>
        <v>6498.9925000000003</v>
      </c>
      <c r="W176" s="17">
        <f t="shared" si="41"/>
        <v>6498.9925000000003</v>
      </c>
      <c r="X176" s="17">
        <f t="shared" si="41"/>
        <v>6498.9925000000003</v>
      </c>
      <c r="Y176" s="17">
        <f t="shared" si="41"/>
        <v>6498.9925000000003</v>
      </c>
      <c r="Z176" s="17">
        <f t="shared" si="41"/>
        <v>6498.9925000000003</v>
      </c>
      <c r="AA176" s="17">
        <f t="shared" si="41"/>
        <v>6498.9925000000003</v>
      </c>
      <c r="AB176" s="17">
        <f t="shared" si="41"/>
        <v>6498.9925000000003</v>
      </c>
      <c r="AC176" s="17">
        <f t="shared" si="41"/>
        <v>6712.9925000000003</v>
      </c>
      <c r="AD176" s="17">
        <f t="shared" si="41"/>
        <v>6819.9925000000003</v>
      </c>
      <c r="AE176" s="17">
        <f t="shared" si="41"/>
        <v>7033.9925000000003</v>
      </c>
      <c r="AF176" s="17">
        <f t="shared" si="41"/>
        <v>7247.9925000000003</v>
      </c>
      <c r="AG176" s="35">
        <f t="shared" si="41"/>
        <v>7461.9925000000003</v>
      </c>
      <c r="AH176" s="150">
        <f t="shared" si="41"/>
        <v>7491.4174999999996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3">
      <c r="A178" s="3"/>
      <c r="B178" s="4"/>
      <c r="C178" s="3">
        <f>SUM(D176:AH176)/31</f>
        <v>6749.1620161290284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S47" activePane="bottomRight" state="frozen"/>
      <selection pane="topRight" activeCell="E1" sqref="E1"/>
      <selection pane="bottomLeft" activeCell="A3" sqref="A3"/>
      <selection pane="bottomRight" activeCell="AF64" sqref="AF64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3" width="6.3984375" customWidth="1"/>
  </cols>
  <sheetData>
    <row r="1" spans="1:34" s="2" customFormat="1" ht="31.5" customHeight="1" thickTop="1" thickBot="1" x14ac:dyDescent="0.35">
      <c r="A1" s="77"/>
      <c r="B1" s="195">
        <v>37408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G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83">
        <f t="shared" si="0"/>
        <v>30</v>
      </c>
    </row>
    <row r="3" spans="1:34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75">
        <v>1</v>
      </c>
    </row>
    <row r="6" spans="1:34" s="1" customFormat="1" ht="15.9" customHeight="1" x14ac:dyDescent="0.25">
      <c r="A6" s="191">
        <f t="shared" ref="A6:A12" si="1">+A5+1</f>
        <v>2</v>
      </c>
      <c r="B6" s="192" t="s">
        <v>4</v>
      </c>
      <c r="C6" s="19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75">
        <v>1</v>
      </c>
    </row>
    <row r="8" spans="1:34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75">
        <v>1</v>
      </c>
    </row>
    <row r="9" spans="1:34" s="1" customFormat="1" ht="15.9" customHeight="1" x14ac:dyDescent="0.25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75">
        <v>1</v>
      </c>
    </row>
    <row r="10" spans="1:34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75">
        <v>1</v>
      </c>
    </row>
    <row r="11" spans="1:34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" customHeight="1" x14ac:dyDescent="0.25">
      <c r="A13" s="9"/>
      <c r="B13" s="20" t="s">
        <v>107</v>
      </c>
      <c r="C13" s="11"/>
      <c r="D13" s="49">
        <f t="shared" ref="D13:AG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30">
        <f t="shared" si="2"/>
        <v>7702</v>
      </c>
    </row>
    <row r="14" spans="1:34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30">
        <f t="shared" si="3"/>
        <v>332.72640000000001</v>
      </c>
      <c r="AH14" s="28"/>
    </row>
    <row r="15" spans="1:34" s="18" customFormat="1" ht="15.9" customHeight="1" x14ac:dyDescent="0.25">
      <c r="A15" s="15"/>
      <c r="B15" s="14" t="s">
        <v>106</v>
      </c>
      <c r="C15" s="16"/>
      <c r="D15" s="51">
        <f t="shared" ref="D15:AG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31">
        <f t="shared" si="4"/>
        <v>7369.2736000000004</v>
      </c>
      <c r="AH15" s="28"/>
    </row>
    <row r="16" spans="1:34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" customHeight="1" x14ac:dyDescent="0.25">
      <c r="A17" s="3"/>
      <c r="B17" s="4"/>
      <c r="C17" s="3">
        <f>SUM(D15:AG15)/30</f>
        <v>7369.273600000005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75">
        <v>1</v>
      </c>
    </row>
    <row r="21" spans="1:34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75">
        <v>1</v>
      </c>
    </row>
    <row r="22" spans="1:34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" customHeight="1" x14ac:dyDescent="0.25">
      <c r="A23" s="9"/>
      <c r="B23" s="20" t="s">
        <v>107</v>
      </c>
      <c r="C23" s="11"/>
      <c r="D23" s="49">
        <f t="shared" ref="D23:AG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30">
        <f t="shared" si="5"/>
        <v>4800</v>
      </c>
    </row>
    <row r="24" spans="1:34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30">
        <f t="shared" si="6"/>
        <v>69.600000000000009</v>
      </c>
      <c r="AH24" s="28"/>
    </row>
    <row r="25" spans="1:34" s="18" customFormat="1" ht="15.9" customHeight="1" x14ac:dyDescent="0.25">
      <c r="A25" s="15"/>
      <c r="B25" s="14" t="s">
        <v>106</v>
      </c>
      <c r="C25" s="16"/>
      <c r="D25" s="51">
        <f t="shared" ref="D25:AG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31">
        <f t="shared" si="7"/>
        <v>4730.3999999999996</v>
      </c>
      <c r="AH25" s="28"/>
    </row>
    <row r="26" spans="1:34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" customHeight="1" x14ac:dyDescent="0.25">
      <c r="A27" s="3"/>
      <c r="B27" s="4"/>
      <c r="C27" s="3">
        <f>SUM(D25:AG25)/30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75">
        <v>1</v>
      </c>
    </row>
    <row r="30" spans="1:34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75">
        <v>1</v>
      </c>
    </row>
    <row r="32" spans="1:34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75">
        <v>1</v>
      </c>
    </row>
    <row r="33" spans="1:34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6">
        <v>1</v>
      </c>
    </row>
    <row r="34" spans="1:34" s="1" customFormat="1" ht="15.9" customHeight="1" x14ac:dyDescent="0.25">
      <c r="A34" s="9"/>
      <c r="B34" s="20" t="s">
        <v>107</v>
      </c>
      <c r="C34" s="11"/>
      <c r="D34" s="49">
        <f t="shared" ref="D34:AG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30">
        <f t="shared" si="8"/>
        <v>3889</v>
      </c>
    </row>
    <row r="35" spans="1:34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30">
        <f t="shared" si="9"/>
        <v>66.501900000000006</v>
      </c>
      <c r="AH35" s="28"/>
    </row>
    <row r="36" spans="1:34" s="18" customFormat="1" ht="15.9" customHeight="1" x14ac:dyDescent="0.25">
      <c r="A36" s="15"/>
      <c r="B36" s="14" t="s">
        <v>106</v>
      </c>
      <c r="C36" s="16"/>
      <c r="D36" s="51">
        <f t="shared" ref="D36:AG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31">
        <f t="shared" si="10"/>
        <v>3822.4980999999998</v>
      </c>
      <c r="AH36" s="28"/>
    </row>
    <row r="37" spans="1:34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" customHeight="1" x14ac:dyDescent="0.25">
      <c r="A38" s="3"/>
      <c r="B38" s="4"/>
      <c r="C38" s="3">
        <f>SUM(D36:AG36)/30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75">
        <v>1</v>
      </c>
    </row>
    <row r="41" spans="1:34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75">
        <v>1</v>
      </c>
    </row>
    <row r="42" spans="1:34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75">
        <v>1</v>
      </c>
    </row>
    <row r="43" spans="1:34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75">
        <v>1</v>
      </c>
    </row>
    <row r="48" spans="1:34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75">
        <v>1</v>
      </c>
    </row>
    <row r="50" spans="1:34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75">
        <v>1</v>
      </c>
    </row>
    <row r="51" spans="1:34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" customHeight="1" x14ac:dyDescent="0.25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30">
        <f t="shared" si="12"/>
        <v>12836</v>
      </c>
    </row>
    <row r="54" spans="1:34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30">
        <f t="shared" si="13"/>
        <v>627.68039999999996</v>
      </c>
      <c r="AH54" s="28"/>
    </row>
    <row r="55" spans="1:34" s="18" customFormat="1" ht="15.9" customHeight="1" x14ac:dyDescent="0.25">
      <c r="A55" s="15"/>
      <c r="B55" s="14" t="s">
        <v>106</v>
      </c>
      <c r="C55" s="16"/>
      <c r="D55" s="51">
        <f t="shared" ref="D55:AG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31">
        <f t="shared" si="14"/>
        <v>12208.319600000001</v>
      </c>
      <c r="AH55" s="28"/>
    </row>
    <row r="56" spans="1:34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" customHeight="1" x14ac:dyDescent="0.25">
      <c r="A57" s="3"/>
      <c r="B57" s="4"/>
      <c r="C57" s="3">
        <f>SUM(D55:AG55)/30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75">
        <v>1</v>
      </c>
    </row>
    <row r="60" spans="1:34" s="1" customFormat="1" ht="15.9" customHeight="1" x14ac:dyDescent="0.25">
      <c r="A60" s="71">
        <f t="shared" ref="A60:A72" si="15">+A59+1</f>
        <v>2</v>
      </c>
      <c r="B60" s="72" t="s">
        <v>38</v>
      </c>
      <c r="C60" s="71">
        <v>1134</v>
      </c>
      <c r="D60" s="110">
        <v>1</v>
      </c>
      <c r="E60" s="65">
        <v>1</v>
      </c>
      <c r="F60" s="65">
        <v>1</v>
      </c>
      <c r="G60" s="65">
        <v>1</v>
      </c>
      <c r="H60" s="65">
        <v>1</v>
      </c>
      <c r="I60" s="65">
        <v>1</v>
      </c>
      <c r="J60" s="65">
        <v>1</v>
      </c>
      <c r="K60" s="65">
        <v>1</v>
      </c>
      <c r="L60" s="65">
        <v>1</v>
      </c>
      <c r="M60" s="65">
        <v>1</v>
      </c>
      <c r="N60" s="65">
        <v>1</v>
      </c>
      <c r="O60" s="65">
        <v>1</v>
      </c>
      <c r="P60" s="65">
        <v>1</v>
      </c>
      <c r="Q60" s="65">
        <v>1</v>
      </c>
      <c r="R60" s="65">
        <v>1</v>
      </c>
      <c r="S60" s="65">
        <v>1</v>
      </c>
      <c r="T60" s="65">
        <v>1</v>
      </c>
      <c r="U60" s="65">
        <v>1</v>
      </c>
      <c r="V60" s="65">
        <v>1</v>
      </c>
      <c r="W60" s="65">
        <v>1</v>
      </c>
      <c r="X60" s="65">
        <v>1</v>
      </c>
      <c r="Y60" s="65">
        <v>1</v>
      </c>
      <c r="Z60" s="65">
        <v>1</v>
      </c>
      <c r="AA60" s="65">
        <v>1</v>
      </c>
      <c r="AB60" s="65">
        <v>1</v>
      </c>
      <c r="AC60" s="65">
        <v>1</v>
      </c>
      <c r="AD60" s="65">
        <v>1</v>
      </c>
      <c r="AE60" s="65">
        <v>1</v>
      </c>
      <c r="AF60" s="65">
        <v>1</v>
      </c>
      <c r="AG60" s="75">
        <v>1</v>
      </c>
    </row>
    <row r="61" spans="1:34" s="1" customFormat="1" ht="15.9" customHeight="1" x14ac:dyDescent="0.25">
      <c r="A61" s="71">
        <f t="shared" si="15"/>
        <v>3</v>
      </c>
      <c r="B61" s="72" t="s">
        <v>39</v>
      </c>
      <c r="C61" s="71">
        <v>1116</v>
      </c>
      <c r="D61" s="110">
        <v>1</v>
      </c>
      <c r="E61" s="65">
        <v>1</v>
      </c>
      <c r="F61" s="65">
        <v>1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75">
        <v>1</v>
      </c>
    </row>
    <row r="62" spans="1:34" s="1" customFormat="1" ht="15.9" customHeight="1" x14ac:dyDescent="0.25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75">
        <v>1</v>
      </c>
    </row>
    <row r="63" spans="1:34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75">
        <v>1</v>
      </c>
    </row>
    <row r="64" spans="1:34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75">
        <v>1</v>
      </c>
    </row>
    <row r="65" spans="1:34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75">
        <v>1</v>
      </c>
    </row>
    <row r="66" spans="1:34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75">
        <v>1</v>
      </c>
    </row>
    <row r="67" spans="1:34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75">
        <v>1</v>
      </c>
    </row>
    <row r="68" spans="1:34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75">
        <v>1</v>
      </c>
    </row>
    <row r="71" spans="1:34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" customHeight="1" x14ac:dyDescent="0.25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12225</v>
      </c>
      <c r="E73" s="12">
        <f t="shared" si="16"/>
        <v>12225</v>
      </c>
      <c r="F73" s="12">
        <f t="shared" si="16"/>
        <v>12225</v>
      </c>
      <c r="G73" s="12">
        <f t="shared" si="16"/>
        <v>12225</v>
      </c>
      <c r="H73" s="12">
        <f t="shared" si="16"/>
        <v>12225</v>
      </c>
      <c r="I73" s="12">
        <f t="shared" si="16"/>
        <v>12225</v>
      </c>
      <c r="J73" s="12">
        <f t="shared" si="16"/>
        <v>12225</v>
      </c>
      <c r="K73" s="12">
        <f t="shared" si="16"/>
        <v>12225</v>
      </c>
      <c r="L73" s="12">
        <f t="shared" si="16"/>
        <v>12225</v>
      </c>
      <c r="M73" s="12">
        <f t="shared" si="16"/>
        <v>12225</v>
      </c>
      <c r="N73" s="12">
        <f t="shared" si="16"/>
        <v>12225</v>
      </c>
      <c r="O73" s="12">
        <f t="shared" si="16"/>
        <v>12225</v>
      </c>
      <c r="P73" s="12">
        <f t="shared" si="16"/>
        <v>12225</v>
      </c>
      <c r="Q73" s="12">
        <f t="shared" si="16"/>
        <v>12225</v>
      </c>
      <c r="R73" s="12">
        <f t="shared" si="16"/>
        <v>12225</v>
      </c>
      <c r="S73" s="12">
        <f t="shared" si="16"/>
        <v>12225</v>
      </c>
      <c r="T73" s="12">
        <f t="shared" si="16"/>
        <v>12225</v>
      </c>
      <c r="U73" s="12">
        <f t="shared" si="16"/>
        <v>12225</v>
      </c>
      <c r="V73" s="12">
        <f t="shared" si="16"/>
        <v>12225</v>
      </c>
      <c r="W73" s="12">
        <f t="shared" si="16"/>
        <v>12225</v>
      </c>
      <c r="X73" s="12">
        <f t="shared" si="16"/>
        <v>12225</v>
      </c>
      <c r="Y73" s="12">
        <f t="shared" si="16"/>
        <v>12225</v>
      </c>
      <c r="Z73" s="12">
        <f t="shared" si="16"/>
        <v>12225</v>
      </c>
      <c r="AA73" s="12">
        <f t="shared" si="16"/>
        <v>12225</v>
      </c>
      <c r="AB73" s="12">
        <f t="shared" si="16"/>
        <v>12225</v>
      </c>
      <c r="AC73" s="12">
        <f t="shared" si="16"/>
        <v>12225</v>
      </c>
      <c r="AD73" s="12">
        <f t="shared" si="16"/>
        <v>12225</v>
      </c>
      <c r="AE73" s="12">
        <f t="shared" si="16"/>
        <v>12225</v>
      </c>
      <c r="AF73" s="12">
        <f t="shared" si="16"/>
        <v>12225</v>
      </c>
      <c r="AG73" s="30">
        <f t="shared" si="16"/>
        <v>12225</v>
      </c>
    </row>
    <row r="74" spans="1:34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347.19</v>
      </c>
      <c r="E74" s="12">
        <f t="shared" si="17"/>
        <v>347.19</v>
      </c>
      <c r="F74" s="12">
        <f t="shared" si="17"/>
        <v>347.19</v>
      </c>
      <c r="G74" s="12">
        <f t="shared" si="17"/>
        <v>347.19</v>
      </c>
      <c r="H74" s="12">
        <f t="shared" si="17"/>
        <v>347.19</v>
      </c>
      <c r="I74" s="12">
        <f t="shared" si="17"/>
        <v>347.19</v>
      </c>
      <c r="J74" s="12">
        <f t="shared" si="17"/>
        <v>347.19</v>
      </c>
      <c r="K74" s="12">
        <f t="shared" si="17"/>
        <v>347.19</v>
      </c>
      <c r="L74" s="12">
        <f t="shared" si="17"/>
        <v>347.19</v>
      </c>
      <c r="M74" s="12">
        <f t="shared" si="17"/>
        <v>347.19</v>
      </c>
      <c r="N74" s="12">
        <f t="shared" si="17"/>
        <v>347.19</v>
      </c>
      <c r="O74" s="12">
        <f t="shared" si="17"/>
        <v>347.19</v>
      </c>
      <c r="P74" s="12">
        <f t="shared" si="17"/>
        <v>347.19</v>
      </c>
      <c r="Q74" s="12">
        <f t="shared" si="17"/>
        <v>347.19</v>
      </c>
      <c r="R74" s="12">
        <f t="shared" si="17"/>
        <v>347.19</v>
      </c>
      <c r="S74" s="12">
        <f t="shared" si="17"/>
        <v>347.19</v>
      </c>
      <c r="T74" s="12">
        <f t="shared" si="17"/>
        <v>347.19</v>
      </c>
      <c r="U74" s="12">
        <f t="shared" si="17"/>
        <v>347.19</v>
      </c>
      <c r="V74" s="12">
        <f t="shared" si="17"/>
        <v>347.19</v>
      </c>
      <c r="W74" s="12">
        <f t="shared" si="17"/>
        <v>347.19</v>
      </c>
      <c r="X74" s="12">
        <f t="shared" si="17"/>
        <v>347.19</v>
      </c>
      <c r="Y74" s="12">
        <f t="shared" si="17"/>
        <v>347.19</v>
      </c>
      <c r="Z74" s="12">
        <f t="shared" si="17"/>
        <v>347.19</v>
      </c>
      <c r="AA74" s="12">
        <f t="shared" si="17"/>
        <v>347.19</v>
      </c>
      <c r="AB74" s="12">
        <f t="shared" si="17"/>
        <v>347.19</v>
      </c>
      <c r="AC74" s="12">
        <f t="shared" si="17"/>
        <v>347.19</v>
      </c>
      <c r="AD74" s="12">
        <f t="shared" si="17"/>
        <v>347.19</v>
      </c>
      <c r="AE74" s="12">
        <f t="shared" si="17"/>
        <v>347.19</v>
      </c>
      <c r="AF74" s="12">
        <f t="shared" si="17"/>
        <v>347.19</v>
      </c>
      <c r="AG74" s="30">
        <f t="shared" si="17"/>
        <v>347.19</v>
      </c>
      <c r="AH74" s="28"/>
    </row>
    <row r="75" spans="1:34" s="18" customFormat="1" ht="15.9" customHeight="1" x14ac:dyDescent="0.25">
      <c r="A75" s="15"/>
      <c r="B75" s="14" t="s">
        <v>106</v>
      </c>
      <c r="C75" s="16"/>
      <c r="D75" s="51">
        <f t="shared" ref="D75:AG75" si="18">D73-D74</f>
        <v>11877.81</v>
      </c>
      <c r="E75" s="17">
        <f t="shared" si="18"/>
        <v>11877.81</v>
      </c>
      <c r="F75" s="17">
        <f t="shared" si="18"/>
        <v>11877.81</v>
      </c>
      <c r="G75" s="17">
        <f t="shared" si="18"/>
        <v>11877.81</v>
      </c>
      <c r="H75" s="17">
        <f t="shared" si="18"/>
        <v>11877.81</v>
      </c>
      <c r="I75" s="17">
        <f t="shared" si="18"/>
        <v>11877.81</v>
      </c>
      <c r="J75" s="17">
        <f t="shared" si="18"/>
        <v>11877.81</v>
      </c>
      <c r="K75" s="17">
        <f t="shared" si="18"/>
        <v>11877.81</v>
      </c>
      <c r="L75" s="17">
        <f t="shared" si="18"/>
        <v>11877.81</v>
      </c>
      <c r="M75" s="17">
        <f t="shared" si="18"/>
        <v>11877.81</v>
      </c>
      <c r="N75" s="17">
        <f t="shared" si="18"/>
        <v>11877.81</v>
      </c>
      <c r="O75" s="17">
        <f t="shared" si="18"/>
        <v>11877.81</v>
      </c>
      <c r="P75" s="17">
        <f t="shared" si="18"/>
        <v>11877.81</v>
      </c>
      <c r="Q75" s="17">
        <f t="shared" si="18"/>
        <v>11877.81</v>
      </c>
      <c r="R75" s="17">
        <f t="shared" si="18"/>
        <v>11877.81</v>
      </c>
      <c r="S75" s="17">
        <f t="shared" si="18"/>
        <v>11877.81</v>
      </c>
      <c r="T75" s="17">
        <f t="shared" si="18"/>
        <v>11877.81</v>
      </c>
      <c r="U75" s="17">
        <f t="shared" si="18"/>
        <v>11877.81</v>
      </c>
      <c r="V75" s="17">
        <f t="shared" si="18"/>
        <v>11877.81</v>
      </c>
      <c r="W75" s="17">
        <f t="shared" si="18"/>
        <v>11877.81</v>
      </c>
      <c r="X75" s="17">
        <f t="shared" si="18"/>
        <v>11877.81</v>
      </c>
      <c r="Y75" s="17">
        <f t="shared" si="18"/>
        <v>11877.81</v>
      </c>
      <c r="Z75" s="17">
        <f t="shared" si="18"/>
        <v>11877.81</v>
      </c>
      <c r="AA75" s="17">
        <f t="shared" si="18"/>
        <v>11877.81</v>
      </c>
      <c r="AB75" s="17">
        <f t="shared" si="18"/>
        <v>11877.81</v>
      </c>
      <c r="AC75" s="17">
        <f t="shared" si="18"/>
        <v>11877.81</v>
      </c>
      <c r="AD75" s="17">
        <f t="shared" si="18"/>
        <v>11877.81</v>
      </c>
      <c r="AE75" s="17">
        <f t="shared" si="18"/>
        <v>11877.81</v>
      </c>
      <c r="AF75" s="17">
        <f t="shared" si="18"/>
        <v>11877.81</v>
      </c>
      <c r="AG75" s="31">
        <f t="shared" si="18"/>
        <v>11877.81</v>
      </c>
      <c r="AH75" s="28"/>
    </row>
    <row r="76" spans="1:34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" customHeight="1" x14ac:dyDescent="0.25">
      <c r="A77" s="3"/>
      <c r="B77" s="4"/>
      <c r="C77" s="3">
        <f>SUM(D75:AG75)/30</f>
        <v>11877.81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" customHeight="1" x14ac:dyDescent="0.25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75">
        <v>1</v>
      </c>
    </row>
    <row r="80" spans="1:34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" customHeight="1" x14ac:dyDescent="0.25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75">
        <v>1</v>
      </c>
    </row>
    <row r="83" spans="1:34" s="1" customFormat="1" ht="15.9" customHeight="1" x14ac:dyDescent="0.25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" customHeight="1" thickBot="1" x14ac:dyDescent="0.3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76">
        <v>1</v>
      </c>
    </row>
    <row r="85" spans="1:34" s="1" customFormat="1" ht="15.9" customHeight="1" x14ac:dyDescent="0.25">
      <c r="A85" s="9"/>
      <c r="B85" s="20" t="s">
        <v>107</v>
      </c>
      <c r="C85" s="11"/>
      <c r="D85" s="49">
        <f t="shared" ref="D85:AG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30">
        <f t="shared" si="19"/>
        <v>3460</v>
      </c>
    </row>
    <row r="86" spans="1:34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30">
        <f t="shared" si="20"/>
        <v>82.001999999999995</v>
      </c>
      <c r="AH86" s="28"/>
    </row>
    <row r="87" spans="1:34" s="18" customFormat="1" ht="15.9" customHeight="1" x14ac:dyDescent="0.25">
      <c r="A87" s="15"/>
      <c r="B87" s="14" t="s">
        <v>106</v>
      </c>
      <c r="C87" s="16"/>
      <c r="D87" s="51">
        <f t="shared" ref="D87:AG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31">
        <f t="shared" si="21"/>
        <v>3377.998</v>
      </c>
      <c r="AH87" s="28"/>
    </row>
    <row r="88" spans="1:34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" customHeight="1" x14ac:dyDescent="0.25">
      <c r="A89" s="3"/>
      <c r="B89" s="4"/>
      <c r="C89" s="3">
        <f>SUM(D87:AG87)/30</f>
        <v>3377.9980000000023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" customHeight="1" x14ac:dyDescent="0.25">
      <c r="A91" s="191">
        <v>1</v>
      </c>
      <c r="B91" s="192" t="s">
        <v>58</v>
      </c>
      <c r="C91" s="19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75">
        <v>1</v>
      </c>
    </row>
    <row r="95" spans="1:34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" customHeight="1" x14ac:dyDescent="0.25">
      <c r="A96" s="9"/>
      <c r="B96" s="20" t="s">
        <v>107</v>
      </c>
      <c r="C96" s="11"/>
      <c r="D96" s="49">
        <f t="shared" ref="D96:AG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40">
        <f t="shared" si="22"/>
        <v>4355</v>
      </c>
    </row>
    <row r="97" spans="1:34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30">
        <f t="shared" si="23"/>
        <v>90.583999999999989</v>
      </c>
      <c r="AH97" s="28"/>
    </row>
    <row r="98" spans="1:34" s="18" customFormat="1" ht="15.9" customHeight="1" x14ac:dyDescent="0.25">
      <c r="A98" s="15"/>
      <c r="B98" s="14" t="s">
        <v>106</v>
      </c>
      <c r="C98" s="16"/>
      <c r="D98" s="51">
        <f t="shared" ref="D98:AG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31">
        <f t="shared" si="24"/>
        <v>4264.4160000000002</v>
      </c>
      <c r="AH98" s="28"/>
    </row>
    <row r="99" spans="1:34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" customHeight="1" x14ac:dyDescent="0.25">
      <c r="A100" s="3"/>
      <c r="B100" s="4"/>
      <c r="C100" s="3">
        <f>SUM(D98:AG98)/30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75">
        <v>1</v>
      </c>
    </row>
    <row r="104" spans="1:34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" customHeight="1" x14ac:dyDescent="0.25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40">
        <f t="shared" si="25"/>
        <v>4937</v>
      </c>
    </row>
    <row r="109" spans="1:34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30">
        <f t="shared" si="26"/>
        <v>249.31850000000003</v>
      </c>
    </row>
    <row r="110" spans="1:34" s="1" customFormat="1" ht="15.9" customHeight="1" x14ac:dyDescent="0.25">
      <c r="A110" s="15"/>
      <c r="B110" s="14" t="s">
        <v>106</v>
      </c>
      <c r="C110" s="16"/>
      <c r="D110" s="51">
        <f t="shared" ref="D110:AG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31">
        <f t="shared" si="27"/>
        <v>4687.6814999999997</v>
      </c>
    </row>
    <row r="111" spans="1:34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" customHeight="1" x14ac:dyDescent="0.25">
      <c r="A112" s="3"/>
      <c r="B112" s="4"/>
      <c r="C112" s="3">
        <f>SUM(D110:AG110)/30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75">
        <v>1</v>
      </c>
    </row>
    <row r="116" spans="1:33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" customHeight="1" x14ac:dyDescent="0.25">
      <c r="A118" s="92">
        <f t="shared" si="28"/>
        <v>5</v>
      </c>
      <c r="B118" s="93" t="s">
        <v>74</v>
      </c>
      <c r="C118" s="92">
        <v>1129</v>
      </c>
      <c r="D118" s="123">
        <v>0</v>
      </c>
      <c r="E118" s="60">
        <v>0.2</v>
      </c>
      <c r="F118" s="60">
        <v>0.3</v>
      </c>
      <c r="G118" s="60">
        <v>0.5</v>
      </c>
      <c r="H118" s="60">
        <v>0.7</v>
      </c>
      <c r="I118" s="60">
        <v>0.9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75">
        <v>1</v>
      </c>
    </row>
    <row r="120" spans="1:33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75">
        <v>1</v>
      </c>
    </row>
    <row r="123" spans="1:33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75">
        <v>1</v>
      </c>
    </row>
    <row r="124" spans="1:33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75">
        <v>1</v>
      </c>
    </row>
    <row r="125" spans="1:33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75">
        <v>1</v>
      </c>
    </row>
    <row r="128" spans="1:33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75">
        <v>1</v>
      </c>
    </row>
    <row r="130" spans="1:34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75">
        <v>1</v>
      </c>
    </row>
    <row r="132" spans="1:34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75">
        <v>1</v>
      </c>
    </row>
    <row r="134" spans="1:34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75">
        <v>1</v>
      </c>
    </row>
    <row r="135" spans="1:34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75">
        <v>1</v>
      </c>
    </row>
    <row r="136" spans="1:34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75">
        <v>1</v>
      </c>
    </row>
    <row r="138" spans="1:34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196">
        <v>1</v>
      </c>
      <c r="J138" s="196">
        <v>1</v>
      </c>
      <c r="K138" s="196">
        <v>1</v>
      </c>
      <c r="L138" s="196">
        <v>1</v>
      </c>
      <c r="M138" s="196">
        <v>1</v>
      </c>
      <c r="N138" s="196">
        <v>1</v>
      </c>
      <c r="O138" s="196">
        <v>1</v>
      </c>
      <c r="P138" s="196">
        <v>1</v>
      </c>
      <c r="Q138" s="196">
        <v>1</v>
      </c>
      <c r="R138" s="196">
        <v>1</v>
      </c>
      <c r="S138" s="196">
        <v>1</v>
      </c>
      <c r="T138" s="196">
        <v>1</v>
      </c>
      <c r="U138" s="196">
        <v>1</v>
      </c>
      <c r="V138" s="196">
        <v>1</v>
      </c>
      <c r="W138" s="196">
        <v>1</v>
      </c>
      <c r="X138" s="196">
        <v>1</v>
      </c>
      <c r="Y138" s="196">
        <v>1</v>
      </c>
      <c r="Z138" s="196">
        <v>1</v>
      </c>
      <c r="AA138" s="196">
        <v>1</v>
      </c>
      <c r="AB138" s="196">
        <v>1</v>
      </c>
      <c r="AC138" s="196">
        <v>1</v>
      </c>
      <c r="AD138" s="196">
        <v>1</v>
      </c>
      <c r="AE138" s="196">
        <v>1</v>
      </c>
      <c r="AF138" s="196">
        <v>1</v>
      </c>
      <c r="AG138" s="201">
        <v>1</v>
      </c>
    </row>
    <row r="139" spans="1:34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201">
        <v>1</v>
      </c>
    </row>
    <row r="140" spans="1:34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" customHeight="1" x14ac:dyDescent="0.25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24460</v>
      </c>
      <c r="E141" s="12">
        <f t="shared" si="29"/>
        <v>24685.8</v>
      </c>
      <c r="F141" s="12">
        <f t="shared" si="29"/>
        <v>24798.7</v>
      </c>
      <c r="G141" s="12">
        <f t="shared" si="29"/>
        <v>25024.5</v>
      </c>
      <c r="H141" s="12">
        <f t="shared" si="29"/>
        <v>25250.3</v>
      </c>
      <c r="I141" s="12">
        <f t="shared" si="29"/>
        <v>25476.1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30">
        <f t="shared" si="29"/>
        <v>25589</v>
      </c>
    </row>
    <row r="142" spans="1:34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662.86599999999999</v>
      </c>
      <c r="E142" s="12">
        <f t="shared" si="30"/>
        <v>662.86599999999999</v>
      </c>
      <c r="F142" s="12">
        <f t="shared" si="30"/>
        <v>662.86599999999999</v>
      </c>
      <c r="G142" s="12">
        <f t="shared" si="30"/>
        <v>662.86599999999999</v>
      </c>
      <c r="H142" s="12">
        <f t="shared" si="30"/>
        <v>662.86599999999999</v>
      </c>
      <c r="I142" s="12">
        <f t="shared" si="30"/>
        <v>662.86599999999999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30">
        <f t="shared" si="30"/>
        <v>693.46190000000001</v>
      </c>
      <c r="AH142" s="28"/>
    </row>
    <row r="143" spans="1:34" s="18" customFormat="1" ht="15.9" customHeight="1" x14ac:dyDescent="0.25">
      <c r="A143" s="15"/>
      <c r="B143" s="14" t="s">
        <v>106</v>
      </c>
      <c r="C143" s="16"/>
      <c r="D143" s="51">
        <f t="shared" ref="D143:AG143" si="31">D141-D142</f>
        <v>23797.133999999998</v>
      </c>
      <c r="E143" s="17">
        <f t="shared" si="31"/>
        <v>24022.934000000001</v>
      </c>
      <c r="F143" s="17">
        <f t="shared" si="31"/>
        <v>24135.834000000003</v>
      </c>
      <c r="G143" s="17">
        <f t="shared" si="31"/>
        <v>24361.633999999998</v>
      </c>
      <c r="H143" s="17">
        <f t="shared" si="31"/>
        <v>24587.434000000001</v>
      </c>
      <c r="I143" s="17">
        <f t="shared" si="31"/>
        <v>24813.233999999997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31">
        <f t="shared" si="31"/>
        <v>24895.538100000002</v>
      </c>
      <c r="AH143" s="28"/>
    </row>
    <row r="144" spans="1:34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" customHeight="1" x14ac:dyDescent="0.25">
      <c r="A145" s="3"/>
      <c r="B145" s="4"/>
      <c r="C145" s="3">
        <f>SUM(D143:AG143)/30</f>
        <v>24773.703946666668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75">
        <v>1</v>
      </c>
    </row>
    <row r="149" spans="1:34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75">
        <v>1</v>
      </c>
    </row>
    <row r="152" spans="1:34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6">
        <v>1</v>
      </c>
    </row>
    <row r="154" spans="1:34" s="1" customFormat="1" ht="15.9" customHeight="1" x14ac:dyDescent="0.25">
      <c r="A154" s="9"/>
      <c r="B154" s="20" t="s">
        <v>107</v>
      </c>
      <c r="C154" s="11"/>
      <c r="D154" s="49">
        <f t="shared" ref="D154:AG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30">
        <f t="shared" si="33"/>
        <v>7217</v>
      </c>
    </row>
    <row r="155" spans="1:34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30">
        <f t="shared" si="34"/>
        <v>229.50060000000002</v>
      </c>
      <c r="AH155" s="28"/>
    </row>
    <row r="156" spans="1:34" s="18" customFormat="1" ht="15.9" customHeight="1" x14ac:dyDescent="0.25">
      <c r="A156" s="15"/>
      <c r="B156" s="14" t="s">
        <v>106</v>
      </c>
      <c r="C156" s="16"/>
      <c r="D156" s="51">
        <f t="shared" ref="D156:AG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31">
        <f t="shared" si="35"/>
        <v>6987.4993999999997</v>
      </c>
      <c r="AH156" s="28"/>
    </row>
    <row r="157" spans="1:34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" customHeight="1" x14ac:dyDescent="0.25">
      <c r="A158" s="3"/>
      <c r="B158" s="4"/>
      <c r="C158" s="3">
        <f>SUM(D156:AG156)/30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" customHeight="1" x14ac:dyDescent="0.25">
      <c r="A160" s="9"/>
      <c r="B160" s="10" t="s">
        <v>112</v>
      </c>
      <c r="C160" s="11"/>
      <c r="D160" s="51">
        <f t="shared" ref="D160:AG160" si="36">D15+D25+D36+D55+D75+D87+D98+D110+D143+D156</f>
        <v>83123.030199999994</v>
      </c>
      <c r="E160" s="43">
        <f t="shared" si="36"/>
        <v>83348.830199999997</v>
      </c>
      <c r="F160" s="43">
        <f t="shared" si="36"/>
        <v>83461.730199999991</v>
      </c>
      <c r="G160" s="43">
        <f t="shared" si="36"/>
        <v>83687.530199999994</v>
      </c>
      <c r="H160" s="43">
        <f t="shared" si="36"/>
        <v>83913.330199999997</v>
      </c>
      <c r="I160" s="43">
        <f t="shared" si="36"/>
        <v>84139.130199999985</v>
      </c>
      <c r="J160" s="43">
        <f t="shared" si="36"/>
        <v>84221.434299999994</v>
      </c>
      <c r="K160" s="43">
        <f t="shared" si="36"/>
        <v>84221.434299999994</v>
      </c>
      <c r="L160" s="43">
        <f t="shared" si="36"/>
        <v>84221.434299999994</v>
      </c>
      <c r="M160" s="43">
        <f t="shared" si="36"/>
        <v>84221.434299999994</v>
      </c>
      <c r="N160" s="43">
        <f t="shared" si="36"/>
        <v>84221.434299999994</v>
      </c>
      <c r="O160" s="43">
        <f t="shared" si="36"/>
        <v>84221.434299999994</v>
      </c>
      <c r="P160" s="43">
        <f t="shared" si="36"/>
        <v>84221.434299999994</v>
      </c>
      <c r="Q160" s="43">
        <f t="shared" si="36"/>
        <v>84221.434299999994</v>
      </c>
      <c r="R160" s="43">
        <f t="shared" si="36"/>
        <v>84221.434299999994</v>
      </c>
      <c r="S160" s="43">
        <f t="shared" si="36"/>
        <v>84221.434299999994</v>
      </c>
      <c r="T160" s="43">
        <f t="shared" si="36"/>
        <v>84221.434299999994</v>
      </c>
      <c r="U160" s="43">
        <f t="shared" si="36"/>
        <v>84221.434299999994</v>
      </c>
      <c r="V160" s="43">
        <f t="shared" si="36"/>
        <v>84221.434299999994</v>
      </c>
      <c r="W160" s="43">
        <f t="shared" si="36"/>
        <v>84221.434299999994</v>
      </c>
      <c r="X160" s="43">
        <f t="shared" si="36"/>
        <v>84221.434299999994</v>
      </c>
      <c r="Y160" s="43">
        <f t="shared" si="36"/>
        <v>84221.434299999994</v>
      </c>
      <c r="Z160" s="43">
        <f t="shared" si="36"/>
        <v>84221.434299999994</v>
      </c>
      <c r="AA160" s="43">
        <f t="shared" si="36"/>
        <v>84221.434299999994</v>
      </c>
      <c r="AB160" s="43">
        <f t="shared" si="36"/>
        <v>84221.434299999994</v>
      </c>
      <c r="AC160" s="43">
        <f t="shared" si="36"/>
        <v>84221.434299999994</v>
      </c>
      <c r="AD160" s="43">
        <f t="shared" si="36"/>
        <v>84221.434299999994</v>
      </c>
      <c r="AE160" s="43">
        <f t="shared" si="36"/>
        <v>84221.434299999994</v>
      </c>
      <c r="AF160" s="43">
        <f t="shared" si="36"/>
        <v>84221.434299999994</v>
      </c>
      <c r="AG160" s="44">
        <f t="shared" si="36"/>
        <v>84221.434299999994</v>
      </c>
    </row>
    <row r="161" spans="1:34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" customHeight="1" x14ac:dyDescent="0.25">
      <c r="A162" s="3"/>
      <c r="B162" s="4"/>
      <c r="C162" s="3">
        <f>SUM(D160:AG160)/30</f>
        <v>84099.600146666664</v>
      </c>
      <c r="D162" s="53">
        <f t="shared" ref="D162:AG162" si="37">(D13+D23+D34+D53+D73+D85+D96+D141+D154)/87012</f>
        <v>0.93026249252976601</v>
      </c>
      <c r="E162" s="25">
        <f t="shared" si="37"/>
        <v>0.93285753689146333</v>
      </c>
      <c r="F162" s="25">
        <f t="shared" si="37"/>
        <v>0.93415505907231178</v>
      </c>
      <c r="G162" s="25">
        <f t="shared" si="37"/>
        <v>0.93675010343400911</v>
      </c>
      <c r="H162" s="25">
        <f t="shared" si="37"/>
        <v>0.93934514779570633</v>
      </c>
      <c r="I162" s="25">
        <f t="shared" si="37"/>
        <v>0.94194019215740366</v>
      </c>
      <c r="J162" s="25">
        <f t="shared" si="37"/>
        <v>0.94323771433825221</v>
      </c>
      <c r="K162" s="25">
        <f t="shared" si="37"/>
        <v>0.94323771433825221</v>
      </c>
      <c r="L162" s="25">
        <f t="shared" si="37"/>
        <v>0.94323771433825221</v>
      </c>
      <c r="M162" s="25">
        <f t="shared" si="37"/>
        <v>0.94323771433825221</v>
      </c>
      <c r="N162" s="25">
        <f t="shared" si="37"/>
        <v>0.94323771433825221</v>
      </c>
      <c r="O162" s="25">
        <f t="shared" si="37"/>
        <v>0.94323771433825221</v>
      </c>
      <c r="P162" s="25">
        <f t="shared" si="37"/>
        <v>0.94323771433825221</v>
      </c>
      <c r="Q162" s="25">
        <f t="shared" si="37"/>
        <v>0.94323771433825221</v>
      </c>
      <c r="R162" s="25">
        <f t="shared" si="37"/>
        <v>0.94323771433825221</v>
      </c>
      <c r="S162" s="25">
        <f t="shared" si="37"/>
        <v>0.94323771433825221</v>
      </c>
      <c r="T162" s="25">
        <f t="shared" si="37"/>
        <v>0.94323771433825221</v>
      </c>
      <c r="U162" s="25">
        <f t="shared" si="37"/>
        <v>0.94323771433825221</v>
      </c>
      <c r="V162" s="25">
        <f t="shared" si="37"/>
        <v>0.94323771433825221</v>
      </c>
      <c r="W162" s="25">
        <f t="shared" si="37"/>
        <v>0.94323771433825221</v>
      </c>
      <c r="X162" s="25">
        <f t="shared" si="37"/>
        <v>0.94323771433825221</v>
      </c>
      <c r="Y162" s="25">
        <f t="shared" si="37"/>
        <v>0.94323771433825221</v>
      </c>
      <c r="Z162" s="25">
        <f t="shared" si="37"/>
        <v>0.94323771433825221</v>
      </c>
      <c r="AA162" s="25">
        <f t="shared" si="37"/>
        <v>0.94323771433825221</v>
      </c>
      <c r="AB162" s="25">
        <f t="shared" si="37"/>
        <v>0.94323771433825221</v>
      </c>
      <c r="AC162" s="25">
        <f t="shared" si="37"/>
        <v>0.94323771433825221</v>
      </c>
      <c r="AD162" s="25">
        <f t="shared" si="37"/>
        <v>0.94323771433825221</v>
      </c>
      <c r="AE162" s="25">
        <f t="shared" si="37"/>
        <v>0.94323771433825221</v>
      </c>
      <c r="AF162" s="25">
        <f t="shared" si="37"/>
        <v>0.94323771433825221</v>
      </c>
      <c r="AG162" s="32">
        <f t="shared" si="37"/>
        <v>0.94323771433825221</v>
      </c>
      <c r="AH162" s="24"/>
    </row>
    <row r="163" spans="1:34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84"/>
    </row>
    <row r="165" spans="1:34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29"/>
    </row>
    <row r="166" spans="1:34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75">
        <v>1</v>
      </c>
    </row>
    <row r="167" spans="1:34" x14ac:dyDescent="0.3">
      <c r="A167" s="92">
        <f t="shared" ref="A167:A173" si="38">+A166+1</f>
        <v>2</v>
      </c>
      <c r="B167" s="93" t="s">
        <v>116</v>
      </c>
      <c r="C167" s="92">
        <v>1073</v>
      </c>
      <c r="D167" s="123">
        <v>0</v>
      </c>
      <c r="E167" s="60">
        <v>0.2</v>
      </c>
      <c r="F167" s="60">
        <v>0.3</v>
      </c>
      <c r="G167" s="60">
        <v>0.5</v>
      </c>
      <c r="H167" s="60">
        <v>0.7</v>
      </c>
      <c r="I167" s="60">
        <v>0.9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75">
        <v>1</v>
      </c>
    </row>
    <row r="168" spans="1:34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75">
        <v>1</v>
      </c>
    </row>
    <row r="169" spans="1:34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75">
        <v>1</v>
      </c>
    </row>
    <row r="170" spans="1:34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5">
        <v>1</v>
      </c>
      <c r="R170" s="65">
        <v>1</v>
      </c>
      <c r="S170" s="65">
        <v>1</v>
      </c>
      <c r="T170" s="65">
        <v>1</v>
      </c>
      <c r="U170" s="65">
        <v>1</v>
      </c>
      <c r="V170" s="65">
        <v>1</v>
      </c>
      <c r="W170" s="65">
        <v>1</v>
      </c>
      <c r="X170" s="65">
        <v>1</v>
      </c>
      <c r="Y170" s="65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75">
        <v>1</v>
      </c>
    </row>
    <row r="171" spans="1:34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5">
        <v>1</v>
      </c>
      <c r="R171" s="65">
        <v>1</v>
      </c>
      <c r="S171" s="65">
        <v>1</v>
      </c>
      <c r="T171" s="65">
        <v>1</v>
      </c>
      <c r="U171" s="65">
        <v>1</v>
      </c>
      <c r="V171" s="65">
        <v>1</v>
      </c>
      <c r="W171" s="65">
        <v>1</v>
      </c>
      <c r="X171" s="65">
        <v>1</v>
      </c>
      <c r="Y171" s="65">
        <v>1</v>
      </c>
      <c r="Z171" s="65">
        <v>1</v>
      </c>
      <c r="AA171" s="65">
        <v>1</v>
      </c>
      <c r="AB171" s="65">
        <v>1</v>
      </c>
      <c r="AC171" s="65">
        <v>1</v>
      </c>
      <c r="AD171" s="65">
        <v>1</v>
      </c>
      <c r="AE171" s="65">
        <v>1</v>
      </c>
      <c r="AF171" s="65">
        <v>1</v>
      </c>
      <c r="AG171" s="75">
        <v>1</v>
      </c>
    </row>
    <row r="172" spans="1:34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5">
        <v>1</v>
      </c>
      <c r="R172" s="65">
        <v>1</v>
      </c>
      <c r="S172" s="65">
        <v>1</v>
      </c>
      <c r="T172" s="65">
        <v>1</v>
      </c>
      <c r="U172" s="65">
        <v>1</v>
      </c>
      <c r="V172" s="65">
        <v>1</v>
      </c>
      <c r="W172" s="65">
        <v>1</v>
      </c>
      <c r="X172" s="65">
        <v>1</v>
      </c>
      <c r="Y172" s="65">
        <v>1</v>
      </c>
      <c r="Z172" s="65">
        <v>1</v>
      </c>
      <c r="AA172" s="65">
        <v>1</v>
      </c>
      <c r="AB172" s="65">
        <v>1</v>
      </c>
      <c r="AC172" s="65">
        <v>1</v>
      </c>
      <c r="AD172" s="65">
        <v>1</v>
      </c>
      <c r="AE172" s="65">
        <v>1</v>
      </c>
      <c r="AF172" s="65">
        <v>1</v>
      </c>
      <c r="AG172" s="75">
        <v>1</v>
      </c>
    </row>
    <row r="173" spans="1:34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6">
        <v>1</v>
      </c>
    </row>
    <row r="174" spans="1:34" x14ac:dyDescent="0.3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8077</v>
      </c>
      <c r="E174" s="12">
        <f t="shared" si="39"/>
        <v>8291.6</v>
      </c>
      <c r="F174" s="12">
        <f t="shared" si="39"/>
        <v>8398.9</v>
      </c>
      <c r="G174" s="12">
        <f t="shared" si="39"/>
        <v>8613.5</v>
      </c>
      <c r="H174" s="34">
        <f t="shared" si="39"/>
        <v>8828.1</v>
      </c>
      <c r="I174" s="22">
        <f t="shared" si="39"/>
        <v>9042.7000000000007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0">
        <f t="shared" si="39"/>
        <v>9150</v>
      </c>
    </row>
    <row r="175" spans="1:34" x14ac:dyDescent="0.3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585.58249999999998</v>
      </c>
      <c r="E175" s="37">
        <f t="shared" si="40"/>
        <v>585.58249999999998</v>
      </c>
      <c r="F175" s="37">
        <f t="shared" si="40"/>
        <v>585.58249999999998</v>
      </c>
      <c r="G175" s="37">
        <f t="shared" si="40"/>
        <v>585.58249999999998</v>
      </c>
      <c r="H175" s="37">
        <f t="shared" si="40"/>
        <v>585.58249999999998</v>
      </c>
      <c r="I175" s="37">
        <f t="shared" si="40"/>
        <v>585.58249999999998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0">
        <f t="shared" si="40"/>
        <v>663.375</v>
      </c>
    </row>
    <row r="176" spans="1:34" x14ac:dyDescent="0.3">
      <c r="A176" s="15"/>
      <c r="B176" s="14" t="s">
        <v>106</v>
      </c>
      <c r="C176" s="16"/>
      <c r="D176" s="51">
        <f t="shared" ref="D176:AG176" si="41">D174-D175</f>
        <v>7491.4174999999996</v>
      </c>
      <c r="E176" s="17">
        <f t="shared" si="41"/>
        <v>7706.0174999999999</v>
      </c>
      <c r="F176" s="17">
        <f t="shared" si="41"/>
        <v>7813.3174999999992</v>
      </c>
      <c r="G176" s="17">
        <f t="shared" si="41"/>
        <v>8027.9174999999996</v>
      </c>
      <c r="H176" s="35">
        <f t="shared" si="41"/>
        <v>8242.5174999999999</v>
      </c>
      <c r="I176" s="23">
        <f t="shared" si="41"/>
        <v>8457.1175000000003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1">
        <f t="shared" si="41"/>
        <v>8486.625</v>
      </c>
    </row>
    <row r="177" spans="1:33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29"/>
    </row>
    <row r="178" spans="1:33" x14ac:dyDescent="0.3">
      <c r="A178" s="3"/>
      <c r="B178" s="4"/>
      <c r="C178" s="3">
        <f>SUM(D176:AG176)/30</f>
        <v>8380.5768333333326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47" activePane="bottomRight" state="frozen"/>
      <selection pane="topRight" activeCell="E1" sqref="E1"/>
      <selection pane="bottomLeft" activeCell="A3" sqref="A3"/>
      <selection pane="bottomRight" activeCell="AF64" sqref="AF64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5">
        <v>37438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F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>AF2+1</f>
        <v>30</v>
      </c>
      <c r="AH2" s="183"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8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" customHeight="1" x14ac:dyDescent="0.25">
      <c r="A6" s="191">
        <f t="shared" ref="A6:A12" si="1">+A5+1</f>
        <v>2</v>
      </c>
      <c r="B6" s="192" t="s">
        <v>4</v>
      </c>
      <c r="C6" s="19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" customHeight="1" x14ac:dyDescent="0.25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>(IF(AG5&lt;100%,0,AG5*$C5)+IF(AG6&lt;100%,0,AG6*$C6)+IF(AG7&lt;100%,0,AG7*$C7)+IF(AG8&lt;100%,0,AG8*$C8)+IF(AG9&lt;100%,0,AG9*$C9)+IF(AG10&lt;100%,0,AG10*$C10)+IF(AG11&lt;100%,0,AG11*$C11)+IF(AG12&lt;100%,0,AG12*$C12))*$C14</f>
        <v>332.72640000000001</v>
      </c>
      <c r="AH14" s="30">
        <f t="shared" si="3"/>
        <v>332.72640000000001</v>
      </c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" customHeight="1" x14ac:dyDescent="0.25">
      <c r="A17" s="3"/>
      <c r="B17" s="4"/>
      <c r="C17" s="3">
        <f>SUM(D15:AH15)/31</f>
        <v>7369.2736000000059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>(IF(AG19&lt;100%,0,AG19*$C19)+IF(AG20&lt;100%,0,AG20*$C20)+IF(AG21&lt;100%,0,AG21*$C21)+IF(AG22&lt;100%,0,AG22*$C22))*$C24</f>
        <v>69.600000000000009</v>
      </c>
      <c r="AH24" s="30">
        <f t="shared" si="6"/>
        <v>69.600000000000009</v>
      </c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" customHeight="1" x14ac:dyDescent="0.25">
      <c r="A27" s="3"/>
      <c r="B27" s="4"/>
      <c r="C27" s="3">
        <f>SUM(D25:AH25)/31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>(IF(AG29&lt;100%,0,AG29*$C29)+IF(AG30&lt;100%,0,AG30*$C30)+IF(AG31&lt;100%,0,AG31*$C31)+IF(AG32&lt;100%,0,AG32*$C32)+IF(AG33&lt;100%,0,AG33*$C33))*$C35</f>
        <v>66.501900000000006</v>
      </c>
      <c r="AH35" s="30">
        <f t="shared" si="9"/>
        <v>66.501900000000006</v>
      </c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" customHeight="1" x14ac:dyDescent="0.25">
      <c r="A38" s="3"/>
      <c r="B38" s="4"/>
      <c r="C38" s="3">
        <f>SUM(D36:AH36)/31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75">
        <v>1</v>
      </c>
    </row>
    <row r="41" spans="1:35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75">
        <v>1</v>
      </c>
    </row>
    <row r="42" spans="1:35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>(IF(AG40&lt;100%,0,AG40*$C40)+IF(AG41&lt;100%,0,AG41*$C41)+IF(AG42&lt;100%,0,AG42*$C42)+IF(AG43&lt;100%,0,AG43*$C43)+IF(AG44&lt;100%,0,AG44*$C44)+IF(AG45&lt;100%,0,AG45*$C45)+IF(AG46&lt;100%,0,AG46*$C46)+IF(AG47&lt;100%,0,AG47*$C47)+IF(AG48&lt;100%,0,AG48*$C48)+IF(AG49&lt;100%,0,AG49*$C49)+IF(AG50&lt;100%,0,AG50*$C50)+IF(AG51&lt;100%,0,AG51*$C51)+IF(AG52&lt;100%,0,AG52*$C52))*$C54</f>
        <v>627.68039999999996</v>
      </c>
      <c r="AH54" s="30">
        <f t="shared" si="13"/>
        <v>627.68039999999996</v>
      </c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" customHeight="1" x14ac:dyDescent="0.25">
      <c r="A57" s="3"/>
      <c r="B57" s="4"/>
      <c r="C57" s="3">
        <f>SUM(D55:AH55)/31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" customHeight="1" x14ac:dyDescent="0.25">
      <c r="A60" s="71">
        <f t="shared" ref="A60:A72" si="15">+A59+1</f>
        <v>2</v>
      </c>
      <c r="B60" s="72" t="s">
        <v>38</v>
      </c>
      <c r="C60" s="71">
        <v>1134</v>
      </c>
      <c r="D60" s="110">
        <v>1</v>
      </c>
      <c r="E60" s="65">
        <v>1</v>
      </c>
      <c r="F60" s="65">
        <v>1</v>
      </c>
      <c r="G60" s="65">
        <v>1</v>
      </c>
      <c r="H60" s="65">
        <v>1</v>
      </c>
      <c r="I60" s="65">
        <v>1</v>
      </c>
      <c r="J60" s="65">
        <v>1</v>
      </c>
      <c r="K60" s="65">
        <v>1</v>
      </c>
      <c r="L60" s="65">
        <v>1</v>
      </c>
      <c r="M60" s="65">
        <v>1</v>
      </c>
      <c r="N60" s="65">
        <v>1</v>
      </c>
      <c r="O60" s="65">
        <v>1</v>
      </c>
      <c r="P60" s="65">
        <v>1</v>
      </c>
      <c r="Q60" s="65">
        <v>1</v>
      </c>
      <c r="R60" s="65">
        <v>1</v>
      </c>
      <c r="S60" s="65">
        <v>1</v>
      </c>
      <c r="T60" s="65">
        <v>1</v>
      </c>
      <c r="U60" s="65">
        <v>1</v>
      </c>
      <c r="V60" s="65">
        <v>1</v>
      </c>
      <c r="W60" s="65">
        <v>1</v>
      </c>
      <c r="X60" s="65">
        <v>1</v>
      </c>
      <c r="Y60" s="65">
        <v>1</v>
      </c>
      <c r="Z60" s="65">
        <v>1</v>
      </c>
      <c r="AA60" s="65">
        <v>1</v>
      </c>
      <c r="AB60" s="65">
        <v>1</v>
      </c>
      <c r="AC60" s="65">
        <v>1</v>
      </c>
      <c r="AD60" s="65">
        <v>1</v>
      </c>
      <c r="AE60" s="65">
        <v>1</v>
      </c>
      <c r="AF60" s="65">
        <v>1</v>
      </c>
      <c r="AG60" s="65">
        <v>1</v>
      </c>
      <c r="AH60" s="75">
        <v>1</v>
      </c>
    </row>
    <row r="61" spans="1:35" s="1" customFormat="1" ht="15.9" customHeight="1" x14ac:dyDescent="0.25">
      <c r="A61" s="71">
        <f t="shared" si="15"/>
        <v>3</v>
      </c>
      <c r="B61" s="72" t="s">
        <v>39</v>
      </c>
      <c r="C61" s="71">
        <v>1116</v>
      </c>
      <c r="D61" s="110">
        <v>1</v>
      </c>
      <c r="E61" s="65">
        <v>1</v>
      </c>
      <c r="F61" s="65">
        <v>1</v>
      </c>
      <c r="G61" s="65">
        <v>1</v>
      </c>
      <c r="H61" s="65">
        <v>1</v>
      </c>
      <c r="I61" s="65">
        <v>1</v>
      </c>
      <c r="J61" s="65">
        <v>1</v>
      </c>
      <c r="K61" s="65">
        <v>1</v>
      </c>
      <c r="L61" s="65">
        <v>1</v>
      </c>
      <c r="M61" s="65">
        <v>1</v>
      </c>
      <c r="N61" s="65">
        <v>1</v>
      </c>
      <c r="O61" s="65">
        <v>1</v>
      </c>
      <c r="P61" s="65">
        <v>1</v>
      </c>
      <c r="Q61" s="65">
        <v>1</v>
      </c>
      <c r="R61" s="65">
        <v>1</v>
      </c>
      <c r="S61" s="65">
        <v>1</v>
      </c>
      <c r="T61" s="65">
        <v>1</v>
      </c>
      <c r="U61" s="65">
        <v>1</v>
      </c>
      <c r="V61" s="65">
        <v>1</v>
      </c>
      <c r="W61" s="65">
        <v>1</v>
      </c>
      <c r="X61" s="65">
        <v>1</v>
      </c>
      <c r="Y61" s="65">
        <v>1</v>
      </c>
      <c r="Z61" s="65">
        <v>1</v>
      </c>
      <c r="AA61" s="65">
        <v>1</v>
      </c>
      <c r="AB61" s="65">
        <v>1</v>
      </c>
      <c r="AC61" s="65">
        <v>1</v>
      </c>
      <c r="AD61" s="65">
        <v>1</v>
      </c>
      <c r="AE61" s="65">
        <v>1</v>
      </c>
      <c r="AF61" s="65">
        <v>1</v>
      </c>
      <c r="AG61" s="65">
        <v>1</v>
      </c>
      <c r="AH61" s="75">
        <v>1</v>
      </c>
    </row>
    <row r="62" spans="1:35" s="1" customFormat="1" ht="15.9" customHeight="1" x14ac:dyDescent="0.25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65">
        <v>1</v>
      </c>
      <c r="AH62" s="75">
        <v>1</v>
      </c>
    </row>
    <row r="63" spans="1:35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12225</v>
      </c>
      <c r="E73" s="12">
        <f t="shared" si="16"/>
        <v>12225</v>
      </c>
      <c r="F73" s="12">
        <f t="shared" si="16"/>
        <v>12225</v>
      </c>
      <c r="G73" s="12">
        <f t="shared" si="16"/>
        <v>12225</v>
      </c>
      <c r="H73" s="12">
        <f t="shared" si="16"/>
        <v>12225</v>
      </c>
      <c r="I73" s="12">
        <f t="shared" si="16"/>
        <v>12225</v>
      </c>
      <c r="J73" s="12">
        <f t="shared" si="16"/>
        <v>12225</v>
      </c>
      <c r="K73" s="12">
        <f t="shared" si="16"/>
        <v>12225</v>
      </c>
      <c r="L73" s="12">
        <f t="shared" si="16"/>
        <v>12225</v>
      </c>
      <c r="M73" s="12">
        <f t="shared" si="16"/>
        <v>12225</v>
      </c>
      <c r="N73" s="12">
        <f t="shared" si="16"/>
        <v>12225</v>
      </c>
      <c r="O73" s="12">
        <f t="shared" si="16"/>
        <v>12225</v>
      </c>
      <c r="P73" s="12">
        <f t="shared" si="16"/>
        <v>12225</v>
      </c>
      <c r="Q73" s="12">
        <f t="shared" si="16"/>
        <v>12225</v>
      </c>
      <c r="R73" s="12">
        <f t="shared" si="16"/>
        <v>12225</v>
      </c>
      <c r="S73" s="12">
        <f t="shared" si="16"/>
        <v>12225</v>
      </c>
      <c r="T73" s="12">
        <f t="shared" si="16"/>
        <v>12225</v>
      </c>
      <c r="U73" s="12">
        <f t="shared" si="16"/>
        <v>12225</v>
      </c>
      <c r="V73" s="12">
        <f t="shared" si="16"/>
        <v>12225</v>
      </c>
      <c r="W73" s="12">
        <f t="shared" si="16"/>
        <v>12225</v>
      </c>
      <c r="X73" s="12">
        <f t="shared" si="16"/>
        <v>12225</v>
      </c>
      <c r="Y73" s="12">
        <f t="shared" si="16"/>
        <v>12225</v>
      </c>
      <c r="Z73" s="12">
        <f t="shared" si="16"/>
        <v>12225</v>
      </c>
      <c r="AA73" s="12">
        <f t="shared" si="16"/>
        <v>12225</v>
      </c>
      <c r="AB73" s="12">
        <f t="shared" si="16"/>
        <v>12225</v>
      </c>
      <c r="AC73" s="12">
        <f t="shared" si="16"/>
        <v>12225</v>
      </c>
      <c r="AD73" s="12">
        <f t="shared" si="16"/>
        <v>12225</v>
      </c>
      <c r="AE73" s="12">
        <f t="shared" si="16"/>
        <v>12225</v>
      </c>
      <c r="AF73" s="12">
        <f t="shared" si="16"/>
        <v>12225</v>
      </c>
      <c r="AG73" s="12">
        <f t="shared" si="16"/>
        <v>12225</v>
      </c>
      <c r="AH73" s="30">
        <f t="shared" si="16"/>
        <v>12225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347.19</v>
      </c>
      <c r="E74" s="12">
        <f t="shared" si="17"/>
        <v>347.19</v>
      </c>
      <c r="F74" s="12">
        <f t="shared" si="17"/>
        <v>347.19</v>
      </c>
      <c r="G74" s="12">
        <f t="shared" si="17"/>
        <v>347.19</v>
      </c>
      <c r="H74" s="12">
        <f t="shared" si="17"/>
        <v>347.19</v>
      </c>
      <c r="I74" s="12">
        <f t="shared" si="17"/>
        <v>347.19</v>
      </c>
      <c r="J74" s="12">
        <f t="shared" si="17"/>
        <v>347.19</v>
      </c>
      <c r="K74" s="12">
        <f t="shared" si="17"/>
        <v>347.19</v>
      </c>
      <c r="L74" s="12">
        <f t="shared" si="17"/>
        <v>347.19</v>
      </c>
      <c r="M74" s="12">
        <f t="shared" si="17"/>
        <v>347.19</v>
      </c>
      <c r="N74" s="12">
        <f t="shared" si="17"/>
        <v>347.19</v>
      </c>
      <c r="O74" s="12">
        <f t="shared" si="17"/>
        <v>347.19</v>
      </c>
      <c r="P74" s="12">
        <f t="shared" si="17"/>
        <v>347.19</v>
      </c>
      <c r="Q74" s="12">
        <f t="shared" si="17"/>
        <v>347.19</v>
      </c>
      <c r="R74" s="12">
        <f t="shared" si="17"/>
        <v>347.19</v>
      </c>
      <c r="S74" s="12">
        <f t="shared" si="17"/>
        <v>347.19</v>
      </c>
      <c r="T74" s="12">
        <f t="shared" si="17"/>
        <v>347.19</v>
      </c>
      <c r="U74" s="12">
        <f t="shared" si="17"/>
        <v>347.19</v>
      </c>
      <c r="V74" s="12">
        <f t="shared" si="17"/>
        <v>347.19</v>
      </c>
      <c r="W74" s="12">
        <f t="shared" si="17"/>
        <v>347.19</v>
      </c>
      <c r="X74" s="12">
        <f t="shared" si="17"/>
        <v>347.19</v>
      </c>
      <c r="Y74" s="12">
        <f t="shared" si="17"/>
        <v>347.19</v>
      </c>
      <c r="Z74" s="12">
        <f t="shared" si="17"/>
        <v>347.19</v>
      </c>
      <c r="AA74" s="12">
        <f t="shared" si="17"/>
        <v>347.19</v>
      </c>
      <c r="AB74" s="12">
        <f t="shared" si="17"/>
        <v>347.19</v>
      </c>
      <c r="AC74" s="12">
        <f t="shared" si="17"/>
        <v>347.19</v>
      </c>
      <c r="AD74" s="12">
        <f t="shared" si="17"/>
        <v>347.19</v>
      </c>
      <c r="AE74" s="12">
        <f t="shared" si="17"/>
        <v>347.19</v>
      </c>
      <c r="AF74" s="12">
        <f t="shared" si="17"/>
        <v>347.19</v>
      </c>
      <c r="AG74" s="12">
        <f>(IF(AG59&lt;100%,0,AG59*$C59)+IF(AG60&lt;100%,0,AG60*$C60)+IF(AG61&lt;100%,0,AG61*$C61)+IF(AG62&lt;100%,0,AG62*$C62)+IF(AG63&lt;100%,0,AG63*$C63)+IF(AG64&lt;100%,0,AG64*$C64)+IF(AG65&lt;100%,0,AG65*$C65)+IF(AG66&lt;96%,0,AG66*$C66)+IF(AG67&lt;100%,0,AG67*$C67)+IF(AG68&lt;100%,0,AG68*$C68)+IF(AG69&lt;100%,0,AG69*$C69)+IF(AG70&lt;100%,0,AG70*$C70)+IF(AG71&lt;100%,0,AG71*$C71)+IF(AG72&lt;100%,0,AG72*$C72))*$C74</f>
        <v>347.19</v>
      </c>
      <c r="AH74" s="30">
        <f t="shared" si="17"/>
        <v>347.19</v>
      </c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8">D73-D74</f>
        <v>11877.81</v>
      </c>
      <c r="E75" s="17">
        <f t="shared" si="18"/>
        <v>11877.81</v>
      </c>
      <c r="F75" s="17">
        <f t="shared" si="18"/>
        <v>11877.81</v>
      </c>
      <c r="G75" s="17">
        <f t="shared" si="18"/>
        <v>11877.81</v>
      </c>
      <c r="H75" s="17">
        <f t="shared" si="18"/>
        <v>11877.81</v>
      </c>
      <c r="I75" s="17">
        <f t="shared" si="18"/>
        <v>11877.81</v>
      </c>
      <c r="J75" s="17">
        <f t="shared" si="18"/>
        <v>11877.81</v>
      </c>
      <c r="K75" s="17">
        <f t="shared" si="18"/>
        <v>11877.81</v>
      </c>
      <c r="L75" s="17">
        <f t="shared" si="18"/>
        <v>11877.81</v>
      </c>
      <c r="M75" s="17">
        <f t="shared" si="18"/>
        <v>11877.81</v>
      </c>
      <c r="N75" s="17">
        <f t="shared" si="18"/>
        <v>11877.81</v>
      </c>
      <c r="O75" s="17">
        <f t="shared" si="18"/>
        <v>11877.81</v>
      </c>
      <c r="P75" s="17">
        <f t="shared" si="18"/>
        <v>11877.81</v>
      </c>
      <c r="Q75" s="17">
        <f t="shared" si="18"/>
        <v>11877.81</v>
      </c>
      <c r="R75" s="17">
        <f t="shared" si="18"/>
        <v>11877.81</v>
      </c>
      <c r="S75" s="17">
        <f t="shared" si="18"/>
        <v>11877.81</v>
      </c>
      <c r="T75" s="17">
        <f t="shared" si="18"/>
        <v>11877.81</v>
      </c>
      <c r="U75" s="17">
        <f t="shared" si="18"/>
        <v>11877.81</v>
      </c>
      <c r="V75" s="17">
        <f t="shared" si="18"/>
        <v>11877.81</v>
      </c>
      <c r="W75" s="17">
        <f t="shared" si="18"/>
        <v>11877.81</v>
      </c>
      <c r="X75" s="17">
        <f t="shared" si="18"/>
        <v>11877.81</v>
      </c>
      <c r="Y75" s="17">
        <f t="shared" si="18"/>
        <v>11877.81</v>
      </c>
      <c r="Z75" s="17">
        <f t="shared" si="18"/>
        <v>11877.81</v>
      </c>
      <c r="AA75" s="17">
        <f t="shared" si="18"/>
        <v>11877.81</v>
      </c>
      <c r="AB75" s="17">
        <f t="shared" si="18"/>
        <v>11877.81</v>
      </c>
      <c r="AC75" s="17">
        <f t="shared" si="18"/>
        <v>11877.81</v>
      </c>
      <c r="AD75" s="17">
        <f t="shared" si="18"/>
        <v>11877.81</v>
      </c>
      <c r="AE75" s="17">
        <f t="shared" si="18"/>
        <v>11877.81</v>
      </c>
      <c r="AF75" s="17">
        <f t="shared" si="18"/>
        <v>11877.81</v>
      </c>
      <c r="AG75" s="17">
        <f t="shared" si="18"/>
        <v>11877.81</v>
      </c>
      <c r="AH75" s="31">
        <f t="shared" si="18"/>
        <v>11877.81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" customHeight="1" x14ac:dyDescent="0.25">
      <c r="A77" s="3"/>
      <c r="B77" s="4"/>
      <c r="C77" s="3">
        <f>SUM(D75:AH75)/31</f>
        <v>11877.81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" customHeight="1" x14ac:dyDescent="0.25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" customHeight="1" x14ac:dyDescent="0.25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" customHeight="1" x14ac:dyDescent="0.25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" customHeight="1" thickBot="1" x14ac:dyDescent="0.3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>(IF(AG79&lt;100%,0,AG79*$C79)+IF(AG80&lt;100%,0,AG80*$C80)+IF(AG81&lt;100%,0,AG81*$C81)+IF(AG82&lt;100%,0,AG82*$C82)+IF(AG83&lt;100%,0,AG83*$C83)+IF(AG84&lt;100%,0,AG84*$C84))*$C86</f>
        <v>82.001999999999995</v>
      </c>
      <c r="AH86" s="30">
        <f t="shared" si="20"/>
        <v>82.001999999999995</v>
      </c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" customHeight="1" x14ac:dyDescent="0.25">
      <c r="A89" s="3"/>
      <c r="B89" s="4"/>
      <c r="C89" s="3">
        <f>SUM(D87:AH87)/31</f>
        <v>3377.9980000000028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" customHeight="1" x14ac:dyDescent="0.25">
      <c r="A91" s="191">
        <v>1</v>
      </c>
      <c r="B91" s="192" t="s">
        <v>58</v>
      </c>
      <c r="C91" s="19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>(IF(AG91&lt;100%,0,AG91*$C91)+IF(AG92&lt;100%,0,AG92*$C92)+IF(AG93&lt;100%,0,AG93*$C93)+IF(AG94&lt;100%,0,AG94*$C94)+IF(AG95&lt;100%,0,AG95*$C95))*$C97</f>
        <v>90.583999999999989</v>
      </c>
      <c r="AH97" s="30">
        <f t="shared" si="23"/>
        <v>90.583999999999989</v>
      </c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" customHeight="1" x14ac:dyDescent="0.25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>(IF(AG102&lt;100%,0,AG102*$C102)+IF(AG103&lt;100%,0,AG103*$C103)+IF(AG104&lt;100%,0,AG104*$C104)+IF(AG105&lt;100%,0,AG105*$C105)+IF(AG106&lt;100%,0,AG106*$C106)+IF(AG107&lt;100%,0,AG107*$C107))*$C109</f>
        <v>249.31850000000003</v>
      </c>
      <c r="AH109" s="30">
        <f t="shared" si="26"/>
        <v>249.31850000000003</v>
      </c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" customHeight="1" x14ac:dyDescent="0.25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196">
        <v>1</v>
      </c>
      <c r="J138" s="196">
        <v>1</v>
      </c>
      <c r="K138" s="196">
        <v>1</v>
      </c>
      <c r="L138" s="196">
        <v>1</v>
      </c>
      <c r="M138" s="196">
        <v>1</v>
      </c>
      <c r="N138" s="196">
        <v>1</v>
      </c>
      <c r="O138" s="196">
        <v>1</v>
      </c>
      <c r="P138" s="196">
        <v>1</v>
      </c>
      <c r="Q138" s="196">
        <v>1</v>
      </c>
      <c r="R138" s="196">
        <v>1</v>
      </c>
      <c r="S138" s="196">
        <v>1</v>
      </c>
      <c r="T138" s="196">
        <v>1</v>
      </c>
      <c r="U138" s="196">
        <v>1</v>
      </c>
      <c r="V138" s="196">
        <v>1</v>
      </c>
      <c r="W138" s="196">
        <v>1</v>
      </c>
      <c r="X138" s="196">
        <v>1</v>
      </c>
      <c r="Y138" s="196">
        <v>1</v>
      </c>
      <c r="Z138" s="196">
        <v>1</v>
      </c>
      <c r="AA138" s="196">
        <v>1</v>
      </c>
      <c r="AB138" s="196">
        <v>1</v>
      </c>
      <c r="AC138" s="196">
        <v>1</v>
      </c>
      <c r="AD138" s="196">
        <v>1</v>
      </c>
      <c r="AE138" s="196">
        <v>1</v>
      </c>
      <c r="AF138" s="196">
        <v>1</v>
      </c>
      <c r="AG138" s="196">
        <v>1</v>
      </c>
      <c r="AH138" s="201">
        <v>1</v>
      </c>
    </row>
    <row r="139" spans="1:35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196">
        <v>1</v>
      </c>
      <c r="F139" s="196">
        <v>1</v>
      </c>
      <c r="G139" s="196">
        <v>1</v>
      </c>
      <c r="H139" s="196">
        <v>1</v>
      </c>
      <c r="I139" s="196">
        <v>1</v>
      </c>
      <c r="J139" s="196">
        <v>1</v>
      </c>
      <c r="K139" s="196">
        <v>1</v>
      </c>
      <c r="L139" s="196">
        <v>1</v>
      </c>
      <c r="M139" s="196">
        <v>1</v>
      </c>
      <c r="N139" s="196">
        <v>1</v>
      </c>
      <c r="O139" s="196">
        <v>1</v>
      </c>
      <c r="P139" s="196">
        <v>1</v>
      </c>
      <c r="Q139" s="196">
        <v>1</v>
      </c>
      <c r="R139" s="196">
        <v>1</v>
      </c>
      <c r="S139" s="196">
        <v>1</v>
      </c>
      <c r="T139" s="196">
        <v>1</v>
      </c>
      <c r="U139" s="196">
        <v>1</v>
      </c>
      <c r="V139" s="196">
        <v>1</v>
      </c>
      <c r="W139" s="196">
        <v>1</v>
      </c>
      <c r="X139" s="196">
        <v>1</v>
      </c>
      <c r="Y139" s="196">
        <v>1</v>
      </c>
      <c r="Z139" s="196">
        <v>1</v>
      </c>
      <c r="AA139" s="196">
        <v>1</v>
      </c>
      <c r="AB139" s="196">
        <v>1</v>
      </c>
      <c r="AC139" s="196">
        <v>1</v>
      </c>
      <c r="AD139" s="196">
        <v>1</v>
      </c>
      <c r="AE139" s="196">
        <v>1</v>
      </c>
      <c r="AF139" s="196">
        <v>1</v>
      </c>
      <c r="AG139" s="196">
        <v>1</v>
      </c>
      <c r="AH139" s="201">
        <v>1</v>
      </c>
    </row>
    <row r="140" spans="1:35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25589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12">
        <f t="shared" si="29"/>
        <v>25589</v>
      </c>
      <c r="AH141" s="30">
        <f t="shared" si="29"/>
        <v>25589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693.46190000000001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12">
        <f>(IF(AG114&lt;100%,0,AG114*$C114)+IF(AG115&lt;100%,0,AG115*$C115)+IF(AG116&lt;100%,0,AG116*$C116)+IF(AG117&lt;100%,0,AG117*$C117)+IF(AG118&lt;100%,0,AG118*$C118)+IF(AG119&lt;100%,0,AG119*$C119)+IF(AG120&lt;100%,0,AG120*$C120)+IF(AG121&lt;100%,0,AG121*$C121)+IF(AG122&lt;100%,0,AG122*$C122)+IF(AG123&lt;100%,0,AG123*$C123)+IF(AG124&lt;100%,0,AG124*$C124)+IF(AG125&lt;100%,0,AG125*$C125)+IF(AG126&lt;100%,0,AG126*$C126)+IF(AG127&lt;100%,0,AG127*$C127)+IF(AG128&lt;100%,0,AG128*$C128)+IF(AG129&lt;100%,0,AG129*$C129)+IF(AG130&lt;100%,0,AG130*$C130)+IF(AG131&lt;100%,0,AG131*$C131)+IF(AG132&lt;100%,0,AG132*$C132)+IF(AG133&lt;100%,0,AG133*$C133)+IF(AG134&lt;100%,0,AG134*$C134)+IF(AG135&lt;100%,0,AG135*$C135)+IF(AG136&lt;100%,0,AG136*$C136)+IF(AG137&lt;100%,0,AG137*$C137)+IF(AG138&lt;100%,0,AG138*$C138)+IF(AG139&lt;100%,0,AG139*$C139)+IF(AG140&lt;100%,0,AG140*$C140))*$C142</f>
        <v>693.46190000000001</v>
      </c>
      <c r="AH142" s="30">
        <f t="shared" si="30"/>
        <v>693.46190000000001</v>
      </c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31">D141-D142</f>
        <v>24895.538100000002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17">
        <f t="shared" si="31"/>
        <v>24895.538100000002</v>
      </c>
      <c r="AH143" s="31">
        <f t="shared" si="31"/>
        <v>24895.538100000002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" customHeight="1" x14ac:dyDescent="0.25">
      <c r="A145" s="3"/>
      <c r="B145" s="4"/>
      <c r="C145" s="3">
        <f>SUM(D143:AH143)/31</f>
        <v>24895.538100000002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>(IF(AG147&lt;100%,0,AG147*$C147)+IF(AG148&lt;100%,0,AG148*$C148)+IF(AG149&lt;100%,0,AG149*$C149)+IF(AG150&lt;100%,0,AG150*$C150)+IF(AG151&lt;100%,0,AG151*$C151)+IF(AG152&lt;100%,0,AG152*$C152)+IF(AG153&lt;100%,0,AG153*$C153))*$C155</f>
        <v>229.50060000000002</v>
      </c>
      <c r="AH155" s="30">
        <f t="shared" si="34"/>
        <v>229.50060000000002</v>
      </c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" customHeight="1" x14ac:dyDescent="0.25">
      <c r="A158" s="3"/>
      <c r="B158" s="4"/>
      <c r="C158" s="3">
        <f>SUM(D156:AH156)/31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11"/>
      <c r="D160" s="51">
        <f t="shared" ref="D160:AH160" si="36">D15+D25+D36+D55+D75+D87+D98+D110+D143+D156</f>
        <v>84221.434299999994</v>
      </c>
      <c r="E160" s="43">
        <f t="shared" si="36"/>
        <v>84221.434299999994</v>
      </c>
      <c r="F160" s="43">
        <f t="shared" si="36"/>
        <v>84221.434299999994</v>
      </c>
      <c r="G160" s="43">
        <f t="shared" si="36"/>
        <v>84221.434299999994</v>
      </c>
      <c r="H160" s="43">
        <f t="shared" si="36"/>
        <v>84221.434299999994</v>
      </c>
      <c r="I160" s="43">
        <f t="shared" si="36"/>
        <v>84221.434299999994</v>
      </c>
      <c r="J160" s="43">
        <f t="shared" si="36"/>
        <v>84221.434299999994</v>
      </c>
      <c r="K160" s="43">
        <f t="shared" si="36"/>
        <v>84221.434299999994</v>
      </c>
      <c r="L160" s="43">
        <f t="shared" si="36"/>
        <v>84221.434299999994</v>
      </c>
      <c r="M160" s="43">
        <f t="shared" si="36"/>
        <v>84221.434299999994</v>
      </c>
      <c r="N160" s="43">
        <f t="shared" si="36"/>
        <v>84221.434299999994</v>
      </c>
      <c r="O160" s="43">
        <f t="shared" si="36"/>
        <v>84221.434299999994</v>
      </c>
      <c r="P160" s="43">
        <f t="shared" si="36"/>
        <v>84221.434299999994</v>
      </c>
      <c r="Q160" s="43">
        <f t="shared" si="36"/>
        <v>84221.434299999994</v>
      </c>
      <c r="R160" s="43">
        <f t="shared" si="36"/>
        <v>84221.434299999994</v>
      </c>
      <c r="S160" s="43">
        <f t="shared" si="36"/>
        <v>84221.434299999994</v>
      </c>
      <c r="T160" s="43">
        <f t="shared" si="36"/>
        <v>84221.434299999994</v>
      </c>
      <c r="U160" s="43">
        <f t="shared" si="36"/>
        <v>84221.434299999994</v>
      </c>
      <c r="V160" s="43">
        <f t="shared" si="36"/>
        <v>84221.434299999994</v>
      </c>
      <c r="W160" s="43">
        <f t="shared" si="36"/>
        <v>84221.434299999994</v>
      </c>
      <c r="X160" s="43">
        <f t="shared" si="36"/>
        <v>84221.434299999994</v>
      </c>
      <c r="Y160" s="43">
        <f t="shared" si="36"/>
        <v>84221.434299999994</v>
      </c>
      <c r="Z160" s="43">
        <f t="shared" si="36"/>
        <v>84221.434299999994</v>
      </c>
      <c r="AA160" s="43">
        <f t="shared" si="36"/>
        <v>84221.434299999994</v>
      </c>
      <c r="AB160" s="43">
        <f t="shared" si="36"/>
        <v>84221.434299999994</v>
      </c>
      <c r="AC160" s="43">
        <f t="shared" si="36"/>
        <v>84221.434299999994</v>
      </c>
      <c r="AD160" s="43">
        <f t="shared" si="36"/>
        <v>84221.434299999994</v>
      </c>
      <c r="AE160" s="43">
        <f t="shared" si="36"/>
        <v>84221.434299999994</v>
      </c>
      <c r="AF160" s="43">
        <f t="shared" si="36"/>
        <v>84221.434299999994</v>
      </c>
      <c r="AG160" s="43">
        <f>AG15+AG25+AG36+AG55+AG75+AG87+AG98+AG110+AG143+AG156</f>
        <v>84221.434299999994</v>
      </c>
      <c r="AH160" s="44">
        <f t="shared" si="36"/>
        <v>84221.434299999994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" customHeight="1" x14ac:dyDescent="0.25">
      <c r="A162" s="3"/>
      <c r="B162" s="4"/>
      <c r="C162" s="3">
        <f>SUM(D160:AH160)/30</f>
        <v>87028.815443333311</v>
      </c>
      <c r="D162" s="53">
        <f t="shared" ref="D162:AH162" si="37">(D13+D23+D34+D53+D73+D85+D96+D141+D154)/87012</f>
        <v>0.94323771433825221</v>
      </c>
      <c r="E162" s="25">
        <f t="shared" si="37"/>
        <v>0.94323771433825221</v>
      </c>
      <c r="F162" s="25">
        <f t="shared" si="37"/>
        <v>0.94323771433825221</v>
      </c>
      <c r="G162" s="25">
        <f t="shared" si="37"/>
        <v>0.94323771433825221</v>
      </c>
      <c r="H162" s="25">
        <f t="shared" si="37"/>
        <v>0.94323771433825221</v>
      </c>
      <c r="I162" s="25">
        <f t="shared" si="37"/>
        <v>0.94323771433825221</v>
      </c>
      <c r="J162" s="25">
        <f t="shared" si="37"/>
        <v>0.94323771433825221</v>
      </c>
      <c r="K162" s="25">
        <f t="shared" si="37"/>
        <v>0.94323771433825221</v>
      </c>
      <c r="L162" s="25">
        <f t="shared" si="37"/>
        <v>0.94323771433825221</v>
      </c>
      <c r="M162" s="25">
        <f t="shared" si="37"/>
        <v>0.94323771433825221</v>
      </c>
      <c r="N162" s="25">
        <f t="shared" si="37"/>
        <v>0.94323771433825221</v>
      </c>
      <c r="O162" s="25">
        <f t="shared" si="37"/>
        <v>0.94323771433825221</v>
      </c>
      <c r="P162" s="25">
        <f t="shared" si="37"/>
        <v>0.94323771433825221</v>
      </c>
      <c r="Q162" s="25">
        <f t="shared" si="37"/>
        <v>0.94323771433825221</v>
      </c>
      <c r="R162" s="25">
        <f t="shared" si="37"/>
        <v>0.94323771433825221</v>
      </c>
      <c r="S162" s="25">
        <f t="shared" si="37"/>
        <v>0.94323771433825221</v>
      </c>
      <c r="T162" s="25">
        <f t="shared" si="37"/>
        <v>0.94323771433825221</v>
      </c>
      <c r="U162" s="25">
        <f t="shared" si="37"/>
        <v>0.94323771433825221</v>
      </c>
      <c r="V162" s="25">
        <f t="shared" si="37"/>
        <v>0.94323771433825221</v>
      </c>
      <c r="W162" s="25">
        <f t="shared" si="37"/>
        <v>0.94323771433825221</v>
      </c>
      <c r="X162" s="25">
        <f t="shared" si="37"/>
        <v>0.94323771433825221</v>
      </c>
      <c r="Y162" s="25">
        <f t="shared" si="37"/>
        <v>0.94323771433825221</v>
      </c>
      <c r="Z162" s="25">
        <f t="shared" si="37"/>
        <v>0.94323771433825221</v>
      </c>
      <c r="AA162" s="25">
        <f t="shared" si="37"/>
        <v>0.94323771433825221</v>
      </c>
      <c r="AB162" s="25">
        <f t="shared" si="37"/>
        <v>0.94323771433825221</v>
      </c>
      <c r="AC162" s="25">
        <f t="shared" si="37"/>
        <v>0.94323771433825221</v>
      </c>
      <c r="AD162" s="25">
        <f t="shared" si="37"/>
        <v>0.94323771433825221</v>
      </c>
      <c r="AE162" s="25">
        <f t="shared" si="37"/>
        <v>0.94323771433825221</v>
      </c>
      <c r="AF162" s="25">
        <f t="shared" si="37"/>
        <v>0.94323771433825221</v>
      </c>
      <c r="AG162" s="25">
        <f>(AG13+AG23+AG34+AG53+AG73+AG85+AG96+AG141+AG154)/87012</f>
        <v>0.94323771433825221</v>
      </c>
      <c r="AH162" s="32">
        <f t="shared" si="37"/>
        <v>0.94323771433825221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84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29"/>
    </row>
    <row r="166" spans="1:35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5">
        <v>1</v>
      </c>
      <c r="AH166" s="75">
        <v>1</v>
      </c>
    </row>
    <row r="167" spans="1:35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5">
        <v>1</v>
      </c>
      <c r="AH167" s="75">
        <v>1</v>
      </c>
    </row>
    <row r="168" spans="1:35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5">
        <v>1</v>
      </c>
      <c r="AH168" s="75">
        <v>1</v>
      </c>
    </row>
    <row r="169" spans="1:35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5">
        <v>1</v>
      </c>
      <c r="AH169" s="75">
        <v>1</v>
      </c>
    </row>
    <row r="170" spans="1:35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5">
        <v>1</v>
      </c>
      <c r="R170" s="65">
        <v>1</v>
      </c>
      <c r="S170" s="65">
        <v>1</v>
      </c>
      <c r="T170" s="65">
        <v>1</v>
      </c>
      <c r="U170" s="65">
        <v>1</v>
      </c>
      <c r="V170" s="65">
        <v>1</v>
      </c>
      <c r="W170" s="65">
        <v>1</v>
      </c>
      <c r="X170" s="65">
        <v>1</v>
      </c>
      <c r="Y170" s="65">
        <v>1</v>
      </c>
      <c r="Z170" s="65">
        <v>1</v>
      </c>
      <c r="AA170" s="65">
        <v>1</v>
      </c>
      <c r="AB170" s="65">
        <v>1</v>
      </c>
      <c r="AC170" s="65">
        <v>1</v>
      </c>
      <c r="AD170" s="65">
        <v>1</v>
      </c>
      <c r="AE170" s="65">
        <v>1</v>
      </c>
      <c r="AF170" s="65">
        <v>1</v>
      </c>
      <c r="AG170" s="65">
        <v>1</v>
      </c>
      <c r="AH170" s="75">
        <v>1</v>
      </c>
    </row>
    <row r="171" spans="1:35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5">
        <v>1</v>
      </c>
      <c r="R171" s="65">
        <v>1</v>
      </c>
      <c r="S171" s="65">
        <v>1</v>
      </c>
      <c r="T171" s="65">
        <v>1</v>
      </c>
      <c r="U171" s="65">
        <v>1</v>
      </c>
      <c r="V171" s="65">
        <v>1</v>
      </c>
      <c r="W171" s="65">
        <v>1</v>
      </c>
      <c r="X171" s="65">
        <v>1</v>
      </c>
      <c r="Y171" s="65">
        <v>1</v>
      </c>
      <c r="Z171" s="65">
        <v>1</v>
      </c>
      <c r="AA171" s="65">
        <v>1</v>
      </c>
      <c r="AB171" s="65">
        <v>1</v>
      </c>
      <c r="AC171" s="65">
        <v>1</v>
      </c>
      <c r="AD171" s="65">
        <v>1</v>
      </c>
      <c r="AE171" s="65">
        <v>1</v>
      </c>
      <c r="AF171" s="65">
        <v>1</v>
      </c>
      <c r="AG171" s="65">
        <v>1</v>
      </c>
      <c r="AH171" s="75">
        <v>1</v>
      </c>
    </row>
    <row r="172" spans="1:35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5">
        <v>1</v>
      </c>
      <c r="R172" s="65">
        <v>1</v>
      </c>
      <c r="S172" s="65">
        <v>1</v>
      </c>
      <c r="T172" s="65">
        <v>1</v>
      </c>
      <c r="U172" s="65">
        <v>1</v>
      </c>
      <c r="V172" s="65">
        <v>1</v>
      </c>
      <c r="W172" s="65">
        <v>1</v>
      </c>
      <c r="X172" s="65">
        <v>1</v>
      </c>
      <c r="Y172" s="65">
        <v>1</v>
      </c>
      <c r="Z172" s="65">
        <v>1</v>
      </c>
      <c r="AA172" s="65">
        <v>1</v>
      </c>
      <c r="AB172" s="65">
        <v>1</v>
      </c>
      <c r="AC172" s="65">
        <v>1</v>
      </c>
      <c r="AD172" s="65">
        <v>1</v>
      </c>
      <c r="AE172" s="65">
        <v>1</v>
      </c>
      <c r="AF172" s="65">
        <v>1</v>
      </c>
      <c r="AG172" s="65">
        <v>1</v>
      </c>
      <c r="AH172" s="75">
        <v>1</v>
      </c>
    </row>
    <row r="173" spans="1:35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0">
        <v>1</v>
      </c>
      <c r="AH173" s="76">
        <v>1</v>
      </c>
    </row>
    <row r="174" spans="1:35" x14ac:dyDescent="0.3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12">
        <f t="shared" si="39"/>
        <v>9150</v>
      </c>
      <c r="AH174" s="30">
        <f t="shared" si="39"/>
        <v>9150</v>
      </c>
    </row>
    <row r="175" spans="1:35" x14ac:dyDescent="0.3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4">
        <f>(IF(AG166&lt;100%,0,AG166*$C166)+IF(AG167&lt;100%,0,AG167*$C167)+IF(AG168&lt;100%,0,AG168*$C168)+IF(AG169&lt;100%,0,AG169*$C169)+IF(AG170&lt;100%,0,AG170*$C170)+IF(AG171&lt;100%,0,AG171*$C171)+IF(AG172&lt;100%,0,AG172*$C172)+IF(AG173&lt;100%,0,AG173*$C173))*$C175</f>
        <v>663.375</v>
      </c>
      <c r="AH175" s="30">
        <f t="shared" si="40"/>
        <v>663.375</v>
      </c>
    </row>
    <row r="176" spans="1:35" x14ac:dyDescent="0.3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17">
        <f t="shared" si="41"/>
        <v>8486.625</v>
      </c>
      <c r="AH176" s="31">
        <f t="shared" si="41"/>
        <v>8486.625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29"/>
    </row>
    <row r="178" spans="1:34" x14ac:dyDescent="0.3">
      <c r="A178" s="3"/>
      <c r="B178" s="4"/>
      <c r="C178" s="3">
        <f>SUM(D176:AH176)/31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9"/>
  <sheetViews>
    <sheetView showOutlineSymbols="0" defaultGridColor="0" colorId="12" zoomScale="70" workbookViewId="0">
      <pane xSplit="3" ySplit="2" topLeftCell="T113" activePane="bottomRight" state="frozen"/>
      <selection pane="topRight" activeCell="E1" sqref="E1"/>
      <selection pane="bottomLeft" activeCell="A3" sqref="A3"/>
      <selection pane="bottomRight" activeCell="B3" sqref="B3:B4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5">
        <v>37073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155">
        <f t="shared" ref="E2:AH2" si="0">D2+1</f>
        <v>2</v>
      </c>
      <c r="F2" s="87">
        <f t="shared" si="0"/>
        <v>3</v>
      </c>
      <c r="G2" s="88">
        <f t="shared" si="0"/>
        <v>4</v>
      </c>
      <c r="H2" s="155">
        <f t="shared" si="0"/>
        <v>5</v>
      </c>
      <c r="I2" s="87">
        <f t="shared" si="0"/>
        <v>6</v>
      </c>
      <c r="J2" s="88">
        <f t="shared" si="0"/>
        <v>7</v>
      </c>
      <c r="K2" s="86">
        <f t="shared" si="0"/>
        <v>8</v>
      </c>
      <c r="L2" s="155">
        <f t="shared" si="0"/>
        <v>9</v>
      </c>
      <c r="M2" s="155">
        <f t="shared" si="0"/>
        <v>10</v>
      </c>
      <c r="N2" s="155">
        <f t="shared" si="0"/>
        <v>11</v>
      </c>
      <c r="O2" s="155">
        <f t="shared" si="0"/>
        <v>12</v>
      </c>
      <c r="P2" s="87">
        <f t="shared" si="0"/>
        <v>13</v>
      </c>
      <c r="Q2" s="88">
        <f t="shared" si="0"/>
        <v>14</v>
      </c>
      <c r="R2" s="86">
        <f t="shared" si="0"/>
        <v>15</v>
      </c>
      <c r="S2" s="155">
        <f t="shared" si="0"/>
        <v>16</v>
      </c>
      <c r="T2" s="155">
        <f t="shared" si="0"/>
        <v>17</v>
      </c>
      <c r="U2" s="155">
        <f t="shared" si="0"/>
        <v>18</v>
      </c>
      <c r="V2" s="87">
        <f t="shared" si="0"/>
        <v>19</v>
      </c>
      <c r="W2" s="88">
        <f t="shared" si="0"/>
        <v>20</v>
      </c>
      <c r="X2" s="86">
        <f t="shared" si="0"/>
        <v>21</v>
      </c>
      <c r="Y2" s="86">
        <f t="shared" si="0"/>
        <v>22</v>
      </c>
      <c r="Z2" s="155">
        <f t="shared" si="0"/>
        <v>23</v>
      </c>
      <c r="AA2" s="155">
        <f t="shared" si="0"/>
        <v>24</v>
      </c>
      <c r="AB2" s="155">
        <f t="shared" si="0"/>
        <v>25</v>
      </c>
      <c r="AC2" s="155">
        <f t="shared" si="0"/>
        <v>26</v>
      </c>
      <c r="AD2" s="87">
        <f t="shared" si="0"/>
        <v>27</v>
      </c>
      <c r="AE2" s="88">
        <f t="shared" si="0"/>
        <v>28</v>
      </c>
      <c r="AF2" s="86">
        <f t="shared" si="0"/>
        <v>29</v>
      </c>
      <c r="AG2" s="86">
        <f t="shared" si="0"/>
        <v>30</v>
      </c>
      <c r="AH2" s="87">
        <f t="shared" si="0"/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6"/>
      <c r="G3" s="137"/>
      <c r="H3" s="135"/>
      <c r="I3" s="136"/>
      <c r="J3" s="137"/>
      <c r="K3" s="135"/>
      <c r="L3" s="135"/>
      <c r="M3" s="135"/>
      <c r="N3" s="135"/>
      <c r="O3" s="188"/>
      <c r="P3" s="136"/>
      <c r="Q3" s="137"/>
      <c r="R3" s="135"/>
      <c r="S3" s="135"/>
      <c r="T3" s="135"/>
      <c r="U3" s="135"/>
      <c r="V3" s="136"/>
      <c r="W3" s="137"/>
      <c r="X3" s="135"/>
      <c r="Y3" s="135"/>
      <c r="Z3" s="135"/>
      <c r="AA3" s="135"/>
      <c r="AB3" s="135"/>
      <c r="AC3" s="135"/>
      <c r="AD3" s="136"/>
      <c r="AE3" s="137"/>
      <c r="AF3" s="135"/>
      <c r="AG3" s="135"/>
      <c r="AH3" s="214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33"/>
      <c r="G4" s="21"/>
      <c r="H4" s="5"/>
      <c r="I4" s="33"/>
      <c r="J4" s="21"/>
      <c r="K4" s="5"/>
      <c r="L4" s="5"/>
      <c r="M4" s="5"/>
      <c r="N4" s="5"/>
      <c r="O4" s="5"/>
      <c r="P4" s="33"/>
      <c r="Q4" s="21"/>
      <c r="R4" s="5"/>
      <c r="S4" s="5"/>
      <c r="T4" s="5"/>
      <c r="U4" s="5"/>
      <c r="V4" s="33"/>
      <c r="W4" s="21"/>
      <c r="X4" s="5"/>
      <c r="Y4" s="5"/>
      <c r="Z4" s="5"/>
      <c r="AA4" s="5"/>
      <c r="AB4" s="5"/>
      <c r="AC4" s="5"/>
      <c r="AD4" s="33"/>
      <c r="AE4" s="21"/>
      <c r="AF4" s="5"/>
      <c r="AG4" s="5"/>
      <c r="AH4" s="33"/>
    </row>
    <row r="5" spans="1:35" s="1" customFormat="1" ht="15.9" customHeight="1" x14ac:dyDescent="0.25">
      <c r="A5" s="71">
        <v>1</v>
      </c>
      <c r="B5" s="72" t="s">
        <v>2</v>
      </c>
      <c r="C5" s="71">
        <v>810</v>
      </c>
      <c r="D5" s="103">
        <v>1</v>
      </c>
      <c r="E5" s="101">
        <v>1</v>
      </c>
      <c r="F5" s="102">
        <v>1</v>
      </c>
      <c r="G5" s="104">
        <v>1</v>
      </c>
      <c r="H5" s="101">
        <v>1</v>
      </c>
      <c r="I5" s="102">
        <v>1</v>
      </c>
      <c r="J5" s="104">
        <v>1</v>
      </c>
      <c r="K5" s="101">
        <v>1</v>
      </c>
      <c r="L5" s="101">
        <v>1</v>
      </c>
      <c r="M5" s="101">
        <v>1</v>
      </c>
      <c r="N5" s="101">
        <v>1</v>
      </c>
      <c r="O5" s="101">
        <v>1</v>
      </c>
      <c r="P5" s="102">
        <v>1</v>
      </c>
      <c r="Q5" s="104">
        <v>1</v>
      </c>
      <c r="R5" s="101">
        <v>1</v>
      </c>
      <c r="S5" s="101">
        <v>1</v>
      </c>
      <c r="T5" s="101">
        <v>1</v>
      </c>
      <c r="U5" s="101">
        <v>1</v>
      </c>
      <c r="V5" s="102">
        <v>1</v>
      </c>
      <c r="W5" s="104">
        <v>1</v>
      </c>
      <c r="X5" s="101">
        <v>1</v>
      </c>
      <c r="Y5" s="101">
        <v>1</v>
      </c>
      <c r="Z5" s="101">
        <v>1</v>
      </c>
      <c r="AA5" s="101">
        <v>1</v>
      </c>
      <c r="AB5" s="101">
        <v>1</v>
      </c>
      <c r="AC5" s="101">
        <v>1</v>
      </c>
      <c r="AD5" s="102">
        <v>1</v>
      </c>
      <c r="AE5" s="104">
        <v>1</v>
      </c>
      <c r="AF5" s="101">
        <v>1</v>
      </c>
      <c r="AG5" s="101">
        <v>1</v>
      </c>
      <c r="AH5" s="102">
        <v>1</v>
      </c>
    </row>
    <row r="6" spans="1:35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52">
        <v>0.95</v>
      </c>
      <c r="E6" s="45">
        <v>0.95</v>
      </c>
      <c r="F6" s="102">
        <v>1</v>
      </c>
      <c r="G6" s="104">
        <v>1</v>
      </c>
      <c r="H6" s="101">
        <v>1</v>
      </c>
      <c r="I6" s="102">
        <v>1</v>
      </c>
      <c r="J6" s="104">
        <v>1</v>
      </c>
      <c r="K6" s="101">
        <v>1</v>
      </c>
      <c r="L6" s="101">
        <v>1</v>
      </c>
      <c r="M6" s="101">
        <v>1</v>
      </c>
      <c r="N6" s="101">
        <v>1</v>
      </c>
      <c r="O6" s="101">
        <v>1</v>
      </c>
      <c r="P6" s="102">
        <v>1</v>
      </c>
      <c r="Q6" s="104">
        <v>1</v>
      </c>
      <c r="R6" s="101">
        <v>1</v>
      </c>
      <c r="S6" s="101">
        <v>1</v>
      </c>
      <c r="T6" s="101">
        <v>1</v>
      </c>
      <c r="U6" s="101">
        <v>1</v>
      </c>
      <c r="V6" s="102">
        <v>1</v>
      </c>
      <c r="W6" s="104">
        <v>1</v>
      </c>
      <c r="X6" s="101">
        <v>1</v>
      </c>
      <c r="Y6" s="101">
        <v>1</v>
      </c>
      <c r="Z6" s="101">
        <v>1</v>
      </c>
      <c r="AA6" s="101">
        <v>1</v>
      </c>
      <c r="AB6" s="101">
        <v>1</v>
      </c>
      <c r="AC6" s="101">
        <v>1</v>
      </c>
      <c r="AD6" s="102">
        <v>1</v>
      </c>
      <c r="AE6" s="104">
        <v>1</v>
      </c>
      <c r="AF6" s="101">
        <v>1</v>
      </c>
      <c r="AG6" s="101">
        <v>1</v>
      </c>
      <c r="AH6" s="102">
        <v>1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03">
        <v>1</v>
      </c>
      <c r="E7" s="101">
        <v>1</v>
      </c>
      <c r="F7" s="102">
        <v>1</v>
      </c>
      <c r="G7" s="104">
        <v>1</v>
      </c>
      <c r="H7" s="101">
        <v>1</v>
      </c>
      <c r="I7" s="102">
        <v>1</v>
      </c>
      <c r="J7" s="104">
        <v>1</v>
      </c>
      <c r="K7" s="101">
        <v>1</v>
      </c>
      <c r="L7" s="101">
        <v>1</v>
      </c>
      <c r="M7" s="101">
        <v>1</v>
      </c>
      <c r="N7" s="101">
        <v>1</v>
      </c>
      <c r="O7" s="101">
        <v>1</v>
      </c>
      <c r="P7" s="102">
        <v>1</v>
      </c>
      <c r="Q7" s="104">
        <v>1</v>
      </c>
      <c r="R7" s="101">
        <v>1</v>
      </c>
      <c r="S7" s="101">
        <v>1</v>
      </c>
      <c r="T7" s="101">
        <v>1</v>
      </c>
      <c r="U7" s="101">
        <v>1</v>
      </c>
      <c r="V7" s="102">
        <v>1</v>
      </c>
      <c r="W7" s="104">
        <v>1</v>
      </c>
      <c r="X7" s="101">
        <v>1</v>
      </c>
      <c r="Y7" s="101">
        <v>1</v>
      </c>
      <c r="Z7" s="101">
        <v>1</v>
      </c>
      <c r="AA7" s="101">
        <v>1</v>
      </c>
      <c r="AB7" s="101">
        <v>1</v>
      </c>
      <c r="AC7" s="101">
        <v>1</v>
      </c>
      <c r="AD7" s="102">
        <v>1</v>
      </c>
      <c r="AE7" s="104">
        <v>1</v>
      </c>
      <c r="AF7" s="101">
        <v>1</v>
      </c>
      <c r="AG7" s="101">
        <v>1</v>
      </c>
      <c r="AH7" s="102">
        <v>1</v>
      </c>
    </row>
    <row r="8" spans="1:35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52">
        <v>0.5</v>
      </c>
      <c r="E8" s="99">
        <v>0.16</v>
      </c>
      <c r="F8" s="100">
        <v>0.02</v>
      </c>
      <c r="G8" s="47">
        <v>0.3</v>
      </c>
      <c r="H8" s="45">
        <v>0.8</v>
      </c>
      <c r="I8" s="46">
        <v>0.98</v>
      </c>
      <c r="J8" s="47">
        <v>0.98</v>
      </c>
      <c r="K8" s="45">
        <v>0.98</v>
      </c>
      <c r="L8" s="45">
        <v>0.98</v>
      </c>
      <c r="M8" s="101">
        <v>1</v>
      </c>
      <c r="N8" s="101">
        <v>1</v>
      </c>
      <c r="O8" s="101">
        <v>1</v>
      </c>
      <c r="P8" s="102">
        <v>1</v>
      </c>
      <c r="Q8" s="104">
        <v>1</v>
      </c>
      <c r="R8" s="101">
        <v>1</v>
      </c>
      <c r="S8" s="101">
        <v>1</v>
      </c>
      <c r="T8" s="101">
        <v>1</v>
      </c>
      <c r="U8" s="101">
        <v>1</v>
      </c>
      <c r="V8" s="102">
        <v>1</v>
      </c>
      <c r="W8" s="104">
        <v>1</v>
      </c>
      <c r="X8" s="101">
        <v>1</v>
      </c>
      <c r="Y8" s="101">
        <v>1</v>
      </c>
      <c r="Z8" s="101">
        <v>1</v>
      </c>
      <c r="AA8" s="45">
        <v>0.95</v>
      </c>
      <c r="AB8" s="45">
        <v>0.95</v>
      </c>
      <c r="AC8" s="101">
        <v>1</v>
      </c>
      <c r="AD8" s="102">
        <v>1</v>
      </c>
      <c r="AE8" s="104">
        <v>1</v>
      </c>
      <c r="AF8" s="101">
        <v>1</v>
      </c>
      <c r="AG8" s="101">
        <v>1</v>
      </c>
      <c r="AH8" s="102">
        <v>1</v>
      </c>
    </row>
    <row r="9" spans="1:35" s="1" customFormat="1" ht="15.9" customHeight="1" x14ac:dyDescent="0.25">
      <c r="A9" s="71">
        <f t="shared" si="1"/>
        <v>5</v>
      </c>
      <c r="B9" s="72" t="s">
        <v>7</v>
      </c>
      <c r="C9" s="71">
        <v>1090</v>
      </c>
      <c r="D9" s="52">
        <v>0.56999999999999995</v>
      </c>
      <c r="E9" s="45">
        <v>0.56999999999999995</v>
      </c>
      <c r="F9" s="46">
        <v>0.68</v>
      </c>
      <c r="G9" s="104">
        <v>1</v>
      </c>
      <c r="H9" s="101">
        <v>1</v>
      </c>
      <c r="I9" s="102">
        <v>1</v>
      </c>
      <c r="J9" s="104">
        <v>1</v>
      </c>
      <c r="K9" s="101">
        <v>1</v>
      </c>
      <c r="L9" s="101">
        <v>1</v>
      </c>
      <c r="M9" s="101">
        <v>1</v>
      </c>
      <c r="N9" s="101">
        <v>1</v>
      </c>
      <c r="O9" s="101">
        <v>1</v>
      </c>
      <c r="P9" s="102">
        <v>1</v>
      </c>
      <c r="Q9" s="174">
        <v>1</v>
      </c>
      <c r="R9" s="101">
        <v>1</v>
      </c>
      <c r="S9" s="101">
        <v>1</v>
      </c>
      <c r="T9" s="101">
        <v>1</v>
      </c>
      <c r="U9" s="101">
        <v>1</v>
      </c>
      <c r="V9" s="102">
        <v>1</v>
      </c>
      <c r="W9" s="174">
        <v>1</v>
      </c>
      <c r="X9" s="102">
        <v>1</v>
      </c>
      <c r="Y9" s="101">
        <v>1</v>
      </c>
      <c r="Z9" s="101">
        <v>1</v>
      </c>
      <c r="AA9" s="101">
        <v>1</v>
      </c>
      <c r="AB9" s="101">
        <v>1</v>
      </c>
      <c r="AC9" s="101">
        <v>1</v>
      </c>
      <c r="AD9" s="102">
        <v>1</v>
      </c>
      <c r="AE9" s="174">
        <v>1</v>
      </c>
      <c r="AF9" s="102">
        <v>1</v>
      </c>
      <c r="AG9" s="101">
        <v>1</v>
      </c>
      <c r="AH9" s="102">
        <v>1</v>
      </c>
    </row>
    <row r="10" spans="1:35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03">
        <v>1</v>
      </c>
      <c r="E10" s="101">
        <v>1</v>
      </c>
      <c r="F10" s="102">
        <v>1</v>
      </c>
      <c r="G10" s="104">
        <v>1</v>
      </c>
      <c r="H10" s="101">
        <v>1</v>
      </c>
      <c r="I10" s="102">
        <v>1</v>
      </c>
      <c r="J10" s="104">
        <v>1</v>
      </c>
      <c r="K10" s="101">
        <v>1</v>
      </c>
      <c r="L10" s="101">
        <v>1</v>
      </c>
      <c r="M10" s="101">
        <v>1</v>
      </c>
      <c r="N10" s="101">
        <v>1</v>
      </c>
      <c r="O10" s="101">
        <v>1</v>
      </c>
      <c r="P10" s="102">
        <v>1</v>
      </c>
      <c r="Q10" s="174">
        <v>1</v>
      </c>
      <c r="R10" s="101">
        <v>1</v>
      </c>
      <c r="S10" s="101">
        <v>1</v>
      </c>
      <c r="T10" s="101">
        <v>1</v>
      </c>
      <c r="U10" s="101">
        <v>1</v>
      </c>
      <c r="V10" s="102">
        <v>1</v>
      </c>
      <c r="W10" s="174">
        <v>1</v>
      </c>
      <c r="X10" s="102">
        <v>1</v>
      </c>
      <c r="Y10" s="101">
        <v>1</v>
      </c>
      <c r="Z10" s="101">
        <v>1</v>
      </c>
      <c r="AA10" s="101">
        <v>1</v>
      </c>
      <c r="AB10" s="101">
        <v>1</v>
      </c>
      <c r="AC10" s="101">
        <v>1</v>
      </c>
      <c r="AD10" s="102">
        <v>1</v>
      </c>
      <c r="AE10" s="174">
        <v>1</v>
      </c>
      <c r="AF10" s="102">
        <v>1</v>
      </c>
      <c r="AG10" s="101">
        <v>1</v>
      </c>
      <c r="AH10" s="102">
        <v>1</v>
      </c>
    </row>
    <row r="11" spans="1:35" s="1" customFormat="1" ht="15.9" customHeight="1" x14ac:dyDescent="0.25">
      <c r="A11" s="92">
        <f t="shared" si="1"/>
        <v>7</v>
      </c>
      <c r="B11" s="93" t="s">
        <v>9</v>
      </c>
      <c r="C11" s="92">
        <v>780</v>
      </c>
      <c r="D11" s="90">
        <v>0</v>
      </c>
      <c r="E11" s="99">
        <v>0</v>
      </c>
      <c r="F11" s="100">
        <v>0</v>
      </c>
      <c r="G11" s="91">
        <v>0</v>
      </c>
      <c r="H11" s="99">
        <v>0</v>
      </c>
      <c r="I11" s="100">
        <v>0</v>
      </c>
      <c r="J11" s="91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100">
        <v>0</v>
      </c>
      <c r="Q11" s="91">
        <v>0</v>
      </c>
      <c r="R11" s="99">
        <v>0</v>
      </c>
      <c r="S11" s="99">
        <v>0</v>
      </c>
      <c r="T11" s="99">
        <v>0</v>
      </c>
      <c r="U11" s="99">
        <v>0</v>
      </c>
      <c r="V11" s="100">
        <v>0</v>
      </c>
      <c r="W11" s="91">
        <v>0</v>
      </c>
      <c r="X11" s="99">
        <v>0</v>
      </c>
      <c r="Y11" s="99">
        <v>0</v>
      </c>
      <c r="Z11" s="99">
        <v>0</v>
      </c>
      <c r="AA11" s="99">
        <v>0</v>
      </c>
      <c r="AB11" s="99">
        <v>0</v>
      </c>
      <c r="AC11" s="99">
        <v>0</v>
      </c>
      <c r="AD11" s="100">
        <v>0</v>
      </c>
      <c r="AE11" s="91">
        <v>0</v>
      </c>
      <c r="AF11" s="99">
        <v>0</v>
      </c>
      <c r="AG11" s="99">
        <v>0</v>
      </c>
      <c r="AH11" s="215">
        <v>0</v>
      </c>
    </row>
    <row r="12" spans="1:35" s="1" customFormat="1" ht="15.9" customHeight="1" thickBot="1" x14ac:dyDescent="0.3">
      <c r="A12" s="193">
        <f t="shared" si="1"/>
        <v>8</v>
      </c>
      <c r="B12" s="194" t="s">
        <v>10</v>
      </c>
      <c r="C12" s="193">
        <v>1194</v>
      </c>
      <c r="D12" s="106">
        <v>1</v>
      </c>
      <c r="E12" s="107">
        <v>1</v>
      </c>
      <c r="F12" s="108">
        <v>1</v>
      </c>
      <c r="G12" s="105">
        <v>1</v>
      </c>
      <c r="H12" s="107">
        <v>1</v>
      </c>
      <c r="I12" s="108">
        <v>1</v>
      </c>
      <c r="J12" s="105">
        <v>1</v>
      </c>
      <c r="K12" s="107">
        <v>1</v>
      </c>
      <c r="L12" s="107">
        <v>1</v>
      </c>
      <c r="M12" s="107">
        <v>1</v>
      </c>
      <c r="N12" s="107">
        <v>1</v>
      </c>
      <c r="O12" s="96">
        <v>0</v>
      </c>
      <c r="P12" s="96">
        <v>0</v>
      </c>
      <c r="Q12" s="96">
        <v>0</v>
      </c>
      <c r="R12" s="96">
        <v>0</v>
      </c>
      <c r="S12" s="96">
        <v>0</v>
      </c>
      <c r="T12" s="96">
        <v>0.01</v>
      </c>
      <c r="U12" s="96">
        <v>0</v>
      </c>
      <c r="V12" s="97">
        <v>0</v>
      </c>
      <c r="W12" s="97">
        <v>0</v>
      </c>
      <c r="X12" s="97">
        <v>0</v>
      </c>
      <c r="Y12" s="96">
        <v>0</v>
      </c>
      <c r="Z12" s="96">
        <v>0</v>
      </c>
      <c r="AA12" s="96">
        <v>0</v>
      </c>
      <c r="AB12" s="96">
        <v>0</v>
      </c>
      <c r="AC12" s="96">
        <v>0</v>
      </c>
      <c r="AD12" s="97">
        <v>0</v>
      </c>
      <c r="AE12" s="212">
        <v>0</v>
      </c>
      <c r="AF12" s="98">
        <v>0</v>
      </c>
      <c r="AG12" s="96">
        <v>0</v>
      </c>
      <c r="AH12" s="58">
        <v>0.19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5901.65</v>
      </c>
      <c r="E13" s="12">
        <f t="shared" si="2"/>
        <v>5554.8499999999995</v>
      </c>
      <c r="F13" s="34">
        <f t="shared" si="2"/>
        <v>5573.6</v>
      </c>
      <c r="G13" s="22">
        <f t="shared" si="2"/>
        <v>6208</v>
      </c>
      <c r="H13" s="12">
        <f t="shared" si="2"/>
        <v>6718</v>
      </c>
      <c r="I13" s="34">
        <f t="shared" si="2"/>
        <v>6901.6</v>
      </c>
      <c r="J13" s="22">
        <f t="shared" si="2"/>
        <v>6901.6</v>
      </c>
      <c r="K13" s="12">
        <f t="shared" si="2"/>
        <v>6901.6</v>
      </c>
      <c r="L13" s="12">
        <f t="shared" si="2"/>
        <v>6901.6</v>
      </c>
      <c r="M13" s="12">
        <f t="shared" si="2"/>
        <v>6922</v>
      </c>
      <c r="N13" s="12">
        <f t="shared" si="2"/>
        <v>6922</v>
      </c>
      <c r="O13" s="12">
        <f t="shared" si="2"/>
        <v>5728</v>
      </c>
      <c r="P13" s="34">
        <f t="shared" si="2"/>
        <v>5728</v>
      </c>
      <c r="Q13" s="22">
        <f t="shared" si="2"/>
        <v>5728</v>
      </c>
      <c r="R13" s="12">
        <f t="shared" si="2"/>
        <v>5728</v>
      </c>
      <c r="S13" s="12">
        <f t="shared" si="2"/>
        <v>5728</v>
      </c>
      <c r="T13" s="12">
        <f t="shared" si="2"/>
        <v>5739.94</v>
      </c>
      <c r="U13" s="12">
        <f t="shared" si="2"/>
        <v>5728</v>
      </c>
      <c r="V13" s="34">
        <f t="shared" si="2"/>
        <v>5728</v>
      </c>
      <c r="W13" s="22">
        <f t="shared" si="2"/>
        <v>5728</v>
      </c>
      <c r="X13" s="12">
        <f t="shared" si="2"/>
        <v>5728</v>
      </c>
      <c r="Y13" s="12">
        <f t="shared" si="2"/>
        <v>5728</v>
      </c>
      <c r="Z13" s="12">
        <f t="shared" si="2"/>
        <v>5728</v>
      </c>
      <c r="AA13" s="12">
        <f t="shared" si="2"/>
        <v>5677</v>
      </c>
      <c r="AB13" s="12">
        <f t="shared" si="2"/>
        <v>5677</v>
      </c>
      <c r="AC13" s="12">
        <f t="shared" si="2"/>
        <v>5728</v>
      </c>
      <c r="AD13" s="34">
        <f t="shared" si="2"/>
        <v>5728</v>
      </c>
      <c r="AE13" s="22">
        <f t="shared" si="2"/>
        <v>5728</v>
      </c>
      <c r="AF13" s="12">
        <f t="shared" si="2"/>
        <v>5728</v>
      </c>
      <c r="AG13" s="12">
        <f t="shared" si="2"/>
        <v>5728</v>
      </c>
      <c r="AH13" s="34">
        <f t="shared" si="2"/>
        <v>5954.86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/>
      <c r="E14" s="12"/>
      <c r="F14" s="34"/>
      <c r="G14" s="22"/>
      <c r="H14" s="12"/>
      <c r="I14" s="34"/>
      <c r="J14" s="22"/>
      <c r="K14" s="12"/>
      <c r="L14" s="12"/>
      <c r="M14" s="12"/>
      <c r="N14" s="12"/>
      <c r="O14" s="12"/>
      <c r="P14" s="34"/>
      <c r="Q14" s="22"/>
      <c r="R14" s="12"/>
      <c r="S14" s="12"/>
      <c r="T14" s="12"/>
      <c r="U14" s="12"/>
      <c r="V14" s="34"/>
      <c r="W14" s="22"/>
      <c r="X14" s="12"/>
      <c r="Y14" s="12"/>
      <c r="Z14" s="12"/>
      <c r="AA14" s="12"/>
      <c r="AB14" s="12"/>
      <c r="AC14" s="12"/>
      <c r="AD14" s="34"/>
      <c r="AE14" s="22"/>
      <c r="AF14" s="12"/>
      <c r="AG14" s="12"/>
      <c r="AH14" s="34"/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3">D13-D14</f>
        <v>5901.65</v>
      </c>
      <c r="E15" s="17">
        <f t="shared" si="3"/>
        <v>5554.8499999999995</v>
      </c>
      <c r="F15" s="35">
        <f t="shared" si="3"/>
        <v>5573.6</v>
      </c>
      <c r="G15" s="23">
        <f t="shared" si="3"/>
        <v>6208</v>
      </c>
      <c r="H15" s="17">
        <f t="shared" si="3"/>
        <v>6718</v>
      </c>
      <c r="I15" s="35">
        <f t="shared" si="3"/>
        <v>6901.6</v>
      </c>
      <c r="J15" s="23">
        <f t="shared" si="3"/>
        <v>6901.6</v>
      </c>
      <c r="K15" s="17">
        <f t="shared" si="3"/>
        <v>6901.6</v>
      </c>
      <c r="L15" s="17">
        <f t="shared" si="3"/>
        <v>6901.6</v>
      </c>
      <c r="M15" s="17">
        <f t="shared" si="3"/>
        <v>6922</v>
      </c>
      <c r="N15" s="17">
        <f t="shared" si="3"/>
        <v>6922</v>
      </c>
      <c r="O15" s="17">
        <f t="shared" si="3"/>
        <v>5728</v>
      </c>
      <c r="P15" s="35">
        <f t="shared" si="3"/>
        <v>5728</v>
      </c>
      <c r="Q15" s="23">
        <f t="shared" si="3"/>
        <v>5728</v>
      </c>
      <c r="R15" s="17">
        <f t="shared" si="3"/>
        <v>5728</v>
      </c>
      <c r="S15" s="17">
        <f t="shared" si="3"/>
        <v>5728</v>
      </c>
      <c r="T15" s="17">
        <f t="shared" si="3"/>
        <v>5739.94</v>
      </c>
      <c r="U15" s="17">
        <f t="shared" si="3"/>
        <v>5728</v>
      </c>
      <c r="V15" s="35">
        <f t="shared" si="3"/>
        <v>5728</v>
      </c>
      <c r="W15" s="23">
        <f t="shared" si="3"/>
        <v>5728</v>
      </c>
      <c r="X15" s="17">
        <f t="shared" si="3"/>
        <v>5728</v>
      </c>
      <c r="Y15" s="17">
        <f t="shared" si="3"/>
        <v>5728</v>
      </c>
      <c r="Z15" s="17">
        <f t="shared" si="3"/>
        <v>5728</v>
      </c>
      <c r="AA15" s="17">
        <f t="shared" si="3"/>
        <v>5677</v>
      </c>
      <c r="AB15" s="17">
        <f t="shared" si="3"/>
        <v>5677</v>
      </c>
      <c r="AC15" s="17">
        <f t="shared" si="3"/>
        <v>5728</v>
      </c>
      <c r="AD15" s="35">
        <f t="shared" si="3"/>
        <v>5728</v>
      </c>
      <c r="AE15" s="23">
        <f t="shared" si="3"/>
        <v>5728</v>
      </c>
      <c r="AF15" s="17">
        <f t="shared" si="3"/>
        <v>5728</v>
      </c>
      <c r="AG15" s="17">
        <f t="shared" si="3"/>
        <v>5728</v>
      </c>
      <c r="AH15" s="35">
        <f t="shared" si="3"/>
        <v>5954.86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33"/>
      <c r="G16" s="21"/>
      <c r="H16" s="5"/>
      <c r="I16" s="33"/>
      <c r="J16" s="21"/>
      <c r="K16" s="5"/>
      <c r="L16" s="5"/>
      <c r="M16" s="5"/>
      <c r="N16" s="5"/>
      <c r="O16" s="5"/>
      <c r="P16" s="33"/>
      <c r="Q16" s="21"/>
      <c r="R16" s="5"/>
      <c r="S16" s="5"/>
      <c r="T16" s="5"/>
      <c r="U16" s="5"/>
      <c r="V16" s="33"/>
      <c r="W16" s="21"/>
      <c r="X16" s="5"/>
      <c r="Y16" s="5"/>
      <c r="Z16" s="5"/>
      <c r="AA16" s="5"/>
      <c r="AB16" s="5"/>
      <c r="AC16" s="5"/>
      <c r="AD16" s="33"/>
      <c r="AE16" s="21"/>
      <c r="AF16" s="5"/>
      <c r="AG16" s="5"/>
      <c r="AH16" s="33"/>
    </row>
    <row r="17" spans="1:35" s="1" customFormat="1" ht="15.9" customHeight="1" x14ac:dyDescent="0.25">
      <c r="A17" s="3"/>
      <c r="B17" s="4"/>
      <c r="C17" s="3">
        <f>SUM(D15:AH15)/31</f>
        <v>6003.3322580645154</v>
      </c>
      <c r="D17" s="48"/>
      <c r="E17" s="5"/>
      <c r="F17" s="33"/>
      <c r="G17" s="21"/>
      <c r="H17" s="5"/>
      <c r="I17" s="33"/>
      <c r="J17" s="21"/>
      <c r="K17" s="5"/>
      <c r="L17" s="5"/>
      <c r="M17" s="5"/>
      <c r="N17" s="5"/>
      <c r="O17" s="5"/>
      <c r="P17" s="33"/>
      <c r="Q17" s="21"/>
      <c r="R17" s="5"/>
      <c r="S17" s="5"/>
      <c r="T17" s="5"/>
      <c r="U17" s="5"/>
      <c r="V17" s="33"/>
      <c r="W17" s="21"/>
      <c r="X17" s="5"/>
      <c r="Y17" s="5"/>
      <c r="Z17" s="5"/>
      <c r="AA17" s="5"/>
      <c r="AB17" s="5"/>
      <c r="AC17" s="5"/>
      <c r="AD17" s="33"/>
      <c r="AE17" s="21"/>
      <c r="AF17" s="5"/>
      <c r="AG17" s="5"/>
      <c r="AH17" s="33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33"/>
      <c r="G18" s="21"/>
      <c r="H18" s="5"/>
      <c r="I18" s="33"/>
      <c r="J18" s="21"/>
      <c r="K18" s="5"/>
      <c r="L18" s="5"/>
      <c r="M18" s="5"/>
      <c r="N18" s="5"/>
      <c r="O18" s="5"/>
      <c r="P18" s="33"/>
      <c r="Q18" s="21"/>
      <c r="R18" s="5"/>
      <c r="S18" s="5"/>
      <c r="T18" s="5"/>
      <c r="U18" s="5"/>
      <c r="V18" s="33"/>
      <c r="W18" s="21"/>
      <c r="X18" s="5"/>
      <c r="Y18" s="5"/>
      <c r="Z18" s="5"/>
      <c r="AA18" s="5"/>
      <c r="AB18" s="5"/>
      <c r="AC18" s="5"/>
      <c r="AD18" s="33"/>
      <c r="AE18" s="21"/>
      <c r="AF18" s="5"/>
      <c r="AG18" s="5"/>
      <c r="AH18" s="33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03">
        <v>1</v>
      </c>
      <c r="E19" s="101">
        <v>1</v>
      </c>
      <c r="F19" s="102">
        <v>1</v>
      </c>
      <c r="G19" s="104">
        <v>1</v>
      </c>
      <c r="H19" s="101">
        <v>1</v>
      </c>
      <c r="I19" s="102">
        <v>1</v>
      </c>
      <c r="J19" s="104">
        <v>1</v>
      </c>
      <c r="K19" s="101">
        <v>1</v>
      </c>
      <c r="L19" s="101">
        <v>1</v>
      </c>
      <c r="M19" s="101">
        <v>1</v>
      </c>
      <c r="N19" s="101">
        <v>1</v>
      </c>
      <c r="O19" s="101">
        <v>1</v>
      </c>
      <c r="P19" s="102">
        <v>1</v>
      </c>
      <c r="Q19" s="104">
        <v>1</v>
      </c>
      <c r="R19" s="101">
        <v>1</v>
      </c>
      <c r="S19" s="101">
        <v>1</v>
      </c>
      <c r="T19" s="101">
        <v>1</v>
      </c>
      <c r="U19" s="101">
        <v>1</v>
      </c>
      <c r="V19" s="102">
        <v>1</v>
      </c>
      <c r="W19" s="104">
        <v>1</v>
      </c>
      <c r="X19" s="101">
        <v>1</v>
      </c>
      <c r="Y19" s="101">
        <v>1</v>
      </c>
      <c r="Z19" s="101">
        <v>1</v>
      </c>
      <c r="AA19" s="101">
        <v>1</v>
      </c>
      <c r="AB19" s="101">
        <v>1</v>
      </c>
      <c r="AC19" s="101">
        <v>1</v>
      </c>
      <c r="AD19" s="102">
        <v>1</v>
      </c>
      <c r="AE19" s="104">
        <v>1</v>
      </c>
      <c r="AF19" s="101">
        <v>1</v>
      </c>
      <c r="AG19" s="101">
        <v>1</v>
      </c>
      <c r="AH19" s="102">
        <v>1</v>
      </c>
    </row>
    <row r="20" spans="1:35" s="1" customFormat="1" ht="15.9" customHeight="1" x14ac:dyDescent="0.25">
      <c r="A20" s="191">
        <f>+A19+1</f>
        <v>2</v>
      </c>
      <c r="B20" s="192" t="s">
        <v>14</v>
      </c>
      <c r="C20" s="191">
        <v>1150</v>
      </c>
      <c r="D20" s="103">
        <v>1</v>
      </c>
      <c r="E20" s="101">
        <v>1</v>
      </c>
      <c r="F20" s="102">
        <v>1</v>
      </c>
      <c r="G20" s="104">
        <v>1</v>
      </c>
      <c r="H20" s="101">
        <v>1</v>
      </c>
      <c r="I20" s="102">
        <v>1</v>
      </c>
      <c r="J20" s="104">
        <v>1</v>
      </c>
      <c r="K20" s="101">
        <v>1</v>
      </c>
      <c r="L20" s="101">
        <v>1</v>
      </c>
      <c r="M20" s="101">
        <v>1</v>
      </c>
      <c r="N20" s="101">
        <v>1</v>
      </c>
      <c r="O20" s="101">
        <v>1</v>
      </c>
      <c r="P20" s="102">
        <v>1</v>
      </c>
      <c r="Q20" s="104">
        <v>1</v>
      </c>
      <c r="R20" s="101">
        <v>1</v>
      </c>
      <c r="S20" s="101">
        <v>1</v>
      </c>
      <c r="T20" s="101">
        <v>1</v>
      </c>
      <c r="U20" s="101">
        <v>1</v>
      </c>
      <c r="V20" s="100">
        <v>0.02</v>
      </c>
      <c r="W20" s="47">
        <v>0.85</v>
      </c>
      <c r="X20" s="101">
        <v>1</v>
      </c>
      <c r="Y20" s="101">
        <v>1</v>
      </c>
      <c r="Z20" s="101">
        <v>1</v>
      </c>
      <c r="AA20" s="101">
        <v>1</v>
      </c>
      <c r="AB20" s="101">
        <v>1</v>
      </c>
      <c r="AC20" s="101">
        <v>1</v>
      </c>
      <c r="AD20" s="102">
        <v>1</v>
      </c>
      <c r="AE20" s="104">
        <v>1</v>
      </c>
      <c r="AF20" s="101">
        <v>1</v>
      </c>
      <c r="AG20" s="101">
        <v>1</v>
      </c>
      <c r="AH20" s="102">
        <v>1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03">
        <v>1</v>
      </c>
      <c r="E21" s="101">
        <v>1</v>
      </c>
      <c r="F21" s="102">
        <v>1</v>
      </c>
      <c r="G21" s="104">
        <v>1</v>
      </c>
      <c r="H21" s="101">
        <v>1</v>
      </c>
      <c r="I21" s="102">
        <v>1</v>
      </c>
      <c r="J21" s="104">
        <v>1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2">
        <v>1</v>
      </c>
      <c r="Q21" s="104">
        <v>1</v>
      </c>
      <c r="R21" s="101">
        <v>1</v>
      </c>
      <c r="S21" s="101">
        <v>1</v>
      </c>
      <c r="T21" s="101">
        <v>1</v>
      </c>
      <c r="U21" s="101">
        <v>1</v>
      </c>
      <c r="V21" s="102">
        <v>1</v>
      </c>
      <c r="W21" s="104">
        <v>1</v>
      </c>
      <c r="X21" s="101">
        <v>1</v>
      </c>
      <c r="Y21" s="101">
        <v>1</v>
      </c>
      <c r="Z21" s="101">
        <v>1</v>
      </c>
      <c r="AA21" s="101">
        <v>1</v>
      </c>
      <c r="AB21" s="101">
        <v>1</v>
      </c>
      <c r="AC21" s="101">
        <v>1</v>
      </c>
      <c r="AD21" s="102">
        <v>1</v>
      </c>
      <c r="AE21" s="104">
        <v>1</v>
      </c>
      <c r="AF21" s="101">
        <v>1</v>
      </c>
      <c r="AG21" s="101">
        <v>1</v>
      </c>
      <c r="AH21" s="102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06">
        <v>1</v>
      </c>
      <c r="E22" s="107">
        <v>1</v>
      </c>
      <c r="F22" s="108">
        <v>1</v>
      </c>
      <c r="G22" s="105">
        <v>1</v>
      </c>
      <c r="H22" s="107">
        <v>1</v>
      </c>
      <c r="I22" s="108">
        <v>1</v>
      </c>
      <c r="J22" s="105">
        <v>1</v>
      </c>
      <c r="K22" s="107">
        <v>1</v>
      </c>
      <c r="L22" s="107">
        <v>1</v>
      </c>
      <c r="M22" s="107">
        <v>1</v>
      </c>
      <c r="N22" s="107">
        <v>1</v>
      </c>
      <c r="O22" s="107">
        <v>1</v>
      </c>
      <c r="P22" s="108">
        <v>1</v>
      </c>
      <c r="Q22" s="105">
        <v>1</v>
      </c>
      <c r="R22" s="107">
        <v>1</v>
      </c>
      <c r="S22" s="107">
        <v>1</v>
      </c>
      <c r="T22" s="107">
        <v>1</v>
      </c>
      <c r="U22" s="107">
        <v>1</v>
      </c>
      <c r="V22" s="108">
        <v>1</v>
      </c>
      <c r="W22" s="105">
        <v>1</v>
      </c>
      <c r="X22" s="107">
        <v>1</v>
      </c>
      <c r="Y22" s="107">
        <v>1</v>
      </c>
      <c r="Z22" s="107">
        <v>1</v>
      </c>
      <c r="AA22" s="107">
        <v>1</v>
      </c>
      <c r="AB22" s="107">
        <v>1</v>
      </c>
      <c r="AC22" s="107">
        <v>1</v>
      </c>
      <c r="AD22" s="108">
        <v>1</v>
      </c>
      <c r="AE22" s="105">
        <v>1</v>
      </c>
      <c r="AF22" s="107">
        <v>1</v>
      </c>
      <c r="AG22" s="107">
        <v>1</v>
      </c>
      <c r="AH22" s="108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4">(D19*$C19)+(D20*$C20)+(D21*$C21)+(D22*$C22)</f>
        <v>4800</v>
      </c>
      <c r="E23" s="12">
        <f t="shared" si="4"/>
        <v>4800</v>
      </c>
      <c r="F23" s="34">
        <f t="shared" si="4"/>
        <v>4800</v>
      </c>
      <c r="G23" s="22">
        <f t="shared" si="4"/>
        <v>4800</v>
      </c>
      <c r="H23" s="12">
        <f t="shared" si="4"/>
        <v>4800</v>
      </c>
      <c r="I23" s="34">
        <f t="shared" si="4"/>
        <v>4800</v>
      </c>
      <c r="J23" s="22">
        <f t="shared" si="4"/>
        <v>4800</v>
      </c>
      <c r="K23" s="12">
        <f t="shared" si="4"/>
        <v>4800</v>
      </c>
      <c r="L23" s="12">
        <f t="shared" si="4"/>
        <v>4800</v>
      </c>
      <c r="M23" s="12">
        <f t="shared" si="4"/>
        <v>4800</v>
      </c>
      <c r="N23" s="12">
        <f t="shared" si="4"/>
        <v>4800</v>
      </c>
      <c r="O23" s="12">
        <f t="shared" si="4"/>
        <v>4800</v>
      </c>
      <c r="P23" s="34">
        <f t="shared" si="4"/>
        <v>4800</v>
      </c>
      <c r="Q23" s="22">
        <f t="shared" si="4"/>
        <v>4800</v>
      </c>
      <c r="R23" s="12">
        <f t="shared" si="4"/>
        <v>4800</v>
      </c>
      <c r="S23" s="12">
        <f t="shared" si="4"/>
        <v>4800</v>
      </c>
      <c r="T23" s="12">
        <f t="shared" si="4"/>
        <v>4800</v>
      </c>
      <c r="U23" s="12">
        <f t="shared" si="4"/>
        <v>4800</v>
      </c>
      <c r="V23" s="34">
        <f t="shared" si="4"/>
        <v>3673</v>
      </c>
      <c r="W23" s="22">
        <f t="shared" si="4"/>
        <v>4627.5</v>
      </c>
      <c r="X23" s="12">
        <f t="shared" si="4"/>
        <v>4800</v>
      </c>
      <c r="Y23" s="12">
        <f t="shared" si="4"/>
        <v>4800</v>
      </c>
      <c r="Z23" s="12">
        <f t="shared" si="4"/>
        <v>4800</v>
      </c>
      <c r="AA23" s="12">
        <f t="shared" si="4"/>
        <v>4800</v>
      </c>
      <c r="AB23" s="12">
        <f t="shared" si="4"/>
        <v>4800</v>
      </c>
      <c r="AC23" s="12">
        <f t="shared" si="4"/>
        <v>4800</v>
      </c>
      <c r="AD23" s="34">
        <f t="shared" si="4"/>
        <v>4800</v>
      </c>
      <c r="AE23" s="22">
        <f t="shared" si="4"/>
        <v>4800</v>
      </c>
      <c r="AF23" s="12">
        <f t="shared" si="4"/>
        <v>4800</v>
      </c>
      <c r="AG23" s="12">
        <f t="shared" si="4"/>
        <v>4800</v>
      </c>
      <c r="AH23" s="34">
        <f t="shared" si="4"/>
        <v>4800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/>
      <c r="E24" s="12"/>
      <c r="F24" s="34"/>
      <c r="G24" s="22"/>
      <c r="H24" s="12"/>
      <c r="I24" s="34"/>
      <c r="J24" s="22"/>
      <c r="K24" s="12"/>
      <c r="L24" s="12"/>
      <c r="M24" s="12"/>
      <c r="N24" s="12"/>
      <c r="O24" s="12"/>
      <c r="P24" s="34"/>
      <c r="Q24" s="22"/>
      <c r="R24" s="12"/>
      <c r="S24" s="12"/>
      <c r="T24" s="12"/>
      <c r="U24" s="12"/>
      <c r="V24" s="34"/>
      <c r="W24" s="22"/>
      <c r="X24" s="12"/>
      <c r="Y24" s="12"/>
      <c r="Z24" s="12"/>
      <c r="AA24" s="12"/>
      <c r="AB24" s="12"/>
      <c r="AC24" s="12"/>
      <c r="AD24" s="34"/>
      <c r="AE24" s="22"/>
      <c r="AF24" s="12"/>
      <c r="AG24" s="12"/>
      <c r="AH24" s="34"/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5">D23-D24</f>
        <v>4800</v>
      </c>
      <c r="E25" s="17">
        <f t="shared" si="5"/>
        <v>4800</v>
      </c>
      <c r="F25" s="35">
        <f t="shared" si="5"/>
        <v>4800</v>
      </c>
      <c r="G25" s="23">
        <f t="shared" si="5"/>
        <v>4800</v>
      </c>
      <c r="H25" s="17">
        <f t="shared" si="5"/>
        <v>4800</v>
      </c>
      <c r="I25" s="35">
        <f t="shared" si="5"/>
        <v>4800</v>
      </c>
      <c r="J25" s="23">
        <f t="shared" si="5"/>
        <v>4800</v>
      </c>
      <c r="K25" s="17">
        <f t="shared" si="5"/>
        <v>4800</v>
      </c>
      <c r="L25" s="17">
        <f t="shared" si="5"/>
        <v>4800</v>
      </c>
      <c r="M25" s="17">
        <f t="shared" si="5"/>
        <v>4800</v>
      </c>
      <c r="N25" s="17">
        <f t="shared" si="5"/>
        <v>4800</v>
      </c>
      <c r="O25" s="17">
        <f t="shared" si="5"/>
        <v>4800</v>
      </c>
      <c r="P25" s="35">
        <f t="shared" si="5"/>
        <v>4800</v>
      </c>
      <c r="Q25" s="23">
        <f t="shared" si="5"/>
        <v>4800</v>
      </c>
      <c r="R25" s="17">
        <f t="shared" si="5"/>
        <v>4800</v>
      </c>
      <c r="S25" s="17">
        <f t="shared" si="5"/>
        <v>4800</v>
      </c>
      <c r="T25" s="17">
        <f t="shared" si="5"/>
        <v>4800</v>
      </c>
      <c r="U25" s="17">
        <f t="shared" si="5"/>
        <v>4800</v>
      </c>
      <c r="V25" s="35">
        <f t="shared" si="5"/>
        <v>3673</v>
      </c>
      <c r="W25" s="23">
        <f t="shared" si="5"/>
        <v>4627.5</v>
      </c>
      <c r="X25" s="17">
        <f t="shared" si="5"/>
        <v>4800</v>
      </c>
      <c r="Y25" s="17">
        <f t="shared" si="5"/>
        <v>4800</v>
      </c>
      <c r="Z25" s="17">
        <f t="shared" si="5"/>
        <v>4800</v>
      </c>
      <c r="AA25" s="17">
        <f t="shared" si="5"/>
        <v>4800</v>
      </c>
      <c r="AB25" s="17">
        <f t="shared" si="5"/>
        <v>4800</v>
      </c>
      <c r="AC25" s="17">
        <f t="shared" si="5"/>
        <v>4800</v>
      </c>
      <c r="AD25" s="35">
        <f t="shared" si="5"/>
        <v>4800</v>
      </c>
      <c r="AE25" s="23">
        <f t="shared" si="5"/>
        <v>4800</v>
      </c>
      <c r="AF25" s="17">
        <f t="shared" si="5"/>
        <v>4800</v>
      </c>
      <c r="AG25" s="17">
        <f t="shared" si="5"/>
        <v>4800</v>
      </c>
      <c r="AH25" s="35">
        <f t="shared" si="5"/>
        <v>4800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33"/>
      <c r="G26" s="21"/>
      <c r="H26" s="5"/>
      <c r="I26" s="33"/>
      <c r="J26" s="21"/>
      <c r="K26" s="5"/>
      <c r="L26" s="5"/>
      <c r="M26" s="5"/>
      <c r="N26" s="5"/>
      <c r="O26" s="5"/>
      <c r="P26" s="33"/>
      <c r="Q26" s="21"/>
      <c r="R26" s="5"/>
      <c r="S26" s="5"/>
      <c r="T26" s="5"/>
      <c r="U26" s="5"/>
      <c r="V26" s="33"/>
      <c r="W26" s="21"/>
      <c r="X26" s="5"/>
      <c r="Y26" s="5"/>
      <c r="Z26" s="5"/>
      <c r="AA26" s="5"/>
      <c r="AB26" s="5"/>
      <c r="AC26" s="5"/>
      <c r="AD26" s="33"/>
      <c r="AE26" s="21"/>
      <c r="AF26" s="5"/>
      <c r="AG26" s="5"/>
      <c r="AH26" s="33"/>
    </row>
    <row r="27" spans="1:35" s="1" customFormat="1" ht="15.9" customHeight="1" x14ac:dyDescent="0.25">
      <c r="A27" s="3"/>
      <c r="B27" s="4"/>
      <c r="C27" s="3">
        <f>SUM(D25:AH25)/31</f>
        <v>4758.0806451612907</v>
      </c>
      <c r="D27" s="48"/>
      <c r="E27" s="5"/>
      <c r="F27" s="33"/>
      <c r="G27" s="21"/>
      <c r="H27" s="5"/>
      <c r="I27" s="33"/>
      <c r="J27" s="21"/>
      <c r="K27" s="5"/>
      <c r="L27" s="5"/>
      <c r="M27" s="5"/>
      <c r="N27" s="5"/>
      <c r="O27" s="5"/>
      <c r="P27" s="33"/>
      <c r="Q27" s="21"/>
      <c r="R27" s="5"/>
      <c r="S27" s="5"/>
      <c r="T27" s="5"/>
      <c r="U27" s="5"/>
      <c r="V27" s="33"/>
      <c r="W27" s="21"/>
      <c r="X27" s="5"/>
      <c r="Y27" s="5"/>
      <c r="Z27" s="5"/>
      <c r="AA27" s="5"/>
      <c r="AB27" s="5"/>
      <c r="AC27" s="5"/>
      <c r="AD27" s="33"/>
      <c r="AE27" s="21"/>
      <c r="AF27" s="5"/>
      <c r="AG27" s="5"/>
      <c r="AH27" s="33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33"/>
      <c r="G28" s="21"/>
      <c r="H28" s="5"/>
      <c r="I28" s="33"/>
      <c r="J28" s="21"/>
      <c r="K28" s="5"/>
      <c r="L28" s="5"/>
      <c r="M28" s="5"/>
      <c r="N28" s="5"/>
      <c r="O28" s="5"/>
      <c r="P28" s="33"/>
      <c r="Q28" s="21"/>
      <c r="R28" s="5"/>
      <c r="S28" s="5"/>
      <c r="T28" s="5"/>
      <c r="U28" s="5"/>
      <c r="V28" s="33"/>
      <c r="W28" s="21"/>
      <c r="X28" s="5"/>
      <c r="Y28" s="5"/>
      <c r="Z28" s="5"/>
      <c r="AA28" s="5"/>
      <c r="AB28" s="5"/>
      <c r="AC28" s="5"/>
      <c r="AD28" s="33"/>
      <c r="AE28" s="21"/>
      <c r="AF28" s="5"/>
      <c r="AG28" s="5"/>
      <c r="AH28" s="33"/>
    </row>
    <row r="29" spans="1:35" s="1" customFormat="1" ht="15.9" customHeight="1" x14ac:dyDescent="0.25">
      <c r="A29" s="71">
        <v>1</v>
      </c>
      <c r="B29" s="72" t="s">
        <v>17</v>
      </c>
      <c r="C29" s="71">
        <v>825</v>
      </c>
      <c r="D29" s="103">
        <v>1</v>
      </c>
      <c r="E29" s="101">
        <v>1</v>
      </c>
      <c r="F29" s="102">
        <v>1</v>
      </c>
      <c r="G29" s="104">
        <v>1</v>
      </c>
      <c r="H29" s="101">
        <v>1</v>
      </c>
      <c r="I29" s="102">
        <v>1</v>
      </c>
      <c r="J29" s="104">
        <v>1</v>
      </c>
      <c r="K29" s="101">
        <v>1</v>
      </c>
      <c r="L29" s="101">
        <v>1</v>
      </c>
      <c r="M29" s="101">
        <v>1</v>
      </c>
      <c r="N29" s="101">
        <v>1</v>
      </c>
      <c r="O29" s="101">
        <v>1</v>
      </c>
      <c r="P29" s="102">
        <v>1</v>
      </c>
      <c r="Q29" s="104">
        <v>1</v>
      </c>
      <c r="R29" s="101">
        <v>1</v>
      </c>
      <c r="S29" s="101">
        <v>1</v>
      </c>
      <c r="T29" s="101">
        <v>1</v>
      </c>
      <c r="U29" s="101">
        <v>1</v>
      </c>
      <c r="V29" s="102">
        <v>1</v>
      </c>
      <c r="W29" s="104">
        <v>1</v>
      </c>
      <c r="X29" s="101">
        <v>1</v>
      </c>
      <c r="Y29" s="101">
        <v>1</v>
      </c>
      <c r="Z29" s="101">
        <v>1</v>
      </c>
      <c r="AA29" s="101">
        <v>1</v>
      </c>
      <c r="AB29" s="101">
        <v>1</v>
      </c>
      <c r="AC29" s="101">
        <v>1</v>
      </c>
      <c r="AD29" s="102">
        <v>1</v>
      </c>
      <c r="AE29" s="104">
        <v>1</v>
      </c>
      <c r="AF29" s="101">
        <v>1</v>
      </c>
      <c r="AG29" s="101">
        <v>1</v>
      </c>
      <c r="AH29" s="102">
        <v>1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03">
        <v>1</v>
      </c>
      <c r="E30" s="101">
        <v>1</v>
      </c>
      <c r="F30" s="102">
        <v>1</v>
      </c>
      <c r="G30" s="104">
        <v>1</v>
      </c>
      <c r="H30" s="101">
        <v>1</v>
      </c>
      <c r="I30" s="102">
        <v>1</v>
      </c>
      <c r="J30" s="104">
        <v>1</v>
      </c>
      <c r="K30" s="101">
        <v>1</v>
      </c>
      <c r="L30" s="101">
        <v>1</v>
      </c>
      <c r="M30" s="101">
        <v>1</v>
      </c>
      <c r="N30" s="101">
        <v>1</v>
      </c>
      <c r="O30" s="101">
        <v>1</v>
      </c>
      <c r="P30" s="102">
        <v>1</v>
      </c>
      <c r="Q30" s="104">
        <v>1</v>
      </c>
      <c r="R30" s="101">
        <v>1</v>
      </c>
      <c r="S30" s="101">
        <v>1</v>
      </c>
      <c r="T30" s="101">
        <v>1</v>
      </c>
      <c r="U30" s="101">
        <v>1</v>
      </c>
      <c r="V30" s="102">
        <v>1</v>
      </c>
      <c r="W30" s="104">
        <v>1</v>
      </c>
      <c r="X30" s="101">
        <v>1</v>
      </c>
      <c r="Y30" s="101">
        <v>1</v>
      </c>
      <c r="Z30" s="101">
        <v>1</v>
      </c>
      <c r="AA30" s="101">
        <v>1</v>
      </c>
      <c r="AB30" s="101">
        <v>1</v>
      </c>
      <c r="AC30" s="101">
        <v>1</v>
      </c>
      <c r="AD30" s="102">
        <v>1</v>
      </c>
      <c r="AE30" s="104">
        <v>1</v>
      </c>
      <c r="AF30" s="101">
        <v>1</v>
      </c>
      <c r="AG30" s="101">
        <v>1</v>
      </c>
      <c r="AH30" s="102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03">
        <v>1</v>
      </c>
      <c r="E31" s="101">
        <v>1</v>
      </c>
      <c r="F31" s="102">
        <v>1</v>
      </c>
      <c r="G31" s="104">
        <v>1</v>
      </c>
      <c r="H31" s="101">
        <v>1</v>
      </c>
      <c r="I31" s="102">
        <v>1</v>
      </c>
      <c r="J31" s="104">
        <v>1</v>
      </c>
      <c r="K31" s="101">
        <v>1</v>
      </c>
      <c r="L31" s="101">
        <v>1</v>
      </c>
      <c r="M31" s="101">
        <v>1</v>
      </c>
      <c r="N31" s="101">
        <v>1</v>
      </c>
      <c r="O31" s="101">
        <v>1</v>
      </c>
      <c r="P31" s="102">
        <v>1</v>
      </c>
      <c r="Q31" s="104">
        <v>1</v>
      </c>
      <c r="R31" s="101">
        <v>1</v>
      </c>
      <c r="S31" s="101">
        <v>1</v>
      </c>
      <c r="T31" s="101">
        <v>1</v>
      </c>
      <c r="U31" s="101">
        <v>1</v>
      </c>
      <c r="V31" s="102">
        <v>1</v>
      </c>
      <c r="W31" s="104">
        <v>1</v>
      </c>
      <c r="X31" s="101">
        <v>1</v>
      </c>
      <c r="Y31" s="101">
        <v>1</v>
      </c>
      <c r="Z31" s="101">
        <v>1</v>
      </c>
      <c r="AA31" s="101">
        <v>1</v>
      </c>
      <c r="AB31" s="101">
        <v>1</v>
      </c>
      <c r="AC31" s="101">
        <v>1</v>
      </c>
      <c r="AD31" s="102">
        <v>1</v>
      </c>
      <c r="AE31" s="104">
        <v>1</v>
      </c>
      <c r="AF31" s="101">
        <v>1</v>
      </c>
      <c r="AG31" s="101">
        <v>1</v>
      </c>
      <c r="AH31" s="102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03">
        <v>1</v>
      </c>
      <c r="E32" s="101">
        <v>1</v>
      </c>
      <c r="F32" s="46">
        <v>0.6</v>
      </c>
      <c r="G32" s="47">
        <v>0.6</v>
      </c>
      <c r="H32" s="101">
        <v>1</v>
      </c>
      <c r="I32" s="102">
        <v>1</v>
      </c>
      <c r="J32" s="104">
        <v>1</v>
      </c>
      <c r="K32" s="101">
        <v>1</v>
      </c>
      <c r="L32" s="101">
        <v>1</v>
      </c>
      <c r="M32" s="101">
        <v>1</v>
      </c>
      <c r="N32" s="101">
        <v>1</v>
      </c>
      <c r="O32" s="101">
        <v>1</v>
      </c>
      <c r="P32" s="102">
        <v>1</v>
      </c>
      <c r="Q32" s="104">
        <v>1</v>
      </c>
      <c r="R32" s="101">
        <v>1</v>
      </c>
      <c r="S32" s="101">
        <v>1</v>
      </c>
      <c r="T32" s="101">
        <v>1</v>
      </c>
      <c r="U32" s="101">
        <v>1</v>
      </c>
      <c r="V32" s="102">
        <v>1</v>
      </c>
      <c r="W32" s="104">
        <v>1</v>
      </c>
      <c r="X32" s="101">
        <v>1</v>
      </c>
      <c r="Y32" s="101">
        <v>1</v>
      </c>
      <c r="Z32" s="101">
        <v>1</v>
      </c>
      <c r="AA32" s="101">
        <v>1</v>
      </c>
      <c r="AB32" s="101">
        <v>1</v>
      </c>
      <c r="AC32" s="101">
        <v>1</v>
      </c>
      <c r="AD32" s="102">
        <v>1</v>
      </c>
      <c r="AE32" s="104">
        <v>1</v>
      </c>
      <c r="AF32" s="101">
        <v>1</v>
      </c>
      <c r="AG32" s="101">
        <v>1</v>
      </c>
      <c r="AH32" s="102">
        <v>1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06">
        <v>1</v>
      </c>
      <c r="E33" s="107">
        <v>1</v>
      </c>
      <c r="F33" s="108">
        <v>1</v>
      </c>
      <c r="G33" s="105">
        <v>1</v>
      </c>
      <c r="H33" s="107">
        <v>1</v>
      </c>
      <c r="I33" s="108">
        <v>1</v>
      </c>
      <c r="J33" s="105">
        <v>1</v>
      </c>
      <c r="K33" s="107">
        <v>1</v>
      </c>
      <c r="L33" s="107">
        <v>1</v>
      </c>
      <c r="M33" s="107">
        <v>1</v>
      </c>
      <c r="N33" s="107">
        <v>1</v>
      </c>
      <c r="O33" s="107">
        <v>1</v>
      </c>
      <c r="P33" s="108">
        <v>1</v>
      </c>
      <c r="Q33" s="105">
        <v>1</v>
      </c>
      <c r="R33" s="107">
        <v>1</v>
      </c>
      <c r="S33" s="107">
        <v>1</v>
      </c>
      <c r="T33" s="107">
        <v>1</v>
      </c>
      <c r="U33" s="107">
        <v>1</v>
      </c>
      <c r="V33" s="108">
        <v>1</v>
      </c>
      <c r="W33" s="105">
        <v>1</v>
      </c>
      <c r="X33" s="107">
        <v>1</v>
      </c>
      <c r="Y33" s="107">
        <v>1</v>
      </c>
      <c r="Z33" s="107">
        <v>1</v>
      </c>
      <c r="AA33" s="107">
        <v>1</v>
      </c>
      <c r="AB33" s="107">
        <v>1</v>
      </c>
      <c r="AC33" s="107">
        <v>1</v>
      </c>
      <c r="AD33" s="58">
        <v>0.98</v>
      </c>
      <c r="AE33" s="105">
        <v>1</v>
      </c>
      <c r="AF33" s="107">
        <v>1</v>
      </c>
      <c r="AG33" s="107">
        <v>1</v>
      </c>
      <c r="AH33" s="108">
        <v>1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6">(D29*$C29)+(D30*$C30)+(D31*$C31)+(D32*$C32)+(D33*$C33)</f>
        <v>3889</v>
      </c>
      <c r="E34" s="12">
        <f t="shared" si="6"/>
        <v>3889</v>
      </c>
      <c r="F34" s="34">
        <f t="shared" si="6"/>
        <v>3611.8</v>
      </c>
      <c r="G34" s="22">
        <f t="shared" si="6"/>
        <v>3611.8</v>
      </c>
      <c r="H34" s="12">
        <f t="shared" si="6"/>
        <v>3889</v>
      </c>
      <c r="I34" s="34">
        <f t="shared" si="6"/>
        <v>3889</v>
      </c>
      <c r="J34" s="22">
        <f t="shared" si="6"/>
        <v>3889</v>
      </c>
      <c r="K34" s="12">
        <f t="shared" si="6"/>
        <v>3889</v>
      </c>
      <c r="L34" s="12">
        <f t="shared" si="6"/>
        <v>3889</v>
      </c>
      <c r="M34" s="12">
        <f t="shared" si="6"/>
        <v>3889</v>
      </c>
      <c r="N34" s="12">
        <f t="shared" si="6"/>
        <v>3889</v>
      </c>
      <c r="O34" s="12">
        <f t="shared" si="6"/>
        <v>3889</v>
      </c>
      <c r="P34" s="34">
        <f t="shared" si="6"/>
        <v>3889</v>
      </c>
      <c r="Q34" s="22">
        <f t="shared" si="6"/>
        <v>3889</v>
      </c>
      <c r="R34" s="12">
        <f t="shared" si="6"/>
        <v>3889</v>
      </c>
      <c r="S34" s="12">
        <f t="shared" si="6"/>
        <v>3889</v>
      </c>
      <c r="T34" s="12">
        <f t="shared" si="6"/>
        <v>3889</v>
      </c>
      <c r="U34" s="12">
        <f t="shared" si="6"/>
        <v>3889</v>
      </c>
      <c r="V34" s="34">
        <f t="shared" si="6"/>
        <v>3889</v>
      </c>
      <c r="W34" s="22">
        <f t="shared" si="6"/>
        <v>3889</v>
      </c>
      <c r="X34" s="12">
        <f t="shared" si="6"/>
        <v>3889</v>
      </c>
      <c r="Y34" s="12">
        <f t="shared" si="6"/>
        <v>3889</v>
      </c>
      <c r="Z34" s="12">
        <f t="shared" si="6"/>
        <v>3889</v>
      </c>
      <c r="AA34" s="12">
        <f t="shared" si="6"/>
        <v>3889</v>
      </c>
      <c r="AB34" s="12">
        <f t="shared" si="6"/>
        <v>3889</v>
      </c>
      <c r="AC34" s="12">
        <f t="shared" si="6"/>
        <v>3889</v>
      </c>
      <c r="AD34" s="34">
        <f t="shared" si="6"/>
        <v>3875.14</v>
      </c>
      <c r="AE34" s="22">
        <f t="shared" si="6"/>
        <v>3889</v>
      </c>
      <c r="AF34" s="12">
        <f t="shared" si="6"/>
        <v>3889</v>
      </c>
      <c r="AG34" s="12">
        <f t="shared" si="6"/>
        <v>3889</v>
      </c>
      <c r="AH34" s="34">
        <f t="shared" si="6"/>
        <v>3889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/>
      <c r="E35" s="12"/>
      <c r="F35" s="34"/>
      <c r="G35" s="22"/>
      <c r="H35" s="12"/>
      <c r="I35" s="34"/>
      <c r="J35" s="22"/>
      <c r="K35" s="12"/>
      <c r="L35" s="12"/>
      <c r="M35" s="12"/>
      <c r="N35" s="12"/>
      <c r="O35" s="12"/>
      <c r="P35" s="34"/>
      <c r="Q35" s="22"/>
      <c r="R35" s="12"/>
      <c r="S35" s="12"/>
      <c r="T35" s="12"/>
      <c r="U35" s="12"/>
      <c r="V35" s="34"/>
      <c r="W35" s="22"/>
      <c r="X35" s="12"/>
      <c r="Y35" s="12"/>
      <c r="Z35" s="12"/>
      <c r="AA35" s="12"/>
      <c r="AB35" s="12"/>
      <c r="AC35" s="12"/>
      <c r="AD35" s="34"/>
      <c r="AE35" s="22"/>
      <c r="AF35" s="12"/>
      <c r="AG35" s="12"/>
      <c r="AH35" s="34"/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7">D34-D35</f>
        <v>3889</v>
      </c>
      <c r="E36" s="17">
        <f t="shared" si="7"/>
        <v>3889</v>
      </c>
      <c r="F36" s="35">
        <f t="shared" si="7"/>
        <v>3611.8</v>
      </c>
      <c r="G36" s="23">
        <f t="shared" si="7"/>
        <v>3611.8</v>
      </c>
      <c r="H36" s="17">
        <f t="shared" si="7"/>
        <v>3889</v>
      </c>
      <c r="I36" s="35">
        <f t="shared" si="7"/>
        <v>3889</v>
      </c>
      <c r="J36" s="23">
        <f t="shared" si="7"/>
        <v>3889</v>
      </c>
      <c r="K36" s="17">
        <f t="shared" si="7"/>
        <v>3889</v>
      </c>
      <c r="L36" s="17">
        <f t="shared" si="7"/>
        <v>3889</v>
      </c>
      <c r="M36" s="17">
        <f t="shared" si="7"/>
        <v>3889</v>
      </c>
      <c r="N36" s="17">
        <f t="shared" si="7"/>
        <v>3889</v>
      </c>
      <c r="O36" s="17">
        <f t="shared" si="7"/>
        <v>3889</v>
      </c>
      <c r="P36" s="35">
        <f t="shared" si="7"/>
        <v>3889</v>
      </c>
      <c r="Q36" s="23">
        <f t="shared" si="7"/>
        <v>3889</v>
      </c>
      <c r="R36" s="17">
        <f t="shared" si="7"/>
        <v>3889</v>
      </c>
      <c r="S36" s="17">
        <f t="shared" si="7"/>
        <v>3889</v>
      </c>
      <c r="T36" s="17">
        <f t="shared" si="7"/>
        <v>3889</v>
      </c>
      <c r="U36" s="17">
        <f t="shared" si="7"/>
        <v>3889</v>
      </c>
      <c r="V36" s="35">
        <f t="shared" si="7"/>
        <v>3889</v>
      </c>
      <c r="W36" s="23">
        <f t="shared" si="7"/>
        <v>3889</v>
      </c>
      <c r="X36" s="17">
        <f t="shared" si="7"/>
        <v>3889</v>
      </c>
      <c r="Y36" s="17">
        <f t="shared" si="7"/>
        <v>3889</v>
      </c>
      <c r="Z36" s="17">
        <f t="shared" si="7"/>
        <v>3889</v>
      </c>
      <c r="AA36" s="17">
        <f t="shared" si="7"/>
        <v>3889</v>
      </c>
      <c r="AB36" s="17">
        <f t="shared" si="7"/>
        <v>3889</v>
      </c>
      <c r="AC36" s="17">
        <f t="shared" si="7"/>
        <v>3889</v>
      </c>
      <c r="AD36" s="35">
        <f t="shared" si="7"/>
        <v>3875.14</v>
      </c>
      <c r="AE36" s="23">
        <f t="shared" si="7"/>
        <v>3889</v>
      </c>
      <c r="AF36" s="17">
        <f t="shared" si="7"/>
        <v>3889</v>
      </c>
      <c r="AG36" s="17">
        <f t="shared" si="7"/>
        <v>3889</v>
      </c>
      <c r="AH36" s="35">
        <f t="shared" si="7"/>
        <v>3889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33"/>
      <c r="G37" s="21"/>
      <c r="H37" s="5"/>
      <c r="I37" s="33"/>
      <c r="J37" s="21"/>
      <c r="K37" s="5"/>
      <c r="L37" s="5"/>
      <c r="M37" s="5"/>
      <c r="N37" s="5"/>
      <c r="O37" s="5"/>
      <c r="P37" s="33"/>
      <c r="Q37" s="21"/>
      <c r="R37" s="5"/>
      <c r="S37" s="5"/>
      <c r="T37" s="5"/>
      <c r="U37" s="5"/>
      <c r="V37" s="33"/>
      <c r="W37" s="21"/>
      <c r="X37" s="5"/>
      <c r="Y37" s="5"/>
      <c r="Z37" s="5"/>
      <c r="AA37" s="5"/>
      <c r="AB37" s="5"/>
      <c r="AC37" s="5"/>
      <c r="AD37" s="33"/>
      <c r="AE37" s="21"/>
      <c r="AF37" s="5"/>
      <c r="AG37" s="5"/>
      <c r="AH37" s="33"/>
    </row>
    <row r="38" spans="1:35" s="1" customFormat="1" ht="15.9" customHeight="1" x14ac:dyDescent="0.25">
      <c r="A38" s="3"/>
      <c r="B38" s="4"/>
      <c r="C38" s="3">
        <f>SUM(D36:AH36)/31</f>
        <v>3870.6690322580648</v>
      </c>
      <c r="D38" s="48"/>
      <c r="E38" s="5"/>
      <c r="F38" s="33"/>
      <c r="G38" s="21"/>
      <c r="H38" s="5"/>
      <c r="I38" s="33"/>
      <c r="J38" s="21"/>
      <c r="K38" s="5"/>
      <c r="L38" s="5"/>
      <c r="M38" s="5"/>
      <c r="N38" s="5"/>
      <c r="O38" s="5"/>
      <c r="P38" s="33"/>
      <c r="Q38" s="21"/>
      <c r="R38" s="5"/>
      <c r="S38" s="5"/>
      <c r="T38" s="5"/>
      <c r="U38" s="5"/>
      <c r="V38" s="33"/>
      <c r="W38" s="21"/>
      <c r="X38" s="5"/>
      <c r="Y38" s="5"/>
      <c r="Z38" s="5"/>
      <c r="AA38" s="5"/>
      <c r="AB38" s="5"/>
      <c r="AC38" s="5"/>
      <c r="AD38" s="33"/>
      <c r="AE38" s="21"/>
      <c r="AF38" s="5"/>
      <c r="AG38" s="5"/>
      <c r="AH38" s="33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33"/>
      <c r="G39" s="21"/>
      <c r="H39" s="5"/>
      <c r="I39" s="33"/>
      <c r="J39" s="21"/>
      <c r="K39" s="5"/>
      <c r="L39" s="5"/>
      <c r="M39" s="5"/>
      <c r="N39" s="5"/>
      <c r="O39" s="5"/>
      <c r="P39" s="33"/>
      <c r="Q39" s="21"/>
      <c r="R39" s="5"/>
      <c r="S39" s="5"/>
      <c r="T39" s="5"/>
      <c r="U39" s="5"/>
      <c r="V39" s="33"/>
      <c r="W39" s="21"/>
      <c r="X39" s="5"/>
      <c r="Y39" s="5"/>
      <c r="Z39" s="5"/>
      <c r="AA39" s="5"/>
      <c r="AB39" s="5"/>
      <c r="AC39" s="5"/>
      <c r="AD39" s="33"/>
      <c r="AE39" s="21"/>
      <c r="AF39" s="5"/>
      <c r="AG39" s="5"/>
      <c r="AH39" s="33"/>
    </row>
    <row r="40" spans="1:35" s="1" customFormat="1" ht="15.9" customHeight="1" x14ac:dyDescent="0.25">
      <c r="A40" s="71">
        <v>1</v>
      </c>
      <c r="B40" s="72" t="s">
        <v>23</v>
      </c>
      <c r="C40" s="71">
        <v>825</v>
      </c>
      <c r="D40" s="103">
        <v>1</v>
      </c>
      <c r="E40" s="101">
        <v>1</v>
      </c>
      <c r="F40" s="102">
        <v>1</v>
      </c>
      <c r="G40" s="104">
        <v>1</v>
      </c>
      <c r="H40" s="101">
        <v>1</v>
      </c>
      <c r="I40" s="102">
        <v>1</v>
      </c>
      <c r="J40" s="104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  <c r="P40" s="102">
        <v>1</v>
      </c>
      <c r="Q40" s="104">
        <v>1</v>
      </c>
      <c r="R40" s="101">
        <v>1</v>
      </c>
      <c r="S40" s="101">
        <v>1</v>
      </c>
      <c r="T40" s="101">
        <v>1</v>
      </c>
      <c r="U40" s="101">
        <v>1</v>
      </c>
      <c r="V40" s="102">
        <v>1</v>
      </c>
      <c r="W40" s="104">
        <v>1</v>
      </c>
      <c r="X40" s="101">
        <v>1</v>
      </c>
      <c r="Y40" s="101">
        <v>1</v>
      </c>
      <c r="Z40" s="101">
        <v>1</v>
      </c>
      <c r="AA40" s="101">
        <v>1</v>
      </c>
      <c r="AB40" s="101">
        <v>1</v>
      </c>
      <c r="AC40" s="101">
        <v>1</v>
      </c>
      <c r="AD40" s="102">
        <v>1</v>
      </c>
      <c r="AE40" s="104">
        <v>1</v>
      </c>
      <c r="AF40" s="101">
        <v>1</v>
      </c>
      <c r="AG40" s="101">
        <v>1</v>
      </c>
      <c r="AH40" s="216">
        <v>1</v>
      </c>
    </row>
    <row r="41" spans="1:35" s="1" customFormat="1" ht="15.9" customHeight="1" x14ac:dyDescent="0.25">
      <c r="A41" s="71">
        <f t="shared" ref="A41:A52" si="8">+A40+1</f>
        <v>2</v>
      </c>
      <c r="B41" s="72" t="s">
        <v>25</v>
      </c>
      <c r="C41" s="71">
        <v>825</v>
      </c>
      <c r="D41" s="103">
        <v>1</v>
      </c>
      <c r="E41" s="101">
        <v>1</v>
      </c>
      <c r="F41" s="102">
        <v>1</v>
      </c>
      <c r="G41" s="104">
        <v>1</v>
      </c>
      <c r="H41" s="101">
        <v>1</v>
      </c>
      <c r="I41" s="102">
        <v>1</v>
      </c>
      <c r="J41" s="104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  <c r="P41" s="102">
        <v>1</v>
      </c>
      <c r="Q41" s="104">
        <v>1</v>
      </c>
      <c r="R41" s="101">
        <v>1</v>
      </c>
      <c r="S41" s="101">
        <v>1</v>
      </c>
      <c r="T41" s="101">
        <v>1</v>
      </c>
      <c r="U41" s="101">
        <v>1</v>
      </c>
      <c r="V41" s="102">
        <v>1</v>
      </c>
      <c r="W41" s="104">
        <v>1</v>
      </c>
      <c r="X41" s="101">
        <v>1</v>
      </c>
      <c r="Y41" s="101">
        <v>1</v>
      </c>
      <c r="Z41" s="101">
        <v>1</v>
      </c>
      <c r="AA41" s="101">
        <v>1</v>
      </c>
      <c r="AB41" s="101">
        <v>1</v>
      </c>
      <c r="AC41" s="101">
        <v>1</v>
      </c>
      <c r="AD41" s="102">
        <v>1</v>
      </c>
      <c r="AE41" s="104">
        <v>1</v>
      </c>
      <c r="AF41" s="101">
        <v>1</v>
      </c>
      <c r="AG41" s="101">
        <v>1</v>
      </c>
      <c r="AH41" s="216">
        <v>1</v>
      </c>
    </row>
    <row r="42" spans="1:35" s="1" customFormat="1" ht="15.9" customHeight="1" x14ac:dyDescent="0.25">
      <c r="A42" s="71">
        <f t="shared" si="8"/>
        <v>3</v>
      </c>
      <c r="B42" s="72" t="s">
        <v>26</v>
      </c>
      <c r="C42" s="71">
        <v>1031</v>
      </c>
      <c r="D42" s="103">
        <v>1</v>
      </c>
      <c r="E42" s="101">
        <v>1</v>
      </c>
      <c r="F42" s="102">
        <v>1</v>
      </c>
      <c r="G42" s="104">
        <v>1</v>
      </c>
      <c r="H42" s="101">
        <v>1</v>
      </c>
      <c r="I42" s="102">
        <v>1</v>
      </c>
      <c r="J42" s="104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  <c r="P42" s="102">
        <v>1</v>
      </c>
      <c r="Q42" s="104">
        <v>1</v>
      </c>
      <c r="R42" s="101">
        <v>1</v>
      </c>
      <c r="S42" s="101">
        <v>1</v>
      </c>
      <c r="T42" s="45">
        <v>0.7</v>
      </c>
      <c r="U42" s="101">
        <v>1</v>
      </c>
      <c r="V42" s="102">
        <v>1</v>
      </c>
      <c r="W42" s="104">
        <v>1</v>
      </c>
      <c r="X42" s="101">
        <v>1</v>
      </c>
      <c r="Y42" s="101">
        <v>1</v>
      </c>
      <c r="Z42" s="101">
        <v>1</v>
      </c>
      <c r="AA42" s="101">
        <v>1</v>
      </c>
      <c r="AB42" s="101">
        <v>1</v>
      </c>
      <c r="AC42" s="45">
        <v>0.89</v>
      </c>
      <c r="AD42" s="102">
        <v>1</v>
      </c>
      <c r="AE42" s="104">
        <v>1</v>
      </c>
      <c r="AF42" s="101">
        <v>1</v>
      </c>
      <c r="AG42" s="101">
        <v>1</v>
      </c>
      <c r="AH42" s="102">
        <v>1</v>
      </c>
    </row>
    <row r="43" spans="1:35" s="1" customFormat="1" ht="15.9" customHeight="1" x14ac:dyDescent="0.25">
      <c r="A43" s="71">
        <f t="shared" si="8"/>
        <v>4</v>
      </c>
      <c r="B43" s="72" t="s">
        <v>27</v>
      </c>
      <c r="C43" s="71">
        <v>1055</v>
      </c>
      <c r="D43" s="103">
        <v>1</v>
      </c>
      <c r="E43" s="101">
        <v>1</v>
      </c>
      <c r="F43" s="102">
        <v>1</v>
      </c>
      <c r="G43" s="104">
        <v>1</v>
      </c>
      <c r="H43" s="101">
        <v>1</v>
      </c>
      <c r="I43" s="102">
        <v>1</v>
      </c>
      <c r="J43" s="104">
        <v>1</v>
      </c>
      <c r="K43" s="101">
        <v>1</v>
      </c>
      <c r="L43" s="101">
        <v>1</v>
      </c>
      <c r="M43" s="101">
        <v>1</v>
      </c>
      <c r="N43" s="101">
        <v>1</v>
      </c>
      <c r="O43" s="101">
        <v>1</v>
      </c>
      <c r="P43" s="102">
        <v>1</v>
      </c>
      <c r="Q43" s="104">
        <v>1</v>
      </c>
      <c r="R43" s="101">
        <v>1</v>
      </c>
      <c r="S43" s="101">
        <v>1</v>
      </c>
      <c r="T43" s="101">
        <v>1</v>
      </c>
      <c r="U43" s="101">
        <v>1</v>
      </c>
      <c r="V43" s="102">
        <v>1</v>
      </c>
      <c r="W43" s="104">
        <v>1</v>
      </c>
      <c r="X43" s="101">
        <v>1</v>
      </c>
      <c r="Y43" s="101">
        <v>1</v>
      </c>
      <c r="Z43" s="101">
        <v>1</v>
      </c>
      <c r="AA43" s="101">
        <v>1</v>
      </c>
      <c r="AB43" s="101">
        <v>1</v>
      </c>
      <c r="AC43" s="101">
        <v>1</v>
      </c>
      <c r="AD43" s="102">
        <v>1</v>
      </c>
      <c r="AE43" s="104">
        <v>1</v>
      </c>
      <c r="AF43" s="101">
        <v>1</v>
      </c>
      <c r="AG43" s="101">
        <v>1</v>
      </c>
      <c r="AH43" s="102">
        <v>1</v>
      </c>
    </row>
    <row r="44" spans="1:35" s="1" customFormat="1" ht="15.9" customHeight="1" x14ac:dyDescent="0.25">
      <c r="A44" s="71">
        <f t="shared" si="8"/>
        <v>5</v>
      </c>
      <c r="B44" s="72" t="s">
        <v>28</v>
      </c>
      <c r="C44" s="71">
        <v>1108</v>
      </c>
      <c r="D44" s="103">
        <v>1</v>
      </c>
      <c r="E44" s="101">
        <v>1</v>
      </c>
      <c r="F44" s="102">
        <v>1</v>
      </c>
      <c r="G44" s="104">
        <v>1</v>
      </c>
      <c r="H44" s="101">
        <v>1</v>
      </c>
      <c r="I44" s="102">
        <v>1</v>
      </c>
      <c r="J44" s="104">
        <v>1</v>
      </c>
      <c r="K44" s="101">
        <v>1</v>
      </c>
      <c r="L44" s="101">
        <v>1</v>
      </c>
      <c r="M44" s="101">
        <v>1</v>
      </c>
      <c r="N44" s="101">
        <v>1</v>
      </c>
      <c r="O44" s="101">
        <v>1</v>
      </c>
      <c r="P44" s="102">
        <v>1</v>
      </c>
      <c r="Q44" s="104">
        <v>1</v>
      </c>
      <c r="R44" s="101">
        <v>1</v>
      </c>
      <c r="S44" s="101">
        <v>1</v>
      </c>
      <c r="T44" s="101">
        <v>1</v>
      </c>
      <c r="U44" s="101">
        <v>1</v>
      </c>
      <c r="V44" s="102">
        <v>1</v>
      </c>
      <c r="W44" s="104">
        <v>1</v>
      </c>
      <c r="X44" s="101">
        <v>1</v>
      </c>
      <c r="Y44" s="101">
        <v>1</v>
      </c>
      <c r="Z44" s="101">
        <v>1</v>
      </c>
      <c r="AA44" s="101">
        <v>1</v>
      </c>
      <c r="AB44" s="101">
        <v>1</v>
      </c>
      <c r="AC44" s="101">
        <v>1</v>
      </c>
      <c r="AD44" s="102">
        <v>1</v>
      </c>
      <c r="AE44" s="104">
        <v>1</v>
      </c>
      <c r="AF44" s="101">
        <v>1</v>
      </c>
      <c r="AG44" s="101">
        <v>1</v>
      </c>
      <c r="AH44" s="102">
        <v>1</v>
      </c>
    </row>
    <row r="45" spans="1:35" s="1" customFormat="1" ht="15.9" customHeight="1" x14ac:dyDescent="0.25">
      <c r="A45" s="71">
        <f t="shared" si="8"/>
        <v>6</v>
      </c>
      <c r="B45" s="72" t="s">
        <v>29</v>
      </c>
      <c r="C45" s="71">
        <v>610</v>
      </c>
      <c r="D45" s="103">
        <v>1</v>
      </c>
      <c r="E45" s="101">
        <v>1</v>
      </c>
      <c r="F45" s="102">
        <v>1</v>
      </c>
      <c r="G45" s="104">
        <v>1</v>
      </c>
      <c r="H45" s="101">
        <v>1</v>
      </c>
      <c r="I45" s="102">
        <v>1</v>
      </c>
      <c r="J45" s="104">
        <v>1</v>
      </c>
      <c r="K45" s="101">
        <v>1</v>
      </c>
      <c r="L45" s="101">
        <v>1</v>
      </c>
      <c r="M45" s="101">
        <v>1</v>
      </c>
      <c r="N45" s="101">
        <v>1</v>
      </c>
      <c r="O45" s="101">
        <v>1</v>
      </c>
      <c r="P45" s="102">
        <v>1</v>
      </c>
      <c r="Q45" s="104">
        <v>1</v>
      </c>
      <c r="R45" s="101">
        <v>1</v>
      </c>
      <c r="S45" s="101">
        <v>1</v>
      </c>
      <c r="T45" s="101">
        <v>1</v>
      </c>
      <c r="U45" s="101">
        <v>1</v>
      </c>
      <c r="V45" s="102">
        <v>1</v>
      </c>
      <c r="W45" s="104">
        <v>1</v>
      </c>
      <c r="X45" s="101">
        <v>1</v>
      </c>
      <c r="Y45" s="101">
        <v>1</v>
      </c>
      <c r="Z45" s="101">
        <v>1</v>
      </c>
      <c r="AA45" s="101">
        <v>1</v>
      </c>
      <c r="AB45" s="101">
        <v>1</v>
      </c>
      <c r="AC45" s="101">
        <v>1</v>
      </c>
      <c r="AD45" s="102">
        <v>1</v>
      </c>
      <c r="AE45" s="104">
        <v>1</v>
      </c>
      <c r="AF45" s="101">
        <v>1</v>
      </c>
      <c r="AG45" s="101">
        <v>1</v>
      </c>
      <c r="AH45" s="102">
        <v>1</v>
      </c>
    </row>
    <row r="46" spans="1:35" s="1" customFormat="1" ht="15.9" customHeight="1" x14ac:dyDescent="0.25">
      <c r="A46" s="71">
        <f t="shared" si="8"/>
        <v>7</v>
      </c>
      <c r="B46" s="72" t="s">
        <v>30</v>
      </c>
      <c r="C46" s="71">
        <v>1100</v>
      </c>
      <c r="D46" s="103">
        <v>1</v>
      </c>
      <c r="E46" s="99">
        <v>0</v>
      </c>
      <c r="F46" s="100">
        <v>0</v>
      </c>
      <c r="G46" s="47">
        <v>0.2</v>
      </c>
      <c r="H46" s="45">
        <v>0.94</v>
      </c>
      <c r="I46" s="102">
        <v>1</v>
      </c>
      <c r="J46" s="104">
        <v>1</v>
      </c>
      <c r="K46" s="101">
        <v>1</v>
      </c>
      <c r="L46" s="101">
        <v>1</v>
      </c>
      <c r="M46" s="101">
        <v>1</v>
      </c>
      <c r="N46" s="101">
        <v>1</v>
      </c>
      <c r="O46" s="101">
        <v>1</v>
      </c>
      <c r="P46" s="102">
        <v>1</v>
      </c>
      <c r="Q46" s="104">
        <v>1</v>
      </c>
      <c r="R46" s="101">
        <v>1</v>
      </c>
      <c r="S46" s="101">
        <v>1</v>
      </c>
      <c r="T46" s="101">
        <v>1</v>
      </c>
      <c r="U46" s="101">
        <v>1</v>
      </c>
      <c r="V46" s="102">
        <v>1</v>
      </c>
      <c r="W46" s="104">
        <v>1</v>
      </c>
      <c r="X46" s="101">
        <v>1</v>
      </c>
      <c r="Y46" s="101">
        <v>1</v>
      </c>
      <c r="Z46" s="101">
        <v>1</v>
      </c>
      <c r="AA46" s="101">
        <v>1</v>
      </c>
      <c r="AB46" s="101">
        <v>1</v>
      </c>
      <c r="AC46" s="101">
        <v>1</v>
      </c>
      <c r="AD46" s="102">
        <v>1</v>
      </c>
      <c r="AE46" s="104">
        <v>1</v>
      </c>
      <c r="AF46" s="101">
        <v>1</v>
      </c>
      <c r="AG46" s="101">
        <v>1</v>
      </c>
      <c r="AH46" s="102">
        <v>1</v>
      </c>
    </row>
    <row r="47" spans="1:35" s="1" customFormat="1" ht="15.9" customHeight="1" x14ac:dyDescent="0.25">
      <c r="A47" s="54">
        <f t="shared" si="8"/>
        <v>8</v>
      </c>
      <c r="B47" s="55" t="s">
        <v>31</v>
      </c>
      <c r="C47" s="54">
        <v>1100</v>
      </c>
      <c r="D47" s="52">
        <v>0.98</v>
      </c>
      <c r="E47" s="45">
        <v>0.98</v>
      </c>
      <c r="F47" s="46">
        <v>0.97</v>
      </c>
      <c r="G47" s="47">
        <v>0.97</v>
      </c>
      <c r="H47" s="45">
        <v>0.96</v>
      </c>
      <c r="I47" s="46">
        <v>0.95</v>
      </c>
      <c r="J47" s="47">
        <v>0.95</v>
      </c>
      <c r="K47" s="45">
        <v>0.95</v>
      </c>
      <c r="L47" s="45">
        <v>0.95</v>
      </c>
      <c r="M47" s="45">
        <v>0.94</v>
      </c>
      <c r="N47" s="45">
        <v>0.93</v>
      </c>
      <c r="O47" s="45">
        <v>0.94</v>
      </c>
      <c r="P47" s="46">
        <v>0.93</v>
      </c>
      <c r="Q47" s="47">
        <v>0.93</v>
      </c>
      <c r="R47" s="45">
        <v>0.93</v>
      </c>
      <c r="S47" s="45">
        <v>0.92</v>
      </c>
      <c r="T47" s="45">
        <v>0.92</v>
      </c>
      <c r="U47" s="45">
        <v>0.92</v>
      </c>
      <c r="V47" s="46">
        <v>0.91</v>
      </c>
      <c r="W47" s="47">
        <v>0.91</v>
      </c>
      <c r="X47" s="45">
        <v>0.91</v>
      </c>
      <c r="Y47" s="45">
        <v>0.9</v>
      </c>
      <c r="Z47" s="45">
        <v>0.9</v>
      </c>
      <c r="AA47" s="45">
        <v>0.9</v>
      </c>
      <c r="AB47" s="45">
        <v>0.89</v>
      </c>
      <c r="AC47" s="45">
        <v>0.89</v>
      </c>
      <c r="AD47" s="46">
        <v>0.89</v>
      </c>
      <c r="AE47" s="47">
        <v>0.88</v>
      </c>
      <c r="AF47" s="45">
        <v>0.88</v>
      </c>
      <c r="AG47" s="45">
        <v>0.87</v>
      </c>
      <c r="AH47" s="46">
        <v>0.87</v>
      </c>
    </row>
    <row r="48" spans="1:35" s="1" customFormat="1" ht="15.9" customHeight="1" x14ac:dyDescent="0.25">
      <c r="A48" s="71">
        <f t="shared" si="8"/>
        <v>9</v>
      </c>
      <c r="B48" s="72" t="s">
        <v>32</v>
      </c>
      <c r="C48" s="71">
        <v>1106</v>
      </c>
      <c r="D48" s="103">
        <v>1</v>
      </c>
      <c r="E48" s="101">
        <v>1</v>
      </c>
      <c r="F48" s="102">
        <v>1</v>
      </c>
      <c r="G48" s="104">
        <v>1</v>
      </c>
      <c r="H48" s="101">
        <v>1</v>
      </c>
      <c r="I48" s="102">
        <v>1</v>
      </c>
      <c r="J48" s="104">
        <v>1</v>
      </c>
      <c r="K48" s="45">
        <v>0.85</v>
      </c>
      <c r="L48" s="45">
        <v>0.85</v>
      </c>
      <c r="M48" s="101">
        <v>1</v>
      </c>
      <c r="N48" s="101">
        <v>1</v>
      </c>
      <c r="O48" s="101">
        <v>1</v>
      </c>
      <c r="P48" s="102">
        <v>1</v>
      </c>
      <c r="Q48" s="104">
        <v>1</v>
      </c>
      <c r="R48" s="101">
        <v>1</v>
      </c>
      <c r="S48" s="101">
        <v>1</v>
      </c>
      <c r="T48" s="101">
        <v>1</v>
      </c>
      <c r="U48" s="101">
        <v>1</v>
      </c>
      <c r="V48" s="102">
        <v>1</v>
      </c>
      <c r="W48" s="104">
        <v>1</v>
      </c>
      <c r="X48" s="101">
        <v>1</v>
      </c>
      <c r="Y48" s="101">
        <v>1</v>
      </c>
      <c r="Z48" s="101">
        <v>1</v>
      </c>
      <c r="AA48" s="101">
        <v>1</v>
      </c>
      <c r="AB48" s="101">
        <v>1</v>
      </c>
      <c r="AC48" s="101">
        <v>1</v>
      </c>
      <c r="AD48" s="102">
        <v>1</v>
      </c>
      <c r="AE48" s="104">
        <v>1</v>
      </c>
      <c r="AF48" s="101">
        <v>1</v>
      </c>
      <c r="AG48" s="101">
        <v>1</v>
      </c>
      <c r="AH48" s="102">
        <v>1</v>
      </c>
    </row>
    <row r="49" spans="1:35" s="1" customFormat="1" ht="15.9" customHeight="1" x14ac:dyDescent="0.25">
      <c r="A49" s="71">
        <f t="shared" si="8"/>
        <v>10</v>
      </c>
      <c r="B49" s="72" t="s">
        <v>33</v>
      </c>
      <c r="C49" s="71">
        <v>1106</v>
      </c>
      <c r="D49" s="103">
        <v>1</v>
      </c>
      <c r="E49" s="101">
        <v>1</v>
      </c>
      <c r="F49" s="102">
        <v>1</v>
      </c>
      <c r="G49" s="104">
        <v>1</v>
      </c>
      <c r="H49" s="101">
        <v>1</v>
      </c>
      <c r="I49" s="102">
        <v>1</v>
      </c>
      <c r="J49" s="104">
        <v>1</v>
      </c>
      <c r="K49" s="45">
        <v>0.84</v>
      </c>
      <c r="L49" s="45">
        <v>0.84</v>
      </c>
      <c r="M49" s="101">
        <v>1</v>
      </c>
      <c r="N49" s="101">
        <v>1</v>
      </c>
      <c r="O49" s="101">
        <v>1</v>
      </c>
      <c r="P49" s="102">
        <v>1</v>
      </c>
      <c r="Q49" s="104">
        <v>1</v>
      </c>
      <c r="R49" s="101">
        <v>1</v>
      </c>
      <c r="S49" s="101">
        <v>1</v>
      </c>
      <c r="T49" s="101">
        <v>1</v>
      </c>
      <c r="U49" s="101">
        <v>1</v>
      </c>
      <c r="V49" s="102">
        <v>1</v>
      </c>
      <c r="W49" s="104">
        <v>1</v>
      </c>
      <c r="X49" s="101">
        <v>1</v>
      </c>
      <c r="Y49" s="101">
        <v>1</v>
      </c>
      <c r="Z49" s="101">
        <v>1</v>
      </c>
      <c r="AA49" s="101">
        <v>1</v>
      </c>
      <c r="AB49" s="45">
        <v>0.98</v>
      </c>
      <c r="AC49" s="101">
        <v>1</v>
      </c>
      <c r="AD49" s="102">
        <v>1</v>
      </c>
      <c r="AE49" s="104">
        <v>1</v>
      </c>
      <c r="AF49" s="101">
        <v>1</v>
      </c>
      <c r="AG49" s="101">
        <v>1</v>
      </c>
      <c r="AH49" s="102">
        <v>1</v>
      </c>
    </row>
    <row r="50" spans="1:35" s="1" customFormat="1" ht="15.9" customHeight="1" x14ac:dyDescent="0.25">
      <c r="A50" s="71">
        <f t="shared" si="8"/>
        <v>11</v>
      </c>
      <c r="B50" s="72" t="s">
        <v>34</v>
      </c>
      <c r="C50" s="71">
        <v>1090</v>
      </c>
      <c r="D50" s="103">
        <v>1</v>
      </c>
      <c r="E50" s="101">
        <v>1</v>
      </c>
      <c r="F50" s="102">
        <v>1</v>
      </c>
      <c r="G50" s="104">
        <v>1</v>
      </c>
      <c r="H50" s="101">
        <v>1</v>
      </c>
      <c r="I50" s="102">
        <v>1</v>
      </c>
      <c r="J50" s="104">
        <v>1</v>
      </c>
      <c r="K50" s="101">
        <v>1</v>
      </c>
      <c r="L50" s="101">
        <v>1</v>
      </c>
      <c r="M50" s="101">
        <v>1</v>
      </c>
      <c r="N50" s="101">
        <v>1</v>
      </c>
      <c r="O50" s="101">
        <v>1</v>
      </c>
      <c r="P50" s="102">
        <v>1</v>
      </c>
      <c r="Q50" s="104">
        <v>1</v>
      </c>
      <c r="R50" s="101">
        <v>1</v>
      </c>
      <c r="S50" s="101">
        <v>1</v>
      </c>
      <c r="T50" s="101">
        <v>1</v>
      </c>
      <c r="U50" s="101">
        <v>1</v>
      </c>
      <c r="V50" s="102">
        <v>1</v>
      </c>
      <c r="W50" s="104">
        <v>1</v>
      </c>
      <c r="X50" s="101">
        <v>1</v>
      </c>
      <c r="Y50" s="101">
        <v>1</v>
      </c>
      <c r="Z50" s="101">
        <v>1</v>
      </c>
      <c r="AA50" s="101">
        <v>1</v>
      </c>
      <c r="AB50" s="101">
        <v>1</v>
      </c>
      <c r="AC50" s="101">
        <v>1</v>
      </c>
      <c r="AD50" s="102">
        <v>1</v>
      </c>
      <c r="AE50" s="104">
        <v>1</v>
      </c>
      <c r="AF50" s="101">
        <v>1</v>
      </c>
      <c r="AG50" s="101">
        <v>1</v>
      </c>
      <c r="AH50" s="102">
        <v>1</v>
      </c>
    </row>
    <row r="51" spans="1:35" s="1" customFormat="1" ht="15.9" customHeight="1" x14ac:dyDescent="0.25">
      <c r="A51" s="71">
        <f t="shared" si="8"/>
        <v>12</v>
      </c>
      <c r="B51" s="72" t="s">
        <v>35</v>
      </c>
      <c r="C51" s="71">
        <v>1094</v>
      </c>
      <c r="D51" s="103">
        <v>1</v>
      </c>
      <c r="E51" s="101">
        <v>1</v>
      </c>
      <c r="F51" s="102">
        <v>1</v>
      </c>
      <c r="G51" s="104">
        <v>1</v>
      </c>
      <c r="H51" s="101">
        <v>1</v>
      </c>
      <c r="I51" s="102">
        <v>1</v>
      </c>
      <c r="J51" s="104">
        <v>1</v>
      </c>
      <c r="K51" s="101">
        <v>1</v>
      </c>
      <c r="L51" s="101">
        <v>1</v>
      </c>
      <c r="M51" s="101">
        <v>1</v>
      </c>
      <c r="N51" s="101">
        <v>1</v>
      </c>
      <c r="O51" s="101">
        <v>1</v>
      </c>
      <c r="P51" s="102">
        <v>1</v>
      </c>
      <c r="Q51" s="104">
        <v>1</v>
      </c>
      <c r="R51" s="101">
        <v>1</v>
      </c>
      <c r="S51" s="101">
        <v>1</v>
      </c>
      <c r="T51" s="101">
        <v>1</v>
      </c>
      <c r="U51" s="101">
        <v>1</v>
      </c>
      <c r="V51" s="102">
        <v>1</v>
      </c>
      <c r="W51" s="104">
        <v>1</v>
      </c>
      <c r="X51" s="101">
        <v>1</v>
      </c>
      <c r="Y51" s="101">
        <v>1</v>
      </c>
      <c r="Z51" s="101">
        <v>1</v>
      </c>
      <c r="AA51" s="101">
        <v>1</v>
      </c>
      <c r="AB51" s="101">
        <v>1</v>
      </c>
      <c r="AC51" s="101">
        <v>1</v>
      </c>
      <c r="AD51" s="102">
        <v>1</v>
      </c>
      <c r="AE51" s="104">
        <v>1</v>
      </c>
      <c r="AF51" s="101">
        <v>1</v>
      </c>
      <c r="AG51" s="101">
        <v>1</v>
      </c>
      <c r="AH51" s="102">
        <v>1</v>
      </c>
    </row>
    <row r="52" spans="1:35" s="1" customFormat="1" ht="15.9" customHeight="1" thickBot="1" x14ac:dyDescent="0.3">
      <c r="A52" s="73">
        <f t="shared" si="8"/>
        <v>13</v>
      </c>
      <c r="B52" s="74" t="s">
        <v>11</v>
      </c>
      <c r="C52" s="73">
        <v>786</v>
      </c>
      <c r="D52" s="106">
        <v>1</v>
      </c>
      <c r="E52" s="107">
        <v>1</v>
      </c>
      <c r="F52" s="108">
        <v>1</v>
      </c>
      <c r="G52" s="105">
        <v>1</v>
      </c>
      <c r="H52" s="107">
        <v>1</v>
      </c>
      <c r="I52" s="108">
        <v>1</v>
      </c>
      <c r="J52" s="105">
        <v>1</v>
      </c>
      <c r="K52" s="107">
        <v>1</v>
      </c>
      <c r="L52" s="107">
        <v>1</v>
      </c>
      <c r="M52" s="107">
        <v>1</v>
      </c>
      <c r="N52" s="107">
        <v>1</v>
      </c>
      <c r="O52" s="107">
        <v>1</v>
      </c>
      <c r="P52" s="108">
        <v>1</v>
      </c>
      <c r="Q52" s="105">
        <v>1</v>
      </c>
      <c r="R52" s="107">
        <v>1</v>
      </c>
      <c r="S52" s="107">
        <v>1</v>
      </c>
      <c r="T52" s="107">
        <v>1</v>
      </c>
      <c r="U52" s="107">
        <v>1</v>
      </c>
      <c r="V52" s="108">
        <v>1</v>
      </c>
      <c r="W52" s="105">
        <v>1</v>
      </c>
      <c r="X52" s="107">
        <v>1</v>
      </c>
      <c r="Y52" s="107">
        <v>1</v>
      </c>
      <c r="Z52" s="107">
        <v>1</v>
      </c>
      <c r="AA52" s="107">
        <v>1</v>
      </c>
      <c r="AB52" s="107">
        <v>1</v>
      </c>
      <c r="AC52" s="107">
        <v>1</v>
      </c>
      <c r="AD52" s="108">
        <v>1</v>
      </c>
      <c r="AE52" s="105">
        <v>1</v>
      </c>
      <c r="AF52" s="107">
        <v>1</v>
      </c>
      <c r="AG52" s="107">
        <v>1</v>
      </c>
      <c r="AH52" s="108">
        <v>1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9">(D40*$C40)+(D41*$C41)+(D42*$C42)+(D43*$C43)+(D44*$C44)+(D45*$C45)+(D46*$C46)+(D47*$C47)+(D48*$C48)+(D49*$C49)+(D50*$C50)+(D51*$C51)+(D52*$C52)</f>
        <v>12814</v>
      </c>
      <c r="E53" s="12">
        <f t="shared" si="9"/>
        <v>11714</v>
      </c>
      <c r="F53" s="34">
        <f t="shared" si="9"/>
        <v>11703</v>
      </c>
      <c r="G53" s="22">
        <f t="shared" si="9"/>
        <v>11923</v>
      </c>
      <c r="H53" s="12">
        <f t="shared" si="9"/>
        <v>12726</v>
      </c>
      <c r="I53" s="34">
        <f t="shared" si="9"/>
        <v>12781</v>
      </c>
      <c r="J53" s="22">
        <f t="shared" si="9"/>
        <v>12781</v>
      </c>
      <c r="K53" s="12">
        <f t="shared" si="9"/>
        <v>12438.14</v>
      </c>
      <c r="L53" s="12">
        <f t="shared" si="9"/>
        <v>12438.14</v>
      </c>
      <c r="M53" s="12">
        <f t="shared" si="9"/>
        <v>12770</v>
      </c>
      <c r="N53" s="12">
        <f t="shared" si="9"/>
        <v>12759</v>
      </c>
      <c r="O53" s="12">
        <f t="shared" si="9"/>
        <v>12770</v>
      </c>
      <c r="P53" s="34">
        <f t="shared" si="9"/>
        <v>12759</v>
      </c>
      <c r="Q53" s="22">
        <f t="shared" si="9"/>
        <v>12759</v>
      </c>
      <c r="R53" s="12">
        <f t="shared" si="9"/>
        <v>12759</v>
      </c>
      <c r="S53" s="12">
        <f t="shared" si="9"/>
        <v>12748</v>
      </c>
      <c r="T53" s="12">
        <f t="shared" si="9"/>
        <v>12438.7</v>
      </c>
      <c r="U53" s="12">
        <f t="shared" si="9"/>
        <v>12748</v>
      </c>
      <c r="V53" s="34">
        <f t="shared" si="9"/>
        <v>12737</v>
      </c>
      <c r="W53" s="22">
        <f t="shared" si="9"/>
        <v>12737</v>
      </c>
      <c r="X53" s="12">
        <f t="shared" si="9"/>
        <v>12737</v>
      </c>
      <c r="Y53" s="12">
        <f t="shared" si="9"/>
        <v>12726</v>
      </c>
      <c r="Z53" s="12">
        <f t="shared" si="9"/>
        <v>12726</v>
      </c>
      <c r="AA53" s="12">
        <f t="shared" si="9"/>
        <v>12726</v>
      </c>
      <c r="AB53" s="12">
        <f t="shared" si="9"/>
        <v>12692.88</v>
      </c>
      <c r="AC53" s="12">
        <f t="shared" si="9"/>
        <v>12601.59</v>
      </c>
      <c r="AD53" s="34">
        <f t="shared" si="9"/>
        <v>12715</v>
      </c>
      <c r="AE53" s="22">
        <f t="shared" si="9"/>
        <v>12704</v>
      </c>
      <c r="AF53" s="12">
        <f t="shared" si="9"/>
        <v>12704</v>
      </c>
      <c r="AG53" s="12">
        <f t="shared" si="9"/>
        <v>12693</v>
      </c>
      <c r="AH53" s="34">
        <f t="shared" si="9"/>
        <v>12693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/>
      <c r="E54" s="12"/>
      <c r="F54" s="34"/>
      <c r="G54" s="22"/>
      <c r="H54" s="12"/>
      <c r="I54" s="34"/>
      <c r="J54" s="22"/>
      <c r="K54" s="12"/>
      <c r="L54" s="12"/>
      <c r="M54" s="12"/>
      <c r="N54" s="12"/>
      <c r="O54" s="12"/>
      <c r="P54" s="34"/>
      <c r="Q54" s="22"/>
      <c r="R54" s="12"/>
      <c r="S54" s="12"/>
      <c r="T54" s="12"/>
      <c r="U54" s="12"/>
      <c r="V54" s="34"/>
      <c r="W54" s="22"/>
      <c r="X54" s="12"/>
      <c r="Y54" s="12"/>
      <c r="Z54" s="12"/>
      <c r="AA54" s="12"/>
      <c r="AB54" s="12"/>
      <c r="AC54" s="12"/>
      <c r="AD54" s="34"/>
      <c r="AE54" s="22"/>
      <c r="AF54" s="12"/>
      <c r="AG54" s="12"/>
      <c r="AH54" s="34"/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0">D53-D54</f>
        <v>12814</v>
      </c>
      <c r="E55" s="17">
        <f t="shared" si="10"/>
        <v>11714</v>
      </c>
      <c r="F55" s="35">
        <f t="shared" si="10"/>
        <v>11703</v>
      </c>
      <c r="G55" s="23">
        <f t="shared" si="10"/>
        <v>11923</v>
      </c>
      <c r="H55" s="17">
        <f t="shared" si="10"/>
        <v>12726</v>
      </c>
      <c r="I55" s="35">
        <f t="shared" si="10"/>
        <v>12781</v>
      </c>
      <c r="J55" s="23">
        <f t="shared" si="10"/>
        <v>12781</v>
      </c>
      <c r="K55" s="17">
        <f t="shared" si="10"/>
        <v>12438.14</v>
      </c>
      <c r="L55" s="17">
        <f t="shared" si="10"/>
        <v>12438.14</v>
      </c>
      <c r="M55" s="17">
        <f t="shared" si="10"/>
        <v>12770</v>
      </c>
      <c r="N55" s="17">
        <f t="shared" si="10"/>
        <v>12759</v>
      </c>
      <c r="O55" s="17">
        <f t="shared" si="10"/>
        <v>12770</v>
      </c>
      <c r="P55" s="35">
        <f t="shared" si="10"/>
        <v>12759</v>
      </c>
      <c r="Q55" s="23">
        <f t="shared" si="10"/>
        <v>12759</v>
      </c>
      <c r="R55" s="17">
        <f t="shared" si="10"/>
        <v>12759</v>
      </c>
      <c r="S55" s="17">
        <f t="shared" si="10"/>
        <v>12748</v>
      </c>
      <c r="T55" s="17">
        <f t="shared" si="10"/>
        <v>12438.7</v>
      </c>
      <c r="U55" s="17">
        <f t="shared" si="10"/>
        <v>12748</v>
      </c>
      <c r="V55" s="35">
        <f t="shared" si="10"/>
        <v>12737</v>
      </c>
      <c r="W55" s="23">
        <f t="shared" si="10"/>
        <v>12737</v>
      </c>
      <c r="X55" s="17">
        <f t="shared" si="10"/>
        <v>12737</v>
      </c>
      <c r="Y55" s="17">
        <f t="shared" si="10"/>
        <v>12726</v>
      </c>
      <c r="Z55" s="17">
        <f t="shared" si="10"/>
        <v>12726</v>
      </c>
      <c r="AA55" s="17">
        <f t="shared" si="10"/>
        <v>12726</v>
      </c>
      <c r="AB55" s="17">
        <f t="shared" si="10"/>
        <v>12692.88</v>
      </c>
      <c r="AC55" s="17">
        <f t="shared" si="10"/>
        <v>12601.59</v>
      </c>
      <c r="AD55" s="35">
        <f t="shared" si="10"/>
        <v>12715</v>
      </c>
      <c r="AE55" s="23">
        <f t="shared" si="10"/>
        <v>12704</v>
      </c>
      <c r="AF55" s="17">
        <f t="shared" si="10"/>
        <v>12704</v>
      </c>
      <c r="AG55" s="17">
        <f t="shared" si="10"/>
        <v>12693</v>
      </c>
      <c r="AH55" s="35">
        <f t="shared" si="10"/>
        <v>12693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33"/>
      <c r="G56" s="21"/>
      <c r="H56" s="5"/>
      <c r="I56" s="33"/>
      <c r="J56" s="21"/>
      <c r="K56" s="5"/>
      <c r="L56" s="5"/>
      <c r="M56" s="27"/>
      <c r="N56" s="5"/>
      <c r="O56" s="5"/>
      <c r="P56" s="33"/>
      <c r="Q56" s="21"/>
      <c r="R56" s="5"/>
      <c r="S56" s="5"/>
      <c r="T56" s="5"/>
      <c r="U56" s="5"/>
      <c r="V56" s="33"/>
      <c r="W56" s="21"/>
      <c r="X56" s="5"/>
      <c r="Y56" s="5"/>
      <c r="Z56" s="5"/>
      <c r="AA56" s="5"/>
      <c r="AB56" s="5"/>
      <c r="AC56" s="5"/>
      <c r="AD56" s="33"/>
      <c r="AE56" s="21"/>
      <c r="AF56" s="5"/>
      <c r="AG56" s="5"/>
      <c r="AH56" s="33"/>
    </row>
    <row r="57" spans="1:35" s="1" customFormat="1" ht="15.9" customHeight="1" x14ac:dyDescent="0.25">
      <c r="A57" s="3"/>
      <c r="B57" s="4"/>
      <c r="C57" s="3">
        <f>SUM(D55:AH55)/31</f>
        <v>12613.595161290323</v>
      </c>
      <c r="D57" s="48"/>
      <c r="E57" s="5"/>
      <c r="F57" s="33"/>
      <c r="G57" s="21"/>
      <c r="H57" s="5"/>
      <c r="I57" s="33"/>
      <c r="J57" s="21"/>
      <c r="K57" s="5"/>
      <c r="L57" s="5"/>
      <c r="M57" s="5"/>
      <c r="N57" s="5"/>
      <c r="O57" s="5"/>
      <c r="P57" s="33"/>
      <c r="Q57" s="21"/>
      <c r="R57" s="5"/>
      <c r="S57" s="5"/>
      <c r="T57" s="5"/>
      <c r="U57" s="5"/>
      <c r="V57" s="33"/>
      <c r="W57" s="21"/>
      <c r="X57" s="5"/>
      <c r="Y57" s="5"/>
      <c r="Z57" s="5"/>
      <c r="AA57" s="5"/>
      <c r="AB57" s="5"/>
      <c r="AC57" s="5"/>
      <c r="AD57" s="33"/>
      <c r="AE57" s="21"/>
      <c r="AF57" s="5"/>
      <c r="AG57" s="5"/>
      <c r="AH57" s="33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33"/>
      <c r="G58" s="21"/>
      <c r="H58" s="5"/>
      <c r="I58" s="33"/>
      <c r="J58" s="21"/>
      <c r="K58" s="5"/>
      <c r="L58" s="5"/>
      <c r="M58" s="5"/>
      <c r="N58" s="5"/>
      <c r="O58" s="5"/>
      <c r="P58" s="33"/>
      <c r="Q58" s="21"/>
      <c r="R58" s="5"/>
      <c r="S58" s="5"/>
      <c r="T58" s="5"/>
      <c r="U58" s="5"/>
      <c r="V58" s="33"/>
      <c r="W58" s="21"/>
      <c r="X58" s="5"/>
      <c r="Y58" s="5"/>
      <c r="Z58" s="5"/>
      <c r="AA58" s="5"/>
      <c r="AB58" s="5"/>
      <c r="AC58" s="5"/>
      <c r="AD58" s="33"/>
      <c r="AE58" s="21"/>
      <c r="AF58" s="5"/>
      <c r="AG58" s="5"/>
      <c r="AH58" s="33"/>
    </row>
    <row r="59" spans="1:35" s="1" customFormat="1" ht="15.9" customHeight="1" x14ac:dyDescent="0.25">
      <c r="A59" s="54">
        <v>1</v>
      </c>
      <c r="B59" s="55" t="s">
        <v>36</v>
      </c>
      <c r="C59" s="54">
        <v>1134</v>
      </c>
      <c r="D59" s="52">
        <v>0.88</v>
      </c>
      <c r="E59" s="45">
        <v>0.88</v>
      </c>
      <c r="F59" s="46">
        <v>0.97</v>
      </c>
      <c r="G59" s="47">
        <v>0.97</v>
      </c>
      <c r="H59" s="45">
        <v>0.97</v>
      </c>
      <c r="I59" s="46">
        <v>0.97</v>
      </c>
      <c r="J59" s="47">
        <v>0.97</v>
      </c>
      <c r="K59" s="45">
        <v>0.97</v>
      </c>
      <c r="L59" s="45">
        <v>0.97</v>
      </c>
      <c r="M59" s="45">
        <v>0.97</v>
      </c>
      <c r="N59" s="45">
        <v>0.97</v>
      </c>
      <c r="O59" s="45">
        <v>0.97</v>
      </c>
      <c r="P59" s="46">
        <v>0.97</v>
      </c>
      <c r="Q59" s="47">
        <v>0.97</v>
      </c>
      <c r="R59" s="45">
        <v>0.97</v>
      </c>
      <c r="S59" s="45">
        <v>0.97</v>
      </c>
      <c r="T59" s="45">
        <v>0.97</v>
      </c>
      <c r="U59" s="45">
        <v>0.97</v>
      </c>
      <c r="V59" s="46">
        <v>0.97</v>
      </c>
      <c r="W59" s="47">
        <v>0.97</v>
      </c>
      <c r="X59" s="45">
        <v>0.97</v>
      </c>
      <c r="Y59" s="45">
        <v>0.97</v>
      </c>
      <c r="Z59" s="45">
        <v>0.97</v>
      </c>
      <c r="AA59" s="45">
        <v>0.97</v>
      </c>
      <c r="AB59" s="45">
        <v>0.97</v>
      </c>
      <c r="AC59" s="45">
        <v>0.97</v>
      </c>
      <c r="AD59" s="46">
        <v>0.97</v>
      </c>
      <c r="AE59" s="47">
        <v>0.97</v>
      </c>
      <c r="AF59" s="45">
        <v>0.97</v>
      </c>
      <c r="AG59" s="45">
        <v>0.97</v>
      </c>
      <c r="AH59" s="46">
        <v>0.97</v>
      </c>
    </row>
    <row r="60" spans="1:35" s="1" customFormat="1" ht="15.9" customHeight="1" x14ac:dyDescent="0.25">
      <c r="A60" s="54">
        <f t="shared" ref="A60:A72" si="11">+A59+1</f>
        <v>2</v>
      </c>
      <c r="B60" s="55" t="s">
        <v>38</v>
      </c>
      <c r="C60" s="54">
        <v>1134</v>
      </c>
      <c r="D60" s="52">
        <v>0.97</v>
      </c>
      <c r="E60" s="45">
        <v>0.97</v>
      </c>
      <c r="F60" s="46">
        <v>0.97</v>
      </c>
      <c r="G60" s="47">
        <v>0.97</v>
      </c>
      <c r="H60" s="45">
        <v>0.97</v>
      </c>
      <c r="I60" s="46">
        <v>0.97</v>
      </c>
      <c r="J60" s="47">
        <v>0.97</v>
      </c>
      <c r="K60" s="45">
        <v>0.97</v>
      </c>
      <c r="L60" s="45">
        <v>0.97</v>
      </c>
      <c r="M60" s="45">
        <v>0.97</v>
      </c>
      <c r="N60" s="45">
        <v>0.97</v>
      </c>
      <c r="O60" s="45">
        <v>0.97</v>
      </c>
      <c r="P60" s="46">
        <v>0.97</v>
      </c>
      <c r="Q60" s="47">
        <v>0.97</v>
      </c>
      <c r="R60" s="45">
        <v>0.97</v>
      </c>
      <c r="S60" s="45">
        <v>0.97</v>
      </c>
      <c r="T60" s="45">
        <v>0.97</v>
      </c>
      <c r="U60" s="45">
        <v>0.97</v>
      </c>
      <c r="V60" s="46">
        <v>0.97</v>
      </c>
      <c r="W60" s="47">
        <v>0.97</v>
      </c>
      <c r="X60" s="45">
        <v>0.97</v>
      </c>
      <c r="Y60" s="45">
        <v>0.97</v>
      </c>
      <c r="Z60" s="45">
        <v>0.97</v>
      </c>
      <c r="AA60" s="45">
        <v>0.97</v>
      </c>
      <c r="AB60" s="45">
        <v>0.97</v>
      </c>
      <c r="AC60" s="45">
        <v>0.97</v>
      </c>
      <c r="AD60" s="46">
        <v>0.97</v>
      </c>
      <c r="AE60" s="47">
        <v>0.97</v>
      </c>
      <c r="AF60" s="45">
        <v>0.97</v>
      </c>
      <c r="AG60" s="45">
        <v>0.97</v>
      </c>
      <c r="AH60" s="46">
        <v>0.97</v>
      </c>
    </row>
    <row r="61" spans="1:35" s="1" customFormat="1" ht="15.9" customHeight="1" x14ac:dyDescent="0.25">
      <c r="A61" s="71">
        <f t="shared" si="11"/>
        <v>3</v>
      </c>
      <c r="B61" s="72" t="s">
        <v>39</v>
      </c>
      <c r="C61" s="71">
        <v>1116</v>
      </c>
      <c r="D61" s="52">
        <v>0.99</v>
      </c>
      <c r="E61" s="45">
        <v>0.99</v>
      </c>
      <c r="F61" s="46">
        <v>0.99</v>
      </c>
      <c r="G61" s="47">
        <v>0.99</v>
      </c>
      <c r="H61" s="45">
        <v>0.99</v>
      </c>
      <c r="I61" s="46">
        <v>0.99</v>
      </c>
      <c r="J61" s="47">
        <v>0.99</v>
      </c>
      <c r="K61" s="45">
        <v>0.99</v>
      </c>
      <c r="L61" s="45">
        <v>0.99</v>
      </c>
      <c r="M61" s="45">
        <v>0.99</v>
      </c>
      <c r="N61" s="45">
        <v>0.99</v>
      </c>
      <c r="O61" s="45">
        <v>0.99</v>
      </c>
      <c r="P61" s="46">
        <v>0.99</v>
      </c>
      <c r="Q61" s="47">
        <v>0.99</v>
      </c>
      <c r="R61" s="45">
        <v>0.99</v>
      </c>
      <c r="S61" s="45">
        <v>0.99</v>
      </c>
      <c r="T61" s="45">
        <v>0.99</v>
      </c>
      <c r="U61" s="45">
        <v>0.99</v>
      </c>
      <c r="V61" s="102">
        <v>1</v>
      </c>
      <c r="W61" s="102">
        <v>1</v>
      </c>
      <c r="X61" s="45">
        <v>0.99</v>
      </c>
      <c r="Y61" s="45">
        <v>0.99</v>
      </c>
      <c r="Z61" s="45">
        <v>0.99</v>
      </c>
      <c r="AA61" s="45">
        <v>0.99</v>
      </c>
      <c r="AB61" s="45">
        <v>0.99</v>
      </c>
      <c r="AC61" s="45">
        <v>0.99</v>
      </c>
      <c r="AD61" s="102">
        <v>1</v>
      </c>
      <c r="AE61" s="47">
        <v>0.99</v>
      </c>
      <c r="AF61" s="45">
        <v>0.99</v>
      </c>
      <c r="AG61" s="45">
        <v>0.99</v>
      </c>
      <c r="AH61" s="46">
        <v>0.99</v>
      </c>
    </row>
    <row r="62" spans="1:35" s="1" customFormat="1" ht="15.9" customHeight="1" x14ac:dyDescent="0.25">
      <c r="A62" s="71">
        <f t="shared" si="11"/>
        <v>4</v>
      </c>
      <c r="B62" s="72" t="s">
        <v>40</v>
      </c>
      <c r="C62" s="71">
        <v>1116</v>
      </c>
      <c r="D62" s="52">
        <v>0.9</v>
      </c>
      <c r="E62" s="45">
        <v>0.9</v>
      </c>
      <c r="F62" s="46">
        <v>0.99</v>
      </c>
      <c r="G62" s="47">
        <v>0.99</v>
      </c>
      <c r="H62" s="45">
        <v>0.99</v>
      </c>
      <c r="I62" s="46">
        <v>0.99</v>
      </c>
      <c r="J62" s="47">
        <v>0.99</v>
      </c>
      <c r="K62" s="45">
        <v>0.99</v>
      </c>
      <c r="L62" s="45">
        <v>0.99</v>
      </c>
      <c r="M62" s="45">
        <v>0.99</v>
      </c>
      <c r="N62" s="45">
        <v>0.99</v>
      </c>
      <c r="O62" s="101">
        <v>1</v>
      </c>
      <c r="P62" s="102">
        <v>1</v>
      </c>
      <c r="Q62" s="47">
        <v>0.99</v>
      </c>
      <c r="R62" s="45">
        <v>0.99</v>
      </c>
      <c r="S62" s="45">
        <v>0.99</v>
      </c>
      <c r="T62" s="45">
        <v>0.99</v>
      </c>
      <c r="U62" s="45">
        <v>0.99</v>
      </c>
      <c r="V62" s="102">
        <v>1</v>
      </c>
      <c r="W62" s="102">
        <v>1</v>
      </c>
      <c r="X62" s="101">
        <v>1</v>
      </c>
      <c r="Y62" s="101">
        <v>1</v>
      </c>
      <c r="Z62" s="101">
        <v>1</v>
      </c>
      <c r="AA62" s="101">
        <v>1</v>
      </c>
      <c r="AB62" s="45">
        <v>0.99</v>
      </c>
      <c r="AC62" s="101">
        <v>1</v>
      </c>
      <c r="AD62" s="102">
        <v>1</v>
      </c>
      <c r="AE62" s="47">
        <v>0.99</v>
      </c>
      <c r="AF62" s="45">
        <v>0.99</v>
      </c>
      <c r="AG62" s="45">
        <v>0.99</v>
      </c>
      <c r="AH62" s="46">
        <v>0.99</v>
      </c>
    </row>
    <row r="63" spans="1:35" s="1" customFormat="1" ht="15.9" customHeight="1" x14ac:dyDescent="0.25">
      <c r="A63" s="191">
        <f t="shared" si="11"/>
        <v>5</v>
      </c>
      <c r="B63" s="192" t="s">
        <v>41</v>
      </c>
      <c r="C63" s="191">
        <v>930</v>
      </c>
      <c r="D63" s="103">
        <v>1</v>
      </c>
      <c r="E63" s="101">
        <v>1</v>
      </c>
      <c r="F63" s="102">
        <v>1</v>
      </c>
      <c r="G63" s="104">
        <v>1</v>
      </c>
      <c r="H63" s="101">
        <v>1</v>
      </c>
      <c r="I63" s="102">
        <v>1</v>
      </c>
      <c r="J63" s="104">
        <v>1</v>
      </c>
      <c r="K63" s="101">
        <v>1</v>
      </c>
      <c r="L63" s="101">
        <v>1</v>
      </c>
      <c r="M63" s="101">
        <v>1</v>
      </c>
      <c r="N63" s="101">
        <v>1</v>
      </c>
      <c r="O63" s="101">
        <v>1</v>
      </c>
      <c r="P63" s="102">
        <v>1</v>
      </c>
      <c r="Q63" s="104">
        <v>1</v>
      </c>
      <c r="R63" s="101">
        <v>1</v>
      </c>
      <c r="S63" s="101">
        <v>1</v>
      </c>
      <c r="T63" s="101">
        <v>1</v>
      </c>
      <c r="U63" s="101">
        <v>1</v>
      </c>
      <c r="V63" s="102">
        <v>1</v>
      </c>
      <c r="W63" s="104">
        <v>1</v>
      </c>
      <c r="X63" s="101">
        <v>1</v>
      </c>
      <c r="Y63" s="101">
        <v>1</v>
      </c>
      <c r="Z63" s="101">
        <v>1</v>
      </c>
      <c r="AA63" s="99">
        <v>0</v>
      </c>
      <c r="AB63" s="99">
        <v>0.01</v>
      </c>
      <c r="AC63" s="45">
        <v>0.63</v>
      </c>
      <c r="AD63" s="46">
        <v>0.75</v>
      </c>
      <c r="AE63" s="104">
        <v>1</v>
      </c>
      <c r="AF63" s="101">
        <v>1</v>
      </c>
      <c r="AG63" s="101">
        <v>1</v>
      </c>
      <c r="AH63" s="102">
        <v>1</v>
      </c>
    </row>
    <row r="64" spans="1:35" s="1" customFormat="1" ht="15.9" customHeight="1" x14ac:dyDescent="0.25">
      <c r="A64" s="54">
        <f t="shared" si="11"/>
        <v>6</v>
      </c>
      <c r="B64" s="55" t="s">
        <v>42</v>
      </c>
      <c r="C64" s="54">
        <v>794</v>
      </c>
      <c r="D64" s="103">
        <v>1</v>
      </c>
      <c r="E64" s="101">
        <v>1</v>
      </c>
      <c r="F64" s="102">
        <v>1</v>
      </c>
      <c r="G64" s="104">
        <v>1</v>
      </c>
      <c r="H64" s="101">
        <v>1</v>
      </c>
      <c r="I64" s="102">
        <v>1</v>
      </c>
      <c r="J64" s="104">
        <v>1</v>
      </c>
      <c r="K64" s="101">
        <v>1</v>
      </c>
      <c r="L64" s="101">
        <v>1</v>
      </c>
      <c r="M64" s="101">
        <v>1</v>
      </c>
      <c r="N64" s="101">
        <v>1</v>
      </c>
      <c r="O64" s="101">
        <v>1</v>
      </c>
      <c r="P64" s="102">
        <v>1</v>
      </c>
      <c r="Q64" s="104">
        <v>1</v>
      </c>
      <c r="R64" s="101">
        <v>1</v>
      </c>
      <c r="S64" s="101">
        <v>1</v>
      </c>
      <c r="T64" s="101">
        <v>1</v>
      </c>
      <c r="U64" s="101">
        <v>1</v>
      </c>
      <c r="V64" s="102">
        <v>1</v>
      </c>
      <c r="W64" s="47">
        <v>0.94</v>
      </c>
      <c r="X64" s="45">
        <v>0.8</v>
      </c>
      <c r="Y64" s="45">
        <v>0.66</v>
      </c>
      <c r="Z64" s="45">
        <v>0.66</v>
      </c>
      <c r="AA64" s="101">
        <v>1</v>
      </c>
      <c r="AB64" s="45">
        <v>0.94</v>
      </c>
      <c r="AC64" s="45">
        <v>0.98</v>
      </c>
      <c r="AD64" s="102">
        <v>1</v>
      </c>
      <c r="AE64" s="104">
        <v>1</v>
      </c>
      <c r="AF64" s="101">
        <v>1</v>
      </c>
      <c r="AG64" s="45">
        <v>0.9</v>
      </c>
      <c r="AH64" s="46">
        <v>0.84</v>
      </c>
    </row>
    <row r="65" spans="1:35" s="1" customFormat="1" ht="15.9" customHeight="1" x14ac:dyDescent="0.25">
      <c r="A65" s="71">
        <f t="shared" si="11"/>
        <v>7</v>
      </c>
      <c r="B65" s="72" t="s">
        <v>43</v>
      </c>
      <c r="C65" s="71">
        <v>794</v>
      </c>
      <c r="D65" s="103">
        <v>1</v>
      </c>
      <c r="E65" s="99">
        <v>0</v>
      </c>
      <c r="F65" s="100">
        <v>0</v>
      </c>
      <c r="G65" s="47">
        <v>0.3</v>
      </c>
      <c r="H65" s="101">
        <v>1</v>
      </c>
      <c r="I65" s="100">
        <v>0</v>
      </c>
      <c r="J65" s="91">
        <v>0</v>
      </c>
      <c r="K65" s="45">
        <v>0.3</v>
      </c>
      <c r="L65" s="101">
        <v>1</v>
      </c>
      <c r="M65" s="101">
        <v>1</v>
      </c>
      <c r="N65" s="101">
        <v>1</v>
      </c>
      <c r="O65" s="101">
        <v>1</v>
      </c>
      <c r="P65" s="102">
        <v>1</v>
      </c>
      <c r="Q65" s="104">
        <v>1</v>
      </c>
      <c r="R65" s="101">
        <v>1</v>
      </c>
      <c r="S65" s="101">
        <v>1</v>
      </c>
      <c r="T65" s="101">
        <v>1</v>
      </c>
      <c r="U65" s="101">
        <v>1</v>
      </c>
      <c r="V65" s="101">
        <v>1</v>
      </c>
      <c r="W65" s="101">
        <v>1</v>
      </c>
      <c r="X65" s="45">
        <v>0.9</v>
      </c>
      <c r="Y65" s="45">
        <v>0.8</v>
      </c>
      <c r="Z65" s="45">
        <v>0.8</v>
      </c>
      <c r="AA65" s="101">
        <v>1</v>
      </c>
      <c r="AB65" s="45">
        <v>0.94</v>
      </c>
      <c r="AC65" s="101">
        <v>1</v>
      </c>
      <c r="AD65" s="102">
        <v>1</v>
      </c>
      <c r="AE65" s="104">
        <v>1</v>
      </c>
      <c r="AF65" s="101">
        <v>1</v>
      </c>
      <c r="AG65" s="45">
        <v>0.97</v>
      </c>
      <c r="AH65" s="102">
        <v>1</v>
      </c>
    </row>
    <row r="66" spans="1:35" s="1" customFormat="1" ht="15.9" customHeight="1" x14ac:dyDescent="0.25">
      <c r="A66" s="54">
        <f t="shared" si="11"/>
        <v>8</v>
      </c>
      <c r="B66" s="55" t="s">
        <v>44</v>
      </c>
      <c r="C66" s="54">
        <v>503</v>
      </c>
      <c r="D66" s="52">
        <v>0.96</v>
      </c>
      <c r="E66" s="45">
        <v>0.96</v>
      </c>
      <c r="F66" s="46">
        <v>0.96</v>
      </c>
      <c r="G66" s="47">
        <v>0.96</v>
      </c>
      <c r="H66" s="45">
        <v>0.96</v>
      </c>
      <c r="I66" s="46">
        <v>0.96</v>
      </c>
      <c r="J66" s="47">
        <v>0.96</v>
      </c>
      <c r="K66" s="45">
        <v>0.96</v>
      </c>
      <c r="L66" s="45">
        <v>0.96</v>
      </c>
      <c r="M66" s="45">
        <v>0.96</v>
      </c>
      <c r="N66" s="45">
        <v>0.96</v>
      </c>
      <c r="O66" s="45">
        <v>0.96</v>
      </c>
      <c r="P66" s="46">
        <v>0.96</v>
      </c>
      <c r="Q66" s="47">
        <v>0.96</v>
      </c>
      <c r="R66" s="45">
        <v>0.96</v>
      </c>
      <c r="S66" s="45">
        <v>0.96</v>
      </c>
      <c r="T66" s="45">
        <v>0.96</v>
      </c>
      <c r="U66" s="45">
        <v>0.96</v>
      </c>
      <c r="V66" s="46">
        <v>0.96</v>
      </c>
      <c r="W66" s="47">
        <v>0.96</v>
      </c>
      <c r="X66" s="45">
        <v>0.96</v>
      </c>
      <c r="Y66" s="45">
        <v>0.96</v>
      </c>
      <c r="Z66" s="45">
        <v>0.96</v>
      </c>
      <c r="AA66" s="45">
        <v>0.96</v>
      </c>
      <c r="AB66" s="45">
        <v>0.96</v>
      </c>
      <c r="AC66" s="45">
        <v>0.96</v>
      </c>
      <c r="AD66" s="46">
        <v>0.96</v>
      </c>
      <c r="AE66" s="47">
        <v>0.96</v>
      </c>
      <c r="AF66" s="45">
        <v>0.96</v>
      </c>
      <c r="AG66" s="45">
        <v>0.96</v>
      </c>
      <c r="AH66" s="156">
        <v>0.96</v>
      </c>
    </row>
    <row r="67" spans="1:35" s="1" customFormat="1" ht="15.9" customHeight="1" x14ac:dyDescent="0.25">
      <c r="A67" s="71">
        <f t="shared" si="11"/>
        <v>9</v>
      </c>
      <c r="B67" s="72" t="s">
        <v>45</v>
      </c>
      <c r="C67" s="71">
        <v>1078</v>
      </c>
      <c r="D67" s="103">
        <v>1</v>
      </c>
      <c r="E67" s="101">
        <v>1</v>
      </c>
      <c r="F67" s="102">
        <v>1</v>
      </c>
      <c r="G67" s="104">
        <v>1</v>
      </c>
      <c r="H67" s="101">
        <v>1</v>
      </c>
      <c r="I67" s="102">
        <v>1</v>
      </c>
      <c r="J67" s="104">
        <v>1</v>
      </c>
      <c r="K67" s="45">
        <v>0.8</v>
      </c>
      <c r="L67" s="45">
        <v>0.9</v>
      </c>
      <c r="M67" s="101">
        <v>1</v>
      </c>
      <c r="N67" s="101">
        <v>1</v>
      </c>
      <c r="O67" s="101">
        <v>1</v>
      </c>
      <c r="P67" s="102">
        <v>1</v>
      </c>
      <c r="Q67" s="104">
        <v>1</v>
      </c>
      <c r="R67" s="101">
        <v>1</v>
      </c>
      <c r="S67" s="101">
        <v>1</v>
      </c>
      <c r="T67" s="101">
        <v>1</v>
      </c>
      <c r="U67" s="101">
        <v>1</v>
      </c>
      <c r="V67" s="102">
        <v>1</v>
      </c>
      <c r="W67" s="104">
        <v>1</v>
      </c>
      <c r="X67" s="101">
        <v>1</v>
      </c>
      <c r="Y67" s="101">
        <v>1</v>
      </c>
      <c r="Z67" s="101">
        <v>1</v>
      </c>
      <c r="AA67" s="101">
        <v>1</v>
      </c>
      <c r="AB67" s="101">
        <v>1</v>
      </c>
      <c r="AC67" s="101">
        <v>1</v>
      </c>
      <c r="AD67" s="102">
        <v>1</v>
      </c>
      <c r="AE67" s="104">
        <v>1</v>
      </c>
      <c r="AF67" s="101">
        <v>1</v>
      </c>
      <c r="AG67" s="101">
        <v>1</v>
      </c>
      <c r="AH67" s="102">
        <v>1</v>
      </c>
    </row>
    <row r="68" spans="1:35" s="1" customFormat="1" ht="15.9" customHeight="1" x14ac:dyDescent="0.25">
      <c r="A68" s="71">
        <f t="shared" si="11"/>
        <v>10</v>
      </c>
      <c r="B68" s="72" t="s">
        <v>46</v>
      </c>
      <c r="C68" s="71">
        <v>1078</v>
      </c>
      <c r="D68" s="103">
        <v>1</v>
      </c>
      <c r="E68" s="101">
        <v>1</v>
      </c>
      <c r="F68" s="102">
        <v>1</v>
      </c>
      <c r="G68" s="104">
        <v>1</v>
      </c>
      <c r="H68" s="101">
        <v>1</v>
      </c>
      <c r="I68" s="102">
        <v>1</v>
      </c>
      <c r="J68" s="104">
        <v>1</v>
      </c>
      <c r="K68" s="101">
        <v>1</v>
      </c>
      <c r="L68" s="101">
        <v>1</v>
      </c>
      <c r="M68" s="101">
        <v>1</v>
      </c>
      <c r="N68" s="101">
        <v>1</v>
      </c>
      <c r="O68" s="101">
        <v>1</v>
      </c>
      <c r="P68" s="102">
        <v>1</v>
      </c>
      <c r="Q68" s="104">
        <v>1</v>
      </c>
      <c r="R68" s="101">
        <v>1</v>
      </c>
      <c r="S68" s="101">
        <v>1</v>
      </c>
      <c r="T68" s="101">
        <v>1</v>
      </c>
      <c r="U68" s="101">
        <v>1</v>
      </c>
      <c r="V68" s="102">
        <v>1</v>
      </c>
      <c r="W68" s="104">
        <v>1</v>
      </c>
      <c r="X68" s="101">
        <v>1</v>
      </c>
      <c r="Y68" s="101">
        <v>1</v>
      </c>
      <c r="Z68" s="101">
        <v>1</v>
      </c>
      <c r="AA68" s="101">
        <v>1</v>
      </c>
      <c r="AB68" s="101">
        <v>1</v>
      </c>
      <c r="AC68" s="101">
        <v>1</v>
      </c>
      <c r="AD68" s="102">
        <v>1</v>
      </c>
      <c r="AE68" s="104">
        <v>1</v>
      </c>
      <c r="AF68" s="101">
        <v>1</v>
      </c>
      <c r="AG68" s="101">
        <v>1</v>
      </c>
      <c r="AH68" s="102">
        <v>1</v>
      </c>
    </row>
    <row r="69" spans="1:35" s="1" customFormat="1" ht="15.9" customHeight="1" x14ac:dyDescent="0.25">
      <c r="A69" s="71">
        <f t="shared" si="11"/>
        <v>11</v>
      </c>
      <c r="B69" s="72" t="s">
        <v>47</v>
      </c>
      <c r="C69" s="71">
        <v>485</v>
      </c>
      <c r="D69" s="103">
        <v>1</v>
      </c>
      <c r="E69" s="101">
        <v>1</v>
      </c>
      <c r="F69" s="102">
        <v>1</v>
      </c>
      <c r="G69" s="104">
        <v>1</v>
      </c>
      <c r="H69" s="101">
        <v>1</v>
      </c>
      <c r="I69" s="102">
        <v>1</v>
      </c>
      <c r="J69" s="104">
        <v>1</v>
      </c>
      <c r="K69" s="101">
        <v>1</v>
      </c>
      <c r="L69" s="101">
        <v>1</v>
      </c>
      <c r="M69" s="101">
        <v>1</v>
      </c>
      <c r="N69" s="101">
        <v>1</v>
      </c>
      <c r="O69" s="101">
        <v>1</v>
      </c>
      <c r="P69" s="102">
        <v>1</v>
      </c>
      <c r="Q69" s="104">
        <v>1</v>
      </c>
      <c r="R69" s="101">
        <v>1</v>
      </c>
      <c r="S69" s="101">
        <v>1</v>
      </c>
      <c r="T69" s="101">
        <v>1</v>
      </c>
      <c r="U69" s="101">
        <v>1</v>
      </c>
      <c r="V69" s="46">
        <v>0.94</v>
      </c>
      <c r="W69" s="46">
        <v>0.55000000000000004</v>
      </c>
      <c r="X69" s="46">
        <v>0.55000000000000004</v>
      </c>
      <c r="Y69" s="101">
        <v>1</v>
      </c>
      <c r="Z69" s="101">
        <v>1</v>
      </c>
      <c r="AA69" s="101">
        <v>1</v>
      </c>
      <c r="AB69" s="101">
        <v>1</v>
      </c>
      <c r="AC69" s="101">
        <v>1</v>
      </c>
      <c r="AD69" s="102">
        <v>1</v>
      </c>
      <c r="AE69" s="104">
        <v>1</v>
      </c>
      <c r="AF69" s="101">
        <v>1</v>
      </c>
      <c r="AG69" s="101">
        <v>1</v>
      </c>
      <c r="AH69" s="102">
        <v>1</v>
      </c>
    </row>
    <row r="70" spans="1:35" s="1" customFormat="1" ht="15.9" customHeight="1" x14ac:dyDescent="0.25">
      <c r="A70" s="71">
        <f t="shared" si="11"/>
        <v>12</v>
      </c>
      <c r="B70" s="72" t="s">
        <v>48</v>
      </c>
      <c r="C70" s="71">
        <v>485</v>
      </c>
      <c r="D70" s="52">
        <v>0.75</v>
      </c>
      <c r="E70" s="45">
        <v>0.75</v>
      </c>
      <c r="F70" s="102">
        <v>1</v>
      </c>
      <c r="G70" s="104">
        <v>1</v>
      </c>
      <c r="H70" s="101">
        <v>1</v>
      </c>
      <c r="I70" s="102">
        <v>1</v>
      </c>
      <c r="J70" s="104">
        <v>1</v>
      </c>
      <c r="K70" s="101">
        <v>1</v>
      </c>
      <c r="L70" s="101">
        <v>1</v>
      </c>
      <c r="M70" s="101">
        <v>1</v>
      </c>
      <c r="N70" s="101">
        <v>1</v>
      </c>
      <c r="O70" s="45">
        <v>0.95</v>
      </c>
      <c r="P70" s="102">
        <v>1</v>
      </c>
      <c r="Q70" s="104">
        <v>1</v>
      </c>
      <c r="R70" s="101">
        <v>1</v>
      </c>
      <c r="S70" s="101">
        <v>1</v>
      </c>
      <c r="T70" s="101">
        <v>1</v>
      </c>
      <c r="U70" s="101">
        <v>1</v>
      </c>
      <c r="V70" s="102">
        <v>1</v>
      </c>
      <c r="W70" s="104">
        <v>1</v>
      </c>
      <c r="X70" s="101">
        <v>1</v>
      </c>
      <c r="Y70" s="101">
        <v>1</v>
      </c>
      <c r="Z70" s="101">
        <v>1</v>
      </c>
      <c r="AA70" s="101">
        <v>1</v>
      </c>
      <c r="AB70" s="101">
        <v>1</v>
      </c>
      <c r="AC70" s="101">
        <v>1</v>
      </c>
      <c r="AD70" s="102">
        <v>1</v>
      </c>
      <c r="AE70" s="104">
        <v>1</v>
      </c>
      <c r="AF70" s="101">
        <v>1</v>
      </c>
      <c r="AG70" s="101">
        <v>1</v>
      </c>
      <c r="AH70" s="102">
        <v>1</v>
      </c>
    </row>
    <row r="71" spans="1:35" s="1" customFormat="1" ht="15.9" customHeight="1" x14ac:dyDescent="0.25">
      <c r="A71" s="71">
        <f t="shared" si="11"/>
        <v>13</v>
      </c>
      <c r="B71" s="72" t="s">
        <v>49</v>
      </c>
      <c r="C71" s="71">
        <v>789</v>
      </c>
      <c r="D71" s="103">
        <v>1</v>
      </c>
      <c r="E71" s="101">
        <v>1</v>
      </c>
      <c r="F71" s="102">
        <v>1</v>
      </c>
      <c r="G71" s="104">
        <v>1</v>
      </c>
      <c r="H71" s="101">
        <v>1</v>
      </c>
      <c r="I71" s="102">
        <v>1</v>
      </c>
      <c r="J71" s="104">
        <v>1</v>
      </c>
      <c r="K71" s="101">
        <v>1</v>
      </c>
      <c r="L71" s="101">
        <v>1</v>
      </c>
      <c r="M71" s="101">
        <v>1</v>
      </c>
      <c r="N71" s="101">
        <v>1</v>
      </c>
      <c r="O71" s="101">
        <v>1</v>
      </c>
      <c r="P71" s="102">
        <v>1</v>
      </c>
      <c r="Q71" s="104">
        <v>1</v>
      </c>
      <c r="R71" s="101">
        <v>1</v>
      </c>
      <c r="S71" s="101">
        <v>1</v>
      </c>
      <c r="T71" s="101">
        <v>1</v>
      </c>
      <c r="U71" s="45">
        <v>0.99</v>
      </c>
      <c r="V71" s="46">
        <v>0.99</v>
      </c>
      <c r="W71" s="104">
        <v>1</v>
      </c>
      <c r="X71" s="101">
        <v>1</v>
      </c>
      <c r="Y71" s="101">
        <v>1</v>
      </c>
      <c r="Z71" s="101">
        <v>1</v>
      </c>
      <c r="AA71" s="101">
        <v>1</v>
      </c>
      <c r="AB71" s="101">
        <v>1</v>
      </c>
      <c r="AC71" s="101">
        <v>1</v>
      </c>
      <c r="AD71" s="102">
        <v>1</v>
      </c>
      <c r="AE71" s="104">
        <v>1</v>
      </c>
      <c r="AF71" s="101">
        <v>1</v>
      </c>
      <c r="AG71" s="101">
        <v>1</v>
      </c>
      <c r="AH71" s="102">
        <v>1</v>
      </c>
    </row>
    <row r="72" spans="1:35" s="1" customFormat="1" ht="15.9" customHeight="1" thickBot="1" x14ac:dyDescent="0.3">
      <c r="A72" s="73">
        <f t="shared" si="11"/>
        <v>14</v>
      </c>
      <c r="B72" s="74" t="s">
        <v>50</v>
      </c>
      <c r="C72" s="73">
        <v>789</v>
      </c>
      <c r="D72" s="56">
        <v>0.87</v>
      </c>
      <c r="E72" s="57">
        <v>0.87</v>
      </c>
      <c r="F72" s="108">
        <v>1</v>
      </c>
      <c r="G72" s="105">
        <v>1</v>
      </c>
      <c r="H72" s="107">
        <v>1</v>
      </c>
      <c r="I72" s="108">
        <v>1</v>
      </c>
      <c r="J72" s="105">
        <v>1</v>
      </c>
      <c r="K72" s="107">
        <v>1</v>
      </c>
      <c r="L72" s="107">
        <v>1</v>
      </c>
      <c r="M72" s="107">
        <v>1</v>
      </c>
      <c r="N72" s="107">
        <v>1</v>
      </c>
      <c r="O72" s="107">
        <v>1</v>
      </c>
      <c r="P72" s="108">
        <v>1</v>
      </c>
      <c r="Q72" s="105">
        <v>1</v>
      </c>
      <c r="R72" s="107">
        <v>1</v>
      </c>
      <c r="S72" s="107">
        <v>1</v>
      </c>
      <c r="T72" s="107">
        <v>1</v>
      </c>
      <c r="U72" s="107">
        <v>1</v>
      </c>
      <c r="V72" s="108">
        <v>1</v>
      </c>
      <c r="W72" s="105">
        <v>1</v>
      </c>
      <c r="X72" s="107">
        <v>1</v>
      </c>
      <c r="Y72" s="107">
        <v>1</v>
      </c>
      <c r="Z72" s="107">
        <v>1</v>
      </c>
      <c r="AA72" s="107">
        <v>1</v>
      </c>
      <c r="AB72" s="107">
        <v>1</v>
      </c>
      <c r="AC72" s="107">
        <v>1</v>
      </c>
      <c r="AD72" s="108">
        <v>1</v>
      </c>
      <c r="AE72" s="105">
        <v>1</v>
      </c>
      <c r="AF72" s="107">
        <v>1</v>
      </c>
      <c r="AG72" s="107">
        <v>1</v>
      </c>
      <c r="AH72" s="108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2">(D59*$C59)+(D60*$C60)+(D61*$C61)+(D62*$C62)+(D63*$C63)+(D64*$C64)+(D65*$C65)+(D66*$C66)+(D67*$C67)+(D68*$C68)+(D69*$C69)+(D70*$C70)+(D71*$C71)+(D72*$C72)</f>
        <v>11688.2</v>
      </c>
      <c r="E73" s="12">
        <f t="shared" si="12"/>
        <v>10894.2</v>
      </c>
      <c r="F73" s="34">
        <f t="shared" si="12"/>
        <v>11320.52</v>
      </c>
      <c r="G73" s="22">
        <f t="shared" si="12"/>
        <v>11558.720000000001</v>
      </c>
      <c r="H73" s="12">
        <f t="shared" si="12"/>
        <v>12114.52</v>
      </c>
      <c r="I73" s="34">
        <f t="shared" si="12"/>
        <v>11320.52</v>
      </c>
      <c r="J73" s="22">
        <f t="shared" si="12"/>
        <v>11320.52</v>
      </c>
      <c r="K73" s="12">
        <f t="shared" si="12"/>
        <v>11343.12</v>
      </c>
      <c r="L73" s="12">
        <f t="shared" si="12"/>
        <v>12006.720000000001</v>
      </c>
      <c r="M73" s="12">
        <f t="shared" si="12"/>
        <v>12114.52</v>
      </c>
      <c r="N73" s="12">
        <f t="shared" si="12"/>
        <v>12114.52</v>
      </c>
      <c r="O73" s="12">
        <f t="shared" si="12"/>
        <v>12101.43</v>
      </c>
      <c r="P73" s="34">
        <f t="shared" si="12"/>
        <v>12125.68</v>
      </c>
      <c r="Q73" s="22">
        <f t="shared" si="12"/>
        <v>12114.52</v>
      </c>
      <c r="R73" s="12">
        <f t="shared" si="12"/>
        <v>12114.52</v>
      </c>
      <c r="S73" s="12">
        <f t="shared" si="12"/>
        <v>12114.52</v>
      </c>
      <c r="T73" s="12">
        <f t="shared" si="12"/>
        <v>12114.52</v>
      </c>
      <c r="U73" s="12">
        <f t="shared" si="12"/>
        <v>12106.630000000001</v>
      </c>
      <c r="V73" s="34">
        <f t="shared" si="12"/>
        <v>12099.85</v>
      </c>
      <c r="W73" s="22">
        <f t="shared" si="12"/>
        <v>11870.95</v>
      </c>
      <c r="X73" s="12">
        <f t="shared" si="12"/>
        <v>11669.23</v>
      </c>
      <c r="Y73" s="12">
        <f t="shared" si="12"/>
        <v>11696.92</v>
      </c>
      <c r="Z73" s="12">
        <f t="shared" si="12"/>
        <v>11696.92</v>
      </c>
      <c r="AA73" s="12">
        <f t="shared" si="12"/>
        <v>11195.68</v>
      </c>
      <c r="AB73" s="12">
        <f t="shared" si="12"/>
        <v>11098.54</v>
      </c>
      <c r="AC73" s="12">
        <f t="shared" si="12"/>
        <v>11765.7</v>
      </c>
      <c r="AD73" s="34">
        <f t="shared" si="12"/>
        <v>11904.34</v>
      </c>
      <c r="AE73" s="22">
        <f t="shared" si="12"/>
        <v>12114.52</v>
      </c>
      <c r="AF73" s="12">
        <f t="shared" si="12"/>
        <v>12114.52</v>
      </c>
      <c r="AG73" s="12">
        <f t="shared" si="12"/>
        <v>12011.300000000001</v>
      </c>
      <c r="AH73" s="34">
        <f t="shared" si="12"/>
        <v>11987.48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/>
      <c r="E74" s="12"/>
      <c r="F74" s="34"/>
      <c r="G74" s="22"/>
      <c r="H74" s="12"/>
      <c r="I74" s="34"/>
      <c r="J74" s="22"/>
      <c r="K74" s="12"/>
      <c r="L74" s="12"/>
      <c r="M74" s="12"/>
      <c r="N74" s="12"/>
      <c r="O74" s="12"/>
      <c r="P74" s="34"/>
      <c r="Q74" s="22"/>
      <c r="R74" s="12"/>
      <c r="S74" s="12"/>
      <c r="T74" s="12"/>
      <c r="U74" s="12"/>
      <c r="V74" s="34"/>
      <c r="W74" s="22"/>
      <c r="X74" s="12"/>
      <c r="Y74" s="12"/>
      <c r="Z74" s="12"/>
      <c r="AA74" s="12"/>
      <c r="AB74" s="12"/>
      <c r="AC74" s="12"/>
      <c r="AD74" s="34"/>
      <c r="AE74" s="22"/>
      <c r="AF74" s="12"/>
      <c r="AG74" s="12"/>
      <c r="AH74" s="34"/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3">D73-D74</f>
        <v>11688.2</v>
      </c>
      <c r="E75" s="17">
        <f t="shared" si="13"/>
        <v>10894.2</v>
      </c>
      <c r="F75" s="35">
        <f t="shared" si="13"/>
        <v>11320.52</v>
      </c>
      <c r="G75" s="23">
        <f t="shared" si="13"/>
        <v>11558.720000000001</v>
      </c>
      <c r="H75" s="17">
        <f t="shared" si="13"/>
        <v>12114.52</v>
      </c>
      <c r="I75" s="35">
        <f t="shared" si="13"/>
        <v>11320.52</v>
      </c>
      <c r="J75" s="23">
        <f t="shared" si="13"/>
        <v>11320.52</v>
      </c>
      <c r="K75" s="17">
        <f t="shared" si="13"/>
        <v>11343.12</v>
      </c>
      <c r="L75" s="17">
        <f t="shared" si="13"/>
        <v>12006.720000000001</v>
      </c>
      <c r="M75" s="17">
        <f t="shared" si="13"/>
        <v>12114.52</v>
      </c>
      <c r="N75" s="17">
        <f t="shared" si="13"/>
        <v>12114.52</v>
      </c>
      <c r="O75" s="17">
        <f t="shared" si="13"/>
        <v>12101.43</v>
      </c>
      <c r="P75" s="35">
        <f t="shared" si="13"/>
        <v>12125.68</v>
      </c>
      <c r="Q75" s="23">
        <f t="shared" si="13"/>
        <v>12114.52</v>
      </c>
      <c r="R75" s="17">
        <f t="shared" si="13"/>
        <v>12114.52</v>
      </c>
      <c r="S75" s="17">
        <f t="shared" si="13"/>
        <v>12114.52</v>
      </c>
      <c r="T75" s="17">
        <f t="shared" si="13"/>
        <v>12114.52</v>
      </c>
      <c r="U75" s="17">
        <f t="shared" si="13"/>
        <v>12106.630000000001</v>
      </c>
      <c r="V75" s="35">
        <f t="shared" si="13"/>
        <v>12099.85</v>
      </c>
      <c r="W75" s="23">
        <f t="shared" si="13"/>
        <v>11870.95</v>
      </c>
      <c r="X75" s="17">
        <f t="shared" si="13"/>
        <v>11669.23</v>
      </c>
      <c r="Y75" s="17">
        <f t="shared" si="13"/>
        <v>11696.92</v>
      </c>
      <c r="Z75" s="17">
        <f t="shared" si="13"/>
        <v>11696.92</v>
      </c>
      <c r="AA75" s="17">
        <f t="shared" si="13"/>
        <v>11195.68</v>
      </c>
      <c r="AB75" s="17">
        <f t="shared" si="13"/>
        <v>11098.54</v>
      </c>
      <c r="AC75" s="17">
        <f t="shared" si="13"/>
        <v>11765.7</v>
      </c>
      <c r="AD75" s="35">
        <f t="shared" si="13"/>
        <v>11904.34</v>
      </c>
      <c r="AE75" s="23">
        <f t="shared" si="13"/>
        <v>12114.52</v>
      </c>
      <c r="AF75" s="17">
        <f t="shared" si="13"/>
        <v>12114.52</v>
      </c>
      <c r="AG75" s="17">
        <f t="shared" si="13"/>
        <v>12011.300000000001</v>
      </c>
      <c r="AH75" s="35">
        <f t="shared" si="13"/>
        <v>11987.48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33"/>
      <c r="G76" s="21"/>
      <c r="H76" s="5"/>
      <c r="I76" s="33"/>
      <c r="J76" s="21"/>
      <c r="K76" s="5"/>
      <c r="L76" s="5"/>
      <c r="M76" s="5"/>
      <c r="N76" s="5"/>
      <c r="O76" s="5"/>
      <c r="P76" s="33"/>
      <c r="Q76" s="21"/>
      <c r="R76" s="5"/>
      <c r="S76" s="5"/>
      <c r="T76" s="5"/>
      <c r="U76" s="5"/>
      <c r="V76" s="33"/>
      <c r="W76" s="21"/>
      <c r="X76" s="5"/>
      <c r="Y76" s="5"/>
      <c r="Z76" s="5"/>
      <c r="AA76" s="5"/>
      <c r="AB76" s="5"/>
      <c r="AC76" s="5"/>
      <c r="AD76" s="33"/>
      <c r="AE76" s="21"/>
      <c r="AF76" s="5"/>
      <c r="AG76" s="5"/>
      <c r="AH76" s="33"/>
    </row>
    <row r="77" spans="1:35" s="1" customFormat="1" ht="15.9" customHeight="1" x14ac:dyDescent="0.25">
      <c r="A77" s="3"/>
      <c r="B77" s="4"/>
      <c r="C77" s="3">
        <f>SUM(D75:AH75)/31</f>
        <v>11800.44677419355</v>
      </c>
      <c r="D77" s="48"/>
      <c r="E77" s="5"/>
      <c r="F77" s="33"/>
      <c r="G77" s="21"/>
      <c r="H77" s="5"/>
      <c r="I77" s="33"/>
      <c r="J77" s="21"/>
      <c r="K77" s="5"/>
      <c r="L77" s="5"/>
      <c r="M77" s="5"/>
      <c r="N77" s="5"/>
      <c r="O77" s="5"/>
      <c r="P77" s="33"/>
      <c r="Q77" s="21"/>
      <c r="R77" s="5"/>
      <c r="S77" s="5"/>
      <c r="T77" s="5"/>
      <c r="U77" s="5"/>
      <c r="V77" s="33"/>
      <c r="W77" s="21"/>
      <c r="X77" s="5"/>
      <c r="Y77" s="5"/>
      <c r="Z77" s="5"/>
      <c r="AA77" s="5"/>
      <c r="AB77" s="5"/>
      <c r="AC77" s="5"/>
      <c r="AD77" s="33"/>
      <c r="AE77" s="21"/>
      <c r="AF77" s="5"/>
      <c r="AG77" s="5"/>
      <c r="AH77" s="33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33"/>
      <c r="G78" s="21"/>
      <c r="H78" s="5"/>
      <c r="I78" s="33"/>
      <c r="J78" s="21"/>
      <c r="K78" s="5"/>
      <c r="L78" s="5"/>
      <c r="M78" s="5"/>
      <c r="N78" s="5"/>
      <c r="O78" s="5"/>
      <c r="P78" s="33"/>
      <c r="Q78" s="21"/>
      <c r="R78" s="5"/>
      <c r="S78" s="5"/>
      <c r="T78" s="5"/>
      <c r="U78" s="5"/>
      <c r="V78" s="33"/>
      <c r="W78" s="21"/>
      <c r="X78" s="5"/>
      <c r="Y78" s="5"/>
      <c r="Z78" s="5"/>
      <c r="AA78" s="5"/>
      <c r="AB78" s="5"/>
      <c r="AC78" s="5"/>
      <c r="AD78" s="33"/>
      <c r="AE78" s="21"/>
      <c r="AF78" s="5"/>
      <c r="AG78" s="5"/>
      <c r="AH78" s="33"/>
    </row>
    <row r="79" spans="1:35" s="1" customFormat="1" ht="15.9" customHeight="1" x14ac:dyDescent="0.25">
      <c r="A79" s="71">
        <v>1</v>
      </c>
      <c r="B79" s="72" t="s">
        <v>51</v>
      </c>
      <c r="C79" s="71">
        <v>764</v>
      </c>
      <c r="D79" s="103">
        <v>1</v>
      </c>
      <c r="E79" s="101">
        <v>1</v>
      </c>
      <c r="F79" s="102">
        <v>1</v>
      </c>
      <c r="G79" s="104">
        <v>1</v>
      </c>
      <c r="H79" s="101">
        <v>1</v>
      </c>
      <c r="I79" s="102">
        <v>1</v>
      </c>
      <c r="J79" s="104">
        <v>1</v>
      </c>
      <c r="K79" s="101">
        <v>1</v>
      </c>
      <c r="L79" s="101">
        <v>1</v>
      </c>
      <c r="M79" s="101">
        <v>1</v>
      </c>
      <c r="N79" s="101">
        <v>1</v>
      </c>
      <c r="O79" s="101">
        <v>1</v>
      </c>
      <c r="P79" s="102">
        <v>1</v>
      </c>
      <c r="Q79" s="104">
        <v>1</v>
      </c>
      <c r="R79" s="101">
        <v>1</v>
      </c>
      <c r="S79" s="101">
        <v>1</v>
      </c>
      <c r="T79" s="101">
        <v>1</v>
      </c>
      <c r="U79" s="101">
        <v>1</v>
      </c>
      <c r="V79" s="102">
        <v>1</v>
      </c>
      <c r="W79" s="104">
        <v>1</v>
      </c>
      <c r="X79" s="101">
        <v>1</v>
      </c>
      <c r="Y79" s="101">
        <v>1</v>
      </c>
      <c r="Z79" s="101">
        <v>1</v>
      </c>
      <c r="AA79" s="101">
        <v>1</v>
      </c>
      <c r="AB79" s="101">
        <v>1</v>
      </c>
      <c r="AC79" s="45">
        <v>0.88</v>
      </c>
      <c r="AD79" s="102">
        <v>1</v>
      </c>
      <c r="AE79" s="104">
        <v>1</v>
      </c>
      <c r="AF79" s="101">
        <v>1</v>
      </c>
      <c r="AG79" s="101">
        <v>1</v>
      </c>
      <c r="AH79" s="102">
        <v>1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03">
        <v>1</v>
      </c>
      <c r="E80" s="101">
        <v>1</v>
      </c>
      <c r="F80" s="46">
        <v>0.52</v>
      </c>
      <c r="G80" s="104">
        <v>1</v>
      </c>
      <c r="H80" s="101">
        <v>1</v>
      </c>
      <c r="I80" s="102">
        <v>1</v>
      </c>
      <c r="J80" s="104">
        <v>1</v>
      </c>
      <c r="K80" s="101">
        <v>1</v>
      </c>
      <c r="L80" s="101">
        <v>1</v>
      </c>
      <c r="M80" s="101">
        <v>1</v>
      </c>
      <c r="N80" s="101">
        <v>1</v>
      </c>
      <c r="O80" s="101">
        <v>1</v>
      </c>
      <c r="P80" s="102">
        <v>1</v>
      </c>
      <c r="Q80" s="104">
        <v>1</v>
      </c>
      <c r="R80" s="101">
        <v>1</v>
      </c>
      <c r="S80" s="101">
        <v>1</v>
      </c>
      <c r="T80" s="101">
        <v>1</v>
      </c>
      <c r="U80" s="101">
        <v>1</v>
      </c>
      <c r="V80" s="102">
        <v>1</v>
      </c>
      <c r="W80" s="104">
        <v>1</v>
      </c>
      <c r="X80" s="101">
        <v>1</v>
      </c>
      <c r="Y80" s="101">
        <v>1</v>
      </c>
      <c r="Z80" s="101">
        <v>1</v>
      </c>
      <c r="AA80" s="101">
        <v>1</v>
      </c>
      <c r="AB80" s="45">
        <v>0.85</v>
      </c>
      <c r="AC80" s="45">
        <v>0.85</v>
      </c>
      <c r="AD80" s="46">
        <v>0.7</v>
      </c>
      <c r="AE80" s="104">
        <v>1</v>
      </c>
      <c r="AF80" s="101">
        <v>1</v>
      </c>
      <c r="AG80" s="101">
        <v>1</v>
      </c>
      <c r="AH80" s="102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03">
        <v>1</v>
      </c>
      <c r="E81" s="101">
        <v>1</v>
      </c>
      <c r="F81" s="102">
        <v>1</v>
      </c>
      <c r="G81" s="104">
        <v>1</v>
      </c>
      <c r="H81" s="101">
        <v>1</v>
      </c>
      <c r="I81" s="102">
        <v>1</v>
      </c>
      <c r="J81" s="104">
        <v>1</v>
      </c>
      <c r="K81" s="101">
        <v>1</v>
      </c>
      <c r="L81" s="101">
        <v>1</v>
      </c>
      <c r="M81" s="101">
        <v>1</v>
      </c>
      <c r="N81" s="101">
        <v>1</v>
      </c>
      <c r="O81" s="101">
        <v>1</v>
      </c>
      <c r="P81" s="102">
        <v>1</v>
      </c>
      <c r="Q81" s="104">
        <v>1</v>
      </c>
      <c r="R81" s="101">
        <v>1</v>
      </c>
      <c r="S81" s="101">
        <v>1</v>
      </c>
      <c r="T81" s="101">
        <v>1</v>
      </c>
      <c r="U81" s="101">
        <v>1</v>
      </c>
      <c r="V81" s="102">
        <v>1</v>
      </c>
      <c r="W81" s="104">
        <v>1</v>
      </c>
      <c r="X81" s="101">
        <v>1</v>
      </c>
      <c r="Y81" s="101">
        <v>1</v>
      </c>
      <c r="Z81" s="101">
        <v>1</v>
      </c>
      <c r="AA81" s="101">
        <v>1</v>
      </c>
      <c r="AB81" s="101">
        <v>1</v>
      </c>
      <c r="AC81" s="101">
        <v>1</v>
      </c>
      <c r="AD81" s="102">
        <v>1</v>
      </c>
      <c r="AE81" s="104">
        <v>1</v>
      </c>
      <c r="AF81" s="101">
        <v>1</v>
      </c>
      <c r="AG81" s="101">
        <v>1</v>
      </c>
      <c r="AH81" s="102">
        <v>1</v>
      </c>
    </row>
    <row r="82" spans="1:35" s="1" customFormat="1" ht="15.9" customHeight="1" x14ac:dyDescent="0.25">
      <c r="A82" s="71">
        <f>+A81+1</f>
        <v>4</v>
      </c>
      <c r="B82" s="72" t="s">
        <v>55</v>
      </c>
      <c r="C82" s="71">
        <v>600</v>
      </c>
      <c r="D82" s="103">
        <v>1</v>
      </c>
      <c r="E82" s="101">
        <v>1</v>
      </c>
      <c r="F82" s="102">
        <v>1</v>
      </c>
      <c r="G82" s="104">
        <v>1</v>
      </c>
      <c r="H82" s="101">
        <v>1</v>
      </c>
      <c r="I82" s="102">
        <v>1</v>
      </c>
      <c r="J82" s="104">
        <v>1</v>
      </c>
      <c r="K82" s="101">
        <v>1</v>
      </c>
      <c r="L82" s="101">
        <v>1</v>
      </c>
      <c r="M82" s="101">
        <v>1</v>
      </c>
      <c r="N82" s="101">
        <v>1</v>
      </c>
      <c r="O82" s="101">
        <v>1</v>
      </c>
      <c r="P82" s="102">
        <v>1</v>
      </c>
      <c r="Q82" s="104">
        <v>1</v>
      </c>
      <c r="R82" s="101">
        <v>1</v>
      </c>
      <c r="S82" s="101">
        <v>1</v>
      </c>
      <c r="T82" s="101">
        <v>1</v>
      </c>
      <c r="U82" s="101">
        <v>1</v>
      </c>
      <c r="V82" s="102">
        <v>1</v>
      </c>
      <c r="W82" s="104">
        <v>1</v>
      </c>
      <c r="X82" s="101">
        <v>1</v>
      </c>
      <c r="Y82" s="101">
        <v>1</v>
      </c>
      <c r="Z82" s="101">
        <v>1</v>
      </c>
      <c r="AA82" s="101">
        <v>1</v>
      </c>
      <c r="AB82" s="101">
        <v>1</v>
      </c>
      <c r="AC82" s="101">
        <v>1</v>
      </c>
      <c r="AD82" s="102">
        <v>1</v>
      </c>
      <c r="AE82" s="104">
        <v>1</v>
      </c>
      <c r="AF82" s="101">
        <v>1</v>
      </c>
      <c r="AG82" s="101">
        <v>1</v>
      </c>
      <c r="AH82" s="102">
        <v>1</v>
      </c>
    </row>
    <row r="83" spans="1:35" s="1" customFormat="1" ht="15.9" customHeight="1" x14ac:dyDescent="0.25">
      <c r="A83" s="71">
        <f>+A82+1</f>
        <v>5</v>
      </c>
      <c r="B83" s="72" t="s">
        <v>56</v>
      </c>
      <c r="C83" s="71">
        <v>540</v>
      </c>
      <c r="D83" s="103">
        <v>1</v>
      </c>
      <c r="E83" s="101">
        <v>1</v>
      </c>
      <c r="F83" s="102">
        <v>1</v>
      </c>
      <c r="G83" s="104">
        <v>1</v>
      </c>
      <c r="H83" s="101">
        <v>1</v>
      </c>
      <c r="I83" s="102">
        <v>1</v>
      </c>
      <c r="J83" s="104">
        <v>1</v>
      </c>
      <c r="K83" s="101">
        <v>1</v>
      </c>
      <c r="L83" s="101">
        <v>1</v>
      </c>
      <c r="M83" s="101">
        <v>1</v>
      </c>
      <c r="N83" s="101">
        <v>1</v>
      </c>
      <c r="O83" s="101">
        <v>1</v>
      </c>
      <c r="P83" s="102">
        <v>1</v>
      </c>
      <c r="Q83" s="104">
        <v>1</v>
      </c>
      <c r="R83" s="101">
        <v>1</v>
      </c>
      <c r="S83" s="101">
        <v>1</v>
      </c>
      <c r="T83" s="101">
        <v>1</v>
      </c>
      <c r="U83" s="101">
        <v>1</v>
      </c>
      <c r="V83" s="102">
        <v>1</v>
      </c>
      <c r="W83" s="104">
        <v>1</v>
      </c>
      <c r="X83" s="101">
        <v>1</v>
      </c>
      <c r="Y83" s="101">
        <v>1</v>
      </c>
      <c r="Z83" s="101">
        <v>1</v>
      </c>
      <c r="AA83" s="101">
        <v>1</v>
      </c>
      <c r="AB83" s="101">
        <v>1</v>
      </c>
      <c r="AC83" s="101">
        <v>1</v>
      </c>
      <c r="AD83" s="102">
        <v>1</v>
      </c>
      <c r="AE83" s="104">
        <v>1</v>
      </c>
      <c r="AF83" s="101">
        <v>1</v>
      </c>
      <c r="AG83" s="101">
        <v>1</v>
      </c>
      <c r="AH83" s="102">
        <v>1</v>
      </c>
    </row>
    <row r="84" spans="1:35" s="1" customFormat="1" ht="15.9" customHeight="1" thickBot="1" x14ac:dyDescent="0.3">
      <c r="A84" s="73">
        <f>+A83+1</f>
        <v>6</v>
      </c>
      <c r="B84" s="74" t="s">
        <v>57</v>
      </c>
      <c r="C84" s="73">
        <v>540</v>
      </c>
      <c r="D84" s="106">
        <v>1</v>
      </c>
      <c r="E84" s="107">
        <v>1</v>
      </c>
      <c r="F84" s="108">
        <v>1</v>
      </c>
      <c r="G84" s="105">
        <v>1</v>
      </c>
      <c r="H84" s="107">
        <v>1</v>
      </c>
      <c r="I84" s="108">
        <v>1</v>
      </c>
      <c r="J84" s="175">
        <v>1</v>
      </c>
      <c r="K84" s="107">
        <v>1</v>
      </c>
      <c r="L84" s="107">
        <v>1</v>
      </c>
      <c r="M84" s="107">
        <v>1</v>
      </c>
      <c r="N84" s="107">
        <v>1</v>
      </c>
      <c r="O84" s="107">
        <v>1</v>
      </c>
      <c r="P84" s="108">
        <v>1</v>
      </c>
      <c r="Q84" s="175">
        <v>1</v>
      </c>
      <c r="R84" s="107">
        <v>1</v>
      </c>
      <c r="S84" s="107">
        <v>1</v>
      </c>
      <c r="T84" s="107">
        <v>1</v>
      </c>
      <c r="U84" s="107">
        <v>1</v>
      </c>
      <c r="V84" s="108">
        <v>1</v>
      </c>
      <c r="W84" s="175">
        <v>1</v>
      </c>
      <c r="X84" s="108">
        <v>1</v>
      </c>
      <c r="Y84" s="107">
        <v>1</v>
      </c>
      <c r="Z84" s="107">
        <v>1</v>
      </c>
      <c r="AA84" s="107">
        <v>1</v>
      </c>
      <c r="AB84" s="107">
        <v>1</v>
      </c>
      <c r="AC84" s="107">
        <v>1</v>
      </c>
      <c r="AD84" s="108">
        <v>1</v>
      </c>
      <c r="AE84" s="175">
        <v>1</v>
      </c>
      <c r="AF84" s="108">
        <v>1</v>
      </c>
      <c r="AG84" s="107">
        <v>1</v>
      </c>
      <c r="AH84" s="108">
        <v>1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4">(D79*$C79)+(D80*$C80)+(D81*$C81)+(D82*$C82)+(D83*$C83)+(D84*$C84)</f>
        <v>3460</v>
      </c>
      <c r="E85" s="12">
        <f t="shared" si="14"/>
        <v>3460</v>
      </c>
      <c r="F85" s="34">
        <f t="shared" si="14"/>
        <v>3201.76</v>
      </c>
      <c r="G85" s="22">
        <f t="shared" si="14"/>
        <v>3460</v>
      </c>
      <c r="H85" s="12">
        <f t="shared" si="14"/>
        <v>3460</v>
      </c>
      <c r="I85" s="34">
        <f t="shared" si="14"/>
        <v>3460</v>
      </c>
      <c r="J85" s="22">
        <f t="shared" si="14"/>
        <v>3460</v>
      </c>
      <c r="K85" s="12">
        <f t="shared" si="14"/>
        <v>3460</v>
      </c>
      <c r="L85" s="12">
        <f t="shared" si="14"/>
        <v>3460</v>
      </c>
      <c r="M85" s="12">
        <f t="shared" si="14"/>
        <v>3460</v>
      </c>
      <c r="N85" s="12">
        <f t="shared" si="14"/>
        <v>3460</v>
      </c>
      <c r="O85" s="12">
        <f t="shared" si="14"/>
        <v>3460</v>
      </c>
      <c r="P85" s="34">
        <f t="shared" si="14"/>
        <v>3460</v>
      </c>
      <c r="Q85" s="22">
        <f t="shared" si="14"/>
        <v>3460</v>
      </c>
      <c r="R85" s="12">
        <f t="shared" si="14"/>
        <v>3460</v>
      </c>
      <c r="S85" s="12">
        <f t="shared" si="14"/>
        <v>3460</v>
      </c>
      <c r="T85" s="12">
        <f t="shared" si="14"/>
        <v>3460</v>
      </c>
      <c r="U85" s="12">
        <f t="shared" si="14"/>
        <v>3460</v>
      </c>
      <c r="V85" s="34">
        <f t="shared" si="14"/>
        <v>3460</v>
      </c>
      <c r="W85" s="22">
        <f t="shared" si="14"/>
        <v>3460</v>
      </c>
      <c r="X85" s="12">
        <f t="shared" si="14"/>
        <v>3460</v>
      </c>
      <c r="Y85" s="12">
        <f t="shared" si="14"/>
        <v>3460</v>
      </c>
      <c r="Z85" s="12">
        <f t="shared" si="14"/>
        <v>3460</v>
      </c>
      <c r="AA85" s="12">
        <f t="shared" si="14"/>
        <v>3460</v>
      </c>
      <c r="AB85" s="12">
        <f t="shared" si="14"/>
        <v>3379.3</v>
      </c>
      <c r="AC85" s="12">
        <f t="shared" si="14"/>
        <v>3287.62</v>
      </c>
      <c r="AD85" s="34">
        <f t="shared" si="14"/>
        <v>3298.6</v>
      </c>
      <c r="AE85" s="22">
        <f t="shared" si="14"/>
        <v>3460</v>
      </c>
      <c r="AF85" s="12">
        <f t="shared" si="14"/>
        <v>3460</v>
      </c>
      <c r="AG85" s="12">
        <f t="shared" si="14"/>
        <v>3460</v>
      </c>
      <c r="AH85" s="34">
        <f t="shared" si="14"/>
        <v>3460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/>
      <c r="E86" s="12"/>
      <c r="F86" s="34"/>
      <c r="G86" s="22"/>
      <c r="H86" s="12"/>
      <c r="I86" s="34"/>
      <c r="J86" s="22"/>
      <c r="K86" s="12"/>
      <c r="L86" s="12"/>
      <c r="M86" s="12"/>
      <c r="N86" s="12"/>
      <c r="O86" s="12"/>
      <c r="P86" s="34"/>
      <c r="Q86" s="22"/>
      <c r="R86" s="12"/>
      <c r="S86" s="12"/>
      <c r="T86" s="12"/>
      <c r="U86" s="12"/>
      <c r="V86" s="34"/>
      <c r="W86" s="22"/>
      <c r="X86" s="12"/>
      <c r="Y86" s="12"/>
      <c r="Z86" s="12"/>
      <c r="AA86" s="12"/>
      <c r="AB86" s="12"/>
      <c r="AC86" s="12"/>
      <c r="AD86" s="34"/>
      <c r="AE86" s="22"/>
      <c r="AF86" s="12"/>
      <c r="AG86" s="12"/>
      <c r="AH86" s="34"/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15">D85-D86</f>
        <v>3460</v>
      </c>
      <c r="E87" s="17">
        <f t="shared" si="15"/>
        <v>3460</v>
      </c>
      <c r="F87" s="35">
        <f t="shared" si="15"/>
        <v>3201.76</v>
      </c>
      <c r="G87" s="23">
        <f t="shared" si="15"/>
        <v>3460</v>
      </c>
      <c r="H87" s="17">
        <f t="shared" si="15"/>
        <v>3460</v>
      </c>
      <c r="I87" s="35">
        <f t="shared" si="15"/>
        <v>3460</v>
      </c>
      <c r="J87" s="23">
        <f t="shared" si="15"/>
        <v>3460</v>
      </c>
      <c r="K87" s="17">
        <f t="shared" si="15"/>
        <v>3460</v>
      </c>
      <c r="L87" s="17">
        <f t="shared" si="15"/>
        <v>3460</v>
      </c>
      <c r="M87" s="17">
        <f t="shared" si="15"/>
        <v>3460</v>
      </c>
      <c r="N87" s="17">
        <f t="shared" si="15"/>
        <v>3460</v>
      </c>
      <c r="O87" s="17">
        <f t="shared" si="15"/>
        <v>3460</v>
      </c>
      <c r="P87" s="35">
        <f t="shared" si="15"/>
        <v>3460</v>
      </c>
      <c r="Q87" s="23">
        <f t="shared" si="15"/>
        <v>3460</v>
      </c>
      <c r="R87" s="17">
        <f t="shared" si="15"/>
        <v>3460</v>
      </c>
      <c r="S87" s="17">
        <f t="shared" si="15"/>
        <v>3460</v>
      </c>
      <c r="T87" s="17">
        <f t="shared" si="15"/>
        <v>3460</v>
      </c>
      <c r="U87" s="17">
        <f t="shared" si="15"/>
        <v>3460</v>
      </c>
      <c r="V87" s="35">
        <f t="shared" si="15"/>
        <v>3460</v>
      </c>
      <c r="W87" s="23">
        <f t="shared" si="15"/>
        <v>3460</v>
      </c>
      <c r="X87" s="17">
        <f t="shared" si="15"/>
        <v>3460</v>
      </c>
      <c r="Y87" s="17">
        <f t="shared" si="15"/>
        <v>3460</v>
      </c>
      <c r="Z87" s="17">
        <f t="shared" si="15"/>
        <v>3460</v>
      </c>
      <c r="AA87" s="17">
        <f t="shared" si="15"/>
        <v>3460</v>
      </c>
      <c r="AB87" s="17">
        <f t="shared" si="15"/>
        <v>3379.3</v>
      </c>
      <c r="AC87" s="17">
        <f t="shared" si="15"/>
        <v>3287.62</v>
      </c>
      <c r="AD87" s="35">
        <f t="shared" si="15"/>
        <v>3298.6</v>
      </c>
      <c r="AE87" s="23">
        <f t="shared" si="15"/>
        <v>3460</v>
      </c>
      <c r="AF87" s="17">
        <f t="shared" si="15"/>
        <v>3460</v>
      </c>
      <c r="AG87" s="17">
        <f t="shared" si="15"/>
        <v>3460</v>
      </c>
      <c r="AH87" s="35">
        <f t="shared" si="15"/>
        <v>3460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33"/>
      <c r="G88" s="21"/>
      <c r="H88" s="5"/>
      <c r="I88" s="33"/>
      <c r="J88" s="21"/>
      <c r="K88" s="5"/>
      <c r="L88" s="5"/>
      <c r="M88" s="5"/>
      <c r="N88" s="5"/>
      <c r="O88" s="5"/>
      <c r="P88" s="33"/>
      <c r="Q88" s="21"/>
      <c r="R88" s="5"/>
      <c r="S88" s="5"/>
      <c r="T88" s="5"/>
      <c r="U88" s="5"/>
      <c r="V88" s="33"/>
      <c r="W88" s="21"/>
      <c r="X88" s="5"/>
      <c r="Y88" s="5"/>
      <c r="Z88" s="5"/>
      <c r="AA88" s="5"/>
      <c r="AB88" s="5"/>
      <c r="AC88" s="5"/>
      <c r="AD88" s="33"/>
      <c r="AE88" s="21"/>
      <c r="AF88" s="5"/>
      <c r="AG88" s="5"/>
      <c r="AH88" s="33"/>
    </row>
    <row r="89" spans="1:35" s="1" customFormat="1" ht="15.9" customHeight="1" x14ac:dyDescent="0.25">
      <c r="A89" s="3"/>
      <c r="B89" s="4"/>
      <c r="C89" s="3">
        <f>SUM(D87:AH87)/31</f>
        <v>3438.2993548387103</v>
      </c>
      <c r="D89" s="48"/>
      <c r="E89" s="5"/>
      <c r="F89" s="33"/>
      <c r="G89" s="21"/>
      <c r="H89" s="5"/>
      <c r="I89" s="33"/>
      <c r="J89" s="21"/>
      <c r="K89" s="5"/>
      <c r="L89" s="5"/>
      <c r="M89" s="5"/>
      <c r="N89" s="5"/>
      <c r="O89" s="5"/>
      <c r="P89" s="33"/>
      <c r="Q89" s="21"/>
      <c r="R89" s="5"/>
      <c r="S89" s="5"/>
      <c r="T89" s="5"/>
      <c r="U89" s="5"/>
      <c r="V89" s="33"/>
      <c r="W89" s="21"/>
      <c r="X89" s="5"/>
      <c r="Y89" s="5"/>
      <c r="Z89" s="5"/>
      <c r="AA89" s="5"/>
      <c r="AB89" s="5"/>
      <c r="AC89" s="5"/>
      <c r="AD89" s="33"/>
      <c r="AE89" s="21"/>
      <c r="AF89" s="5"/>
      <c r="AG89" s="5"/>
      <c r="AH89" s="33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33"/>
      <c r="G90" s="21"/>
      <c r="H90" s="5"/>
      <c r="I90" s="33"/>
      <c r="J90" s="21"/>
      <c r="K90" s="5"/>
      <c r="L90" s="5"/>
      <c r="M90" s="5"/>
      <c r="N90" s="5"/>
      <c r="O90" s="5"/>
      <c r="P90" s="33"/>
      <c r="Q90" s="21"/>
      <c r="R90" s="5"/>
      <c r="S90" s="5"/>
      <c r="T90" s="5"/>
      <c r="U90" s="5"/>
      <c r="V90" s="33"/>
      <c r="W90" s="21"/>
      <c r="X90" s="5"/>
      <c r="Y90" s="5"/>
      <c r="Z90" s="5"/>
      <c r="AA90" s="5"/>
      <c r="AB90" s="5"/>
      <c r="AC90" s="5"/>
      <c r="AD90" s="33"/>
      <c r="AE90" s="21"/>
      <c r="AF90" s="5"/>
      <c r="AG90" s="5"/>
      <c r="AH90" s="33"/>
    </row>
    <row r="91" spans="1:35" s="1" customFormat="1" ht="15.9" customHeight="1" x14ac:dyDescent="0.25">
      <c r="A91" s="71">
        <v>1</v>
      </c>
      <c r="B91" s="72" t="s">
        <v>58</v>
      </c>
      <c r="C91" s="71">
        <v>870</v>
      </c>
      <c r="D91" s="103">
        <v>1</v>
      </c>
      <c r="E91" s="101">
        <v>1</v>
      </c>
      <c r="F91" s="102">
        <v>1</v>
      </c>
      <c r="G91" s="104">
        <v>1</v>
      </c>
      <c r="H91" s="101">
        <v>1</v>
      </c>
      <c r="I91" s="102">
        <v>1</v>
      </c>
      <c r="J91" s="104">
        <v>1</v>
      </c>
      <c r="K91" s="101">
        <v>1</v>
      </c>
      <c r="L91" s="101">
        <v>1</v>
      </c>
      <c r="M91" s="101">
        <v>1</v>
      </c>
      <c r="N91" s="101">
        <v>1</v>
      </c>
      <c r="O91" s="45">
        <v>0.98</v>
      </c>
      <c r="P91" s="102">
        <v>1</v>
      </c>
      <c r="Q91" s="104">
        <v>1</v>
      </c>
      <c r="R91" s="101">
        <v>1</v>
      </c>
      <c r="S91" s="101">
        <v>1</v>
      </c>
      <c r="T91" s="101">
        <v>1</v>
      </c>
      <c r="U91" s="101">
        <v>1</v>
      </c>
      <c r="V91" s="102">
        <v>1</v>
      </c>
      <c r="W91" s="104">
        <v>1</v>
      </c>
      <c r="X91" s="101">
        <v>1</v>
      </c>
      <c r="Y91" s="101">
        <v>1</v>
      </c>
      <c r="Z91" s="101">
        <v>1</v>
      </c>
      <c r="AA91" s="101">
        <v>1</v>
      </c>
      <c r="AB91" s="101">
        <v>1</v>
      </c>
      <c r="AC91" s="101">
        <v>1</v>
      </c>
      <c r="AD91" s="102">
        <v>1</v>
      </c>
      <c r="AE91" s="104">
        <v>1</v>
      </c>
      <c r="AF91" s="101">
        <v>1</v>
      </c>
      <c r="AG91" s="101">
        <v>1</v>
      </c>
      <c r="AH91" s="102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03">
        <v>1</v>
      </c>
      <c r="E92" s="101">
        <v>1</v>
      </c>
      <c r="F92" s="102">
        <v>1</v>
      </c>
      <c r="G92" s="104">
        <v>1</v>
      </c>
      <c r="H92" s="101">
        <v>1</v>
      </c>
      <c r="I92" s="102">
        <v>1</v>
      </c>
      <c r="J92" s="104">
        <v>1</v>
      </c>
      <c r="K92" s="101">
        <v>1</v>
      </c>
      <c r="L92" s="101">
        <v>1</v>
      </c>
      <c r="M92" s="101">
        <v>1</v>
      </c>
      <c r="N92" s="45">
        <v>0.54</v>
      </c>
      <c r="O92" s="101">
        <v>1</v>
      </c>
      <c r="P92" s="102">
        <v>1</v>
      </c>
      <c r="Q92" s="104">
        <v>1</v>
      </c>
      <c r="R92" s="101">
        <v>1</v>
      </c>
      <c r="S92" s="101">
        <v>1</v>
      </c>
      <c r="T92" s="101">
        <v>1</v>
      </c>
      <c r="U92" s="101">
        <v>1</v>
      </c>
      <c r="V92" s="102">
        <v>1</v>
      </c>
      <c r="W92" s="104">
        <v>1</v>
      </c>
      <c r="X92" s="101">
        <v>1</v>
      </c>
      <c r="Y92" s="101">
        <v>1</v>
      </c>
      <c r="Z92" s="101">
        <v>1</v>
      </c>
      <c r="AA92" s="101">
        <v>1</v>
      </c>
      <c r="AB92" s="101">
        <v>1</v>
      </c>
      <c r="AC92" s="101">
        <v>1</v>
      </c>
      <c r="AD92" s="102">
        <v>1</v>
      </c>
      <c r="AE92" s="104">
        <v>1</v>
      </c>
      <c r="AF92" s="101">
        <v>1</v>
      </c>
      <c r="AG92" s="101">
        <v>1</v>
      </c>
      <c r="AH92" s="102">
        <v>1</v>
      </c>
    </row>
    <row r="93" spans="1:35" s="1" customFormat="1" ht="15.9" customHeight="1" x14ac:dyDescent="0.25">
      <c r="A93" s="71">
        <f>A92+1</f>
        <v>3</v>
      </c>
      <c r="B93" s="72" t="s">
        <v>60</v>
      </c>
      <c r="C93" s="71">
        <v>670</v>
      </c>
      <c r="D93" s="103">
        <v>1</v>
      </c>
      <c r="E93" s="101">
        <v>1</v>
      </c>
      <c r="F93" s="102">
        <v>1</v>
      </c>
      <c r="G93" s="104">
        <v>1</v>
      </c>
      <c r="H93" s="101">
        <v>1</v>
      </c>
      <c r="I93" s="102">
        <v>1</v>
      </c>
      <c r="J93" s="104">
        <v>1</v>
      </c>
      <c r="K93" s="101">
        <v>1</v>
      </c>
      <c r="L93" s="101">
        <v>1</v>
      </c>
      <c r="M93" s="101">
        <v>1</v>
      </c>
      <c r="N93" s="101">
        <v>1</v>
      </c>
      <c r="O93" s="101">
        <v>1</v>
      </c>
      <c r="P93" s="102">
        <v>1</v>
      </c>
      <c r="Q93" s="104">
        <v>1</v>
      </c>
      <c r="R93" s="101">
        <v>1</v>
      </c>
      <c r="S93" s="101">
        <v>1</v>
      </c>
      <c r="T93" s="101">
        <v>1</v>
      </c>
      <c r="U93" s="101">
        <v>1</v>
      </c>
      <c r="V93" s="102">
        <v>1</v>
      </c>
      <c r="W93" s="104">
        <v>1</v>
      </c>
      <c r="X93" s="101">
        <v>1</v>
      </c>
      <c r="Y93" s="45">
        <v>0.54</v>
      </c>
      <c r="Z93" s="45">
        <v>0.54</v>
      </c>
      <c r="AA93" s="101">
        <v>1</v>
      </c>
      <c r="AB93" s="101">
        <v>1</v>
      </c>
      <c r="AC93" s="101">
        <v>1</v>
      </c>
      <c r="AD93" s="102">
        <v>1</v>
      </c>
      <c r="AE93" s="104">
        <v>1</v>
      </c>
      <c r="AF93" s="101">
        <v>1</v>
      </c>
      <c r="AG93" s="101">
        <v>1</v>
      </c>
      <c r="AH93" s="102">
        <v>1</v>
      </c>
    </row>
    <row r="94" spans="1:35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03">
        <v>1</v>
      </c>
      <c r="E94" s="101">
        <v>1</v>
      </c>
      <c r="F94" s="102">
        <v>1</v>
      </c>
      <c r="G94" s="104">
        <v>1</v>
      </c>
      <c r="H94" s="101">
        <v>1</v>
      </c>
      <c r="I94" s="102">
        <v>1</v>
      </c>
      <c r="J94" s="104">
        <v>1</v>
      </c>
      <c r="K94" s="101">
        <v>1</v>
      </c>
      <c r="L94" s="101">
        <v>1</v>
      </c>
      <c r="M94" s="101">
        <v>1</v>
      </c>
      <c r="N94" s="101">
        <v>1</v>
      </c>
      <c r="O94" s="45">
        <v>0.96</v>
      </c>
      <c r="P94" s="102">
        <v>1</v>
      </c>
      <c r="Q94" s="104">
        <v>1</v>
      </c>
      <c r="R94" s="101">
        <v>1</v>
      </c>
      <c r="S94" s="101">
        <v>1</v>
      </c>
      <c r="T94" s="101">
        <v>1</v>
      </c>
      <c r="U94" s="101">
        <v>1</v>
      </c>
      <c r="V94" s="102">
        <v>1</v>
      </c>
      <c r="W94" s="104">
        <v>1</v>
      </c>
      <c r="X94" s="101">
        <v>1</v>
      </c>
      <c r="Y94" s="101">
        <v>1</v>
      </c>
      <c r="Z94" s="101">
        <v>1</v>
      </c>
      <c r="AA94" s="101">
        <v>1</v>
      </c>
      <c r="AB94" s="101">
        <v>1</v>
      </c>
      <c r="AC94" s="101">
        <v>1</v>
      </c>
      <c r="AD94" s="102">
        <v>1</v>
      </c>
      <c r="AE94" s="104">
        <v>1</v>
      </c>
      <c r="AF94" s="101">
        <v>1</v>
      </c>
      <c r="AG94" s="101">
        <v>1</v>
      </c>
      <c r="AH94" s="102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06">
        <v>1</v>
      </c>
      <c r="E95" s="107">
        <v>1</v>
      </c>
      <c r="F95" s="108">
        <v>1</v>
      </c>
      <c r="G95" s="105">
        <v>1</v>
      </c>
      <c r="H95" s="107">
        <v>1</v>
      </c>
      <c r="I95" s="108">
        <v>1</v>
      </c>
      <c r="J95" s="105">
        <v>1</v>
      </c>
      <c r="K95" s="107">
        <v>1</v>
      </c>
      <c r="L95" s="107">
        <v>1</v>
      </c>
      <c r="M95" s="107">
        <v>1</v>
      </c>
      <c r="N95" s="107">
        <v>1</v>
      </c>
      <c r="O95" s="107">
        <v>1</v>
      </c>
      <c r="P95" s="108">
        <v>1</v>
      </c>
      <c r="Q95" s="105">
        <v>1</v>
      </c>
      <c r="R95" s="107">
        <v>1</v>
      </c>
      <c r="S95" s="107">
        <v>1</v>
      </c>
      <c r="T95" s="107">
        <v>1</v>
      </c>
      <c r="U95" s="107">
        <v>1</v>
      </c>
      <c r="V95" s="108">
        <v>1</v>
      </c>
      <c r="W95" s="105">
        <v>1</v>
      </c>
      <c r="X95" s="107">
        <v>1</v>
      </c>
      <c r="Y95" s="107">
        <v>1</v>
      </c>
      <c r="Z95" s="107">
        <v>1</v>
      </c>
      <c r="AA95" s="107">
        <v>1</v>
      </c>
      <c r="AB95" s="107">
        <v>1</v>
      </c>
      <c r="AC95" s="107">
        <v>1</v>
      </c>
      <c r="AD95" s="108">
        <v>1</v>
      </c>
      <c r="AE95" s="105">
        <v>1</v>
      </c>
      <c r="AF95" s="107">
        <v>1</v>
      </c>
      <c r="AG95" s="107">
        <v>1</v>
      </c>
      <c r="AH95" s="108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>(D91*$C91)+(D92*$C92)+(D93*$C93)+(D94*$C94)+(D95*$C95)</f>
        <v>4355</v>
      </c>
      <c r="E96" s="39">
        <f t="shared" ref="E96:AH96" si="16">(E91*$C91)+(E92*$C92)+(E93*$C93)+(E94*$C94)+(E95*$C95)</f>
        <v>4355</v>
      </c>
      <c r="F96" s="42">
        <f t="shared" si="16"/>
        <v>4355</v>
      </c>
      <c r="G96" s="41">
        <f t="shared" si="16"/>
        <v>4355</v>
      </c>
      <c r="H96" s="39">
        <f t="shared" si="16"/>
        <v>4355</v>
      </c>
      <c r="I96" s="42">
        <f t="shared" si="16"/>
        <v>4355</v>
      </c>
      <c r="J96" s="41">
        <f t="shared" si="16"/>
        <v>4355</v>
      </c>
      <c r="K96" s="39">
        <f t="shared" si="16"/>
        <v>4355</v>
      </c>
      <c r="L96" s="39">
        <f t="shared" si="16"/>
        <v>4355</v>
      </c>
      <c r="M96" s="39">
        <f t="shared" si="16"/>
        <v>4355</v>
      </c>
      <c r="N96" s="39">
        <f t="shared" si="16"/>
        <v>3826.46</v>
      </c>
      <c r="O96" s="39">
        <f t="shared" si="16"/>
        <v>4291.12</v>
      </c>
      <c r="P96" s="42">
        <f t="shared" si="16"/>
        <v>4355</v>
      </c>
      <c r="Q96" s="41">
        <f t="shared" si="16"/>
        <v>4355</v>
      </c>
      <c r="R96" s="39">
        <f t="shared" si="16"/>
        <v>4355</v>
      </c>
      <c r="S96" s="39">
        <f t="shared" si="16"/>
        <v>4355</v>
      </c>
      <c r="T96" s="39">
        <f t="shared" si="16"/>
        <v>4355</v>
      </c>
      <c r="U96" s="39">
        <f t="shared" si="16"/>
        <v>4355</v>
      </c>
      <c r="V96" s="42">
        <f t="shared" si="16"/>
        <v>4355</v>
      </c>
      <c r="W96" s="41">
        <f t="shared" si="16"/>
        <v>4355</v>
      </c>
      <c r="X96" s="39">
        <f t="shared" si="16"/>
        <v>4355</v>
      </c>
      <c r="Y96" s="39">
        <f t="shared" si="16"/>
        <v>4046.8</v>
      </c>
      <c r="Z96" s="39">
        <f t="shared" si="16"/>
        <v>4046.8</v>
      </c>
      <c r="AA96" s="39">
        <f t="shared" si="16"/>
        <v>4355</v>
      </c>
      <c r="AB96" s="39">
        <f t="shared" si="16"/>
        <v>4355</v>
      </c>
      <c r="AC96" s="39">
        <f t="shared" si="16"/>
        <v>4355</v>
      </c>
      <c r="AD96" s="42">
        <f t="shared" si="16"/>
        <v>4355</v>
      </c>
      <c r="AE96" s="41">
        <f t="shared" si="16"/>
        <v>4355</v>
      </c>
      <c r="AF96" s="39">
        <f t="shared" si="16"/>
        <v>4355</v>
      </c>
      <c r="AG96" s="39">
        <f t="shared" si="16"/>
        <v>4355</v>
      </c>
      <c r="AH96" s="42">
        <f t="shared" si="16"/>
        <v>4355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/>
      <c r="E97" s="12"/>
      <c r="F97" s="34"/>
      <c r="G97" s="22"/>
      <c r="H97" s="12"/>
      <c r="I97" s="34"/>
      <c r="J97" s="22"/>
      <c r="K97" s="12"/>
      <c r="L97" s="12"/>
      <c r="M97" s="12"/>
      <c r="N97" s="12"/>
      <c r="O97" s="12"/>
      <c r="P97" s="34"/>
      <c r="Q97" s="22"/>
      <c r="R97" s="12"/>
      <c r="S97" s="12"/>
      <c r="T97" s="12"/>
      <c r="U97" s="12"/>
      <c r="V97" s="34"/>
      <c r="W97" s="22"/>
      <c r="X97" s="12"/>
      <c r="Y97" s="12"/>
      <c r="Z97" s="12"/>
      <c r="AA97" s="12"/>
      <c r="AB97" s="12"/>
      <c r="AC97" s="12"/>
      <c r="AD97" s="34"/>
      <c r="AE97" s="22"/>
      <c r="AF97" s="12"/>
      <c r="AG97" s="12"/>
      <c r="AH97" s="34"/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17">D96-D97</f>
        <v>4355</v>
      </c>
      <c r="E98" s="17">
        <f t="shared" si="17"/>
        <v>4355</v>
      </c>
      <c r="F98" s="35">
        <f t="shared" si="17"/>
        <v>4355</v>
      </c>
      <c r="G98" s="23">
        <f t="shared" si="17"/>
        <v>4355</v>
      </c>
      <c r="H98" s="17">
        <f t="shared" si="17"/>
        <v>4355</v>
      </c>
      <c r="I98" s="35">
        <f t="shared" si="17"/>
        <v>4355</v>
      </c>
      <c r="J98" s="23">
        <f t="shared" si="17"/>
        <v>4355</v>
      </c>
      <c r="K98" s="17">
        <f t="shared" si="17"/>
        <v>4355</v>
      </c>
      <c r="L98" s="17">
        <f t="shared" si="17"/>
        <v>4355</v>
      </c>
      <c r="M98" s="17">
        <f t="shared" si="17"/>
        <v>4355</v>
      </c>
      <c r="N98" s="17">
        <f t="shared" si="17"/>
        <v>3826.46</v>
      </c>
      <c r="O98" s="17">
        <f t="shared" si="17"/>
        <v>4291.12</v>
      </c>
      <c r="P98" s="35">
        <f t="shared" si="17"/>
        <v>4355</v>
      </c>
      <c r="Q98" s="23">
        <f t="shared" si="17"/>
        <v>4355</v>
      </c>
      <c r="R98" s="17">
        <f t="shared" si="17"/>
        <v>4355</v>
      </c>
      <c r="S98" s="17">
        <f t="shared" si="17"/>
        <v>4355</v>
      </c>
      <c r="T98" s="17">
        <f t="shared" si="17"/>
        <v>4355</v>
      </c>
      <c r="U98" s="17">
        <f t="shared" si="17"/>
        <v>4355</v>
      </c>
      <c r="V98" s="35">
        <f t="shared" si="17"/>
        <v>4355</v>
      </c>
      <c r="W98" s="23">
        <f t="shared" si="17"/>
        <v>4355</v>
      </c>
      <c r="X98" s="17">
        <f t="shared" si="17"/>
        <v>4355</v>
      </c>
      <c r="Y98" s="17">
        <f t="shared" si="17"/>
        <v>4046.8</v>
      </c>
      <c r="Z98" s="17">
        <f t="shared" si="17"/>
        <v>4046.8</v>
      </c>
      <c r="AA98" s="17">
        <f t="shared" si="17"/>
        <v>4355</v>
      </c>
      <c r="AB98" s="17">
        <f t="shared" si="17"/>
        <v>4355</v>
      </c>
      <c r="AC98" s="17">
        <f t="shared" si="17"/>
        <v>4355</v>
      </c>
      <c r="AD98" s="35">
        <f t="shared" si="17"/>
        <v>4355</v>
      </c>
      <c r="AE98" s="23">
        <f t="shared" si="17"/>
        <v>4355</v>
      </c>
      <c r="AF98" s="17">
        <f t="shared" si="17"/>
        <v>4355</v>
      </c>
      <c r="AG98" s="17">
        <f t="shared" si="17"/>
        <v>4355</v>
      </c>
      <c r="AH98" s="35">
        <f t="shared" si="17"/>
        <v>4355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33"/>
      <c r="G99" s="21"/>
      <c r="H99" s="5"/>
      <c r="I99" s="33"/>
      <c r="J99" s="21"/>
      <c r="K99" s="5"/>
      <c r="L99" s="5"/>
      <c r="M99" s="5"/>
      <c r="N99" s="5"/>
      <c r="O99" s="5"/>
      <c r="P99" s="33"/>
      <c r="Q99" s="21"/>
      <c r="R99" s="5"/>
      <c r="S99" s="5"/>
      <c r="T99" s="5"/>
      <c r="U99" s="5"/>
      <c r="V99" s="33"/>
      <c r="W99" s="21"/>
      <c r="X99" s="5"/>
      <c r="Y99" s="5"/>
      <c r="Z99" s="5"/>
      <c r="AA99" s="5"/>
      <c r="AB99" s="5"/>
      <c r="AC99" s="5"/>
      <c r="AD99" s="33"/>
      <c r="AE99" s="21"/>
      <c r="AF99" s="5"/>
      <c r="AG99" s="5"/>
      <c r="AH99" s="33"/>
    </row>
    <row r="100" spans="1:35" s="1" customFormat="1" ht="15.9" customHeight="1" x14ac:dyDescent="0.25">
      <c r="A100" s="3"/>
      <c r="B100" s="4"/>
      <c r="C100" s="3">
        <f>SUM(D98:AH98)/31</f>
        <v>4316.0058064516124</v>
      </c>
      <c r="D100" s="48"/>
      <c r="E100" s="5"/>
      <c r="F100" s="33"/>
      <c r="G100" s="21"/>
      <c r="H100" s="5"/>
      <c r="I100" s="33"/>
      <c r="J100" s="21"/>
      <c r="K100" s="5"/>
      <c r="L100" s="5"/>
      <c r="M100" s="5"/>
      <c r="N100" s="5"/>
      <c r="O100" s="5"/>
      <c r="P100" s="33"/>
      <c r="Q100" s="21"/>
      <c r="R100" s="5"/>
      <c r="S100" s="5"/>
      <c r="T100" s="5"/>
      <c r="U100" s="5"/>
      <c r="V100" s="33"/>
      <c r="W100" s="21"/>
      <c r="X100" s="5"/>
      <c r="Y100" s="5"/>
      <c r="Z100" s="5"/>
      <c r="AA100" s="5"/>
      <c r="AB100" s="5"/>
      <c r="AC100" s="5"/>
      <c r="AD100" s="33"/>
      <c r="AE100" s="21"/>
      <c r="AF100" s="5"/>
      <c r="AG100" s="5"/>
      <c r="AH100" s="33"/>
    </row>
    <row r="101" spans="1:35" s="1" customFormat="1" ht="15.9" customHeight="1" x14ac:dyDescent="0.3">
      <c r="A101" s="3"/>
      <c r="B101" s="113" t="s">
        <v>109</v>
      </c>
      <c r="C101" s="3"/>
      <c r="D101" s="48"/>
      <c r="E101" s="5"/>
      <c r="F101" s="33"/>
      <c r="G101" s="21"/>
      <c r="H101" s="5"/>
      <c r="I101" s="33"/>
      <c r="J101" s="21"/>
      <c r="K101" s="5"/>
      <c r="L101" s="5"/>
      <c r="M101" s="5"/>
      <c r="N101" s="5"/>
      <c r="O101" s="5"/>
      <c r="P101" s="33"/>
      <c r="Q101" s="21"/>
      <c r="R101" s="5"/>
      <c r="S101" s="5"/>
      <c r="T101" s="5"/>
      <c r="U101" s="5"/>
      <c r="V101" s="33"/>
      <c r="W101" s="21"/>
      <c r="X101" s="5"/>
      <c r="Y101" s="5"/>
      <c r="Z101" s="5"/>
      <c r="AA101" s="5"/>
      <c r="AB101" s="5"/>
      <c r="AC101" s="5"/>
      <c r="AD101" s="33"/>
      <c r="AE101" s="21"/>
      <c r="AF101" s="5"/>
      <c r="AG101" s="5"/>
      <c r="AH101" s="33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03">
        <v>1</v>
      </c>
      <c r="E102" s="101">
        <v>1</v>
      </c>
      <c r="F102" s="102">
        <v>1</v>
      </c>
      <c r="G102" s="104">
        <v>1</v>
      </c>
      <c r="H102" s="101">
        <v>1</v>
      </c>
      <c r="I102" s="102">
        <v>1</v>
      </c>
      <c r="J102" s="104">
        <v>1</v>
      </c>
      <c r="K102" s="101">
        <v>1</v>
      </c>
      <c r="L102" s="101">
        <v>1</v>
      </c>
      <c r="M102" s="101">
        <v>1</v>
      </c>
      <c r="N102" s="101">
        <v>1</v>
      </c>
      <c r="O102" s="101">
        <v>1</v>
      </c>
      <c r="P102" s="102">
        <v>1</v>
      </c>
      <c r="Q102" s="104">
        <v>1</v>
      </c>
      <c r="R102" s="101">
        <v>1</v>
      </c>
      <c r="S102" s="101">
        <v>1</v>
      </c>
      <c r="T102" s="101">
        <v>1</v>
      </c>
      <c r="U102" s="101">
        <v>1</v>
      </c>
      <c r="V102" s="102">
        <v>1</v>
      </c>
      <c r="W102" s="104">
        <v>1</v>
      </c>
      <c r="X102" s="101">
        <v>1</v>
      </c>
      <c r="Y102" s="101">
        <v>1</v>
      </c>
      <c r="Z102" s="101">
        <v>1</v>
      </c>
      <c r="AA102" s="101">
        <v>1</v>
      </c>
      <c r="AB102" s="101">
        <v>1</v>
      </c>
      <c r="AC102" s="101">
        <v>1</v>
      </c>
      <c r="AD102" s="102">
        <v>1</v>
      </c>
      <c r="AE102" s="104">
        <v>1</v>
      </c>
      <c r="AF102" s="101">
        <v>1</v>
      </c>
      <c r="AG102" s="101">
        <v>1</v>
      </c>
      <c r="AH102" s="102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03">
        <v>1</v>
      </c>
      <c r="E103" s="101">
        <v>1</v>
      </c>
      <c r="F103" s="102">
        <v>1</v>
      </c>
      <c r="G103" s="104">
        <v>1</v>
      </c>
      <c r="H103" s="101">
        <v>1</v>
      </c>
      <c r="I103" s="102">
        <v>1</v>
      </c>
      <c r="J103" s="104">
        <v>1</v>
      </c>
      <c r="K103" s="101">
        <v>1</v>
      </c>
      <c r="L103" s="101">
        <v>1</v>
      </c>
      <c r="M103" s="101">
        <v>1</v>
      </c>
      <c r="N103" s="101">
        <v>1</v>
      </c>
      <c r="O103" s="101">
        <v>1</v>
      </c>
      <c r="P103" s="102">
        <v>1</v>
      </c>
      <c r="Q103" s="104">
        <v>1</v>
      </c>
      <c r="R103" s="101">
        <v>1</v>
      </c>
      <c r="S103" s="101">
        <v>1</v>
      </c>
      <c r="T103" s="101">
        <v>1</v>
      </c>
      <c r="U103" s="101">
        <v>1</v>
      </c>
      <c r="V103" s="102">
        <v>1</v>
      </c>
      <c r="W103" s="104">
        <v>1</v>
      </c>
      <c r="X103" s="101">
        <v>1</v>
      </c>
      <c r="Y103" s="101">
        <v>1</v>
      </c>
      <c r="Z103" s="101">
        <v>1</v>
      </c>
      <c r="AA103" s="101">
        <v>1</v>
      </c>
      <c r="AB103" s="101">
        <v>1</v>
      </c>
      <c r="AC103" s="101">
        <v>1</v>
      </c>
      <c r="AD103" s="102">
        <v>1</v>
      </c>
      <c r="AE103" s="104">
        <v>1</v>
      </c>
      <c r="AF103" s="101">
        <v>1</v>
      </c>
      <c r="AG103" s="101">
        <v>1</v>
      </c>
      <c r="AH103" s="102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03">
        <v>1</v>
      </c>
      <c r="E104" s="101">
        <v>1</v>
      </c>
      <c r="F104" s="102">
        <v>1</v>
      </c>
      <c r="G104" s="104">
        <v>1</v>
      </c>
      <c r="H104" s="101">
        <v>1</v>
      </c>
      <c r="I104" s="102">
        <v>1</v>
      </c>
      <c r="J104" s="104">
        <v>1</v>
      </c>
      <c r="K104" s="101">
        <v>1</v>
      </c>
      <c r="L104" s="101">
        <v>1</v>
      </c>
      <c r="M104" s="101">
        <v>1</v>
      </c>
      <c r="N104" s="101">
        <v>1</v>
      </c>
      <c r="O104" s="101">
        <v>1</v>
      </c>
      <c r="P104" s="102">
        <v>1</v>
      </c>
      <c r="Q104" s="104">
        <v>1</v>
      </c>
      <c r="R104" s="101">
        <v>1</v>
      </c>
      <c r="S104" s="101">
        <v>1</v>
      </c>
      <c r="T104" s="101">
        <v>1</v>
      </c>
      <c r="U104" s="101">
        <v>1</v>
      </c>
      <c r="V104" s="102">
        <v>1</v>
      </c>
      <c r="W104" s="104">
        <v>1</v>
      </c>
      <c r="X104" s="101">
        <v>1</v>
      </c>
      <c r="Y104" s="101">
        <v>1</v>
      </c>
      <c r="Z104" s="101">
        <v>1</v>
      </c>
      <c r="AA104" s="101">
        <v>1</v>
      </c>
      <c r="AB104" s="101">
        <v>1</v>
      </c>
      <c r="AC104" s="101">
        <v>1</v>
      </c>
      <c r="AD104" s="102">
        <v>1</v>
      </c>
      <c r="AE104" s="104">
        <v>1</v>
      </c>
      <c r="AF104" s="101">
        <v>1</v>
      </c>
      <c r="AG104" s="101">
        <v>1</v>
      </c>
      <c r="AH104" s="102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03">
        <v>1</v>
      </c>
      <c r="E105" s="101">
        <v>1</v>
      </c>
      <c r="F105" s="102">
        <v>1</v>
      </c>
      <c r="G105" s="104">
        <v>1</v>
      </c>
      <c r="H105" s="101">
        <v>1</v>
      </c>
      <c r="I105" s="102">
        <v>1</v>
      </c>
      <c r="J105" s="104">
        <v>1</v>
      </c>
      <c r="K105" s="101">
        <v>1</v>
      </c>
      <c r="L105" s="101">
        <v>1</v>
      </c>
      <c r="M105" s="101">
        <v>1</v>
      </c>
      <c r="N105" s="101">
        <v>1</v>
      </c>
      <c r="O105" s="101">
        <v>1</v>
      </c>
      <c r="P105" s="102">
        <v>1</v>
      </c>
      <c r="Q105" s="104">
        <v>1</v>
      </c>
      <c r="R105" s="101">
        <v>1</v>
      </c>
      <c r="S105" s="101">
        <v>1</v>
      </c>
      <c r="T105" s="101">
        <v>1</v>
      </c>
      <c r="U105" s="101">
        <v>1</v>
      </c>
      <c r="V105" s="102">
        <v>1</v>
      </c>
      <c r="W105" s="104">
        <v>1</v>
      </c>
      <c r="X105" s="101">
        <v>1</v>
      </c>
      <c r="Y105" s="101">
        <v>1</v>
      </c>
      <c r="Z105" s="101">
        <v>1</v>
      </c>
      <c r="AA105" s="101">
        <v>1</v>
      </c>
      <c r="AB105" s="101">
        <v>1</v>
      </c>
      <c r="AC105" s="101">
        <v>1</v>
      </c>
      <c r="AD105" s="102">
        <v>1</v>
      </c>
      <c r="AE105" s="104">
        <v>1</v>
      </c>
      <c r="AF105" s="101">
        <v>1</v>
      </c>
      <c r="AG105" s="101">
        <v>1</v>
      </c>
      <c r="AH105" s="102">
        <v>1</v>
      </c>
    </row>
    <row r="106" spans="1:35" s="1" customFormat="1" ht="15.9" customHeight="1" x14ac:dyDescent="0.25">
      <c r="A106" s="71">
        <f>A105+1</f>
        <v>5</v>
      </c>
      <c r="B106" s="72" t="s">
        <v>67</v>
      </c>
      <c r="C106" s="71">
        <v>610</v>
      </c>
      <c r="D106" s="103">
        <v>1</v>
      </c>
      <c r="E106" s="101">
        <v>1</v>
      </c>
      <c r="F106" s="102">
        <v>1</v>
      </c>
      <c r="G106" s="104">
        <v>1</v>
      </c>
      <c r="H106" s="101">
        <v>1</v>
      </c>
      <c r="I106" s="102">
        <v>1</v>
      </c>
      <c r="J106" s="104">
        <v>1</v>
      </c>
      <c r="K106" s="101">
        <v>1</v>
      </c>
      <c r="L106" s="101">
        <v>1</v>
      </c>
      <c r="M106" s="101">
        <v>1</v>
      </c>
      <c r="N106" s="101">
        <v>1</v>
      </c>
      <c r="O106" s="101">
        <v>1</v>
      </c>
      <c r="P106" s="102">
        <v>1</v>
      </c>
      <c r="Q106" s="104">
        <v>1</v>
      </c>
      <c r="R106" s="101">
        <v>1</v>
      </c>
      <c r="S106" s="101">
        <v>1</v>
      </c>
      <c r="T106" s="101">
        <v>1</v>
      </c>
      <c r="U106" s="101">
        <v>1</v>
      </c>
      <c r="V106" s="102">
        <v>1</v>
      </c>
      <c r="W106" s="104">
        <v>1</v>
      </c>
      <c r="X106" s="101">
        <v>1</v>
      </c>
      <c r="Y106" s="101">
        <v>1</v>
      </c>
      <c r="Z106" s="101">
        <v>1</v>
      </c>
      <c r="AA106" s="101">
        <v>1</v>
      </c>
      <c r="AB106" s="101">
        <v>1</v>
      </c>
      <c r="AC106" s="101">
        <v>1</v>
      </c>
      <c r="AD106" s="102">
        <v>1</v>
      </c>
      <c r="AE106" s="104">
        <v>1</v>
      </c>
      <c r="AF106" s="101">
        <v>1</v>
      </c>
      <c r="AG106" s="101">
        <v>1</v>
      </c>
      <c r="AH106" s="102">
        <v>1</v>
      </c>
    </row>
    <row r="107" spans="1:35" s="1" customFormat="1" ht="15.9" customHeight="1" thickBot="1" x14ac:dyDescent="0.3">
      <c r="A107" s="198">
        <f>+A106+1</f>
        <v>6</v>
      </c>
      <c r="B107" s="199" t="s">
        <v>68</v>
      </c>
      <c r="C107" s="198">
        <v>1137</v>
      </c>
      <c r="D107" s="106">
        <v>1</v>
      </c>
      <c r="E107" s="107">
        <v>1</v>
      </c>
      <c r="F107" s="108">
        <v>1</v>
      </c>
      <c r="G107" s="105">
        <v>1</v>
      </c>
      <c r="H107" s="107">
        <v>1</v>
      </c>
      <c r="I107" s="108">
        <v>1</v>
      </c>
      <c r="J107" s="105">
        <v>1</v>
      </c>
      <c r="K107" s="57">
        <v>0.97</v>
      </c>
      <c r="L107" s="57">
        <v>0.97</v>
      </c>
      <c r="M107" s="107">
        <v>1</v>
      </c>
      <c r="N107" s="107">
        <v>1</v>
      </c>
      <c r="O107" s="107">
        <v>1</v>
      </c>
      <c r="P107" s="108">
        <v>1</v>
      </c>
      <c r="Q107" s="105">
        <v>1</v>
      </c>
      <c r="R107" s="107">
        <v>1</v>
      </c>
      <c r="S107" s="107">
        <v>1</v>
      </c>
      <c r="T107" s="107">
        <v>1</v>
      </c>
      <c r="U107" s="107">
        <v>1</v>
      </c>
      <c r="V107" s="108">
        <v>1</v>
      </c>
      <c r="W107" s="105">
        <v>1</v>
      </c>
      <c r="X107" s="107">
        <v>1</v>
      </c>
      <c r="Y107" s="96">
        <v>0</v>
      </c>
      <c r="Z107" s="96">
        <v>0</v>
      </c>
      <c r="AA107" s="96">
        <v>0</v>
      </c>
      <c r="AB107" s="96">
        <v>0</v>
      </c>
      <c r="AC107" s="96">
        <v>0</v>
      </c>
      <c r="AD107" s="213">
        <v>0</v>
      </c>
      <c r="AE107" s="59">
        <v>0.2</v>
      </c>
      <c r="AF107" s="57">
        <v>0.7</v>
      </c>
      <c r="AG107" s="57">
        <v>0.82</v>
      </c>
      <c r="AH107" s="108">
        <v>1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>(D102*$C102)+(D103*$C103)+(D104*$C104)+(D105*$C105)+(D106*$C106)+(D107*$C107)</f>
        <v>4937</v>
      </c>
      <c r="E108" s="39">
        <f t="shared" ref="E108:AH108" si="18">(E102*$C102)+(E103*$C103)+(E104*$C104)+(E105*$C105)+(E106*$C106)+(E107*$C107)</f>
        <v>4937</v>
      </c>
      <c r="F108" s="42">
        <f t="shared" si="18"/>
        <v>4937</v>
      </c>
      <c r="G108" s="41">
        <f t="shared" si="18"/>
        <v>4937</v>
      </c>
      <c r="H108" s="39">
        <f t="shared" si="18"/>
        <v>4937</v>
      </c>
      <c r="I108" s="42">
        <f t="shared" si="18"/>
        <v>4937</v>
      </c>
      <c r="J108" s="41">
        <f t="shared" si="18"/>
        <v>4937</v>
      </c>
      <c r="K108" s="39">
        <f t="shared" si="18"/>
        <v>4902.8899999999994</v>
      </c>
      <c r="L108" s="39">
        <f t="shared" si="18"/>
        <v>4902.8899999999994</v>
      </c>
      <c r="M108" s="39">
        <f t="shared" si="18"/>
        <v>4937</v>
      </c>
      <c r="N108" s="39">
        <f t="shared" si="18"/>
        <v>4937</v>
      </c>
      <c r="O108" s="39">
        <f t="shared" si="18"/>
        <v>4937</v>
      </c>
      <c r="P108" s="42">
        <f t="shared" si="18"/>
        <v>4937</v>
      </c>
      <c r="Q108" s="41">
        <f t="shared" si="18"/>
        <v>4937</v>
      </c>
      <c r="R108" s="39">
        <f t="shared" si="18"/>
        <v>4937</v>
      </c>
      <c r="S108" s="39">
        <f t="shared" si="18"/>
        <v>4937</v>
      </c>
      <c r="T108" s="39">
        <f t="shared" si="18"/>
        <v>4937</v>
      </c>
      <c r="U108" s="39">
        <f t="shared" si="18"/>
        <v>4937</v>
      </c>
      <c r="V108" s="42">
        <f t="shared" si="18"/>
        <v>4937</v>
      </c>
      <c r="W108" s="41">
        <f t="shared" si="18"/>
        <v>4937</v>
      </c>
      <c r="X108" s="39">
        <f t="shared" si="18"/>
        <v>4937</v>
      </c>
      <c r="Y108" s="39">
        <f t="shared" si="18"/>
        <v>3800</v>
      </c>
      <c r="Z108" s="39">
        <f t="shared" si="18"/>
        <v>3800</v>
      </c>
      <c r="AA108" s="39">
        <f t="shared" si="18"/>
        <v>3800</v>
      </c>
      <c r="AB108" s="39">
        <f t="shared" si="18"/>
        <v>3800</v>
      </c>
      <c r="AC108" s="39">
        <f t="shared" si="18"/>
        <v>3800</v>
      </c>
      <c r="AD108" s="42">
        <f t="shared" si="18"/>
        <v>3800</v>
      </c>
      <c r="AE108" s="41">
        <f t="shared" si="18"/>
        <v>4027.4</v>
      </c>
      <c r="AF108" s="39">
        <f t="shared" si="18"/>
        <v>4595.8999999999996</v>
      </c>
      <c r="AG108" s="39">
        <f t="shared" si="18"/>
        <v>4732.34</v>
      </c>
      <c r="AH108" s="42">
        <f t="shared" si="18"/>
        <v>4937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/>
      <c r="E109" s="12"/>
      <c r="F109" s="34"/>
      <c r="G109" s="22"/>
      <c r="H109" s="12"/>
      <c r="I109" s="34"/>
      <c r="J109" s="22"/>
      <c r="K109" s="12"/>
      <c r="L109" s="12"/>
      <c r="M109" s="12"/>
      <c r="N109" s="12"/>
      <c r="O109" s="12"/>
      <c r="P109" s="34"/>
      <c r="Q109" s="22"/>
      <c r="R109" s="12"/>
      <c r="S109" s="12"/>
      <c r="T109" s="12"/>
      <c r="U109" s="12"/>
      <c r="V109" s="34"/>
      <c r="W109" s="22"/>
      <c r="X109" s="12"/>
      <c r="Y109" s="12"/>
      <c r="Z109" s="12"/>
      <c r="AA109" s="12"/>
      <c r="AB109" s="12"/>
      <c r="AC109" s="12"/>
      <c r="AD109" s="34"/>
      <c r="AE109" s="22"/>
      <c r="AF109" s="12"/>
      <c r="AG109" s="12"/>
      <c r="AH109" s="34"/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19">D108-D109</f>
        <v>4937</v>
      </c>
      <c r="E110" s="17">
        <f t="shared" si="19"/>
        <v>4937</v>
      </c>
      <c r="F110" s="35">
        <f t="shared" si="19"/>
        <v>4937</v>
      </c>
      <c r="G110" s="23">
        <f t="shared" si="19"/>
        <v>4937</v>
      </c>
      <c r="H110" s="17">
        <f t="shared" si="19"/>
        <v>4937</v>
      </c>
      <c r="I110" s="35">
        <f t="shared" si="19"/>
        <v>4937</v>
      </c>
      <c r="J110" s="23">
        <f t="shared" si="19"/>
        <v>4937</v>
      </c>
      <c r="K110" s="17">
        <f t="shared" si="19"/>
        <v>4902.8899999999994</v>
      </c>
      <c r="L110" s="17">
        <f t="shared" si="19"/>
        <v>4902.8899999999994</v>
      </c>
      <c r="M110" s="17">
        <f t="shared" si="19"/>
        <v>4937</v>
      </c>
      <c r="N110" s="17">
        <f t="shared" si="19"/>
        <v>4937</v>
      </c>
      <c r="O110" s="17">
        <f t="shared" si="19"/>
        <v>4937</v>
      </c>
      <c r="P110" s="35">
        <f t="shared" si="19"/>
        <v>4937</v>
      </c>
      <c r="Q110" s="23">
        <f t="shared" si="19"/>
        <v>4937</v>
      </c>
      <c r="R110" s="17">
        <f t="shared" si="19"/>
        <v>4937</v>
      </c>
      <c r="S110" s="17">
        <f t="shared" si="19"/>
        <v>4937</v>
      </c>
      <c r="T110" s="17">
        <f t="shared" si="19"/>
        <v>4937</v>
      </c>
      <c r="U110" s="17">
        <f t="shared" si="19"/>
        <v>4937</v>
      </c>
      <c r="V110" s="35">
        <f t="shared" si="19"/>
        <v>4937</v>
      </c>
      <c r="W110" s="23">
        <f t="shared" si="19"/>
        <v>4937</v>
      </c>
      <c r="X110" s="17">
        <f t="shared" si="19"/>
        <v>4937</v>
      </c>
      <c r="Y110" s="17">
        <f t="shared" si="19"/>
        <v>3800</v>
      </c>
      <c r="Z110" s="17">
        <f t="shared" si="19"/>
        <v>3800</v>
      </c>
      <c r="AA110" s="17">
        <f t="shared" si="19"/>
        <v>3800</v>
      </c>
      <c r="AB110" s="17">
        <f t="shared" si="19"/>
        <v>3800</v>
      </c>
      <c r="AC110" s="17">
        <f t="shared" si="19"/>
        <v>3800</v>
      </c>
      <c r="AD110" s="35">
        <f t="shared" si="19"/>
        <v>3800</v>
      </c>
      <c r="AE110" s="23">
        <f t="shared" si="19"/>
        <v>4027.4</v>
      </c>
      <c r="AF110" s="17">
        <f t="shared" si="19"/>
        <v>4595.8999999999996</v>
      </c>
      <c r="AG110" s="17">
        <f t="shared" si="19"/>
        <v>4732.34</v>
      </c>
      <c r="AH110" s="35">
        <f t="shared" si="19"/>
        <v>4937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33"/>
      <c r="G111" s="21"/>
      <c r="H111" s="5"/>
      <c r="I111" s="33"/>
      <c r="J111" s="21"/>
      <c r="K111" s="5"/>
      <c r="L111" s="5"/>
      <c r="M111" s="5"/>
      <c r="N111" s="5"/>
      <c r="O111" s="5"/>
      <c r="P111" s="33"/>
      <c r="Q111" s="21"/>
      <c r="R111" s="5"/>
      <c r="S111" s="5"/>
      <c r="T111" s="5"/>
      <c r="U111" s="5"/>
      <c r="V111" s="33"/>
      <c r="W111" s="21"/>
      <c r="X111" s="5"/>
      <c r="Y111" s="5"/>
      <c r="Z111" s="5"/>
      <c r="AA111" s="5"/>
      <c r="AB111" s="5"/>
      <c r="AC111" s="5"/>
      <c r="AD111" s="33"/>
      <c r="AE111" s="21"/>
      <c r="AF111" s="5"/>
      <c r="AG111" s="5"/>
      <c r="AH111" s="33"/>
    </row>
    <row r="112" spans="1:35" s="1" customFormat="1" ht="15.9" customHeight="1" x14ac:dyDescent="0.25">
      <c r="A112" s="3"/>
      <c r="B112" s="4"/>
      <c r="C112" s="3">
        <f>SUM(D110:AH110)/31</f>
        <v>4667.7877419354836</v>
      </c>
      <c r="D112" s="48"/>
      <c r="E112" s="5"/>
      <c r="F112" s="33"/>
      <c r="G112" s="21"/>
      <c r="H112" s="5"/>
      <c r="I112" s="33"/>
      <c r="J112" s="21"/>
      <c r="K112" s="5"/>
      <c r="L112" s="5"/>
      <c r="M112" s="5"/>
      <c r="N112" s="5"/>
      <c r="O112" s="5"/>
      <c r="P112" s="33"/>
      <c r="Q112" s="21"/>
      <c r="R112" s="5"/>
      <c r="S112" s="5"/>
      <c r="T112" s="5"/>
      <c r="U112" s="5"/>
      <c r="V112" s="33"/>
      <c r="W112" s="21"/>
      <c r="X112" s="5"/>
      <c r="Y112" s="5"/>
      <c r="Z112" s="5"/>
      <c r="AA112" s="5"/>
      <c r="AB112" s="5"/>
      <c r="AC112" s="5"/>
      <c r="AD112" s="33"/>
      <c r="AE112" s="21"/>
      <c r="AF112" s="5"/>
      <c r="AG112" s="5"/>
      <c r="AH112" s="33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33"/>
      <c r="G113" s="21"/>
      <c r="H113" s="5"/>
      <c r="I113" s="33"/>
      <c r="J113" s="21"/>
      <c r="K113" s="5"/>
      <c r="L113" s="5"/>
      <c r="M113" s="5"/>
      <c r="N113" s="5"/>
      <c r="O113" s="5"/>
      <c r="P113" s="33"/>
      <c r="Q113" s="21"/>
      <c r="R113" s="5"/>
      <c r="S113" s="5"/>
      <c r="T113" s="5"/>
      <c r="U113" s="5"/>
      <c r="V113" s="33"/>
      <c r="W113" s="21"/>
      <c r="X113" s="5"/>
      <c r="Y113" s="5"/>
      <c r="Z113" s="5"/>
      <c r="AA113" s="5"/>
      <c r="AB113" s="5"/>
      <c r="AC113" s="5"/>
      <c r="AD113" s="33"/>
      <c r="AE113" s="21"/>
      <c r="AF113" s="5"/>
      <c r="AG113" s="5"/>
      <c r="AH113" s="33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03">
        <v>1</v>
      </c>
      <c r="E114" s="101">
        <v>1</v>
      </c>
      <c r="F114" s="102">
        <v>1</v>
      </c>
      <c r="G114" s="104">
        <v>1</v>
      </c>
      <c r="H114" s="101">
        <v>1</v>
      </c>
      <c r="I114" s="102">
        <v>1</v>
      </c>
      <c r="J114" s="104">
        <v>1</v>
      </c>
      <c r="K114" s="101">
        <v>1</v>
      </c>
      <c r="L114" s="101">
        <v>1</v>
      </c>
      <c r="M114" s="101">
        <v>1</v>
      </c>
      <c r="N114" s="101">
        <v>1</v>
      </c>
      <c r="O114" s="101">
        <v>1</v>
      </c>
      <c r="P114" s="102">
        <v>1</v>
      </c>
      <c r="Q114" s="104">
        <v>1</v>
      </c>
      <c r="R114" s="101">
        <v>1</v>
      </c>
      <c r="S114" s="101">
        <v>1</v>
      </c>
      <c r="T114" s="101">
        <v>1</v>
      </c>
      <c r="U114" s="101">
        <v>1</v>
      </c>
      <c r="V114" s="102">
        <v>1</v>
      </c>
      <c r="W114" s="104">
        <v>1</v>
      </c>
      <c r="X114" s="101">
        <v>1</v>
      </c>
      <c r="Y114" s="101">
        <v>1</v>
      </c>
      <c r="Z114" s="101">
        <v>1</v>
      </c>
      <c r="AA114" s="101">
        <v>1</v>
      </c>
      <c r="AB114" s="101">
        <v>1</v>
      </c>
      <c r="AC114" s="99">
        <v>0</v>
      </c>
      <c r="AD114" s="46">
        <v>0.24</v>
      </c>
      <c r="AE114" s="47">
        <v>0.7</v>
      </c>
      <c r="AF114" s="101">
        <v>1</v>
      </c>
      <c r="AG114" s="101">
        <v>1</v>
      </c>
      <c r="AH114" s="102">
        <v>1</v>
      </c>
    </row>
    <row r="115" spans="1:34" s="1" customFormat="1" ht="15.9" customHeight="1" x14ac:dyDescent="0.25">
      <c r="A115" s="71">
        <f t="shared" ref="A115:A140" si="20">+A114+1</f>
        <v>2</v>
      </c>
      <c r="B115" s="72" t="s">
        <v>71</v>
      </c>
      <c r="C115" s="71">
        <v>1065</v>
      </c>
      <c r="D115" s="103">
        <v>1</v>
      </c>
      <c r="E115" s="101">
        <v>1</v>
      </c>
      <c r="F115" s="102">
        <v>1</v>
      </c>
      <c r="G115" s="104">
        <v>1</v>
      </c>
      <c r="H115" s="101">
        <v>1</v>
      </c>
      <c r="I115" s="102">
        <v>1</v>
      </c>
      <c r="J115" s="104">
        <v>1</v>
      </c>
      <c r="K115" s="101">
        <v>1</v>
      </c>
      <c r="L115" s="101">
        <v>1</v>
      </c>
      <c r="M115" s="101">
        <v>1</v>
      </c>
      <c r="N115" s="101">
        <v>1</v>
      </c>
      <c r="O115" s="101">
        <v>1</v>
      </c>
      <c r="P115" s="102">
        <v>1</v>
      </c>
      <c r="Q115" s="104">
        <v>1</v>
      </c>
      <c r="R115" s="101">
        <v>1</v>
      </c>
      <c r="S115" s="101">
        <v>1</v>
      </c>
      <c r="T115" s="101">
        <v>1</v>
      </c>
      <c r="U115" s="101">
        <v>1</v>
      </c>
      <c r="V115" s="102">
        <v>1</v>
      </c>
      <c r="W115" s="104">
        <v>1</v>
      </c>
      <c r="X115" s="101">
        <v>1</v>
      </c>
      <c r="Y115" s="101">
        <v>1</v>
      </c>
      <c r="Z115" s="101">
        <v>1</v>
      </c>
      <c r="AA115" s="101">
        <v>1</v>
      </c>
      <c r="AB115" s="101">
        <v>1</v>
      </c>
      <c r="AC115" s="101">
        <v>1</v>
      </c>
      <c r="AD115" s="102">
        <v>1</v>
      </c>
      <c r="AE115" s="104">
        <v>1</v>
      </c>
      <c r="AF115" s="101">
        <v>1</v>
      </c>
      <c r="AG115" s="101">
        <v>1</v>
      </c>
      <c r="AH115" s="102">
        <v>1</v>
      </c>
    </row>
    <row r="116" spans="1:34" s="1" customFormat="1" ht="15.9" customHeight="1" x14ac:dyDescent="0.25">
      <c r="A116" s="71">
        <f t="shared" si="20"/>
        <v>3</v>
      </c>
      <c r="B116" s="72" t="s">
        <v>72</v>
      </c>
      <c r="C116" s="71">
        <v>767</v>
      </c>
      <c r="D116" s="103">
        <v>1</v>
      </c>
      <c r="E116" s="101">
        <v>1</v>
      </c>
      <c r="F116" s="102">
        <v>1</v>
      </c>
      <c r="G116" s="104">
        <v>1</v>
      </c>
      <c r="H116" s="101">
        <v>1</v>
      </c>
      <c r="I116" s="102">
        <v>1</v>
      </c>
      <c r="J116" s="104">
        <v>1</v>
      </c>
      <c r="K116" s="101">
        <v>1</v>
      </c>
      <c r="L116" s="101">
        <v>1</v>
      </c>
      <c r="M116" s="101">
        <v>1</v>
      </c>
      <c r="N116" s="101">
        <v>1</v>
      </c>
      <c r="O116" s="101">
        <v>1</v>
      </c>
      <c r="P116" s="102">
        <v>1</v>
      </c>
      <c r="Q116" s="104">
        <v>1</v>
      </c>
      <c r="R116" s="101">
        <v>1</v>
      </c>
      <c r="S116" s="101">
        <v>1</v>
      </c>
      <c r="T116" s="101">
        <v>1</v>
      </c>
      <c r="U116" s="101">
        <v>1</v>
      </c>
      <c r="V116" s="102">
        <v>1</v>
      </c>
      <c r="W116" s="104">
        <v>1</v>
      </c>
      <c r="X116" s="101">
        <v>1</v>
      </c>
      <c r="Y116" s="101">
        <v>1</v>
      </c>
      <c r="Z116" s="101">
        <v>1</v>
      </c>
      <c r="AA116" s="101">
        <v>1</v>
      </c>
      <c r="AB116" s="101">
        <v>1</v>
      </c>
      <c r="AC116" s="101">
        <v>1</v>
      </c>
      <c r="AD116" s="102">
        <v>1</v>
      </c>
      <c r="AE116" s="104">
        <v>1</v>
      </c>
      <c r="AF116" s="101">
        <v>1</v>
      </c>
      <c r="AG116" s="101">
        <v>1</v>
      </c>
      <c r="AH116" s="102">
        <v>1</v>
      </c>
    </row>
    <row r="117" spans="1:34" s="1" customFormat="1" ht="15.9" customHeight="1" x14ac:dyDescent="0.25">
      <c r="A117" s="71">
        <f t="shared" si="20"/>
        <v>4</v>
      </c>
      <c r="B117" s="72" t="s">
        <v>73</v>
      </c>
      <c r="C117" s="71">
        <v>754</v>
      </c>
      <c r="D117" s="103">
        <v>1</v>
      </c>
      <c r="E117" s="101">
        <v>1</v>
      </c>
      <c r="F117" s="102">
        <v>1</v>
      </c>
      <c r="G117" s="104">
        <v>1</v>
      </c>
      <c r="H117" s="101">
        <v>1</v>
      </c>
      <c r="I117" s="102">
        <v>1</v>
      </c>
      <c r="J117" s="104">
        <v>1</v>
      </c>
      <c r="K117" s="101">
        <v>1</v>
      </c>
      <c r="L117" s="101">
        <v>1</v>
      </c>
      <c r="M117" s="101">
        <v>1</v>
      </c>
      <c r="N117" s="101">
        <v>1</v>
      </c>
      <c r="O117" s="101">
        <v>1</v>
      </c>
      <c r="P117" s="102">
        <v>1</v>
      </c>
      <c r="Q117" s="104">
        <v>1</v>
      </c>
      <c r="R117" s="101">
        <v>1</v>
      </c>
      <c r="S117" s="101">
        <v>1</v>
      </c>
      <c r="T117" s="101">
        <v>1</v>
      </c>
      <c r="U117" s="101">
        <v>1</v>
      </c>
      <c r="V117" s="102">
        <v>1</v>
      </c>
      <c r="W117" s="104">
        <v>1</v>
      </c>
      <c r="X117" s="101">
        <v>1</v>
      </c>
      <c r="Y117" s="101">
        <v>1</v>
      </c>
      <c r="Z117" s="101">
        <v>1</v>
      </c>
      <c r="AA117" s="101">
        <v>1</v>
      </c>
      <c r="AB117" s="101">
        <v>1</v>
      </c>
      <c r="AC117" s="101">
        <v>1</v>
      </c>
      <c r="AD117" s="102">
        <v>1</v>
      </c>
      <c r="AE117" s="104">
        <v>1</v>
      </c>
      <c r="AF117" s="101">
        <v>1</v>
      </c>
      <c r="AG117" s="101">
        <v>1</v>
      </c>
      <c r="AH117" s="102">
        <v>1</v>
      </c>
    </row>
    <row r="118" spans="1:34" s="1" customFormat="1" ht="15.9" customHeight="1" x14ac:dyDescent="0.25">
      <c r="A118" s="71">
        <f t="shared" si="20"/>
        <v>5</v>
      </c>
      <c r="B118" s="72" t="s">
        <v>74</v>
      </c>
      <c r="C118" s="71">
        <v>1129</v>
      </c>
      <c r="D118" s="103">
        <v>1</v>
      </c>
      <c r="E118" s="101">
        <v>1</v>
      </c>
      <c r="F118" s="102">
        <v>1</v>
      </c>
      <c r="G118" s="104">
        <v>1</v>
      </c>
      <c r="H118" s="101">
        <v>1</v>
      </c>
      <c r="I118" s="102">
        <v>1</v>
      </c>
      <c r="J118" s="104">
        <v>1</v>
      </c>
      <c r="K118" s="101">
        <v>1</v>
      </c>
      <c r="L118" s="101">
        <v>1</v>
      </c>
      <c r="M118" s="101">
        <v>1</v>
      </c>
      <c r="N118" s="101">
        <v>1</v>
      </c>
      <c r="O118" s="101">
        <v>1</v>
      </c>
      <c r="P118" s="102">
        <v>1</v>
      </c>
      <c r="Q118" s="104">
        <v>1</v>
      </c>
      <c r="R118" s="101">
        <v>1</v>
      </c>
      <c r="S118" s="101">
        <v>1</v>
      </c>
      <c r="T118" s="101">
        <v>1</v>
      </c>
      <c r="U118" s="101">
        <v>1</v>
      </c>
      <c r="V118" s="46">
        <v>0.99</v>
      </c>
      <c r="W118" s="104">
        <v>1</v>
      </c>
      <c r="X118" s="101">
        <v>1</v>
      </c>
      <c r="Y118" s="101">
        <v>1</v>
      </c>
      <c r="Z118" s="101">
        <v>1</v>
      </c>
      <c r="AA118" s="101">
        <v>1</v>
      </c>
      <c r="AB118" s="101">
        <v>1</v>
      </c>
      <c r="AC118" s="45">
        <v>0.98</v>
      </c>
      <c r="AD118" s="102">
        <v>1</v>
      </c>
      <c r="AE118" s="104">
        <v>1</v>
      </c>
      <c r="AF118" s="101">
        <v>1</v>
      </c>
      <c r="AG118" s="101">
        <v>1</v>
      </c>
      <c r="AH118" s="102">
        <v>1</v>
      </c>
    </row>
    <row r="119" spans="1:34" s="1" customFormat="1" ht="15.9" customHeight="1" x14ac:dyDescent="0.25">
      <c r="A119" s="71">
        <f t="shared" si="20"/>
        <v>6</v>
      </c>
      <c r="B119" s="72" t="s">
        <v>75</v>
      </c>
      <c r="C119" s="71">
        <v>1129</v>
      </c>
      <c r="D119" s="103">
        <v>1</v>
      </c>
      <c r="E119" s="101">
        <v>1</v>
      </c>
      <c r="F119" s="102">
        <v>1</v>
      </c>
      <c r="G119" s="104">
        <v>1</v>
      </c>
      <c r="H119" s="101">
        <v>1</v>
      </c>
      <c r="I119" s="102">
        <v>1</v>
      </c>
      <c r="J119" s="104">
        <v>1</v>
      </c>
      <c r="K119" s="101">
        <v>1</v>
      </c>
      <c r="L119" s="101">
        <v>1</v>
      </c>
      <c r="M119" s="101">
        <v>1</v>
      </c>
      <c r="N119" s="101">
        <v>1</v>
      </c>
      <c r="O119" s="101">
        <v>1</v>
      </c>
      <c r="P119" s="102">
        <v>1</v>
      </c>
      <c r="Q119" s="104">
        <v>1</v>
      </c>
      <c r="R119" s="101">
        <v>1</v>
      </c>
      <c r="S119" s="101">
        <v>1</v>
      </c>
      <c r="T119" s="101">
        <v>1</v>
      </c>
      <c r="U119" s="101">
        <v>1</v>
      </c>
      <c r="V119" s="102">
        <v>1</v>
      </c>
      <c r="W119" s="104">
        <v>1</v>
      </c>
      <c r="X119" s="101">
        <v>1</v>
      </c>
      <c r="Y119" s="101">
        <v>1</v>
      </c>
      <c r="Z119" s="101">
        <v>1</v>
      </c>
      <c r="AA119" s="101">
        <v>1</v>
      </c>
      <c r="AB119" s="101">
        <v>1</v>
      </c>
      <c r="AC119" s="101">
        <v>1</v>
      </c>
      <c r="AD119" s="102">
        <v>1</v>
      </c>
      <c r="AE119" s="104">
        <v>1</v>
      </c>
      <c r="AF119" s="101">
        <v>1</v>
      </c>
      <c r="AG119" s="101">
        <v>1</v>
      </c>
      <c r="AH119" s="102">
        <v>1</v>
      </c>
    </row>
    <row r="120" spans="1:34" s="1" customFormat="1" ht="15.9" customHeight="1" x14ac:dyDescent="0.25">
      <c r="A120" s="71">
        <f t="shared" si="20"/>
        <v>7</v>
      </c>
      <c r="B120" s="72" t="s">
        <v>76</v>
      </c>
      <c r="C120" s="71">
        <v>822</v>
      </c>
      <c r="D120" s="103">
        <v>1</v>
      </c>
      <c r="E120" s="101">
        <v>1</v>
      </c>
      <c r="F120" s="102">
        <v>1</v>
      </c>
      <c r="G120" s="104">
        <v>1</v>
      </c>
      <c r="H120" s="101">
        <v>1</v>
      </c>
      <c r="I120" s="102">
        <v>1</v>
      </c>
      <c r="J120" s="104">
        <v>1</v>
      </c>
      <c r="K120" s="101">
        <v>1</v>
      </c>
      <c r="L120" s="101">
        <v>1</v>
      </c>
      <c r="M120" s="101">
        <v>1</v>
      </c>
      <c r="N120" s="101">
        <v>1</v>
      </c>
      <c r="O120" s="101">
        <v>1</v>
      </c>
      <c r="P120" s="102">
        <v>1</v>
      </c>
      <c r="Q120" s="104">
        <v>1</v>
      </c>
      <c r="R120" s="101">
        <v>1</v>
      </c>
      <c r="S120" s="101">
        <v>1</v>
      </c>
      <c r="T120" s="101">
        <v>1</v>
      </c>
      <c r="U120" s="101">
        <v>1</v>
      </c>
      <c r="V120" s="102">
        <v>1</v>
      </c>
      <c r="W120" s="104">
        <v>1</v>
      </c>
      <c r="X120" s="101">
        <v>1</v>
      </c>
      <c r="Y120" s="101">
        <v>1</v>
      </c>
      <c r="Z120" s="101">
        <v>1</v>
      </c>
      <c r="AA120" s="101">
        <v>1</v>
      </c>
      <c r="AB120" s="101">
        <v>1</v>
      </c>
      <c r="AC120" s="101">
        <v>1</v>
      </c>
      <c r="AD120" s="102">
        <v>1</v>
      </c>
      <c r="AE120" s="104">
        <v>1</v>
      </c>
      <c r="AF120" s="101">
        <v>1</v>
      </c>
      <c r="AG120" s="101">
        <v>1</v>
      </c>
      <c r="AH120" s="102">
        <v>1</v>
      </c>
    </row>
    <row r="121" spans="1:34" s="1" customFormat="1" ht="15.9" customHeight="1" x14ac:dyDescent="0.25">
      <c r="A121" s="71">
        <f t="shared" si="20"/>
        <v>8</v>
      </c>
      <c r="B121" s="72" t="s">
        <v>77</v>
      </c>
      <c r="C121" s="71">
        <v>854</v>
      </c>
      <c r="D121" s="103">
        <v>1</v>
      </c>
      <c r="E121" s="101">
        <v>1</v>
      </c>
      <c r="F121" s="102">
        <v>1</v>
      </c>
      <c r="G121" s="104">
        <v>1</v>
      </c>
      <c r="H121" s="101">
        <v>1</v>
      </c>
      <c r="I121" s="102">
        <v>1</v>
      </c>
      <c r="J121" s="104">
        <v>1</v>
      </c>
      <c r="K121" s="101">
        <v>1</v>
      </c>
      <c r="L121" s="101">
        <v>1</v>
      </c>
      <c r="M121" s="101">
        <v>1</v>
      </c>
      <c r="N121" s="101">
        <v>1</v>
      </c>
      <c r="O121" s="101">
        <v>1</v>
      </c>
      <c r="P121" s="102">
        <v>1</v>
      </c>
      <c r="Q121" s="104">
        <v>1</v>
      </c>
      <c r="R121" s="101">
        <v>1</v>
      </c>
      <c r="S121" s="101">
        <v>1</v>
      </c>
      <c r="T121" s="101">
        <v>1</v>
      </c>
      <c r="U121" s="101">
        <v>1</v>
      </c>
      <c r="V121" s="102">
        <v>1</v>
      </c>
      <c r="W121" s="104">
        <v>1</v>
      </c>
      <c r="X121" s="101">
        <v>1</v>
      </c>
      <c r="Y121" s="101">
        <v>1</v>
      </c>
      <c r="Z121" s="101">
        <v>1</v>
      </c>
      <c r="AA121" s="101">
        <v>1</v>
      </c>
      <c r="AB121" s="101">
        <v>1</v>
      </c>
      <c r="AC121" s="101">
        <v>1</v>
      </c>
      <c r="AD121" s="102">
        <v>1</v>
      </c>
      <c r="AE121" s="104">
        <v>1</v>
      </c>
      <c r="AF121" s="101">
        <v>1</v>
      </c>
      <c r="AG121" s="101">
        <v>1</v>
      </c>
      <c r="AH121" s="102">
        <v>1</v>
      </c>
    </row>
    <row r="122" spans="1:34" s="1" customFormat="1" ht="15.9" customHeight="1" x14ac:dyDescent="0.25">
      <c r="A122" s="71">
        <f t="shared" si="20"/>
        <v>9</v>
      </c>
      <c r="B122" s="72" t="s">
        <v>78</v>
      </c>
      <c r="C122" s="71">
        <v>860</v>
      </c>
      <c r="D122" s="103">
        <v>1</v>
      </c>
      <c r="E122" s="101">
        <v>1</v>
      </c>
      <c r="F122" s="102">
        <v>1</v>
      </c>
      <c r="G122" s="104">
        <v>1</v>
      </c>
      <c r="H122" s="101">
        <v>1</v>
      </c>
      <c r="I122" s="102">
        <v>1</v>
      </c>
      <c r="J122" s="104">
        <v>1</v>
      </c>
      <c r="K122" s="101">
        <v>1</v>
      </c>
      <c r="L122" s="101">
        <v>1</v>
      </c>
      <c r="M122" s="101">
        <v>1</v>
      </c>
      <c r="N122" s="101">
        <v>1</v>
      </c>
      <c r="O122" s="101">
        <v>1</v>
      </c>
      <c r="P122" s="102">
        <v>1</v>
      </c>
      <c r="Q122" s="104">
        <v>1</v>
      </c>
      <c r="R122" s="101">
        <v>1</v>
      </c>
      <c r="S122" s="101">
        <v>1</v>
      </c>
      <c r="T122" s="101">
        <v>1</v>
      </c>
      <c r="U122" s="101">
        <v>1</v>
      </c>
      <c r="V122" s="102">
        <v>1</v>
      </c>
      <c r="W122" s="104">
        <v>1</v>
      </c>
      <c r="X122" s="101">
        <v>1</v>
      </c>
      <c r="Y122" s="101">
        <v>1</v>
      </c>
      <c r="Z122" s="101">
        <v>1</v>
      </c>
      <c r="AA122" s="101">
        <v>1</v>
      </c>
      <c r="AB122" s="101">
        <v>1</v>
      </c>
      <c r="AC122" s="101">
        <v>1</v>
      </c>
      <c r="AD122" s="102">
        <v>1</v>
      </c>
      <c r="AE122" s="104">
        <v>1</v>
      </c>
      <c r="AF122" s="101">
        <v>1</v>
      </c>
      <c r="AG122" s="101">
        <v>1</v>
      </c>
      <c r="AH122" s="102">
        <v>1</v>
      </c>
    </row>
    <row r="123" spans="1:34" s="1" customFormat="1" ht="15.9" customHeight="1" x14ac:dyDescent="0.25">
      <c r="A123" s="71">
        <f t="shared" si="20"/>
        <v>10</v>
      </c>
      <c r="B123" s="72" t="s">
        <v>79</v>
      </c>
      <c r="C123" s="71">
        <v>800</v>
      </c>
      <c r="D123" s="103">
        <v>1</v>
      </c>
      <c r="E123" s="101">
        <v>1</v>
      </c>
      <c r="F123" s="102">
        <v>1</v>
      </c>
      <c r="G123" s="104">
        <v>1</v>
      </c>
      <c r="H123" s="101">
        <v>1</v>
      </c>
      <c r="I123" s="102">
        <v>1</v>
      </c>
      <c r="J123" s="104">
        <v>1</v>
      </c>
      <c r="K123" s="101">
        <v>1</v>
      </c>
      <c r="L123" s="101">
        <v>1</v>
      </c>
      <c r="M123" s="101">
        <v>1</v>
      </c>
      <c r="N123" s="101">
        <v>1</v>
      </c>
      <c r="O123" s="101">
        <v>1</v>
      </c>
      <c r="P123" s="102">
        <v>1</v>
      </c>
      <c r="Q123" s="104">
        <v>1</v>
      </c>
      <c r="R123" s="101">
        <v>1</v>
      </c>
      <c r="S123" s="101">
        <v>1</v>
      </c>
      <c r="T123" s="101">
        <v>1</v>
      </c>
      <c r="U123" s="101">
        <v>1</v>
      </c>
      <c r="V123" s="102">
        <v>1</v>
      </c>
      <c r="W123" s="104">
        <v>1</v>
      </c>
      <c r="X123" s="101">
        <v>1</v>
      </c>
      <c r="Y123" s="101">
        <v>1</v>
      </c>
      <c r="Z123" s="101">
        <v>1</v>
      </c>
      <c r="AA123" s="45">
        <v>0.85</v>
      </c>
      <c r="AB123" s="101">
        <v>1</v>
      </c>
      <c r="AC123" s="101">
        <v>1</v>
      </c>
      <c r="AD123" s="102">
        <v>1</v>
      </c>
      <c r="AE123" s="104">
        <v>1</v>
      </c>
      <c r="AF123" s="101">
        <v>1</v>
      </c>
      <c r="AG123" s="101">
        <v>1</v>
      </c>
      <c r="AH123" s="102">
        <v>1</v>
      </c>
    </row>
    <row r="124" spans="1:34" s="1" customFormat="1" ht="15.9" customHeight="1" x14ac:dyDescent="0.25">
      <c r="A124" s="71">
        <f t="shared" si="20"/>
        <v>11</v>
      </c>
      <c r="B124" s="72" t="s">
        <v>80</v>
      </c>
      <c r="C124" s="71">
        <v>818</v>
      </c>
      <c r="D124" s="103">
        <v>1</v>
      </c>
      <c r="E124" s="101">
        <v>1</v>
      </c>
      <c r="F124" s="102">
        <v>1</v>
      </c>
      <c r="G124" s="104">
        <v>1</v>
      </c>
      <c r="H124" s="101">
        <v>1</v>
      </c>
      <c r="I124" s="102">
        <v>1</v>
      </c>
      <c r="J124" s="104">
        <v>1</v>
      </c>
      <c r="K124" s="101">
        <v>1</v>
      </c>
      <c r="L124" s="101">
        <v>1</v>
      </c>
      <c r="M124" s="101">
        <v>1</v>
      </c>
      <c r="N124" s="101">
        <v>1</v>
      </c>
      <c r="O124" s="101">
        <v>1</v>
      </c>
      <c r="P124" s="102">
        <v>1</v>
      </c>
      <c r="Q124" s="104">
        <v>1</v>
      </c>
      <c r="R124" s="101">
        <v>1</v>
      </c>
      <c r="S124" s="101">
        <v>1</v>
      </c>
      <c r="T124" s="101">
        <v>1</v>
      </c>
      <c r="U124" s="101">
        <v>1</v>
      </c>
      <c r="V124" s="102">
        <v>1</v>
      </c>
      <c r="W124" s="104">
        <v>1</v>
      </c>
      <c r="X124" s="101">
        <v>1</v>
      </c>
      <c r="Y124" s="101">
        <v>1</v>
      </c>
      <c r="Z124" s="101">
        <v>1</v>
      </c>
      <c r="AA124" s="45">
        <v>0.92</v>
      </c>
      <c r="AB124" s="101">
        <v>1</v>
      </c>
      <c r="AC124" s="101">
        <v>1</v>
      </c>
      <c r="AD124" s="102">
        <v>1</v>
      </c>
      <c r="AE124" s="104">
        <v>1</v>
      </c>
      <c r="AF124" s="101">
        <v>1</v>
      </c>
      <c r="AG124" s="101">
        <v>1</v>
      </c>
      <c r="AH124" s="102">
        <v>1</v>
      </c>
    </row>
    <row r="125" spans="1:34" s="1" customFormat="1" ht="15.9" customHeight="1" x14ac:dyDescent="0.25">
      <c r="A125" s="71">
        <f t="shared" si="20"/>
        <v>12</v>
      </c>
      <c r="B125" s="72" t="s">
        <v>81</v>
      </c>
      <c r="C125" s="71">
        <v>1129</v>
      </c>
      <c r="D125" s="103">
        <v>1</v>
      </c>
      <c r="E125" s="101">
        <v>1</v>
      </c>
      <c r="F125" s="102">
        <v>1</v>
      </c>
      <c r="G125" s="104">
        <v>1</v>
      </c>
      <c r="H125" s="101">
        <v>1</v>
      </c>
      <c r="I125" s="102">
        <v>1</v>
      </c>
      <c r="J125" s="104">
        <v>1</v>
      </c>
      <c r="K125" s="101">
        <v>1</v>
      </c>
      <c r="L125" s="101">
        <v>1</v>
      </c>
      <c r="M125" s="101">
        <v>1</v>
      </c>
      <c r="N125" s="101">
        <v>1</v>
      </c>
      <c r="O125" s="101">
        <v>1</v>
      </c>
      <c r="P125" s="102">
        <v>1</v>
      </c>
      <c r="Q125" s="104">
        <v>1</v>
      </c>
      <c r="R125" s="101">
        <v>1</v>
      </c>
      <c r="S125" s="101">
        <v>1</v>
      </c>
      <c r="T125" s="101">
        <v>1</v>
      </c>
      <c r="U125" s="101">
        <v>1</v>
      </c>
      <c r="V125" s="102">
        <v>1</v>
      </c>
      <c r="W125" s="104">
        <v>1</v>
      </c>
      <c r="X125" s="101">
        <v>1</v>
      </c>
      <c r="Y125" s="101">
        <v>1</v>
      </c>
      <c r="Z125" s="101">
        <v>1</v>
      </c>
      <c r="AA125" s="101">
        <v>1</v>
      </c>
      <c r="AB125" s="101">
        <v>1</v>
      </c>
      <c r="AC125" s="101">
        <v>1</v>
      </c>
      <c r="AD125" s="102">
        <v>1</v>
      </c>
      <c r="AE125" s="104">
        <v>1</v>
      </c>
      <c r="AF125" s="101">
        <v>1</v>
      </c>
      <c r="AG125" s="101">
        <v>1</v>
      </c>
      <c r="AH125" s="102">
        <v>1</v>
      </c>
    </row>
    <row r="126" spans="1:34" s="1" customFormat="1" ht="15.9" customHeight="1" x14ac:dyDescent="0.25">
      <c r="A126" s="191">
        <f t="shared" si="20"/>
        <v>13</v>
      </c>
      <c r="B126" s="192" t="s">
        <v>82</v>
      </c>
      <c r="C126" s="191">
        <v>1129</v>
      </c>
      <c r="D126" s="103">
        <v>1</v>
      </c>
      <c r="E126" s="101">
        <v>1</v>
      </c>
      <c r="F126" s="102">
        <v>1</v>
      </c>
      <c r="G126" s="104">
        <v>1</v>
      </c>
      <c r="H126" s="101">
        <v>1</v>
      </c>
      <c r="I126" s="102">
        <v>1</v>
      </c>
      <c r="J126" s="104">
        <v>1</v>
      </c>
      <c r="K126" s="101">
        <v>1</v>
      </c>
      <c r="L126" s="101">
        <v>1</v>
      </c>
      <c r="M126" s="101">
        <v>1</v>
      </c>
      <c r="N126" s="101">
        <v>1</v>
      </c>
      <c r="O126" s="101">
        <v>1</v>
      </c>
      <c r="P126" s="102">
        <v>1</v>
      </c>
      <c r="Q126" s="104">
        <v>1</v>
      </c>
      <c r="R126" s="101">
        <v>1</v>
      </c>
      <c r="S126" s="101">
        <v>1</v>
      </c>
      <c r="T126" s="99">
        <v>0</v>
      </c>
      <c r="U126" s="99">
        <v>0</v>
      </c>
      <c r="V126" s="46">
        <v>0.48</v>
      </c>
      <c r="W126" s="104">
        <v>1</v>
      </c>
      <c r="X126" s="101">
        <v>1</v>
      </c>
      <c r="Y126" s="101">
        <v>1</v>
      </c>
      <c r="Z126" s="101">
        <v>1</v>
      </c>
      <c r="AA126" s="101">
        <v>1</v>
      </c>
      <c r="AB126" s="101">
        <v>1</v>
      </c>
      <c r="AC126" s="101">
        <v>1</v>
      </c>
      <c r="AD126" s="102">
        <v>1</v>
      </c>
      <c r="AE126" s="104">
        <v>1</v>
      </c>
      <c r="AF126" s="101">
        <v>1</v>
      </c>
      <c r="AG126" s="101">
        <v>1</v>
      </c>
      <c r="AH126" s="102">
        <v>1</v>
      </c>
    </row>
    <row r="127" spans="1:34" s="1" customFormat="1" ht="15.9" customHeight="1" x14ac:dyDescent="0.25">
      <c r="A127" s="54">
        <f t="shared" si="20"/>
        <v>14</v>
      </c>
      <c r="B127" s="55" t="s">
        <v>83</v>
      </c>
      <c r="C127" s="54">
        <v>893</v>
      </c>
      <c r="D127" s="103">
        <v>1</v>
      </c>
      <c r="E127" s="101">
        <v>1</v>
      </c>
      <c r="F127" s="102">
        <v>1</v>
      </c>
      <c r="G127" s="104">
        <v>1</v>
      </c>
      <c r="H127" s="45">
        <v>0.99</v>
      </c>
      <c r="I127" s="46">
        <v>0.99</v>
      </c>
      <c r="J127" s="47">
        <v>0.99</v>
      </c>
      <c r="K127" s="45">
        <v>0.98</v>
      </c>
      <c r="L127" s="45">
        <v>0.97</v>
      </c>
      <c r="M127" s="45">
        <v>0.95</v>
      </c>
      <c r="N127" s="45">
        <v>0.94</v>
      </c>
      <c r="O127" s="45">
        <v>0.94</v>
      </c>
      <c r="P127" s="46">
        <v>0.94</v>
      </c>
      <c r="Q127" s="47">
        <v>0.93</v>
      </c>
      <c r="R127" s="45">
        <v>0.92</v>
      </c>
      <c r="S127" s="45">
        <v>0.91</v>
      </c>
      <c r="T127" s="45">
        <v>0.9</v>
      </c>
      <c r="U127" s="45">
        <v>0.9</v>
      </c>
      <c r="V127" s="46">
        <v>0.89</v>
      </c>
      <c r="W127" s="47">
        <v>0.89</v>
      </c>
      <c r="X127" s="45">
        <v>0.88</v>
      </c>
      <c r="Y127" s="45">
        <v>0.88</v>
      </c>
      <c r="Z127" s="45">
        <v>0.87</v>
      </c>
      <c r="AA127" s="45">
        <v>0.86</v>
      </c>
      <c r="AB127" s="45">
        <v>0.86</v>
      </c>
      <c r="AC127" s="45">
        <v>0.85</v>
      </c>
      <c r="AD127" s="46">
        <v>0.85</v>
      </c>
      <c r="AE127" s="47">
        <v>0.85</v>
      </c>
      <c r="AF127" s="45">
        <v>0.84</v>
      </c>
      <c r="AG127" s="45">
        <v>0.83</v>
      </c>
      <c r="AH127" s="46">
        <v>0.83</v>
      </c>
    </row>
    <row r="128" spans="1:34" s="1" customFormat="1" ht="15.9" customHeight="1" x14ac:dyDescent="0.25">
      <c r="A128" s="71">
        <f t="shared" si="20"/>
        <v>15</v>
      </c>
      <c r="B128" s="72" t="s">
        <v>84</v>
      </c>
      <c r="C128" s="71">
        <v>897</v>
      </c>
      <c r="D128" s="103">
        <v>1</v>
      </c>
      <c r="E128" s="101">
        <v>1</v>
      </c>
      <c r="F128" s="102">
        <v>1</v>
      </c>
      <c r="G128" s="104">
        <v>1</v>
      </c>
      <c r="H128" s="101">
        <v>1</v>
      </c>
      <c r="I128" s="102">
        <v>1</v>
      </c>
      <c r="J128" s="104">
        <v>1</v>
      </c>
      <c r="K128" s="101">
        <v>1</v>
      </c>
      <c r="L128" s="101">
        <v>1</v>
      </c>
      <c r="M128" s="101">
        <v>1</v>
      </c>
      <c r="N128" s="101">
        <v>1</v>
      </c>
      <c r="O128" s="101">
        <v>1</v>
      </c>
      <c r="P128" s="102">
        <v>1</v>
      </c>
      <c r="Q128" s="104">
        <v>1</v>
      </c>
      <c r="R128" s="101">
        <v>1</v>
      </c>
      <c r="S128" s="101">
        <v>1</v>
      </c>
      <c r="T128" s="101">
        <v>1</v>
      </c>
      <c r="U128" s="101">
        <v>1</v>
      </c>
      <c r="V128" s="102">
        <v>1</v>
      </c>
      <c r="W128" s="104">
        <v>1</v>
      </c>
      <c r="X128" s="101">
        <v>1</v>
      </c>
      <c r="Y128" s="101">
        <v>1</v>
      </c>
      <c r="Z128" s="101">
        <v>1</v>
      </c>
      <c r="AA128" s="101">
        <v>1</v>
      </c>
      <c r="AB128" s="101">
        <v>1</v>
      </c>
      <c r="AC128" s="101">
        <v>1</v>
      </c>
      <c r="AD128" s="102">
        <v>1</v>
      </c>
      <c r="AE128" s="104">
        <v>1</v>
      </c>
      <c r="AF128" s="101">
        <v>1</v>
      </c>
      <c r="AG128" s="101">
        <v>1</v>
      </c>
      <c r="AH128" s="102">
        <v>1</v>
      </c>
    </row>
    <row r="129" spans="1:35" s="1" customFormat="1" ht="15.9" customHeight="1" x14ac:dyDescent="0.25">
      <c r="A129" s="71">
        <f t="shared" si="20"/>
        <v>16</v>
      </c>
      <c r="B129" s="72" t="s">
        <v>85</v>
      </c>
      <c r="C129" s="71">
        <v>846</v>
      </c>
      <c r="D129" s="103">
        <v>1</v>
      </c>
      <c r="E129" s="101">
        <v>1</v>
      </c>
      <c r="F129" s="102">
        <v>1</v>
      </c>
      <c r="G129" s="104">
        <v>1</v>
      </c>
      <c r="H129" s="101">
        <v>1</v>
      </c>
      <c r="I129" s="102">
        <v>1</v>
      </c>
      <c r="J129" s="104">
        <v>1</v>
      </c>
      <c r="K129" s="101">
        <v>1</v>
      </c>
      <c r="L129" s="101">
        <v>1</v>
      </c>
      <c r="M129" s="101">
        <v>1</v>
      </c>
      <c r="N129" s="101">
        <v>1</v>
      </c>
      <c r="O129" s="101">
        <v>1</v>
      </c>
      <c r="P129" s="102">
        <v>1</v>
      </c>
      <c r="Q129" s="104">
        <v>1</v>
      </c>
      <c r="R129" s="101">
        <v>1</v>
      </c>
      <c r="S129" s="101">
        <v>1</v>
      </c>
      <c r="T129" s="101">
        <v>1</v>
      </c>
      <c r="U129" s="101">
        <v>1</v>
      </c>
      <c r="V129" s="102">
        <v>1</v>
      </c>
      <c r="W129" s="104">
        <v>1</v>
      </c>
      <c r="X129" s="101">
        <v>1</v>
      </c>
      <c r="Y129" s="101">
        <v>1</v>
      </c>
      <c r="Z129" s="101">
        <v>1</v>
      </c>
      <c r="AA129" s="101">
        <v>1</v>
      </c>
      <c r="AB129" s="101">
        <v>1</v>
      </c>
      <c r="AC129" s="101">
        <v>1</v>
      </c>
      <c r="AD129" s="102">
        <v>1</v>
      </c>
      <c r="AE129" s="104">
        <v>1</v>
      </c>
      <c r="AF129" s="101">
        <v>1</v>
      </c>
      <c r="AG129" s="101">
        <v>1</v>
      </c>
      <c r="AH129" s="102">
        <v>1</v>
      </c>
    </row>
    <row r="130" spans="1:35" s="1" customFormat="1" ht="15.9" customHeight="1" x14ac:dyDescent="0.25">
      <c r="A130" s="71">
        <f t="shared" si="20"/>
        <v>17</v>
      </c>
      <c r="B130" s="72" t="s">
        <v>86</v>
      </c>
      <c r="C130" s="71">
        <v>846</v>
      </c>
      <c r="D130" s="103">
        <v>1</v>
      </c>
      <c r="E130" s="101">
        <v>1</v>
      </c>
      <c r="F130" s="102">
        <v>1</v>
      </c>
      <c r="G130" s="104">
        <v>1</v>
      </c>
      <c r="H130" s="101">
        <v>1</v>
      </c>
      <c r="I130" s="102">
        <v>1</v>
      </c>
      <c r="J130" s="104">
        <v>1</v>
      </c>
      <c r="K130" s="101">
        <v>1</v>
      </c>
      <c r="L130" s="101">
        <v>1</v>
      </c>
      <c r="M130" s="101">
        <v>1</v>
      </c>
      <c r="N130" s="101">
        <v>1</v>
      </c>
      <c r="O130" s="101">
        <v>1</v>
      </c>
      <c r="P130" s="102">
        <v>1</v>
      </c>
      <c r="Q130" s="104">
        <v>1</v>
      </c>
      <c r="R130" s="101">
        <v>1</v>
      </c>
      <c r="S130" s="101">
        <v>1</v>
      </c>
      <c r="T130" s="101">
        <v>1</v>
      </c>
      <c r="U130" s="101">
        <v>1</v>
      </c>
      <c r="V130" s="102">
        <v>1</v>
      </c>
      <c r="W130" s="104">
        <v>1</v>
      </c>
      <c r="X130" s="101">
        <v>1</v>
      </c>
      <c r="Y130" s="101">
        <v>1</v>
      </c>
      <c r="Z130" s="101">
        <v>1</v>
      </c>
      <c r="AA130" s="101">
        <v>1</v>
      </c>
      <c r="AB130" s="101">
        <v>1</v>
      </c>
      <c r="AC130" s="101">
        <v>1</v>
      </c>
      <c r="AD130" s="102">
        <v>1</v>
      </c>
      <c r="AE130" s="104">
        <v>1</v>
      </c>
      <c r="AF130" s="101">
        <v>1</v>
      </c>
      <c r="AG130" s="101">
        <v>1</v>
      </c>
      <c r="AH130" s="102">
        <v>1</v>
      </c>
    </row>
    <row r="131" spans="1:35" s="1" customFormat="1" ht="15.9" customHeight="1" x14ac:dyDescent="0.25">
      <c r="A131" s="71">
        <f t="shared" si="20"/>
        <v>18</v>
      </c>
      <c r="B131" s="72" t="s">
        <v>87</v>
      </c>
      <c r="C131" s="71">
        <v>846</v>
      </c>
      <c r="D131" s="103">
        <v>1</v>
      </c>
      <c r="E131" s="101">
        <v>1</v>
      </c>
      <c r="F131" s="102">
        <v>1</v>
      </c>
      <c r="G131" s="104">
        <v>1</v>
      </c>
      <c r="H131" s="101">
        <v>1</v>
      </c>
      <c r="I131" s="102">
        <v>1</v>
      </c>
      <c r="J131" s="104">
        <v>1</v>
      </c>
      <c r="K131" s="101">
        <v>1</v>
      </c>
      <c r="L131" s="101">
        <v>1</v>
      </c>
      <c r="M131" s="101">
        <v>1</v>
      </c>
      <c r="N131" s="101">
        <v>1</v>
      </c>
      <c r="O131" s="101">
        <v>1</v>
      </c>
      <c r="P131" s="102">
        <v>1</v>
      </c>
      <c r="Q131" s="104">
        <v>1</v>
      </c>
      <c r="R131" s="101">
        <v>1</v>
      </c>
      <c r="S131" s="101">
        <v>1</v>
      </c>
      <c r="T131" s="101">
        <v>1</v>
      </c>
      <c r="U131" s="101">
        <v>1</v>
      </c>
      <c r="V131" s="102">
        <v>1</v>
      </c>
      <c r="W131" s="104">
        <v>1</v>
      </c>
      <c r="X131" s="101">
        <v>1</v>
      </c>
      <c r="Y131" s="101">
        <v>1</v>
      </c>
      <c r="Z131" s="101">
        <v>1</v>
      </c>
      <c r="AA131" s="101">
        <v>1</v>
      </c>
      <c r="AB131" s="101">
        <v>1</v>
      </c>
      <c r="AC131" s="101">
        <v>1</v>
      </c>
      <c r="AD131" s="102">
        <v>1</v>
      </c>
      <c r="AE131" s="104">
        <v>1</v>
      </c>
      <c r="AF131" s="101">
        <v>1</v>
      </c>
      <c r="AG131" s="101">
        <v>1</v>
      </c>
      <c r="AH131" s="102">
        <v>1</v>
      </c>
    </row>
    <row r="132" spans="1:35" s="1" customFormat="1" ht="15.9" customHeight="1" x14ac:dyDescent="0.25">
      <c r="A132" s="71">
        <f t="shared" si="20"/>
        <v>19</v>
      </c>
      <c r="B132" s="72" t="s">
        <v>88</v>
      </c>
      <c r="C132" s="71">
        <v>683</v>
      </c>
      <c r="D132" s="103">
        <v>1</v>
      </c>
      <c r="E132" s="101">
        <v>1</v>
      </c>
      <c r="F132" s="102">
        <v>1</v>
      </c>
      <c r="G132" s="104">
        <v>1</v>
      </c>
      <c r="H132" s="101">
        <v>1</v>
      </c>
      <c r="I132" s="102">
        <v>1</v>
      </c>
      <c r="J132" s="104">
        <v>1</v>
      </c>
      <c r="K132" s="101">
        <v>1</v>
      </c>
      <c r="L132" s="101">
        <v>1</v>
      </c>
      <c r="M132" s="101">
        <v>1</v>
      </c>
      <c r="N132" s="101">
        <v>1</v>
      </c>
      <c r="O132" s="101">
        <v>1</v>
      </c>
      <c r="P132" s="102">
        <v>1</v>
      </c>
      <c r="Q132" s="104">
        <v>1</v>
      </c>
      <c r="R132" s="101">
        <v>1</v>
      </c>
      <c r="S132" s="101">
        <v>1</v>
      </c>
      <c r="T132" s="101">
        <v>1</v>
      </c>
      <c r="U132" s="101">
        <v>1</v>
      </c>
      <c r="V132" s="102">
        <v>1</v>
      </c>
      <c r="W132" s="104">
        <v>1</v>
      </c>
      <c r="X132" s="101">
        <v>1</v>
      </c>
      <c r="Y132" s="101">
        <v>1</v>
      </c>
      <c r="Z132" s="101">
        <v>1</v>
      </c>
      <c r="AA132" s="101">
        <v>1</v>
      </c>
      <c r="AB132" s="101">
        <v>1</v>
      </c>
      <c r="AC132" s="101">
        <v>1</v>
      </c>
      <c r="AD132" s="102">
        <v>1</v>
      </c>
      <c r="AE132" s="104">
        <v>1</v>
      </c>
      <c r="AF132" s="101">
        <v>1</v>
      </c>
      <c r="AG132" s="45">
        <v>0.98</v>
      </c>
      <c r="AH132" s="102">
        <v>1</v>
      </c>
    </row>
    <row r="133" spans="1:35" s="1" customFormat="1" ht="15.9" customHeight="1" x14ac:dyDescent="0.25">
      <c r="A133" s="71">
        <f t="shared" si="20"/>
        <v>20</v>
      </c>
      <c r="B133" s="72" t="s">
        <v>89</v>
      </c>
      <c r="C133" s="71">
        <v>1148</v>
      </c>
      <c r="D133" s="103">
        <v>1</v>
      </c>
      <c r="E133" s="101">
        <v>1</v>
      </c>
      <c r="F133" s="102">
        <v>1</v>
      </c>
      <c r="G133" s="104">
        <v>1</v>
      </c>
      <c r="H133" s="101">
        <v>1</v>
      </c>
      <c r="I133" s="102">
        <v>1</v>
      </c>
      <c r="J133" s="104">
        <v>1</v>
      </c>
      <c r="K133" s="101">
        <v>1</v>
      </c>
      <c r="L133" s="101">
        <v>1</v>
      </c>
      <c r="M133" s="101">
        <v>1</v>
      </c>
      <c r="N133" s="101">
        <v>1</v>
      </c>
      <c r="O133" s="101">
        <v>1</v>
      </c>
      <c r="P133" s="102">
        <v>1</v>
      </c>
      <c r="Q133" s="104">
        <v>1</v>
      </c>
      <c r="R133" s="101">
        <v>1</v>
      </c>
      <c r="S133" s="101">
        <v>1</v>
      </c>
      <c r="T133" s="101">
        <v>1</v>
      </c>
      <c r="U133" s="101">
        <v>1</v>
      </c>
      <c r="V133" s="102">
        <v>1</v>
      </c>
      <c r="W133" s="104">
        <v>1</v>
      </c>
      <c r="X133" s="101">
        <v>1</v>
      </c>
      <c r="Y133" s="101">
        <v>1</v>
      </c>
      <c r="Z133" s="101">
        <v>1</v>
      </c>
      <c r="AA133" s="101">
        <v>1</v>
      </c>
      <c r="AB133" s="101">
        <v>1</v>
      </c>
      <c r="AC133" s="101">
        <v>1</v>
      </c>
      <c r="AD133" s="102">
        <v>1</v>
      </c>
      <c r="AE133" s="104">
        <v>1</v>
      </c>
      <c r="AF133" s="101">
        <v>1</v>
      </c>
      <c r="AG133" s="101">
        <v>1</v>
      </c>
      <c r="AH133" s="102">
        <v>1</v>
      </c>
    </row>
    <row r="134" spans="1:35" s="1" customFormat="1" ht="15.9" customHeight="1" x14ac:dyDescent="0.25">
      <c r="A134" s="71">
        <f t="shared" si="20"/>
        <v>21</v>
      </c>
      <c r="B134" s="72" t="s">
        <v>90</v>
      </c>
      <c r="C134" s="71">
        <v>1148</v>
      </c>
      <c r="D134" s="103">
        <v>1</v>
      </c>
      <c r="E134" s="101">
        <v>1</v>
      </c>
      <c r="F134" s="102">
        <v>1</v>
      </c>
      <c r="G134" s="104">
        <v>1</v>
      </c>
      <c r="H134" s="101">
        <v>1</v>
      </c>
      <c r="I134" s="102">
        <v>1</v>
      </c>
      <c r="J134" s="104">
        <v>1</v>
      </c>
      <c r="K134" s="101">
        <v>1</v>
      </c>
      <c r="L134" s="101">
        <v>1</v>
      </c>
      <c r="M134" s="101">
        <v>1</v>
      </c>
      <c r="N134" s="101">
        <v>1</v>
      </c>
      <c r="O134" s="101">
        <v>1</v>
      </c>
      <c r="P134" s="102">
        <v>1</v>
      </c>
      <c r="Q134" s="104">
        <v>1</v>
      </c>
      <c r="R134" s="101">
        <v>1</v>
      </c>
      <c r="S134" s="101">
        <v>1</v>
      </c>
      <c r="T134" s="101">
        <v>1</v>
      </c>
      <c r="U134" s="101">
        <v>1</v>
      </c>
      <c r="V134" s="102">
        <v>1</v>
      </c>
      <c r="W134" s="104">
        <v>1</v>
      </c>
      <c r="X134" s="101">
        <v>1</v>
      </c>
      <c r="Y134" s="101">
        <v>1</v>
      </c>
      <c r="Z134" s="101">
        <v>1</v>
      </c>
      <c r="AA134" s="101">
        <v>1</v>
      </c>
      <c r="AB134" s="101">
        <v>1</v>
      </c>
      <c r="AC134" s="101">
        <v>1</v>
      </c>
      <c r="AD134" s="102">
        <v>1</v>
      </c>
      <c r="AE134" s="104">
        <v>1</v>
      </c>
      <c r="AF134" s="101">
        <v>1</v>
      </c>
      <c r="AG134" s="101">
        <v>1</v>
      </c>
      <c r="AH134" s="102">
        <v>1</v>
      </c>
    </row>
    <row r="135" spans="1:35" s="1" customFormat="1" ht="15.9" customHeight="1" x14ac:dyDescent="0.25">
      <c r="A135" s="71">
        <f t="shared" si="20"/>
        <v>22</v>
      </c>
      <c r="B135" s="72" t="s">
        <v>91</v>
      </c>
      <c r="C135" s="71">
        <v>885</v>
      </c>
      <c r="D135" s="52">
        <v>0.98</v>
      </c>
      <c r="E135" s="45">
        <v>0.98</v>
      </c>
      <c r="F135" s="46">
        <v>0.98</v>
      </c>
      <c r="G135" s="47">
        <v>0.98</v>
      </c>
      <c r="H135" s="45">
        <v>0.98</v>
      </c>
      <c r="I135" s="46">
        <v>0.98</v>
      </c>
      <c r="J135" s="47">
        <v>0.98</v>
      </c>
      <c r="K135" s="45">
        <v>0.98</v>
      </c>
      <c r="L135" s="45">
        <v>0.98</v>
      </c>
      <c r="M135" s="45">
        <v>0.98</v>
      </c>
      <c r="N135" s="101">
        <v>1</v>
      </c>
      <c r="O135" s="101">
        <v>1</v>
      </c>
      <c r="P135" s="102">
        <v>1</v>
      </c>
      <c r="Q135" s="104">
        <v>1</v>
      </c>
      <c r="R135" s="101">
        <v>1</v>
      </c>
      <c r="S135" s="101">
        <v>1</v>
      </c>
      <c r="T135" s="101">
        <v>1</v>
      </c>
      <c r="U135" s="101">
        <v>1</v>
      </c>
      <c r="V135" s="102">
        <v>1</v>
      </c>
      <c r="W135" s="104">
        <v>1</v>
      </c>
      <c r="X135" s="99">
        <v>0</v>
      </c>
      <c r="Y135" s="99">
        <v>0</v>
      </c>
      <c r="Z135" s="99">
        <v>0.03</v>
      </c>
      <c r="AA135" s="45">
        <v>0.35</v>
      </c>
      <c r="AB135" s="101">
        <v>1</v>
      </c>
      <c r="AC135" s="101">
        <v>1</v>
      </c>
      <c r="AD135" s="102">
        <v>1</v>
      </c>
      <c r="AE135" s="104">
        <v>1</v>
      </c>
      <c r="AF135" s="101">
        <v>1</v>
      </c>
      <c r="AG135" s="101">
        <v>1</v>
      </c>
      <c r="AH135" s="102">
        <v>1</v>
      </c>
    </row>
    <row r="136" spans="1:35" s="1" customFormat="1" ht="15.9" customHeight="1" x14ac:dyDescent="0.25">
      <c r="A136" s="71">
        <f t="shared" si="20"/>
        <v>23</v>
      </c>
      <c r="B136" s="72" t="s">
        <v>92</v>
      </c>
      <c r="C136" s="71">
        <v>801</v>
      </c>
      <c r="D136" s="103">
        <v>1</v>
      </c>
      <c r="E136" s="101">
        <v>1</v>
      </c>
      <c r="F136" s="102">
        <v>1</v>
      </c>
      <c r="G136" s="104">
        <v>1</v>
      </c>
      <c r="H136" s="101">
        <v>1</v>
      </c>
      <c r="I136" s="102">
        <v>1</v>
      </c>
      <c r="J136" s="104">
        <v>1</v>
      </c>
      <c r="K136" s="101">
        <v>1</v>
      </c>
      <c r="L136" s="101">
        <v>1</v>
      </c>
      <c r="M136" s="101">
        <v>1</v>
      </c>
      <c r="N136" s="101">
        <v>1</v>
      </c>
      <c r="O136" s="101">
        <v>1</v>
      </c>
      <c r="P136" s="102">
        <v>1</v>
      </c>
      <c r="Q136" s="104">
        <v>1</v>
      </c>
      <c r="R136" s="101">
        <v>1</v>
      </c>
      <c r="S136" s="101">
        <v>1</v>
      </c>
      <c r="T136" s="101">
        <v>1</v>
      </c>
      <c r="U136" s="101">
        <v>1</v>
      </c>
      <c r="V136" s="102">
        <v>1</v>
      </c>
      <c r="W136" s="104">
        <v>1</v>
      </c>
      <c r="X136" s="101">
        <v>1</v>
      </c>
      <c r="Y136" s="101">
        <v>1</v>
      </c>
      <c r="Z136" s="101">
        <v>1</v>
      </c>
      <c r="AA136" s="101">
        <v>1</v>
      </c>
      <c r="AB136" s="101">
        <v>1</v>
      </c>
      <c r="AC136" s="101">
        <v>1</v>
      </c>
      <c r="AD136" s="102">
        <v>1</v>
      </c>
      <c r="AE136" s="104">
        <v>1</v>
      </c>
      <c r="AF136" s="101">
        <v>1</v>
      </c>
      <c r="AG136" s="101">
        <v>1</v>
      </c>
      <c r="AH136" s="102">
        <v>1</v>
      </c>
    </row>
    <row r="137" spans="1:35" s="1" customFormat="1" ht="15.9" customHeight="1" x14ac:dyDescent="0.25">
      <c r="A137" s="71">
        <f t="shared" si="20"/>
        <v>24</v>
      </c>
      <c r="B137" s="72" t="s">
        <v>93</v>
      </c>
      <c r="C137" s="71">
        <v>801</v>
      </c>
      <c r="D137" s="103">
        <v>1</v>
      </c>
      <c r="E137" s="101">
        <v>1</v>
      </c>
      <c r="F137" s="102">
        <v>1</v>
      </c>
      <c r="G137" s="104">
        <v>1</v>
      </c>
      <c r="H137" s="101">
        <v>1</v>
      </c>
      <c r="I137" s="102">
        <v>1</v>
      </c>
      <c r="J137" s="104">
        <v>1</v>
      </c>
      <c r="K137" s="101">
        <v>1</v>
      </c>
      <c r="L137" s="101">
        <v>1</v>
      </c>
      <c r="M137" s="101">
        <v>1</v>
      </c>
      <c r="N137" s="101">
        <v>1</v>
      </c>
      <c r="O137" s="101">
        <v>1</v>
      </c>
      <c r="P137" s="102">
        <v>1</v>
      </c>
      <c r="Q137" s="104">
        <v>1</v>
      </c>
      <c r="R137" s="101">
        <v>1</v>
      </c>
      <c r="S137" s="101">
        <v>1</v>
      </c>
      <c r="T137" s="101">
        <v>1</v>
      </c>
      <c r="U137" s="101">
        <v>1</v>
      </c>
      <c r="V137" s="102">
        <v>1</v>
      </c>
      <c r="W137" s="104">
        <v>1</v>
      </c>
      <c r="X137" s="101">
        <v>1</v>
      </c>
      <c r="Y137" s="101">
        <v>1</v>
      </c>
      <c r="Z137" s="101">
        <v>1</v>
      </c>
      <c r="AA137" s="101">
        <v>1</v>
      </c>
      <c r="AB137" s="101">
        <v>1</v>
      </c>
      <c r="AC137" s="101">
        <v>1</v>
      </c>
      <c r="AD137" s="102">
        <v>1</v>
      </c>
      <c r="AE137" s="104">
        <v>1</v>
      </c>
      <c r="AF137" s="101">
        <v>1</v>
      </c>
      <c r="AG137" s="101">
        <v>1</v>
      </c>
      <c r="AH137" s="102">
        <v>1</v>
      </c>
    </row>
    <row r="138" spans="1:35" s="1" customFormat="1" ht="15.9" customHeight="1" x14ac:dyDescent="0.25">
      <c r="A138" s="71">
        <f t="shared" si="20"/>
        <v>25</v>
      </c>
      <c r="B138" s="72" t="s">
        <v>94</v>
      </c>
      <c r="C138" s="71">
        <v>1162</v>
      </c>
      <c r="D138" s="103">
        <v>1</v>
      </c>
      <c r="E138" s="101">
        <v>1</v>
      </c>
      <c r="F138" s="102">
        <v>1</v>
      </c>
      <c r="G138" s="104">
        <v>1</v>
      </c>
      <c r="H138" s="101">
        <v>1</v>
      </c>
      <c r="I138" s="102">
        <v>1</v>
      </c>
      <c r="J138" s="104">
        <v>1</v>
      </c>
      <c r="K138" s="101">
        <v>1</v>
      </c>
      <c r="L138" s="101">
        <v>1</v>
      </c>
      <c r="M138" s="101">
        <v>1</v>
      </c>
      <c r="N138" s="101">
        <v>1</v>
      </c>
      <c r="O138" s="101">
        <v>1</v>
      </c>
      <c r="P138" s="102">
        <v>1</v>
      </c>
      <c r="Q138" s="104">
        <v>1</v>
      </c>
      <c r="R138" s="101">
        <v>1</v>
      </c>
      <c r="S138" s="101">
        <v>1</v>
      </c>
      <c r="T138" s="101">
        <v>1</v>
      </c>
      <c r="U138" s="101">
        <v>1</v>
      </c>
      <c r="V138" s="102">
        <v>1</v>
      </c>
      <c r="W138" s="104">
        <v>1</v>
      </c>
      <c r="X138" s="101">
        <v>1</v>
      </c>
      <c r="Y138" s="101">
        <v>1</v>
      </c>
      <c r="Z138" s="101">
        <v>1</v>
      </c>
      <c r="AA138" s="101">
        <v>1</v>
      </c>
      <c r="AB138" s="101">
        <v>1</v>
      </c>
      <c r="AC138" s="101">
        <v>1</v>
      </c>
      <c r="AD138" s="102">
        <v>1</v>
      </c>
      <c r="AE138" s="104">
        <v>1</v>
      </c>
      <c r="AF138" s="101">
        <v>1</v>
      </c>
      <c r="AG138" s="101">
        <v>1</v>
      </c>
      <c r="AH138" s="102">
        <v>1</v>
      </c>
    </row>
    <row r="139" spans="1:35" s="1" customFormat="1" ht="15.9" customHeight="1" x14ac:dyDescent="0.25">
      <c r="A139" s="71">
        <f t="shared" si="20"/>
        <v>26</v>
      </c>
      <c r="B139" s="72" t="s">
        <v>95</v>
      </c>
      <c r="C139" s="71">
        <v>1162</v>
      </c>
      <c r="D139" s="103">
        <v>1</v>
      </c>
      <c r="E139" s="101">
        <v>1</v>
      </c>
      <c r="F139" s="102">
        <v>1</v>
      </c>
      <c r="G139" s="104">
        <v>1</v>
      </c>
      <c r="H139" s="101">
        <v>1</v>
      </c>
      <c r="I139" s="102">
        <v>1</v>
      </c>
      <c r="J139" s="104">
        <v>1</v>
      </c>
      <c r="K139" s="101">
        <v>1</v>
      </c>
      <c r="L139" s="101">
        <v>1</v>
      </c>
      <c r="M139" s="101">
        <v>1</v>
      </c>
      <c r="N139" s="101">
        <v>1</v>
      </c>
      <c r="O139" s="101">
        <v>1</v>
      </c>
      <c r="P139" s="102">
        <v>1</v>
      </c>
      <c r="Q139" s="104">
        <v>1</v>
      </c>
      <c r="R139" s="101">
        <v>1</v>
      </c>
      <c r="S139" s="101">
        <v>1</v>
      </c>
      <c r="T139" s="101">
        <v>1</v>
      </c>
      <c r="U139" s="101">
        <v>1</v>
      </c>
      <c r="V139" s="102">
        <v>1</v>
      </c>
      <c r="W139" s="104">
        <v>1</v>
      </c>
      <c r="X139" s="101">
        <v>1</v>
      </c>
      <c r="Y139" s="101">
        <v>1</v>
      </c>
      <c r="Z139" s="101">
        <v>1</v>
      </c>
      <c r="AA139" s="101">
        <v>1</v>
      </c>
      <c r="AB139" s="101">
        <v>1</v>
      </c>
      <c r="AC139" s="101">
        <v>1</v>
      </c>
      <c r="AD139" s="102">
        <v>1</v>
      </c>
      <c r="AE139" s="104">
        <v>1</v>
      </c>
      <c r="AF139" s="101">
        <v>1</v>
      </c>
      <c r="AG139" s="101">
        <v>1</v>
      </c>
      <c r="AH139" s="102">
        <v>1</v>
      </c>
    </row>
    <row r="140" spans="1:35" s="1" customFormat="1" ht="15.9" customHeight="1" thickBot="1" x14ac:dyDescent="0.3">
      <c r="A140" s="73">
        <f t="shared" si="20"/>
        <v>27</v>
      </c>
      <c r="B140" s="74" t="s">
        <v>96</v>
      </c>
      <c r="C140" s="73">
        <v>1150</v>
      </c>
      <c r="D140" s="89">
        <v>0</v>
      </c>
      <c r="E140" s="96">
        <v>0</v>
      </c>
      <c r="F140" s="97">
        <v>0</v>
      </c>
      <c r="G140" s="98">
        <v>0</v>
      </c>
      <c r="H140" s="96">
        <v>0</v>
      </c>
      <c r="I140" s="97">
        <v>0</v>
      </c>
      <c r="J140" s="98">
        <v>0</v>
      </c>
      <c r="K140" s="96">
        <v>0</v>
      </c>
      <c r="L140" s="96">
        <v>0</v>
      </c>
      <c r="M140" s="96">
        <v>0.1</v>
      </c>
      <c r="N140" s="57">
        <v>0.3</v>
      </c>
      <c r="O140" s="107">
        <v>1</v>
      </c>
      <c r="P140" s="108">
        <v>1</v>
      </c>
      <c r="Q140" s="105">
        <v>1</v>
      </c>
      <c r="R140" s="107">
        <v>1</v>
      </c>
      <c r="S140" s="107">
        <v>1</v>
      </c>
      <c r="T140" s="107">
        <v>1</v>
      </c>
      <c r="U140" s="107">
        <v>1</v>
      </c>
      <c r="V140" s="108">
        <v>1</v>
      </c>
      <c r="W140" s="105">
        <v>1</v>
      </c>
      <c r="X140" s="107">
        <v>1</v>
      </c>
      <c r="Y140" s="107">
        <v>1</v>
      </c>
      <c r="Z140" s="107">
        <v>1</v>
      </c>
      <c r="AA140" s="107">
        <v>1</v>
      </c>
      <c r="AB140" s="107">
        <v>1</v>
      </c>
      <c r="AC140" s="107">
        <v>1</v>
      </c>
      <c r="AD140" s="108">
        <v>1</v>
      </c>
      <c r="AE140" s="105">
        <v>1</v>
      </c>
      <c r="AF140" s="107">
        <v>1</v>
      </c>
      <c r="AG140" s="107">
        <v>1</v>
      </c>
      <c r="AH140" s="108">
        <v>1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1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24421.3</v>
      </c>
      <c r="E141" s="12">
        <f t="shared" si="21"/>
        <v>24421.3</v>
      </c>
      <c r="F141" s="34">
        <f t="shared" si="21"/>
        <v>24421.3</v>
      </c>
      <c r="G141" s="22">
        <f t="shared" si="21"/>
        <v>24421.3</v>
      </c>
      <c r="H141" s="12">
        <f t="shared" si="21"/>
        <v>24412.37</v>
      </c>
      <c r="I141" s="34">
        <f t="shared" si="21"/>
        <v>24412.37</v>
      </c>
      <c r="J141" s="22">
        <f t="shared" si="21"/>
        <v>24412.37</v>
      </c>
      <c r="K141" s="12">
        <f t="shared" si="21"/>
        <v>24403.439999999999</v>
      </c>
      <c r="L141" s="12">
        <f t="shared" si="21"/>
        <v>24394.51</v>
      </c>
      <c r="M141" s="12">
        <f t="shared" si="21"/>
        <v>24491.649999999998</v>
      </c>
      <c r="N141" s="12">
        <f t="shared" si="21"/>
        <v>24730.42</v>
      </c>
      <c r="O141" s="12">
        <f t="shared" si="21"/>
        <v>25535.42</v>
      </c>
      <c r="P141" s="34">
        <f t="shared" si="21"/>
        <v>25535.42</v>
      </c>
      <c r="Q141" s="22">
        <f t="shared" si="21"/>
        <v>25526.489999999998</v>
      </c>
      <c r="R141" s="12">
        <f t="shared" si="21"/>
        <v>25517.559999999998</v>
      </c>
      <c r="S141" s="12">
        <f t="shared" si="21"/>
        <v>25508.629999999997</v>
      </c>
      <c r="T141" s="12">
        <f t="shared" si="21"/>
        <v>24370.7</v>
      </c>
      <c r="U141" s="12">
        <f t="shared" si="21"/>
        <v>24370.7</v>
      </c>
      <c r="V141" s="34">
        <f t="shared" si="21"/>
        <v>24892.400000000001</v>
      </c>
      <c r="W141" s="22">
        <f t="shared" si="21"/>
        <v>25490.77</v>
      </c>
      <c r="X141" s="12">
        <f t="shared" si="21"/>
        <v>24596.84</v>
      </c>
      <c r="Y141" s="12">
        <f t="shared" si="21"/>
        <v>24596.84</v>
      </c>
      <c r="Z141" s="12">
        <f t="shared" si="21"/>
        <v>24614.46</v>
      </c>
      <c r="AA141" s="12">
        <f t="shared" si="21"/>
        <v>24703.29</v>
      </c>
      <c r="AB141" s="12">
        <f t="shared" si="21"/>
        <v>25463.98</v>
      </c>
      <c r="AC141" s="12">
        <f t="shared" si="21"/>
        <v>24367.47</v>
      </c>
      <c r="AD141" s="34">
        <f t="shared" si="21"/>
        <v>24645.65</v>
      </c>
      <c r="AE141" s="22">
        <f t="shared" si="21"/>
        <v>25135.55</v>
      </c>
      <c r="AF141" s="12">
        <f t="shared" si="21"/>
        <v>25446.120000000003</v>
      </c>
      <c r="AG141" s="12">
        <f t="shared" si="21"/>
        <v>25423.530000000002</v>
      </c>
      <c r="AH141" s="34">
        <f t="shared" si="21"/>
        <v>25437.190000000002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/>
      <c r="E142" s="12"/>
      <c r="F142" s="34"/>
      <c r="G142" s="22"/>
      <c r="H142" s="12"/>
      <c r="I142" s="34"/>
      <c r="J142" s="22"/>
      <c r="K142" s="12"/>
      <c r="L142" s="12"/>
      <c r="M142" s="12"/>
      <c r="N142" s="12"/>
      <c r="O142" s="12"/>
      <c r="P142" s="34"/>
      <c r="Q142" s="22"/>
      <c r="R142" s="12"/>
      <c r="S142" s="12"/>
      <c r="T142" s="12"/>
      <c r="U142" s="12"/>
      <c r="V142" s="34"/>
      <c r="W142" s="22"/>
      <c r="X142" s="12"/>
      <c r="Y142" s="12"/>
      <c r="Z142" s="12"/>
      <c r="AA142" s="12"/>
      <c r="AB142" s="12"/>
      <c r="AC142" s="12"/>
      <c r="AD142" s="34"/>
      <c r="AE142" s="22"/>
      <c r="AF142" s="12"/>
      <c r="AG142" s="12"/>
      <c r="AH142" s="34"/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22">D141-D142</f>
        <v>24421.3</v>
      </c>
      <c r="E143" s="17">
        <f t="shared" si="22"/>
        <v>24421.3</v>
      </c>
      <c r="F143" s="35">
        <f t="shared" si="22"/>
        <v>24421.3</v>
      </c>
      <c r="G143" s="23">
        <f t="shared" si="22"/>
        <v>24421.3</v>
      </c>
      <c r="H143" s="17">
        <f t="shared" si="22"/>
        <v>24412.37</v>
      </c>
      <c r="I143" s="35">
        <f t="shared" si="22"/>
        <v>24412.37</v>
      </c>
      <c r="J143" s="23">
        <f t="shared" si="22"/>
        <v>24412.37</v>
      </c>
      <c r="K143" s="17">
        <f t="shared" si="22"/>
        <v>24403.439999999999</v>
      </c>
      <c r="L143" s="17">
        <f t="shared" si="22"/>
        <v>24394.51</v>
      </c>
      <c r="M143" s="17">
        <f t="shared" si="22"/>
        <v>24491.649999999998</v>
      </c>
      <c r="N143" s="17">
        <f t="shared" si="22"/>
        <v>24730.42</v>
      </c>
      <c r="O143" s="17">
        <f t="shared" si="22"/>
        <v>25535.42</v>
      </c>
      <c r="P143" s="35">
        <f t="shared" si="22"/>
        <v>25535.42</v>
      </c>
      <c r="Q143" s="23">
        <f t="shared" si="22"/>
        <v>25526.489999999998</v>
      </c>
      <c r="R143" s="17">
        <f t="shared" si="22"/>
        <v>25517.559999999998</v>
      </c>
      <c r="S143" s="17">
        <f t="shared" si="22"/>
        <v>25508.629999999997</v>
      </c>
      <c r="T143" s="17">
        <f t="shared" si="22"/>
        <v>24370.7</v>
      </c>
      <c r="U143" s="17">
        <f t="shared" si="22"/>
        <v>24370.7</v>
      </c>
      <c r="V143" s="35">
        <f t="shared" si="22"/>
        <v>24892.400000000001</v>
      </c>
      <c r="W143" s="23">
        <f t="shared" si="22"/>
        <v>25490.77</v>
      </c>
      <c r="X143" s="17">
        <f t="shared" si="22"/>
        <v>24596.84</v>
      </c>
      <c r="Y143" s="17">
        <f t="shared" si="22"/>
        <v>24596.84</v>
      </c>
      <c r="Z143" s="17">
        <f t="shared" si="22"/>
        <v>24614.46</v>
      </c>
      <c r="AA143" s="17">
        <f t="shared" si="22"/>
        <v>24703.29</v>
      </c>
      <c r="AB143" s="17">
        <f t="shared" si="22"/>
        <v>25463.98</v>
      </c>
      <c r="AC143" s="17">
        <f t="shared" si="22"/>
        <v>24367.47</v>
      </c>
      <c r="AD143" s="35">
        <f t="shared" si="22"/>
        <v>24645.65</v>
      </c>
      <c r="AE143" s="23">
        <f t="shared" si="22"/>
        <v>25135.55</v>
      </c>
      <c r="AF143" s="17">
        <f t="shared" si="22"/>
        <v>25446.120000000003</v>
      </c>
      <c r="AG143" s="17">
        <f t="shared" si="22"/>
        <v>25423.530000000002</v>
      </c>
      <c r="AH143" s="35">
        <f t="shared" si="22"/>
        <v>25437.190000000002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33"/>
      <c r="G144" s="21"/>
      <c r="H144" s="5"/>
      <c r="I144" s="33"/>
      <c r="J144" s="21"/>
      <c r="K144" s="5"/>
      <c r="L144" s="5"/>
      <c r="M144" s="5"/>
      <c r="N144" s="5"/>
      <c r="O144" s="5"/>
      <c r="P144" s="33"/>
      <c r="Q144" s="21"/>
      <c r="R144" s="5"/>
      <c r="S144" s="5"/>
      <c r="T144" s="5"/>
      <c r="U144" s="5"/>
      <c r="V144" s="33"/>
      <c r="W144" s="21"/>
      <c r="X144" s="5"/>
      <c r="Y144" s="5"/>
      <c r="Z144" s="5"/>
      <c r="AA144" s="5"/>
      <c r="AB144" s="5"/>
      <c r="AC144" s="5"/>
      <c r="AD144" s="33"/>
      <c r="AE144" s="21"/>
      <c r="AF144" s="5"/>
      <c r="AG144" s="5"/>
      <c r="AH144" s="33"/>
    </row>
    <row r="145" spans="1:35" s="1" customFormat="1" ht="15.9" customHeight="1" x14ac:dyDescent="0.25">
      <c r="A145" s="3"/>
      <c r="B145" s="4"/>
      <c r="C145" s="3">
        <f>SUM(D143:AH143)/31</f>
        <v>24842.623870967745</v>
      </c>
      <c r="D145" s="48"/>
      <c r="E145" s="5"/>
      <c r="F145" s="33"/>
      <c r="G145" s="21"/>
      <c r="H145" s="5"/>
      <c r="I145" s="33"/>
      <c r="J145" s="21"/>
      <c r="K145" s="5"/>
      <c r="L145" s="5"/>
      <c r="M145" s="5"/>
      <c r="N145" s="5"/>
      <c r="O145" s="5"/>
      <c r="P145" s="33"/>
      <c r="Q145" s="21"/>
      <c r="R145" s="5"/>
      <c r="S145" s="5"/>
      <c r="T145" s="5"/>
      <c r="U145" s="5"/>
      <c r="V145" s="33"/>
      <c r="W145" s="21"/>
      <c r="X145" s="5"/>
      <c r="Y145" s="5"/>
      <c r="Z145" s="5"/>
      <c r="AA145" s="5"/>
      <c r="AB145" s="5"/>
      <c r="AC145" s="5"/>
      <c r="AD145" s="33"/>
      <c r="AE145" s="21"/>
      <c r="AF145" s="5"/>
      <c r="AG145" s="5"/>
      <c r="AH145" s="33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33"/>
      <c r="G146" s="21"/>
      <c r="H146" s="5"/>
      <c r="I146" s="33"/>
      <c r="J146" s="21"/>
      <c r="K146" s="5"/>
      <c r="L146" s="5"/>
      <c r="M146" s="5"/>
      <c r="N146" s="5"/>
      <c r="O146" s="5"/>
      <c r="P146" s="33"/>
      <c r="Q146" s="21"/>
      <c r="R146" s="5"/>
      <c r="S146" s="5"/>
      <c r="T146" s="5"/>
      <c r="U146" s="5"/>
      <c r="V146" s="33"/>
      <c r="W146" s="21"/>
      <c r="X146" s="5"/>
      <c r="Y146" s="5"/>
      <c r="Z146" s="5"/>
      <c r="AA146" s="5"/>
      <c r="AB146" s="5"/>
      <c r="AC146" s="5"/>
      <c r="AD146" s="33"/>
      <c r="AE146" s="21"/>
      <c r="AF146" s="5"/>
      <c r="AG146" s="5"/>
      <c r="AH146" s="33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03">
        <v>1</v>
      </c>
      <c r="E147" s="101">
        <v>1</v>
      </c>
      <c r="F147" s="102">
        <v>1</v>
      </c>
      <c r="G147" s="104">
        <v>1</v>
      </c>
      <c r="H147" s="101">
        <v>1</v>
      </c>
      <c r="I147" s="102">
        <v>1</v>
      </c>
      <c r="J147" s="104">
        <v>1</v>
      </c>
      <c r="K147" s="101">
        <v>1</v>
      </c>
      <c r="L147" s="101">
        <v>1</v>
      </c>
      <c r="M147" s="101">
        <v>1</v>
      </c>
      <c r="N147" s="101">
        <v>1</v>
      </c>
      <c r="O147" s="101">
        <v>1</v>
      </c>
      <c r="P147" s="102">
        <v>1</v>
      </c>
      <c r="Q147" s="104">
        <v>1</v>
      </c>
      <c r="R147" s="101">
        <v>1</v>
      </c>
      <c r="S147" s="101">
        <v>1</v>
      </c>
      <c r="T147" s="101">
        <v>1</v>
      </c>
      <c r="U147" s="101">
        <v>1</v>
      </c>
      <c r="V147" s="102">
        <v>1</v>
      </c>
      <c r="W147" s="104">
        <v>1</v>
      </c>
      <c r="X147" s="101">
        <v>1</v>
      </c>
      <c r="Y147" s="101">
        <v>1</v>
      </c>
      <c r="Z147" s="101">
        <v>1</v>
      </c>
      <c r="AA147" s="101">
        <v>1</v>
      </c>
      <c r="AB147" s="99">
        <v>0</v>
      </c>
      <c r="AC147" s="99">
        <v>0.12</v>
      </c>
      <c r="AD147" s="102">
        <v>1</v>
      </c>
      <c r="AE147" s="104">
        <v>1</v>
      </c>
      <c r="AF147" s="101">
        <v>1</v>
      </c>
      <c r="AG147" s="101">
        <v>1</v>
      </c>
      <c r="AH147" s="102">
        <v>1</v>
      </c>
    </row>
    <row r="148" spans="1:35" s="1" customFormat="1" ht="15.9" customHeight="1" x14ac:dyDescent="0.25">
      <c r="A148" s="71">
        <f t="shared" ref="A148:A153" si="23">+A147+1</f>
        <v>2</v>
      </c>
      <c r="B148" s="72" t="s">
        <v>99</v>
      </c>
      <c r="C148" s="71">
        <v>858</v>
      </c>
      <c r="D148" s="103">
        <v>1</v>
      </c>
      <c r="E148" s="101">
        <v>1</v>
      </c>
      <c r="F148" s="102">
        <v>1</v>
      </c>
      <c r="G148" s="104">
        <v>1</v>
      </c>
      <c r="H148" s="101">
        <v>1</v>
      </c>
      <c r="I148" s="102">
        <v>1</v>
      </c>
      <c r="J148" s="104">
        <v>1</v>
      </c>
      <c r="K148" s="101">
        <v>1</v>
      </c>
      <c r="L148" s="101">
        <v>1</v>
      </c>
      <c r="M148" s="101">
        <v>1</v>
      </c>
      <c r="N148" s="101">
        <v>1</v>
      </c>
      <c r="O148" s="101">
        <v>1</v>
      </c>
      <c r="P148" s="102">
        <v>1</v>
      </c>
      <c r="Q148" s="104">
        <v>1</v>
      </c>
      <c r="R148" s="101">
        <v>1</v>
      </c>
      <c r="S148" s="101">
        <v>1</v>
      </c>
      <c r="T148" s="101">
        <v>1</v>
      </c>
      <c r="U148" s="101">
        <v>1</v>
      </c>
      <c r="V148" s="102">
        <v>1</v>
      </c>
      <c r="W148" s="104">
        <v>1</v>
      </c>
      <c r="X148" s="101">
        <v>1</v>
      </c>
      <c r="Y148" s="101">
        <v>1</v>
      </c>
      <c r="Z148" s="101">
        <v>1</v>
      </c>
      <c r="AA148" s="101">
        <v>1</v>
      </c>
      <c r="AB148" s="101">
        <v>1</v>
      </c>
      <c r="AC148" s="101">
        <v>1</v>
      </c>
      <c r="AD148" s="102">
        <v>1</v>
      </c>
      <c r="AE148" s="104">
        <v>1</v>
      </c>
      <c r="AF148" s="101">
        <v>1</v>
      </c>
      <c r="AG148" s="101">
        <v>1</v>
      </c>
      <c r="AH148" s="102">
        <v>1</v>
      </c>
    </row>
    <row r="149" spans="1:35" s="1" customFormat="1" ht="15.9" customHeight="1" x14ac:dyDescent="0.25">
      <c r="A149" s="71">
        <f t="shared" si="23"/>
        <v>3</v>
      </c>
      <c r="B149" s="72" t="s">
        <v>100</v>
      </c>
      <c r="C149" s="71">
        <v>1235</v>
      </c>
      <c r="D149" s="103">
        <v>1</v>
      </c>
      <c r="E149" s="101">
        <v>1</v>
      </c>
      <c r="F149" s="102">
        <v>1</v>
      </c>
      <c r="G149" s="104">
        <v>1</v>
      </c>
      <c r="H149" s="101">
        <v>1</v>
      </c>
      <c r="I149" s="102">
        <v>1</v>
      </c>
      <c r="J149" s="104">
        <v>1</v>
      </c>
      <c r="K149" s="101">
        <v>1</v>
      </c>
      <c r="L149" s="101">
        <v>1</v>
      </c>
      <c r="M149" s="101">
        <v>1</v>
      </c>
      <c r="N149" s="101">
        <v>1</v>
      </c>
      <c r="O149" s="101">
        <v>1</v>
      </c>
      <c r="P149" s="102">
        <v>1</v>
      </c>
      <c r="Q149" s="104">
        <v>1</v>
      </c>
      <c r="R149" s="101">
        <v>1</v>
      </c>
      <c r="S149" s="101">
        <v>1</v>
      </c>
      <c r="T149" s="101">
        <v>1</v>
      </c>
      <c r="U149" s="101">
        <v>1</v>
      </c>
      <c r="V149" s="102">
        <v>1</v>
      </c>
      <c r="W149" s="104">
        <v>1</v>
      </c>
      <c r="X149" s="101">
        <v>1</v>
      </c>
      <c r="Y149" s="101">
        <v>1</v>
      </c>
      <c r="Z149" s="101">
        <v>1</v>
      </c>
      <c r="AA149" s="101">
        <v>1</v>
      </c>
      <c r="AB149" s="101">
        <v>1</v>
      </c>
      <c r="AC149" s="101">
        <v>1</v>
      </c>
      <c r="AD149" s="102">
        <v>1</v>
      </c>
      <c r="AE149" s="104">
        <v>1</v>
      </c>
      <c r="AF149" s="101">
        <v>1</v>
      </c>
      <c r="AG149" s="101">
        <v>1</v>
      </c>
      <c r="AH149" s="102">
        <v>1</v>
      </c>
    </row>
    <row r="150" spans="1:35" s="1" customFormat="1" ht="15.9" customHeight="1" x14ac:dyDescent="0.25">
      <c r="A150" s="71">
        <f t="shared" si="23"/>
        <v>4</v>
      </c>
      <c r="B150" s="72" t="s">
        <v>101</v>
      </c>
      <c r="C150" s="71">
        <v>1142</v>
      </c>
      <c r="D150" s="103">
        <v>1</v>
      </c>
      <c r="E150" s="101">
        <v>1</v>
      </c>
      <c r="F150" s="102">
        <v>1</v>
      </c>
      <c r="G150" s="104">
        <v>1</v>
      </c>
      <c r="H150" s="101">
        <v>1</v>
      </c>
      <c r="I150" s="102">
        <v>1</v>
      </c>
      <c r="J150" s="104">
        <v>1</v>
      </c>
      <c r="K150" s="101">
        <v>1</v>
      </c>
      <c r="L150" s="101">
        <v>1</v>
      </c>
      <c r="M150" s="101">
        <v>1</v>
      </c>
      <c r="N150" s="101">
        <v>1</v>
      </c>
      <c r="O150" s="101">
        <v>1</v>
      </c>
      <c r="P150" s="102">
        <v>1</v>
      </c>
      <c r="Q150" s="104">
        <v>1</v>
      </c>
      <c r="R150" s="101">
        <v>1</v>
      </c>
      <c r="S150" s="101">
        <v>1</v>
      </c>
      <c r="T150" s="101">
        <v>1</v>
      </c>
      <c r="U150" s="101">
        <v>1</v>
      </c>
      <c r="V150" s="102">
        <v>1</v>
      </c>
      <c r="W150" s="104">
        <v>1</v>
      </c>
      <c r="X150" s="101">
        <v>1</v>
      </c>
      <c r="Y150" s="101">
        <v>1</v>
      </c>
      <c r="Z150" s="101">
        <v>1</v>
      </c>
      <c r="AA150" s="101">
        <v>1</v>
      </c>
      <c r="AB150" s="101">
        <v>1</v>
      </c>
      <c r="AC150" s="101">
        <v>1</v>
      </c>
      <c r="AD150" s="102">
        <v>1</v>
      </c>
      <c r="AE150" s="104">
        <v>1</v>
      </c>
      <c r="AF150" s="101">
        <v>1</v>
      </c>
      <c r="AG150" s="101">
        <v>1</v>
      </c>
      <c r="AH150" s="102">
        <v>1</v>
      </c>
    </row>
    <row r="151" spans="1:35" s="1" customFormat="1" ht="15.9" customHeight="1" x14ac:dyDescent="0.25">
      <c r="A151" s="71">
        <f t="shared" si="23"/>
        <v>5</v>
      </c>
      <c r="B151" s="72" t="s">
        <v>102</v>
      </c>
      <c r="C151" s="71">
        <v>936</v>
      </c>
      <c r="D151" s="103">
        <v>1</v>
      </c>
      <c r="E151" s="101">
        <v>1</v>
      </c>
      <c r="F151" s="102">
        <v>1</v>
      </c>
      <c r="G151" s="104">
        <v>1</v>
      </c>
      <c r="H151" s="101">
        <v>1</v>
      </c>
      <c r="I151" s="102">
        <v>1</v>
      </c>
      <c r="J151" s="104">
        <v>1</v>
      </c>
      <c r="K151" s="101">
        <v>1</v>
      </c>
      <c r="L151" s="101">
        <v>1</v>
      </c>
      <c r="M151" s="101">
        <v>1</v>
      </c>
      <c r="N151" s="101">
        <v>1</v>
      </c>
      <c r="O151" s="101">
        <v>1</v>
      </c>
      <c r="P151" s="102">
        <v>1</v>
      </c>
      <c r="Q151" s="104">
        <v>1</v>
      </c>
      <c r="R151" s="101">
        <v>1</v>
      </c>
      <c r="S151" s="101">
        <v>1</v>
      </c>
      <c r="T151" s="101">
        <v>1</v>
      </c>
      <c r="U151" s="101">
        <v>1</v>
      </c>
      <c r="V151" s="102">
        <v>1</v>
      </c>
      <c r="W151" s="104">
        <v>1</v>
      </c>
      <c r="X151" s="101">
        <v>1</v>
      </c>
      <c r="Y151" s="101">
        <v>1</v>
      </c>
      <c r="Z151" s="101">
        <v>1</v>
      </c>
      <c r="AA151" s="101">
        <v>1</v>
      </c>
      <c r="AB151" s="101">
        <v>1</v>
      </c>
      <c r="AC151" s="101">
        <v>1</v>
      </c>
      <c r="AD151" s="102">
        <v>1</v>
      </c>
      <c r="AE151" s="104">
        <v>1</v>
      </c>
      <c r="AF151" s="101">
        <v>1</v>
      </c>
      <c r="AG151" s="101">
        <v>1</v>
      </c>
      <c r="AH151" s="102">
        <v>1</v>
      </c>
    </row>
    <row r="152" spans="1:35" s="1" customFormat="1" ht="15.9" customHeight="1" x14ac:dyDescent="0.25">
      <c r="A152" s="71">
        <f t="shared" si="23"/>
        <v>6</v>
      </c>
      <c r="B152" s="72" t="s">
        <v>103</v>
      </c>
      <c r="C152" s="71">
        <v>1075</v>
      </c>
      <c r="D152" s="103">
        <v>1</v>
      </c>
      <c r="E152" s="101">
        <v>1</v>
      </c>
      <c r="F152" s="102">
        <v>1</v>
      </c>
      <c r="G152" s="104">
        <v>1</v>
      </c>
      <c r="H152" s="101">
        <v>1</v>
      </c>
      <c r="I152" s="102">
        <v>1</v>
      </c>
      <c r="J152" s="104">
        <v>1</v>
      </c>
      <c r="K152" s="101">
        <v>1</v>
      </c>
      <c r="L152" s="101">
        <v>1</v>
      </c>
      <c r="M152" s="101">
        <v>1</v>
      </c>
      <c r="N152" s="101">
        <v>1</v>
      </c>
      <c r="O152" s="101">
        <v>1</v>
      </c>
      <c r="P152" s="102">
        <v>1</v>
      </c>
      <c r="Q152" s="104">
        <v>1</v>
      </c>
      <c r="R152" s="101">
        <v>1</v>
      </c>
      <c r="S152" s="101">
        <v>1</v>
      </c>
      <c r="T152" s="101">
        <v>1</v>
      </c>
      <c r="U152" s="101">
        <v>1</v>
      </c>
      <c r="V152" s="102">
        <v>1</v>
      </c>
      <c r="W152" s="104">
        <v>1</v>
      </c>
      <c r="X152" s="101">
        <v>1</v>
      </c>
      <c r="Y152" s="101">
        <v>1</v>
      </c>
      <c r="Z152" s="101">
        <v>1</v>
      </c>
      <c r="AA152" s="101">
        <v>1</v>
      </c>
      <c r="AB152" s="101">
        <v>1</v>
      </c>
      <c r="AC152" s="101">
        <v>1</v>
      </c>
      <c r="AD152" s="102">
        <v>1</v>
      </c>
      <c r="AE152" s="104">
        <v>1</v>
      </c>
      <c r="AF152" s="101">
        <v>1</v>
      </c>
      <c r="AG152" s="101">
        <v>1</v>
      </c>
      <c r="AH152" s="102">
        <v>1</v>
      </c>
    </row>
    <row r="153" spans="1:35" s="1" customFormat="1" ht="15.9" customHeight="1" thickBot="1" x14ac:dyDescent="0.3">
      <c r="A153" s="73">
        <f t="shared" si="23"/>
        <v>7</v>
      </c>
      <c r="B153" s="74" t="s">
        <v>104</v>
      </c>
      <c r="C153" s="73">
        <v>1135</v>
      </c>
      <c r="D153" s="106">
        <v>1</v>
      </c>
      <c r="E153" s="107">
        <v>1</v>
      </c>
      <c r="F153" s="108">
        <v>1</v>
      </c>
      <c r="G153" s="105">
        <v>1</v>
      </c>
      <c r="H153" s="107">
        <v>1</v>
      </c>
      <c r="I153" s="108">
        <v>1</v>
      </c>
      <c r="J153" s="105">
        <v>1</v>
      </c>
      <c r="K153" s="107">
        <v>1</v>
      </c>
      <c r="L153" s="107">
        <v>1</v>
      </c>
      <c r="M153" s="107">
        <v>1</v>
      </c>
      <c r="N153" s="107">
        <v>1</v>
      </c>
      <c r="O153" s="107">
        <v>1</v>
      </c>
      <c r="P153" s="108">
        <v>1</v>
      </c>
      <c r="Q153" s="105">
        <v>1</v>
      </c>
      <c r="R153" s="107">
        <v>1</v>
      </c>
      <c r="S153" s="107">
        <v>1</v>
      </c>
      <c r="T153" s="107">
        <v>1</v>
      </c>
      <c r="U153" s="107">
        <v>1</v>
      </c>
      <c r="V153" s="108">
        <v>1</v>
      </c>
      <c r="W153" s="105">
        <v>1</v>
      </c>
      <c r="X153" s="107">
        <v>1</v>
      </c>
      <c r="Y153" s="107">
        <v>1</v>
      </c>
      <c r="Z153" s="107">
        <v>1</v>
      </c>
      <c r="AA153" s="107">
        <v>1</v>
      </c>
      <c r="AB153" s="107">
        <v>1</v>
      </c>
      <c r="AC153" s="107">
        <v>1</v>
      </c>
      <c r="AD153" s="108">
        <v>1</v>
      </c>
      <c r="AE153" s="105">
        <v>1</v>
      </c>
      <c r="AF153" s="107">
        <v>1</v>
      </c>
      <c r="AG153" s="107">
        <v>1</v>
      </c>
      <c r="AH153" s="108">
        <v>1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24">(D147*$C147)+(D148*$C148)+(D149*$C149)+(D150*$C150)+(D151*$C151)+(D152*$C152)+(D153*$C153)</f>
        <v>7217</v>
      </c>
      <c r="E154" s="12">
        <f t="shared" si="24"/>
        <v>7217</v>
      </c>
      <c r="F154" s="34">
        <f t="shared" si="24"/>
        <v>7217</v>
      </c>
      <c r="G154" s="22">
        <f t="shared" si="24"/>
        <v>7217</v>
      </c>
      <c r="H154" s="12">
        <f t="shared" si="24"/>
        <v>7217</v>
      </c>
      <c r="I154" s="34">
        <f t="shared" si="24"/>
        <v>7217</v>
      </c>
      <c r="J154" s="22">
        <f t="shared" si="24"/>
        <v>7217</v>
      </c>
      <c r="K154" s="12">
        <f t="shared" si="24"/>
        <v>7217</v>
      </c>
      <c r="L154" s="12">
        <f t="shared" si="24"/>
        <v>7217</v>
      </c>
      <c r="M154" s="12">
        <f t="shared" si="24"/>
        <v>7217</v>
      </c>
      <c r="N154" s="12">
        <f t="shared" si="24"/>
        <v>7217</v>
      </c>
      <c r="O154" s="12">
        <f t="shared" si="24"/>
        <v>7217</v>
      </c>
      <c r="P154" s="34">
        <f t="shared" si="24"/>
        <v>7217</v>
      </c>
      <c r="Q154" s="22">
        <f t="shared" si="24"/>
        <v>7217</v>
      </c>
      <c r="R154" s="12">
        <f t="shared" si="24"/>
        <v>7217</v>
      </c>
      <c r="S154" s="12">
        <f t="shared" si="24"/>
        <v>7217</v>
      </c>
      <c r="T154" s="12">
        <f t="shared" si="24"/>
        <v>7217</v>
      </c>
      <c r="U154" s="12">
        <f t="shared" si="24"/>
        <v>7217</v>
      </c>
      <c r="V154" s="34">
        <f t="shared" si="24"/>
        <v>7217</v>
      </c>
      <c r="W154" s="22">
        <f t="shared" si="24"/>
        <v>7217</v>
      </c>
      <c r="X154" s="12">
        <f t="shared" si="24"/>
        <v>7217</v>
      </c>
      <c r="Y154" s="12">
        <f t="shared" si="24"/>
        <v>7217</v>
      </c>
      <c r="Z154" s="12">
        <f t="shared" si="24"/>
        <v>7217</v>
      </c>
      <c r="AA154" s="12">
        <f t="shared" si="24"/>
        <v>7217</v>
      </c>
      <c r="AB154" s="12">
        <f t="shared" si="24"/>
        <v>6381</v>
      </c>
      <c r="AC154" s="12">
        <f t="shared" si="24"/>
        <v>6481.32</v>
      </c>
      <c r="AD154" s="34">
        <f t="shared" si="24"/>
        <v>7217</v>
      </c>
      <c r="AE154" s="22">
        <f t="shared" si="24"/>
        <v>7217</v>
      </c>
      <c r="AF154" s="12">
        <f t="shared" si="24"/>
        <v>7217</v>
      </c>
      <c r="AG154" s="12">
        <f t="shared" si="24"/>
        <v>7217</v>
      </c>
      <c r="AH154" s="34">
        <f t="shared" si="24"/>
        <v>7217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/>
      <c r="E155" s="12"/>
      <c r="F155" s="34"/>
      <c r="G155" s="22"/>
      <c r="H155" s="12"/>
      <c r="I155" s="34"/>
      <c r="J155" s="22"/>
      <c r="K155" s="12"/>
      <c r="L155" s="12"/>
      <c r="M155" s="12"/>
      <c r="N155" s="12"/>
      <c r="O155" s="12"/>
      <c r="P155" s="34"/>
      <c r="Q155" s="22"/>
      <c r="R155" s="12"/>
      <c r="S155" s="12"/>
      <c r="T155" s="12"/>
      <c r="U155" s="12"/>
      <c r="V155" s="34"/>
      <c r="W155" s="22"/>
      <c r="X155" s="12"/>
      <c r="Y155" s="12"/>
      <c r="Z155" s="12"/>
      <c r="AA155" s="12"/>
      <c r="AB155" s="12"/>
      <c r="AC155" s="12"/>
      <c r="AD155" s="34"/>
      <c r="AE155" s="22"/>
      <c r="AF155" s="12"/>
      <c r="AG155" s="12"/>
      <c r="AH155" s="34"/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25">D154-D155</f>
        <v>7217</v>
      </c>
      <c r="E156" s="17">
        <f t="shared" si="25"/>
        <v>7217</v>
      </c>
      <c r="F156" s="35">
        <f t="shared" si="25"/>
        <v>7217</v>
      </c>
      <c r="G156" s="23">
        <f t="shared" si="25"/>
        <v>7217</v>
      </c>
      <c r="H156" s="17">
        <f t="shared" si="25"/>
        <v>7217</v>
      </c>
      <c r="I156" s="35">
        <f t="shared" si="25"/>
        <v>7217</v>
      </c>
      <c r="J156" s="23">
        <f t="shared" si="25"/>
        <v>7217</v>
      </c>
      <c r="K156" s="17">
        <f t="shared" si="25"/>
        <v>7217</v>
      </c>
      <c r="L156" s="17">
        <f t="shared" si="25"/>
        <v>7217</v>
      </c>
      <c r="M156" s="17">
        <f t="shared" si="25"/>
        <v>7217</v>
      </c>
      <c r="N156" s="17">
        <f t="shared" si="25"/>
        <v>7217</v>
      </c>
      <c r="O156" s="17">
        <f t="shared" si="25"/>
        <v>7217</v>
      </c>
      <c r="P156" s="35">
        <f t="shared" si="25"/>
        <v>7217</v>
      </c>
      <c r="Q156" s="23">
        <f t="shared" si="25"/>
        <v>7217</v>
      </c>
      <c r="R156" s="17">
        <f t="shared" si="25"/>
        <v>7217</v>
      </c>
      <c r="S156" s="17">
        <f t="shared" si="25"/>
        <v>7217</v>
      </c>
      <c r="T156" s="17">
        <f t="shared" si="25"/>
        <v>7217</v>
      </c>
      <c r="U156" s="17">
        <f t="shared" si="25"/>
        <v>7217</v>
      </c>
      <c r="V156" s="35">
        <f t="shared" si="25"/>
        <v>7217</v>
      </c>
      <c r="W156" s="23">
        <f t="shared" si="25"/>
        <v>7217</v>
      </c>
      <c r="X156" s="17">
        <f t="shared" si="25"/>
        <v>7217</v>
      </c>
      <c r="Y156" s="17">
        <f t="shared" si="25"/>
        <v>7217</v>
      </c>
      <c r="Z156" s="17">
        <f t="shared" si="25"/>
        <v>7217</v>
      </c>
      <c r="AA156" s="17">
        <f t="shared" si="25"/>
        <v>7217</v>
      </c>
      <c r="AB156" s="17">
        <f t="shared" si="25"/>
        <v>6381</v>
      </c>
      <c r="AC156" s="17">
        <f t="shared" si="25"/>
        <v>6481.32</v>
      </c>
      <c r="AD156" s="35">
        <f t="shared" si="25"/>
        <v>7217</v>
      </c>
      <c r="AE156" s="23">
        <f t="shared" si="25"/>
        <v>7217</v>
      </c>
      <c r="AF156" s="17">
        <f t="shared" si="25"/>
        <v>7217</v>
      </c>
      <c r="AG156" s="17">
        <f t="shared" si="25"/>
        <v>7217</v>
      </c>
      <c r="AH156" s="35">
        <f t="shared" si="25"/>
        <v>7217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33"/>
      <c r="G157" s="21"/>
      <c r="H157" s="5"/>
      <c r="I157" s="33"/>
      <c r="J157" s="21"/>
      <c r="K157" s="5"/>
      <c r="L157" s="5"/>
      <c r="M157" s="5"/>
      <c r="N157" s="5"/>
      <c r="O157" s="5"/>
      <c r="P157" s="33"/>
      <c r="Q157" s="21"/>
      <c r="R157" s="5"/>
      <c r="S157" s="5"/>
      <c r="T157" s="5"/>
      <c r="U157" s="5"/>
      <c r="V157" s="33"/>
      <c r="W157" s="21"/>
      <c r="X157" s="5"/>
      <c r="Y157" s="5"/>
      <c r="Z157" s="5"/>
      <c r="AA157" s="5"/>
      <c r="AB157" s="5"/>
      <c r="AC157" s="5"/>
      <c r="AD157" s="33"/>
      <c r="AE157" s="21"/>
      <c r="AF157" s="5"/>
      <c r="AG157" s="5"/>
      <c r="AH157" s="33"/>
    </row>
    <row r="158" spans="1:35" s="1" customFormat="1" ht="15.9" customHeight="1" x14ac:dyDescent="0.25">
      <c r="A158" s="3"/>
      <c r="B158" s="4"/>
      <c r="C158" s="3">
        <f>SUM(D156:AH156)/31</f>
        <v>7166.300645161291</v>
      </c>
      <c r="D158" s="48"/>
      <c r="E158" s="5"/>
      <c r="F158" s="33"/>
      <c r="G158" s="21"/>
      <c r="H158" s="5"/>
      <c r="I158" s="33"/>
      <c r="J158" s="21"/>
      <c r="K158" s="5"/>
      <c r="L158" s="5"/>
      <c r="M158" s="5"/>
      <c r="N158" s="5"/>
      <c r="O158" s="5"/>
      <c r="P158" s="33"/>
      <c r="Q158" s="21"/>
      <c r="R158" s="5"/>
      <c r="S158" s="5"/>
      <c r="T158" s="5"/>
      <c r="U158" s="5"/>
      <c r="V158" s="33"/>
      <c r="W158" s="21"/>
      <c r="X158" s="5"/>
      <c r="Y158" s="5"/>
      <c r="Z158" s="5"/>
      <c r="AA158" s="5"/>
      <c r="AB158" s="5"/>
      <c r="AC158" s="5"/>
      <c r="AD158" s="33"/>
      <c r="AE158" s="21"/>
      <c r="AF158" s="5"/>
      <c r="AG158" s="5"/>
      <c r="AH158" s="33"/>
    </row>
    <row r="159" spans="1:35" s="1" customFormat="1" ht="15.9" customHeight="1" x14ac:dyDescent="0.25">
      <c r="A159" s="3"/>
      <c r="B159" s="4"/>
      <c r="C159" s="3"/>
      <c r="D159" s="48"/>
      <c r="E159" s="5"/>
      <c r="F159" s="33"/>
      <c r="G159" s="21"/>
      <c r="H159" s="5"/>
      <c r="I159" s="33"/>
      <c r="J159" s="21"/>
      <c r="K159" s="5"/>
      <c r="L159" s="5"/>
      <c r="M159" s="5"/>
      <c r="N159" s="5"/>
      <c r="O159" s="5"/>
      <c r="P159" s="33"/>
      <c r="Q159" s="21"/>
      <c r="R159" s="5"/>
      <c r="S159" s="5"/>
      <c r="T159" s="5"/>
      <c r="U159" s="5"/>
      <c r="V159" s="33"/>
      <c r="W159" s="21"/>
      <c r="X159" s="5"/>
      <c r="Y159" s="5"/>
      <c r="Z159" s="5"/>
      <c r="AA159" s="5"/>
      <c r="AB159" s="5"/>
      <c r="AC159" s="5"/>
      <c r="AD159" s="33"/>
      <c r="AE159" s="21"/>
      <c r="AF159" s="5"/>
      <c r="AG159" s="5"/>
      <c r="AH159" s="33"/>
    </row>
    <row r="160" spans="1:35" s="1" customFormat="1" ht="15.9" customHeight="1" x14ac:dyDescent="0.25">
      <c r="A160" s="9"/>
      <c r="B160" s="10" t="s">
        <v>112</v>
      </c>
      <c r="C160" s="11"/>
      <c r="D160" s="51">
        <f>D15+D25+D36+D55+D75+D87+D98+D110+D143+D156</f>
        <v>83483.150000000009</v>
      </c>
      <c r="E160" s="43">
        <f t="shared" ref="E160:AH160" si="26">E15+E25+E36+E55+E75+E87+E98+E110+E143+E156</f>
        <v>81242.350000000006</v>
      </c>
      <c r="F160" s="180">
        <f t="shared" si="26"/>
        <v>81140.98</v>
      </c>
      <c r="G160" s="179">
        <f t="shared" si="26"/>
        <v>82491.820000000007</v>
      </c>
      <c r="H160" s="43">
        <f t="shared" si="26"/>
        <v>84628.89</v>
      </c>
      <c r="I160" s="180">
        <f t="shared" si="26"/>
        <v>84073.489999999991</v>
      </c>
      <c r="J160" s="179">
        <f t="shared" si="26"/>
        <v>84073.489999999991</v>
      </c>
      <c r="K160" s="43">
        <f t="shared" si="26"/>
        <v>83710.19</v>
      </c>
      <c r="L160" s="43">
        <f t="shared" si="26"/>
        <v>84364.86</v>
      </c>
      <c r="M160" s="43">
        <f t="shared" si="26"/>
        <v>84956.17</v>
      </c>
      <c r="N160" s="43">
        <f t="shared" si="26"/>
        <v>84655.4</v>
      </c>
      <c r="O160" s="43">
        <f t="shared" si="26"/>
        <v>84728.97</v>
      </c>
      <c r="P160" s="180">
        <f t="shared" si="26"/>
        <v>84806.1</v>
      </c>
      <c r="Q160" s="179">
        <f t="shared" si="26"/>
        <v>84786.010000000009</v>
      </c>
      <c r="R160" s="43">
        <f t="shared" si="26"/>
        <v>84777.08</v>
      </c>
      <c r="S160" s="43">
        <f t="shared" si="26"/>
        <v>84757.15</v>
      </c>
      <c r="T160" s="43">
        <f t="shared" si="26"/>
        <v>83321.86</v>
      </c>
      <c r="U160" s="43">
        <f t="shared" si="26"/>
        <v>83611.33</v>
      </c>
      <c r="V160" s="180">
        <f t="shared" si="26"/>
        <v>82988.25</v>
      </c>
      <c r="W160" s="179">
        <f t="shared" si="26"/>
        <v>84312.22</v>
      </c>
      <c r="X160" s="43">
        <f t="shared" si="26"/>
        <v>83389.069999999992</v>
      </c>
      <c r="Y160" s="43">
        <f t="shared" si="26"/>
        <v>81960.56</v>
      </c>
      <c r="Z160" s="43">
        <f t="shared" si="26"/>
        <v>81978.179999999993</v>
      </c>
      <c r="AA160" s="43">
        <f t="shared" si="26"/>
        <v>81822.97</v>
      </c>
      <c r="AB160" s="43">
        <f t="shared" si="26"/>
        <v>81536.7</v>
      </c>
      <c r="AC160" s="43">
        <f t="shared" si="26"/>
        <v>81075.700000000012</v>
      </c>
      <c r="AD160" s="180">
        <f t="shared" si="26"/>
        <v>82338.73</v>
      </c>
      <c r="AE160" s="179">
        <f t="shared" si="26"/>
        <v>83430.47</v>
      </c>
      <c r="AF160" s="43">
        <f t="shared" si="26"/>
        <v>84309.540000000008</v>
      </c>
      <c r="AG160" s="43">
        <f t="shared" si="26"/>
        <v>84309.17</v>
      </c>
      <c r="AH160" s="180">
        <f t="shared" si="26"/>
        <v>84730.53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33"/>
      <c r="G161" s="21"/>
      <c r="H161" s="5"/>
      <c r="I161" s="33"/>
      <c r="J161" s="21"/>
      <c r="K161" s="5"/>
      <c r="L161" s="5"/>
      <c r="M161" s="5"/>
      <c r="N161" s="5"/>
      <c r="O161" s="5"/>
      <c r="P161" s="33"/>
      <c r="Q161" s="21"/>
      <c r="R161" s="5"/>
      <c r="S161" s="5"/>
      <c r="T161" s="5"/>
      <c r="U161" s="5"/>
      <c r="V161" s="33"/>
      <c r="W161" s="21"/>
      <c r="X161" s="5"/>
      <c r="Y161" s="5"/>
      <c r="Z161" s="5"/>
      <c r="AA161" s="5"/>
      <c r="AB161" s="5"/>
      <c r="AC161" s="5"/>
      <c r="AD161" s="33"/>
      <c r="AE161" s="21"/>
      <c r="AF161" s="5"/>
      <c r="AG161" s="5"/>
      <c r="AH161" s="33"/>
    </row>
    <row r="162" spans="1:35" s="1" customFormat="1" ht="15.9" customHeight="1" x14ac:dyDescent="0.25">
      <c r="A162" s="3"/>
      <c r="B162" s="4"/>
      <c r="C162" s="3">
        <f>SUM(D160:AH160)/31</f>
        <v>83477.141290322572</v>
      </c>
      <c r="D162" s="53">
        <f t="shared" ref="D162:AH162" si="27">(D13+D23+D34+D53+D73+D85+D96+D141+D154)/87012</f>
        <v>0.90270479933802239</v>
      </c>
      <c r="E162" s="25">
        <f t="shared" si="27"/>
        <v>0.87695202960511198</v>
      </c>
      <c r="F162" s="36">
        <f t="shared" si="27"/>
        <v>0.87578701788259083</v>
      </c>
      <c r="G162" s="26">
        <f t="shared" si="27"/>
        <v>0.89131177308876941</v>
      </c>
      <c r="H162" s="25">
        <f t="shared" si="27"/>
        <v>0.91587240840343864</v>
      </c>
      <c r="I162" s="36">
        <f t="shared" si="27"/>
        <v>0.90948938077506536</v>
      </c>
      <c r="J162" s="26">
        <f t="shared" si="27"/>
        <v>0.90948938077506536</v>
      </c>
      <c r="K162" s="25">
        <f t="shared" si="27"/>
        <v>0.9057061095021377</v>
      </c>
      <c r="L162" s="25">
        <f t="shared" si="27"/>
        <v>0.91323001425090788</v>
      </c>
      <c r="M162" s="25">
        <f t="shared" si="27"/>
        <v>0.91963372868110149</v>
      </c>
      <c r="N162" s="25">
        <f t="shared" si="27"/>
        <v>0.91617707902358292</v>
      </c>
      <c r="O162" s="25">
        <f t="shared" si="27"/>
        <v>0.91702259458465496</v>
      </c>
      <c r="P162" s="36">
        <f t="shared" si="27"/>
        <v>0.91790902404266084</v>
      </c>
      <c r="Q162" s="26">
        <f t="shared" si="27"/>
        <v>0.91767813634900941</v>
      </c>
      <c r="R162" s="25">
        <f t="shared" si="27"/>
        <v>0.91757550682664457</v>
      </c>
      <c r="S162" s="25">
        <f t="shared" si="27"/>
        <v>0.91734645795982162</v>
      </c>
      <c r="T162" s="25">
        <f t="shared" si="27"/>
        <v>0.90085114696823432</v>
      </c>
      <c r="U162" s="25">
        <f t="shared" si="27"/>
        <v>0.90417792948099118</v>
      </c>
      <c r="V162" s="36">
        <f t="shared" si="27"/>
        <v>0.89701707810416953</v>
      </c>
      <c r="W162" s="26">
        <f t="shared" si="27"/>
        <v>0.91223302532983963</v>
      </c>
      <c r="X162" s="25">
        <f t="shared" si="27"/>
        <v>0.90162356916287401</v>
      </c>
      <c r="Y162" s="25">
        <f t="shared" si="27"/>
        <v>0.89827334160805405</v>
      </c>
      <c r="Z162" s="25">
        <f t="shared" si="27"/>
        <v>0.89847584241254075</v>
      </c>
      <c r="AA162" s="25">
        <f t="shared" si="27"/>
        <v>0.89669206546223512</v>
      </c>
      <c r="AB162" s="25">
        <f t="shared" si="27"/>
        <v>0.89340205948604789</v>
      </c>
      <c r="AC162" s="25">
        <f t="shared" si="27"/>
        <v>0.88810393968648016</v>
      </c>
      <c r="AD162" s="36">
        <f t="shared" si="27"/>
        <v>0.90261952374385135</v>
      </c>
      <c r="AE162" s="26">
        <f t="shared" si="27"/>
        <v>0.9125530961246725</v>
      </c>
      <c r="AF162" s="25">
        <f t="shared" si="27"/>
        <v>0.91612237392543572</v>
      </c>
      <c r="AG162" s="25">
        <f t="shared" si="27"/>
        <v>0.91455006206040546</v>
      </c>
      <c r="AH162" s="36">
        <f t="shared" si="27"/>
        <v>0.91704052314623274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33"/>
      <c r="G163" s="21"/>
      <c r="H163" s="5"/>
      <c r="I163" s="33"/>
      <c r="J163" s="21"/>
      <c r="K163" s="5"/>
      <c r="L163" s="5"/>
      <c r="M163" s="5"/>
      <c r="N163" s="5"/>
      <c r="O163" s="5"/>
      <c r="P163" s="33"/>
      <c r="Q163" s="21"/>
      <c r="R163" s="5"/>
      <c r="S163" s="5"/>
      <c r="T163" s="5"/>
      <c r="U163" s="5"/>
      <c r="V163" s="33"/>
      <c r="W163" s="21"/>
      <c r="X163" s="5"/>
      <c r="Y163" s="5"/>
      <c r="Z163" s="5"/>
      <c r="AA163" s="5"/>
      <c r="AB163" s="5"/>
      <c r="AC163" s="5"/>
      <c r="AD163" s="33"/>
      <c r="AE163" s="21"/>
      <c r="AF163" s="5"/>
      <c r="AG163" s="5"/>
      <c r="AH163" s="33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4"/>
      <c r="G164" s="145"/>
      <c r="H164" s="143"/>
      <c r="I164" s="144"/>
      <c r="J164" s="145"/>
      <c r="K164" s="143"/>
      <c r="L164" s="143"/>
      <c r="M164" s="143"/>
      <c r="N164" s="143"/>
      <c r="O164" s="143"/>
      <c r="P164" s="144"/>
      <c r="Q164" s="145"/>
      <c r="R164" s="143"/>
      <c r="S164" s="143"/>
      <c r="T164" s="143"/>
      <c r="U164" s="143"/>
      <c r="V164" s="144"/>
      <c r="W164" s="145"/>
      <c r="X164" s="143"/>
      <c r="Y164" s="143"/>
      <c r="Z164" s="143"/>
      <c r="AA164" s="143"/>
      <c r="AB164" s="143"/>
      <c r="AC164" s="143"/>
      <c r="AD164" s="144"/>
      <c r="AE164" s="145"/>
      <c r="AF164" s="143"/>
      <c r="AG164" s="143"/>
      <c r="AH164" s="144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33"/>
      <c r="G165" s="21"/>
      <c r="H165" s="5"/>
      <c r="I165" s="33"/>
      <c r="J165" s="21"/>
      <c r="K165" s="5"/>
      <c r="L165" s="5"/>
      <c r="M165" s="5"/>
      <c r="N165" s="5"/>
      <c r="O165" s="5"/>
      <c r="P165" s="33"/>
      <c r="Q165" s="21"/>
      <c r="R165" s="5"/>
      <c r="S165" s="5"/>
      <c r="T165" s="5"/>
      <c r="U165" s="5"/>
      <c r="V165" s="33"/>
      <c r="W165" s="21"/>
      <c r="X165" s="5"/>
      <c r="Y165" s="5"/>
      <c r="Z165" s="5"/>
      <c r="AA165" s="5"/>
      <c r="AB165" s="5"/>
      <c r="AC165" s="5"/>
      <c r="AD165" s="33"/>
      <c r="AE165" s="21"/>
      <c r="AF165" s="5"/>
      <c r="AG165" s="5"/>
      <c r="AH165" s="33"/>
    </row>
    <row r="166" spans="1:35" x14ac:dyDescent="0.3">
      <c r="A166" s="92">
        <v>1</v>
      </c>
      <c r="B166" s="93" t="s">
        <v>115</v>
      </c>
      <c r="C166" s="92">
        <v>1107</v>
      </c>
      <c r="D166" s="90">
        <v>0</v>
      </c>
      <c r="E166" s="45">
        <v>0.2</v>
      </c>
      <c r="F166" s="46">
        <v>0.23</v>
      </c>
      <c r="G166" s="47">
        <v>0.3</v>
      </c>
      <c r="H166" s="45">
        <v>0.74</v>
      </c>
      <c r="I166" s="46">
        <v>0.86</v>
      </c>
      <c r="J166" s="104">
        <v>1</v>
      </c>
      <c r="K166" s="101">
        <v>1</v>
      </c>
      <c r="L166" s="101">
        <v>1</v>
      </c>
      <c r="M166" s="101">
        <v>1</v>
      </c>
      <c r="N166" s="101">
        <v>1</v>
      </c>
      <c r="O166" s="101">
        <v>1</v>
      </c>
      <c r="P166" s="102">
        <v>1</v>
      </c>
      <c r="Q166" s="104">
        <v>1</v>
      </c>
      <c r="R166" s="101">
        <v>1</v>
      </c>
      <c r="S166" s="101">
        <v>1</v>
      </c>
      <c r="T166" s="101">
        <v>1</v>
      </c>
      <c r="U166" s="101">
        <v>1</v>
      </c>
      <c r="V166" s="102">
        <v>1</v>
      </c>
      <c r="W166" s="104">
        <v>1</v>
      </c>
      <c r="X166" s="101">
        <v>1</v>
      </c>
      <c r="Y166" s="101">
        <v>1</v>
      </c>
      <c r="Z166" s="101">
        <v>1</v>
      </c>
      <c r="AA166" s="101">
        <v>1</v>
      </c>
      <c r="AB166" s="101">
        <v>1</v>
      </c>
      <c r="AC166" s="101">
        <v>1</v>
      </c>
      <c r="AD166" s="100">
        <v>0</v>
      </c>
      <c r="AE166" s="91">
        <v>0</v>
      </c>
      <c r="AF166" s="99">
        <v>0</v>
      </c>
      <c r="AG166" s="99">
        <v>0</v>
      </c>
      <c r="AH166" s="100">
        <v>0</v>
      </c>
    </row>
    <row r="167" spans="1:35" x14ac:dyDescent="0.3">
      <c r="A167" s="71">
        <f t="shared" ref="A167:A173" si="28">+A166+1</f>
        <v>2</v>
      </c>
      <c r="B167" s="72" t="s">
        <v>116</v>
      </c>
      <c r="C167" s="71">
        <v>1073</v>
      </c>
      <c r="D167" s="103">
        <v>1</v>
      </c>
      <c r="E167" s="101">
        <v>1</v>
      </c>
      <c r="F167" s="102">
        <v>1</v>
      </c>
      <c r="G167" s="104">
        <v>1</v>
      </c>
      <c r="H167" s="101">
        <v>1</v>
      </c>
      <c r="I167" s="102">
        <v>1</v>
      </c>
      <c r="J167" s="104">
        <v>1</v>
      </c>
      <c r="K167" s="101">
        <v>1</v>
      </c>
      <c r="L167" s="101">
        <v>1</v>
      </c>
      <c r="M167" s="101">
        <v>1</v>
      </c>
      <c r="N167" s="101">
        <v>1</v>
      </c>
      <c r="O167" s="101">
        <v>1</v>
      </c>
      <c r="P167" s="102">
        <v>1</v>
      </c>
      <c r="Q167" s="104">
        <v>1</v>
      </c>
      <c r="R167" s="101">
        <v>1</v>
      </c>
      <c r="S167" s="101">
        <v>1</v>
      </c>
      <c r="T167" s="101">
        <v>1</v>
      </c>
      <c r="U167" s="101">
        <v>1</v>
      </c>
      <c r="V167" s="102">
        <v>1</v>
      </c>
      <c r="W167" s="104">
        <v>1</v>
      </c>
      <c r="X167" s="101">
        <v>1</v>
      </c>
      <c r="Y167" s="101">
        <v>1</v>
      </c>
      <c r="Z167" s="101">
        <v>1</v>
      </c>
      <c r="AA167" s="101">
        <v>1</v>
      </c>
      <c r="AB167" s="101">
        <v>1</v>
      </c>
      <c r="AC167" s="101">
        <v>1</v>
      </c>
      <c r="AD167" s="102">
        <v>1</v>
      </c>
      <c r="AE167" s="104">
        <v>1</v>
      </c>
      <c r="AF167" s="101">
        <v>1</v>
      </c>
      <c r="AG167" s="101">
        <v>1</v>
      </c>
      <c r="AH167" s="102">
        <v>1</v>
      </c>
    </row>
    <row r="168" spans="1:35" x14ac:dyDescent="0.3">
      <c r="A168" s="71">
        <f t="shared" si="28"/>
        <v>3</v>
      </c>
      <c r="B168" s="72" t="s">
        <v>117</v>
      </c>
      <c r="C168" s="71">
        <v>1087</v>
      </c>
      <c r="D168" s="103">
        <v>1</v>
      </c>
      <c r="E168" s="101">
        <v>1</v>
      </c>
      <c r="F168" s="102">
        <v>1</v>
      </c>
      <c r="G168" s="104">
        <v>1</v>
      </c>
      <c r="H168" s="101">
        <v>1</v>
      </c>
      <c r="I168" s="102">
        <v>1</v>
      </c>
      <c r="J168" s="104">
        <v>1</v>
      </c>
      <c r="K168" s="101">
        <v>1</v>
      </c>
      <c r="L168" s="101">
        <v>1</v>
      </c>
      <c r="M168" s="101">
        <v>1</v>
      </c>
      <c r="N168" s="101">
        <v>1</v>
      </c>
      <c r="O168" s="101">
        <v>1</v>
      </c>
      <c r="P168" s="102">
        <v>1</v>
      </c>
      <c r="Q168" s="104">
        <v>1</v>
      </c>
      <c r="R168" s="101">
        <v>1</v>
      </c>
      <c r="S168" s="101">
        <v>1</v>
      </c>
      <c r="T168" s="101">
        <v>1</v>
      </c>
      <c r="U168" s="101">
        <v>1</v>
      </c>
      <c r="V168" s="102">
        <v>1</v>
      </c>
      <c r="W168" s="104">
        <v>1</v>
      </c>
      <c r="X168" s="101">
        <v>1</v>
      </c>
      <c r="Y168" s="101">
        <v>1</v>
      </c>
      <c r="Z168" s="101">
        <v>1</v>
      </c>
      <c r="AA168" s="101">
        <v>1</v>
      </c>
      <c r="AB168" s="101">
        <v>1</v>
      </c>
      <c r="AC168" s="101">
        <v>1</v>
      </c>
      <c r="AD168" s="102">
        <v>1</v>
      </c>
      <c r="AE168" s="104">
        <v>1</v>
      </c>
      <c r="AF168" s="101">
        <v>1</v>
      </c>
      <c r="AG168" s="101">
        <v>1</v>
      </c>
      <c r="AH168" s="102">
        <v>1</v>
      </c>
    </row>
    <row r="169" spans="1:35" x14ac:dyDescent="0.3">
      <c r="A169" s="71">
        <f t="shared" si="28"/>
        <v>4</v>
      </c>
      <c r="B169" s="72" t="s">
        <v>118</v>
      </c>
      <c r="C169" s="71">
        <v>1243</v>
      </c>
      <c r="D169" s="52">
        <v>0.99</v>
      </c>
      <c r="E169" s="45">
        <v>0.99</v>
      </c>
      <c r="F169" s="46">
        <v>0.99</v>
      </c>
      <c r="G169" s="47">
        <v>0.99</v>
      </c>
      <c r="H169" s="45">
        <v>0.99</v>
      </c>
      <c r="I169" s="46">
        <v>0.99</v>
      </c>
      <c r="J169" s="47">
        <v>0.99</v>
      </c>
      <c r="K169" s="45">
        <v>0.99</v>
      </c>
      <c r="L169" s="45">
        <v>0.99</v>
      </c>
      <c r="M169" s="45">
        <v>0.99</v>
      </c>
      <c r="N169" s="45">
        <v>0.99</v>
      </c>
      <c r="O169" s="45">
        <v>0.99</v>
      </c>
      <c r="P169" s="46">
        <v>0.99</v>
      </c>
      <c r="Q169" s="47">
        <v>0.99</v>
      </c>
      <c r="R169" s="45">
        <v>0.99</v>
      </c>
      <c r="S169" s="45">
        <v>0.99</v>
      </c>
      <c r="T169" s="45">
        <v>0.99</v>
      </c>
      <c r="U169" s="45">
        <v>0.99</v>
      </c>
      <c r="V169" s="46">
        <v>0.99</v>
      </c>
      <c r="W169" s="47">
        <v>0.99</v>
      </c>
      <c r="X169" s="45">
        <v>0.99</v>
      </c>
      <c r="Y169" s="45">
        <v>0.99</v>
      </c>
      <c r="Z169" s="45">
        <v>0.99</v>
      </c>
      <c r="AA169" s="101">
        <v>1</v>
      </c>
      <c r="AB169" s="45">
        <v>0.99</v>
      </c>
      <c r="AC169" s="45">
        <v>0.99</v>
      </c>
      <c r="AD169" s="46">
        <v>0.99</v>
      </c>
      <c r="AE169" s="47">
        <v>0.99</v>
      </c>
      <c r="AF169" s="45">
        <v>0.99</v>
      </c>
      <c r="AG169" s="45">
        <v>0.99</v>
      </c>
      <c r="AH169" s="46">
        <v>0.99</v>
      </c>
    </row>
    <row r="170" spans="1:35" x14ac:dyDescent="0.3">
      <c r="A170" s="54">
        <f t="shared" si="28"/>
        <v>5</v>
      </c>
      <c r="B170" s="55" t="s">
        <v>119</v>
      </c>
      <c r="C170" s="54">
        <v>1243</v>
      </c>
      <c r="D170" s="52">
        <v>0.99</v>
      </c>
      <c r="E170" s="45">
        <v>0.99</v>
      </c>
      <c r="F170" s="102">
        <v>1</v>
      </c>
      <c r="G170" s="47">
        <v>0.99</v>
      </c>
      <c r="H170" s="45">
        <v>0.99</v>
      </c>
      <c r="I170" s="46">
        <v>0.99</v>
      </c>
      <c r="J170" s="47">
        <v>0.99</v>
      </c>
      <c r="K170" s="45">
        <v>0.99</v>
      </c>
      <c r="L170" s="45">
        <v>0.99</v>
      </c>
      <c r="M170" s="45">
        <v>0.99</v>
      </c>
      <c r="N170" s="45">
        <v>0.99</v>
      </c>
      <c r="O170" s="45">
        <v>0.99</v>
      </c>
      <c r="P170" s="102">
        <v>1</v>
      </c>
      <c r="Q170" s="91">
        <v>0</v>
      </c>
      <c r="R170" s="99">
        <v>0</v>
      </c>
      <c r="S170" s="45">
        <v>0.6</v>
      </c>
      <c r="T170" s="101">
        <v>1</v>
      </c>
      <c r="U170" s="45">
        <v>0.98</v>
      </c>
      <c r="V170" s="46">
        <v>0.99</v>
      </c>
      <c r="W170" s="47">
        <v>0.99</v>
      </c>
      <c r="X170" s="45">
        <v>0.99</v>
      </c>
      <c r="Y170" s="45">
        <v>0.99</v>
      </c>
      <c r="Z170" s="45">
        <v>0.99</v>
      </c>
      <c r="AA170" s="45">
        <v>0.99</v>
      </c>
      <c r="AB170" s="45">
        <v>0.99</v>
      </c>
      <c r="AC170" s="45">
        <v>0.99</v>
      </c>
      <c r="AD170" s="46">
        <v>0.99</v>
      </c>
      <c r="AE170" s="47">
        <v>0.99</v>
      </c>
      <c r="AF170" s="45">
        <v>0.99</v>
      </c>
      <c r="AG170" s="45">
        <v>0.99</v>
      </c>
      <c r="AH170" s="46">
        <v>0.98</v>
      </c>
    </row>
    <row r="171" spans="1:35" x14ac:dyDescent="0.3">
      <c r="A171" s="54">
        <f t="shared" si="28"/>
        <v>6</v>
      </c>
      <c r="B171" s="55" t="s">
        <v>120</v>
      </c>
      <c r="C171" s="54">
        <v>1247</v>
      </c>
      <c r="D171" s="52">
        <v>0.99</v>
      </c>
      <c r="E171" s="45">
        <v>0.99</v>
      </c>
      <c r="F171" s="46">
        <v>0.99</v>
      </c>
      <c r="G171" s="47">
        <v>0.99</v>
      </c>
      <c r="H171" s="45">
        <v>0.99</v>
      </c>
      <c r="I171" s="46">
        <v>0.99</v>
      </c>
      <c r="J171" s="47">
        <v>0.99</v>
      </c>
      <c r="K171" s="45">
        <v>0.99</v>
      </c>
      <c r="L171" s="45">
        <v>0.99</v>
      </c>
      <c r="M171" s="45">
        <v>0.99</v>
      </c>
      <c r="N171" s="45">
        <v>0.99</v>
      </c>
      <c r="O171" s="45">
        <v>0.99</v>
      </c>
      <c r="P171" s="46">
        <v>0.99</v>
      </c>
      <c r="Q171" s="47">
        <v>0.99</v>
      </c>
      <c r="R171" s="45">
        <v>0.99</v>
      </c>
      <c r="S171" s="45">
        <v>0.97</v>
      </c>
      <c r="T171" s="45">
        <v>0.97</v>
      </c>
      <c r="U171" s="45">
        <v>0.97</v>
      </c>
      <c r="V171" s="46">
        <v>0.97</v>
      </c>
      <c r="W171" s="47">
        <v>0.97</v>
      </c>
      <c r="X171" s="45">
        <v>0.97</v>
      </c>
      <c r="Y171" s="45">
        <v>0.97</v>
      </c>
      <c r="Z171" s="45">
        <v>0.97</v>
      </c>
      <c r="AA171" s="45">
        <v>0.97</v>
      </c>
      <c r="AB171" s="45">
        <v>0.97</v>
      </c>
      <c r="AC171" s="45">
        <v>0.97</v>
      </c>
      <c r="AD171" s="46">
        <v>0.97</v>
      </c>
      <c r="AE171" s="47">
        <v>0.99</v>
      </c>
      <c r="AF171" s="45">
        <v>0.99</v>
      </c>
      <c r="AG171" s="45">
        <v>0.99</v>
      </c>
      <c r="AH171" s="46">
        <v>0.97</v>
      </c>
    </row>
    <row r="172" spans="1:35" x14ac:dyDescent="0.3">
      <c r="A172" s="71">
        <f t="shared" si="28"/>
        <v>7</v>
      </c>
      <c r="B172" s="72" t="s">
        <v>121</v>
      </c>
      <c r="C172" s="71">
        <v>1070</v>
      </c>
      <c r="D172" s="103">
        <v>1</v>
      </c>
      <c r="E172" s="101">
        <v>1</v>
      </c>
      <c r="F172" s="102">
        <v>1</v>
      </c>
      <c r="G172" s="104">
        <v>1</v>
      </c>
      <c r="H172" s="101">
        <v>1</v>
      </c>
      <c r="I172" s="102">
        <v>1</v>
      </c>
      <c r="J172" s="104">
        <v>1</v>
      </c>
      <c r="K172" s="101">
        <v>1</v>
      </c>
      <c r="L172" s="101">
        <v>1</v>
      </c>
      <c r="M172" s="101">
        <v>1</v>
      </c>
      <c r="N172" s="101">
        <v>1</v>
      </c>
      <c r="O172" s="101">
        <v>1</v>
      </c>
      <c r="P172" s="102">
        <v>1</v>
      </c>
      <c r="Q172" s="174">
        <v>1</v>
      </c>
      <c r="R172" s="101">
        <v>1</v>
      </c>
      <c r="S172" s="101">
        <v>1</v>
      </c>
      <c r="T172" s="101">
        <v>1</v>
      </c>
      <c r="U172" s="101">
        <v>1</v>
      </c>
      <c r="V172" s="102">
        <v>1</v>
      </c>
      <c r="W172" s="176">
        <v>0.99</v>
      </c>
      <c r="X172" s="46">
        <v>0.99</v>
      </c>
      <c r="Y172" s="45">
        <v>0.98</v>
      </c>
      <c r="Z172" s="45">
        <v>0.98</v>
      </c>
      <c r="AA172" s="45">
        <v>0.98</v>
      </c>
      <c r="AB172" s="45">
        <v>0.98</v>
      </c>
      <c r="AC172" s="101">
        <v>1</v>
      </c>
      <c r="AD172" s="102">
        <v>1</v>
      </c>
      <c r="AE172" s="174">
        <v>1</v>
      </c>
      <c r="AF172" s="102">
        <v>1</v>
      </c>
      <c r="AG172" s="101">
        <v>1</v>
      </c>
      <c r="AH172" s="102">
        <v>1</v>
      </c>
    </row>
    <row r="173" spans="1:35" ht="16.2" thickBot="1" x14ac:dyDescent="0.35">
      <c r="A173" s="73">
        <f t="shared" si="28"/>
        <v>8</v>
      </c>
      <c r="B173" s="74" t="s">
        <v>122</v>
      </c>
      <c r="C173" s="73">
        <v>1080</v>
      </c>
      <c r="D173" s="106">
        <v>1</v>
      </c>
      <c r="E173" s="107">
        <v>1</v>
      </c>
      <c r="F173" s="108">
        <v>1</v>
      </c>
      <c r="G173" s="105">
        <v>1</v>
      </c>
      <c r="H173" s="107">
        <v>1</v>
      </c>
      <c r="I173" s="108">
        <v>1</v>
      </c>
      <c r="J173" s="105">
        <v>1</v>
      </c>
      <c r="K173" s="107">
        <v>1</v>
      </c>
      <c r="L173" s="107">
        <v>1</v>
      </c>
      <c r="M173" s="107">
        <v>1</v>
      </c>
      <c r="N173" s="107">
        <v>1</v>
      </c>
      <c r="O173" s="107">
        <v>1</v>
      </c>
      <c r="P173" s="108">
        <v>1</v>
      </c>
      <c r="Q173" s="105">
        <v>1</v>
      </c>
      <c r="R173" s="107">
        <v>1</v>
      </c>
      <c r="S173" s="107">
        <v>1</v>
      </c>
      <c r="T173" s="107">
        <v>1</v>
      </c>
      <c r="U173" s="107">
        <v>1</v>
      </c>
      <c r="V173" s="108">
        <v>1</v>
      </c>
      <c r="W173" s="105">
        <v>1</v>
      </c>
      <c r="X173" s="107">
        <v>1</v>
      </c>
      <c r="Y173" s="57">
        <v>0.99</v>
      </c>
      <c r="Z173" s="57">
        <v>0.98</v>
      </c>
      <c r="AA173" s="57">
        <v>0.98</v>
      </c>
      <c r="AB173" s="57">
        <v>0.98</v>
      </c>
      <c r="AC173" s="107">
        <v>1</v>
      </c>
      <c r="AD173" s="108">
        <v>1</v>
      </c>
      <c r="AE173" s="105">
        <v>1</v>
      </c>
      <c r="AF173" s="107">
        <v>1</v>
      </c>
      <c r="AG173" s="107">
        <v>1</v>
      </c>
      <c r="AH173" s="108">
        <v>1</v>
      </c>
    </row>
    <row r="174" spans="1:35" x14ac:dyDescent="0.3">
      <c r="A174" s="9"/>
      <c r="B174" s="20" t="s">
        <v>107</v>
      </c>
      <c r="C174" s="11"/>
      <c r="D174" s="49">
        <f t="shared" ref="D174:AH174" si="29">(D166*$C166)+(D167*$C167)+(D168*$C168)+(D169*$C169)+(D170*$C170)+(D171*$C171)+(D172*$C172)+(D173*$C173)</f>
        <v>8005.6699999999992</v>
      </c>
      <c r="E174" s="12">
        <f t="shared" si="29"/>
        <v>8227.07</v>
      </c>
      <c r="F174" s="34">
        <f t="shared" si="29"/>
        <v>8272.7099999999991</v>
      </c>
      <c r="G174" s="22">
        <f t="shared" si="29"/>
        <v>8337.77</v>
      </c>
      <c r="H174" s="12">
        <f t="shared" si="29"/>
        <v>8824.8499999999985</v>
      </c>
      <c r="I174" s="34">
        <f t="shared" si="29"/>
        <v>8957.6899999999987</v>
      </c>
      <c r="J174" s="22">
        <f t="shared" si="29"/>
        <v>9112.6699999999983</v>
      </c>
      <c r="K174" s="12">
        <f t="shared" si="29"/>
        <v>9112.6699999999983</v>
      </c>
      <c r="L174" s="12">
        <f t="shared" si="29"/>
        <v>9112.6699999999983</v>
      </c>
      <c r="M174" s="12">
        <f t="shared" si="29"/>
        <v>9112.6699999999983</v>
      </c>
      <c r="N174" s="12">
        <f t="shared" si="29"/>
        <v>9112.6699999999983</v>
      </c>
      <c r="O174" s="12">
        <f t="shared" si="29"/>
        <v>9112.6699999999983</v>
      </c>
      <c r="P174" s="34">
        <f t="shared" si="29"/>
        <v>9125.0999999999985</v>
      </c>
      <c r="Q174" s="22">
        <f t="shared" si="29"/>
        <v>7882.0999999999995</v>
      </c>
      <c r="R174" s="12">
        <f t="shared" si="29"/>
        <v>7882.0999999999995</v>
      </c>
      <c r="S174" s="12">
        <f t="shared" si="29"/>
        <v>8602.9599999999991</v>
      </c>
      <c r="T174" s="12">
        <f t="shared" si="29"/>
        <v>9100.16</v>
      </c>
      <c r="U174" s="12">
        <f t="shared" si="29"/>
        <v>9075.2999999999993</v>
      </c>
      <c r="V174" s="34">
        <f t="shared" si="29"/>
        <v>9087.73</v>
      </c>
      <c r="W174" s="22">
        <f t="shared" si="29"/>
        <v>9077.0299999999988</v>
      </c>
      <c r="X174" s="12">
        <f t="shared" si="29"/>
        <v>9077.0299999999988</v>
      </c>
      <c r="Y174" s="12">
        <f t="shared" si="29"/>
        <v>9055.5300000000007</v>
      </c>
      <c r="Z174" s="12">
        <f t="shared" si="29"/>
        <v>9044.73</v>
      </c>
      <c r="AA174" s="12">
        <f t="shared" si="29"/>
        <v>9057.16</v>
      </c>
      <c r="AB174" s="12">
        <f t="shared" si="29"/>
        <v>9044.73</v>
      </c>
      <c r="AC174" s="12">
        <f t="shared" si="29"/>
        <v>9087.73</v>
      </c>
      <c r="AD174" s="34">
        <f t="shared" si="29"/>
        <v>7980.73</v>
      </c>
      <c r="AE174" s="22">
        <f t="shared" si="29"/>
        <v>8005.6699999999992</v>
      </c>
      <c r="AF174" s="12">
        <f t="shared" si="29"/>
        <v>8005.6699999999992</v>
      </c>
      <c r="AG174" s="12">
        <f t="shared" si="29"/>
        <v>8005.6699999999992</v>
      </c>
      <c r="AH174" s="34">
        <f t="shared" si="29"/>
        <v>7968.2999999999993</v>
      </c>
    </row>
    <row r="175" spans="1:35" x14ac:dyDescent="0.3">
      <c r="A175" s="15"/>
      <c r="B175" s="13" t="s">
        <v>108</v>
      </c>
      <c r="C175" s="19">
        <v>7.2499999999999995E-2</v>
      </c>
      <c r="D175" s="49"/>
      <c r="E175" s="12"/>
      <c r="F175" s="34"/>
      <c r="G175" s="22"/>
      <c r="H175" s="12"/>
      <c r="I175" s="34"/>
      <c r="J175" s="37"/>
      <c r="K175" s="22"/>
      <c r="L175" s="12"/>
      <c r="M175" s="12"/>
      <c r="N175" s="12"/>
      <c r="O175" s="12"/>
      <c r="P175" s="34"/>
      <c r="Q175" s="37"/>
      <c r="R175" s="12"/>
      <c r="S175" s="12"/>
      <c r="T175" s="12"/>
      <c r="U175" s="12"/>
      <c r="V175" s="34"/>
      <c r="W175" s="37"/>
      <c r="X175" s="34"/>
      <c r="Y175" s="12"/>
      <c r="Z175" s="12"/>
      <c r="AA175" s="12"/>
      <c r="AB175" s="12"/>
      <c r="AC175" s="12"/>
      <c r="AD175" s="34"/>
      <c r="AE175" s="37"/>
      <c r="AF175" s="34"/>
      <c r="AG175" s="12"/>
      <c r="AH175" s="34"/>
    </row>
    <row r="176" spans="1:35" x14ac:dyDescent="0.3">
      <c r="A176" s="15"/>
      <c r="B176" s="14" t="s">
        <v>106</v>
      </c>
      <c r="C176" s="16"/>
      <c r="D176" s="51">
        <f t="shared" ref="D176:AH176" si="30">D174-D175</f>
        <v>8005.6699999999992</v>
      </c>
      <c r="E176" s="17">
        <f t="shared" si="30"/>
        <v>8227.07</v>
      </c>
      <c r="F176" s="35">
        <f t="shared" si="30"/>
        <v>8272.7099999999991</v>
      </c>
      <c r="G176" s="23">
        <f t="shared" si="30"/>
        <v>8337.77</v>
      </c>
      <c r="H176" s="17">
        <f t="shared" si="30"/>
        <v>8824.8499999999985</v>
      </c>
      <c r="I176" s="35">
        <f t="shared" si="30"/>
        <v>8957.6899999999987</v>
      </c>
      <c r="J176" s="23">
        <f t="shared" si="30"/>
        <v>9112.6699999999983</v>
      </c>
      <c r="K176" s="17">
        <f t="shared" si="30"/>
        <v>9112.6699999999983</v>
      </c>
      <c r="L176" s="17">
        <f t="shared" si="30"/>
        <v>9112.6699999999983</v>
      </c>
      <c r="M176" s="17">
        <f t="shared" si="30"/>
        <v>9112.6699999999983</v>
      </c>
      <c r="N176" s="17">
        <f t="shared" si="30"/>
        <v>9112.6699999999983</v>
      </c>
      <c r="O176" s="17">
        <f t="shared" si="30"/>
        <v>9112.6699999999983</v>
      </c>
      <c r="P176" s="35">
        <f t="shared" si="30"/>
        <v>9125.0999999999985</v>
      </c>
      <c r="Q176" s="23">
        <f t="shared" si="30"/>
        <v>7882.0999999999995</v>
      </c>
      <c r="R176" s="17">
        <f t="shared" si="30"/>
        <v>7882.0999999999995</v>
      </c>
      <c r="S176" s="17">
        <f t="shared" si="30"/>
        <v>8602.9599999999991</v>
      </c>
      <c r="T176" s="17">
        <f t="shared" si="30"/>
        <v>9100.16</v>
      </c>
      <c r="U176" s="17">
        <f t="shared" si="30"/>
        <v>9075.2999999999993</v>
      </c>
      <c r="V176" s="35">
        <f t="shared" si="30"/>
        <v>9087.73</v>
      </c>
      <c r="W176" s="23">
        <f t="shared" si="30"/>
        <v>9077.0299999999988</v>
      </c>
      <c r="X176" s="17">
        <f t="shared" si="30"/>
        <v>9077.0299999999988</v>
      </c>
      <c r="Y176" s="17">
        <f t="shared" si="30"/>
        <v>9055.5300000000007</v>
      </c>
      <c r="Z176" s="17">
        <f t="shared" si="30"/>
        <v>9044.73</v>
      </c>
      <c r="AA176" s="17">
        <f t="shared" si="30"/>
        <v>9057.16</v>
      </c>
      <c r="AB176" s="17">
        <f t="shared" si="30"/>
        <v>9044.73</v>
      </c>
      <c r="AC176" s="17">
        <f t="shared" si="30"/>
        <v>9087.73</v>
      </c>
      <c r="AD176" s="35">
        <f t="shared" si="30"/>
        <v>7980.73</v>
      </c>
      <c r="AE176" s="23">
        <f t="shared" si="30"/>
        <v>8005.6699999999992</v>
      </c>
      <c r="AF176" s="17">
        <f t="shared" si="30"/>
        <v>8005.6699999999992</v>
      </c>
      <c r="AG176" s="17">
        <f t="shared" si="30"/>
        <v>8005.6699999999992</v>
      </c>
      <c r="AH176" s="35">
        <f t="shared" si="30"/>
        <v>7968.2999999999993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33"/>
      <c r="G177" s="21"/>
      <c r="H177" s="5"/>
      <c r="I177" s="33"/>
      <c r="J177" s="21"/>
      <c r="K177" s="5"/>
      <c r="L177" s="5"/>
      <c r="M177" s="5"/>
      <c r="N177" s="5"/>
      <c r="O177" s="5"/>
      <c r="P177" s="33"/>
      <c r="Q177" s="21"/>
      <c r="R177" s="5"/>
      <c r="S177" s="5"/>
      <c r="T177" s="5"/>
      <c r="U177" s="5"/>
      <c r="V177" s="33"/>
      <c r="W177" s="21"/>
      <c r="X177" s="5"/>
      <c r="Y177" s="5"/>
      <c r="Z177" s="5"/>
      <c r="AA177" s="5"/>
      <c r="AB177" s="5"/>
      <c r="AC177" s="5"/>
      <c r="AD177" s="33"/>
      <c r="AE177" s="21"/>
      <c r="AF177" s="5"/>
      <c r="AG177" s="5"/>
      <c r="AH177" s="33"/>
    </row>
    <row r="178" spans="1:34" x14ac:dyDescent="0.3">
      <c r="A178" s="3"/>
      <c r="B178" s="4"/>
      <c r="C178" s="3">
        <f>SUM(D176:AH176)/31</f>
        <v>8692.4906451612933</v>
      </c>
      <c r="D178" s="48"/>
      <c r="E178" s="5"/>
      <c r="F178" s="33"/>
      <c r="G178" s="21"/>
      <c r="H178" s="5"/>
      <c r="I178" s="33"/>
      <c r="J178" s="21"/>
      <c r="K178" s="5"/>
      <c r="L178" s="5"/>
      <c r="M178" s="5"/>
      <c r="N178" s="5"/>
      <c r="O178" s="5"/>
      <c r="P178" s="33"/>
      <c r="Q178" s="21"/>
      <c r="R178" s="5"/>
      <c r="S178" s="5"/>
      <c r="T178" s="5"/>
      <c r="U178" s="5"/>
      <c r="V178" s="33"/>
      <c r="W178" s="21"/>
      <c r="X178" s="5"/>
      <c r="Y178" s="5"/>
      <c r="Z178" s="5"/>
      <c r="AA178" s="5"/>
      <c r="AB178" s="5"/>
      <c r="AC178" s="5"/>
      <c r="AD178" s="33"/>
      <c r="AE178" s="21"/>
      <c r="AF178" s="5"/>
      <c r="AG178" s="5"/>
      <c r="AH178" s="33"/>
    </row>
    <row r="179" spans="1:34" x14ac:dyDescent="0.3">
      <c r="AD179" s="211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tabSelected="1" showOutlineSymbols="0" defaultGridColor="0" colorId="12" zoomScale="70" workbookViewId="0">
      <pane xSplit="3" ySplit="2" topLeftCell="W3" activePane="bottomRight" state="frozen"/>
      <selection pane="topRight" activeCell="E1" sqref="E1"/>
      <selection pane="bottomLeft" activeCell="A3" sqref="A3"/>
      <selection pane="bottomRight" activeCell="AE175" sqref="AE175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5">
        <v>37104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221" t="s">
        <v>1</v>
      </c>
      <c r="D2" s="219">
        <v>1</v>
      </c>
      <c r="E2" s="87">
        <f t="shared" ref="E2:AH2" si="0">D2+1</f>
        <v>2</v>
      </c>
      <c r="F2" s="88">
        <f t="shared" si="0"/>
        <v>3</v>
      </c>
      <c r="G2" s="86">
        <f t="shared" si="0"/>
        <v>4</v>
      </c>
      <c r="H2" s="86">
        <f t="shared" si="0"/>
        <v>5</v>
      </c>
      <c r="I2" s="155">
        <f t="shared" si="0"/>
        <v>6</v>
      </c>
      <c r="J2" s="155">
        <f t="shared" si="0"/>
        <v>7</v>
      </c>
      <c r="K2" s="155">
        <f t="shared" si="0"/>
        <v>8</v>
      </c>
      <c r="L2" s="155">
        <f t="shared" si="0"/>
        <v>9</v>
      </c>
      <c r="M2" s="87">
        <f t="shared" si="0"/>
        <v>10</v>
      </c>
      <c r="N2" s="88">
        <f t="shared" si="0"/>
        <v>11</v>
      </c>
      <c r="O2" s="86">
        <f t="shared" si="0"/>
        <v>12</v>
      </c>
      <c r="P2" s="155">
        <f t="shared" si="0"/>
        <v>13</v>
      </c>
      <c r="Q2" s="155">
        <f t="shared" si="0"/>
        <v>14</v>
      </c>
      <c r="R2" s="155">
        <f t="shared" si="0"/>
        <v>15</v>
      </c>
      <c r="S2" s="155">
        <f t="shared" si="0"/>
        <v>16</v>
      </c>
      <c r="T2" s="87">
        <f t="shared" si="0"/>
        <v>17</v>
      </c>
      <c r="U2" s="88">
        <f t="shared" si="0"/>
        <v>18</v>
      </c>
      <c r="V2" s="86">
        <f t="shared" si="0"/>
        <v>19</v>
      </c>
      <c r="W2" s="155">
        <f t="shared" si="0"/>
        <v>20</v>
      </c>
      <c r="X2" s="155">
        <f t="shared" si="0"/>
        <v>21</v>
      </c>
      <c r="Y2" s="87">
        <f t="shared" si="0"/>
        <v>22</v>
      </c>
      <c r="Z2" s="88">
        <f t="shared" si="0"/>
        <v>23</v>
      </c>
      <c r="AA2" s="87">
        <f t="shared" si="0"/>
        <v>24</v>
      </c>
      <c r="AB2" s="88">
        <f t="shared" si="0"/>
        <v>25</v>
      </c>
      <c r="AC2" s="86">
        <f t="shared" si="0"/>
        <v>26</v>
      </c>
      <c r="AD2" s="245">
        <f t="shared" si="0"/>
        <v>27</v>
      </c>
      <c r="AE2" s="246">
        <f t="shared" si="0"/>
        <v>28</v>
      </c>
      <c r="AF2" s="88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8" thickTop="1" x14ac:dyDescent="0.3">
      <c r="A3" s="132"/>
      <c r="B3" s="131" t="s">
        <v>113</v>
      </c>
      <c r="C3" s="222"/>
      <c r="D3" s="137"/>
      <c r="E3" s="136"/>
      <c r="F3" s="137"/>
      <c r="G3" s="135"/>
      <c r="H3" s="135"/>
      <c r="I3" s="135"/>
      <c r="J3" s="135"/>
      <c r="K3" s="135"/>
      <c r="L3" s="135"/>
      <c r="M3" s="136"/>
      <c r="N3" s="177"/>
      <c r="O3" s="188"/>
      <c r="P3" s="135"/>
      <c r="Q3" s="135"/>
      <c r="R3" s="135"/>
      <c r="S3" s="135"/>
      <c r="T3" s="136"/>
      <c r="U3" s="137"/>
      <c r="V3" s="135"/>
      <c r="W3" s="135"/>
      <c r="X3" s="135"/>
      <c r="Y3" s="136"/>
      <c r="Z3" s="137"/>
      <c r="AA3" s="136"/>
      <c r="AB3" s="137"/>
      <c r="AC3" s="135"/>
      <c r="AD3" s="158"/>
      <c r="AE3" s="159"/>
      <c r="AF3" s="137"/>
      <c r="AG3" s="135"/>
      <c r="AH3" s="182"/>
    </row>
    <row r="4" spans="1:35" s="1" customFormat="1" ht="15.9" customHeight="1" x14ac:dyDescent="0.3">
      <c r="A4" s="3"/>
      <c r="B4" s="113" t="s">
        <v>3</v>
      </c>
      <c r="C4" s="223"/>
      <c r="D4" s="21"/>
      <c r="E4" s="33"/>
      <c r="F4" s="21"/>
      <c r="G4" s="5"/>
      <c r="H4" s="5"/>
      <c r="I4" s="5"/>
      <c r="J4" s="5"/>
      <c r="K4" s="5"/>
      <c r="L4" s="5"/>
      <c r="M4" s="33"/>
      <c r="N4" s="21"/>
      <c r="O4" s="5"/>
      <c r="P4" s="5"/>
      <c r="Q4" s="5"/>
      <c r="R4" s="5"/>
      <c r="S4" s="5"/>
      <c r="T4" s="33"/>
      <c r="U4" s="21"/>
      <c r="V4" s="5"/>
      <c r="W4" s="5"/>
      <c r="X4" s="5"/>
      <c r="Y4" s="33"/>
      <c r="Z4" s="21"/>
      <c r="AA4" s="33"/>
      <c r="AB4" s="21"/>
      <c r="AC4" s="5"/>
      <c r="AD4" s="247"/>
      <c r="AE4" s="248"/>
      <c r="AF4" s="21"/>
      <c r="AG4" s="5"/>
      <c r="AH4" s="29"/>
    </row>
    <row r="5" spans="1:35" s="1" customFormat="1" ht="15.9" customHeight="1" x14ac:dyDescent="0.25">
      <c r="A5" s="71">
        <v>1</v>
      </c>
      <c r="B5" s="72" t="s">
        <v>2</v>
      </c>
      <c r="C5" s="224">
        <v>810</v>
      </c>
      <c r="D5" s="104">
        <v>1</v>
      </c>
      <c r="E5" s="102">
        <v>1</v>
      </c>
      <c r="F5" s="104">
        <v>1</v>
      </c>
      <c r="G5" s="101">
        <v>1</v>
      </c>
      <c r="H5" s="101">
        <v>1</v>
      </c>
      <c r="I5" s="101">
        <v>1</v>
      </c>
      <c r="J5" s="101">
        <v>1</v>
      </c>
      <c r="K5" s="101">
        <v>1</v>
      </c>
      <c r="L5" s="101">
        <v>1</v>
      </c>
      <c r="M5" s="102">
        <v>1</v>
      </c>
      <c r="N5" s="104">
        <v>1</v>
      </c>
      <c r="O5" s="101">
        <v>1</v>
      </c>
      <c r="P5" s="101">
        <v>1</v>
      </c>
      <c r="Q5" s="101">
        <v>1</v>
      </c>
      <c r="R5" s="101">
        <v>1</v>
      </c>
      <c r="S5" s="101">
        <v>1</v>
      </c>
      <c r="T5" s="102">
        <v>1</v>
      </c>
      <c r="U5" s="104">
        <v>1</v>
      </c>
      <c r="V5" s="101">
        <v>1</v>
      </c>
      <c r="W5" s="101">
        <v>1</v>
      </c>
      <c r="X5" s="101">
        <v>1</v>
      </c>
      <c r="Y5" s="102">
        <v>1</v>
      </c>
      <c r="Z5" s="104">
        <v>1</v>
      </c>
      <c r="AA5" s="102">
        <v>1</v>
      </c>
      <c r="AB5" s="104">
        <v>1</v>
      </c>
      <c r="AC5" s="101">
        <v>1</v>
      </c>
      <c r="AD5" s="264">
        <v>1</v>
      </c>
      <c r="AE5" s="261">
        <v>1</v>
      </c>
      <c r="AF5" s="64">
        <v>1</v>
      </c>
      <c r="AG5" s="65">
        <v>1</v>
      </c>
      <c r="AH5" s="75">
        <v>1</v>
      </c>
    </row>
    <row r="6" spans="1:35" s="1" customFormat="1" ht="15.9" customHeight="1" x14ac:dyDescent="0.25">
      <c r="A6" s="71">
        <f t="shared" ref="A6:A12" si="1">+A5+1</f>
        <v>2</v>
      </c>
      <c r="B6" s="72" t="s">
        <v>4</v>
      </c>
      <c r="C6" s="224">
        <v>833</v>
      </c>
      <c r="D6" s="104">
        <v>1</v>
      </c>
      <c r="E6" s="102">
        <v>1</v>
      </c>
      <c r="F6" s="104">
        <v>1</v>
      </c>
      <c r="G6" s="101">
        <v>1</v>
      </c>
      <c r="H6" s="101">
        <v>1</v>
      </c>
      <c r="I6" s="101">
        <v>1</v>
      </c>
      <c r="J6" s="101">
        <v>1</v>
      </c>
      <c r="K6" s="101">
        <v>1</v>
      </c>
      <c r="L6" s="101">
        <v>1</v>
      </c>
      <c r="M6" s="102">
        <v>1</v>
      </c>
      <c r="N6" s="104">
        <v>1</v>
      </c>
      <c r="O6" s="101">
        <v>1</v>
      </c>
      <c r="P6" s="101">
        <v>1</v>
      </c>
      <c r="Q6" s="101">
        <v>1</v>
      </c>
      <c r="R6" s="101">
        <v>1</v>
      </c>
      <c r="S6" s="101">
        <v>1</v>
      </c>
      <c r="T6" s="102">
        <v>1</v>
      </c>
      <c r="U6" s="104">
        <v>1</v>
      </c>
      <c r="V6" s="101">
        <v>1</v>
      </c>
      <c r="W6" s="101">
        <v>1</v>
      </c>
      <c r="X6" s="101">
        <v>1</v>
      </c>
      <c r="Y6" s="102">
        <v>1</v>
      </c>
      <c r="Z6" s="104">
        <v>1</v>
      </c>
      <c r="AA6" s="102">
        <v>1</v>
      </c>
      <c r="AB6" s="104">
        <v>1</v>
      </c>
      <c r="AC6" s="101">
        <v>1</v>
      </c>
      <c r="AD6" s="264">
        <v>1</v>
      </c>
      <c r="AE6" s="261">
        <v>1</v>
      </c>
      <c r="AF6" s="64">
        <v>1</v>
      </c>
      <c r="AG6" s="65">
        <v>1</v>
      </c>
      <c r="AH6" s="75">
        <v>1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224">
        <v>877</v>
      </c>
      <c r="D7" s="104">
        <v>1</v>
      </c>
      <c r="E7" s="102">
        <v>1</v>
      </c>
      <c r="F7" s="104">
        <v>1</v>
      </c>
      <c r="G7" s="101">
        <v>1</v>
      </c>
      <c r="H7" s="101">
        <v>1</v>
      </c>
      <c r="I7" s="101">
        <v>1</v>
      </c>
      <c r="J7" s="101">
        <v>1</v>
      </c>
      <c r="K7" s="101">
        <v>1</v>
      </c>
      <c r="L7" s="101">
        <v>1</v>
      </c>
      <c r="M7" s="102">
        <v>1</v>
      </c>
      <c r="N7" s="104">
        <v>1</v>
      </c>
      <c r="O7" s="101">
        <v>1</v>
      </c>
      <c r="P7" s="101">
        <v>1</v>
      </c>
      <c r="Q7" s="101">
        <v>1</v>
      </c>
      <c r="R7" s="101">
        <v>1</v>
      </c>
      <c r="S7" s="101">
        <v>1</v>
      </c>
      <c r="T7" s="102">
        <v>1</v>
      </c>
      <c r="U7" s="104">
        <v>1</v>
      </c>
      <c r="V7" s="101">
        <v>1</v>
      </c>
      <c r="W7" s="101">
        <v>1</v>
      </c>
      <c r="X7" s="101">
        <v>1</v>
      </c>
      <c r="Y7" s="102">
        <v>1</v>
      </c>
      <c r="Z7" s="104">
        <v>1</v>
      </c>
      <c r="AA7" s="102">
        <v>1</v>
      </c>
      <c r="AB7" s="104">
        <v>1</v>
      </c>
      <c r="AC7" s="101">
        <v>1</v>
      </c>
      <c r="AD7" s="264">
        <v>1</v>
      </c>
      <c r="AE7" s="261">
        <v>1</v>
      </c>
      <c r="AF7" s="64">
        <v>1</v>
      </c>
      <c r="AG7" s="65">
        <v>1</v>
      </c>
      <c r="AH7" s="75">
        <v>1</v>
      </c>
    </row>
    <row r="8" spans="1:35" s="1" customFormat="1" ht="15.9" customHeight="1" x14ac:dyDescent="0.25">
      <c r="A8" s="54">
        <f t="shared" si="1"/>
        <v>4</v>
      </c>
      <c r="B8" s="55" t="s">
        <v>6</v>
      </c>
      <c r="C8" s="231">
        <v>1020</v>
      </c>
      <c r="D8" s="104">
        <v>1</v>
      </c>
      <c r="E8" s="102">
        <v>1</v>
      </c>
      <c r="F8" s="104">
        <v>1</v>
      </c>
      <c r="G8" s="101">
        <v>1</v>
      </c>
      <c r="H8" s="101">
        <v>1</v>
      </c>
      <c r="I8" s="101">
        <v>1</v>
      </c>
      <c r="J8" s="45">
        <v>0.98</v>
      </c>
      <c r="K8" s="45">
        <v>0.95</v>
      </c>
      <c r="L8" s="45">
        <v>0.92</v>
      </c>
      <c r="M8" s="46">
        <v>0.92</v>
      </c>
      <c r="N8" s="104">
        <v>1</v>
      </c>
      <c r="O8" s="101">
        <v>1</v>
      </c>
      <c r="P8" s="101">
        <v>1</v>
      </c>
      <c r="Q8" s="101">
        <v>1</v>
      </c>
      <c r="R8" s="101">
        <v>1</v>
      </c>
      <c r="S8" s="101">
        <v>1</v>
      </c>
      <c r="T8" s="102">
        <v>1</v>
      </c>
      <c r="U8" s="104">
        <v>1</v>
      </c>
      <c r="V8" s="101">
        <v>1</v>
      </c>
      <c r="W8" s="101">
        <v>1</v>
      </c>
      <c r="X8" s="101">
        <v>1</v>
      </c>
      <c r="Y8" s="46">
        <v>0.99</v>
      </c>
      <c r="Z8" s="47">
        <v>0.98</v>
      </c>
      <c r="AA8" s="46">
        <v>0.98</v>
      </c>
      <c r="AB8" s="47">
        <v>0.82</v>
      </c>
      <c r="AC8" s="45">
        <v>0.82</v>
      </c>
      <c r="AD8" s="265">
        <v>0.82</v>
      </c>
      <c r="AE8" s="262">
        <v>0</v>
      </c>
      <c r="AF8" s="154">
        <v>0</v>
      </c>
      <c r="AG8" s="60">
        <v>0.2</v>
      </c>
      <c r="AH8" s="61">
        <v>0.7</v>
      </c>
    </row>
    <row r="9" spans="1:35" s="1" customFormat="1" ht="15.9" customHeight="1" x14ac:dyDescent="0.25">
      <c r="A9" s="71">
        <f t="shared" si="1"/>
        <v>5</v>
      </c>
      <c r="B9" s="72" t="s">
        <v>7</v>
      </c>
      <c r="C9" s="224">
        <v>1090</v>
      </c>
      <c r="D9" s="104">
        <v>1</v>
      </c>
      <c r="E9" s="102">
        <v>1</v>
      </c>
      <c r="F9" s="104">
        <v>1</v>
      </c>
      <c r="G9" s="101">
        <v>1</v>
      </c>
      <c r="H9" s="101">
        <v>1</v>
      </c>
      <c r="I9" s="101">
        <v>1</v>
      </c>
      <c r="J9" s="101">
        <v>1</v>
      </c>
      <c r="K9" s="101">
        <v>1</v>
      </c>
      <c r="L9" s="101">
        <v>1</v>
      </c>
      <c r="M9" s="102">
        <v>1</v>
      </c>
      <c r="N9" s="104">
        <v>1</v>
      </c>
      <c r="O9" s="101">
        <v>1</v>
      </c>
      <c r="P9" s="101">
        <v>1</v>
      </c>
      <c r="Q9" s="101">
        <v>1</v>
      </c>
      <c r="R9" s="101">
        <v>1</v>
      </c>
      <c r="S9" s="101">
        <v>1</v>
      </c>
      <c r="T9" s="102">
        <v>1</v>
      </c>
      <c r="U9" s="174">
        <v>1</v>
      </c>
      <c r="V9" s="101">
        <v>1</v>
      </c>
      <c r="W9" s="101">
        <v>1</v>
      </c>
      <c r="X9" s="101">
        <v>1</v>
      </c>
      <c r="Y9" s="102">
        <v>1</v>
      </c>
      <c r="Z9" s="47">
        <v>0.95</v>
      </c>
      <c r="AA9" s="46">
        <v>0.96</v>
      </c>
      <c r="AB9" s="176">
        <v>0.96</v>
      </c>
      <c r="AC9" s="101">
        <v>1</v>
      </c>
      <c r="AD9" s="264">
        <v>1</v>
      </c>
      <c r="AE9" s="261">
        <v>1</v>
      </c>
      <c r="AF9" s="240">
        <v>1</v>
      </c>
      <c r="AG9" s="66">
        <v>1</v>
      </c>
      <c r="AH9" s="75">
        <v>1</v>
      </c>
    </row>
    <row r="10" spans="1:35" s="1" customFormat="1" ht="15.9" customHeight="1" x14ac:dyDescent="0.25">
      <c r="A10" s="71">
        <f t="shared" si="1"/>
        <v>6</v>
      </c>
      <c r="B10" s="72" t="s">
        <v>8</v>
      </c>
      <c r="C10" s="224">
        <v>1098</v>
      </c>
      <c r="D10" s="104">
        <v>1</v>
      </c>
      <c r="E10" s="102">
        <v>1</v>
      </c>
      <c r="F10" s="104">
        <v>1</v>
      </c>
      <c r="G10" s="101">
        <v>1</v>
      </c>
      <c r="H10" s="101">
        <v>1</v>
      </c>
      <c r="I10" s="101">
        <v>1</v>
      </c>
      <c r="J10" s="101">
        <v>1</v>
      </c>
      <c r="K10" s="101">
        <v>1</v>
      </c>
      <c r="L10" s="101">
        <v>1</v>
      </c>
      <c r="M10" s="102">
        <v>1</v>
      </c>
      <c r="N10" s="104">
        <v>1</v>
      </c>
      <c r="O10" s="101">
        <v>1</v>
      </c>
      <c r="P10" s="101">
        <v>1</v>
      </c>
      <c r="Q10" s="101">
        <v>1</v>
      </c>
      <c r="R10" s="101">
        <v>1</v>
      </c>
      <c r="S10" s="101">
        <v>1</v>
      </c>
      <c r="T10" s="102">
        <v>1</v>
      </c>
      <c r="U10" s="174">
        <v>1</v>
      </c>
      <c r="V10" s="101">
        <v>1</v>
      </c>
      <c r="W10" s="101">
        <v>1</v>
      </c>
      <c r="X10" s="101">
        <v>1</v>
      </c>
      <c r="Y10" s="102">
        <v>1</v>
      </c>
      <c r="Z10" s="104">
        <v>1</v>
      </c>
      <c r="AA10" s="102">
        <v>1</v>
      </c>
      <c r="AB10" s="174">
        <v>1</v>
      </c>
      <c r="AC10" s="101">
        <v>1</v>
      </c>
      <c r="AD10" s="264">
        <v>1</v>
      </c>
      <c r="AE10" s="261">
        <v>1</v>
      </c>
      <c r="AF10" s="240">
        <v>1</v>
      </c>
      <c r="AG10" s="66">
        <v>1</v>
      </c>
      <c r="AH10" s="75">
        <v>1</v>
      </c>
    </row>
    <row r="11" spans="1:35" s="1" customFormat="1" ht="15.9" customHeight="1" x14ac:dyDescent="0.25">
      <c r="A11" s="92">
        <f t="shared" si="1"/>
        <v>7</v>
      </c>
      <c r="B11" s="93" t="s">
        <v>9</v>
      </c>
      <c r="C11" s="225">
        <v>780</v>
      </c>
      <c r="D11" s="91">
        <v>0</v>
      </c>
      <c r="E11" s="100">
        <v>0</v>
      </c>
      <c r="F11" s="91">
        <v>0</v>
      </c>
      <c r="G11" s="99">
        <v>0</v>
      </c>
      <c r="H11" s="99">
        <v>0</v>
      </c>
      <c r="I11" s="99">
        <v>0</v>
      </c>
      <c r="J11" s="99">
        <v>0</v>
      </c>
      <c r="K11" s="99">
        <v>0</v>
      </c>
      <c r="L11" s="99">
        <v>0</v>
      </c>
      <c r="M11" s="100">
        <v>0</v>
      </c>
      <c r="N11" s="91">
        <v>0</v>
      </c>
      <c r="O11" s="99">
        <v>0</v>
      </c>
      <c r="P11" s="99">
        <v>0</v>
      </c>
      <c r="Q11" s="99">
        <v>0</v>
      </c>
      <c r="R11" s="99">
        <v>0</v>
      </c>
      <c r="S11" s="99">
        <v>0</v>
      </c>
      <c r="T11" s="100">
        <v>0</v>
      </c>
      <c r="U11" s="241">
        <v>0</v>
      </c>
      <c r="V11" s="99">
        <v>0</v>
      </c>
      <c r="W11" s="99">
        <v>0</v>
      </c>
      <c r="X11" s="99">
        <v>0</v>
      </c>
      <c r="Y11" s="100">
        <v>0</v>
      </c>
      <c r="Z11" s="91">
        <v>0</v>
      </c>
      <c r="AA11" s="100">
        <v>0</v>
      </c>
      <c r="AB11" s="241">
        <v>0</v>
      </c>
      <c r="AC11" s="99">
        <v>0</v>
      </c>
      <c r="AD11" s="266">
        <v>0</v>
      </c>
      <c r="AE11" s="262">
        <v>0</v>
      </c>
      <c r="AF11" s="154">
        <v>0</v>
      </c>
      <c r="AG11" s="115">
        <v>0</v>
      </c>
      <c r="AH11" s="116">
        <v>0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230">
        <v>1194</v>
      </c>
      <c r="D12" s="59">
        <v>0.64</v>
      </c>
      <c r="E12" s="58">
        <v>0.96</v>
      </c>
      <c r="F12" s="58">
        <v>0.8</v>
      </c>
      <c r="G12" s="107">
        <v>1</v>
      </c>
      <c r="H12" s="107">
        <v>1</v>
      </c>
      <c r="I12" s="107">
        <v>1</v>
      </c>
      <c r="J12" s="107">
        <v>1</v>
      </c>
      <c r="K12" s="107">
        <v>1</v>
      </c>
      <c r="L12" s="107">
        <v>1</v>
      </c>
      <c r="M12" s="108">
        <v>1</v>
      </c>
      <c r="N12" s="105">
        <v>1</v>
      </c>
      <c r="O12" s="107">
        <v>1</v>
      </c>
      <c r="P12" s="107">
        <v>1</v>
      </c>
      <c r="Q12" s="107">
        <v>1</v>
      </c>
      <c r="R12" s="107">
        <v>1</v>
      </c>
      <c r="S12" s="107">
        <v>1</v>
      </c>
      <c r="T12" s="108">
        <v>1</v>
      </c>
      <c r="U12" s="105">
        <v>1</v>
      </c>
      <c r="V12" s="107">
        <v>1</v>
      </c>
      <c r="W12" s="107">
        <v>1</v>
      </c>
      <c r="X12" s="107">
        <v>1</v>
      </c>
      <c r="Y12" s="108">
        <v>1</v>
      </c>
      <c r="Z12" s="105">
        <v>1</v>
      </c>
      <c r="AA12" s="108">
        <v>1</v>
      </c>
      <c r="AB12" s="105">
        <v>1</v>
      </c>
      <c r="AC12" s="107">
        <v>1</v>
      </c>
      <c r="AD12" s="267">
        <v>1</v>
      </c>
      <c r="AE12" s="263">
        <v>1</v>
      </c>
      <c r="AF12" s="69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226"/>
      <c r="D13" s="22">
        <f t="shared" ref="D13:AH13" si="2">(D5*$C5)+(D6*$C6)+(D7*$C7)+(D8*$C8)+(D9*$C9)+(D10*$C10)+(D11*$C11)+(D12*$C12)</f>
        <v>6492.16</v>
      </c>
      <c r="E13" s="34">
        <f t="shared" si="2"/>
        <v>6874.24</v>
      </c>
      <c r="F13" s="22">
        <f t="shared" si="2"/>
        <v>6683.2</v>
      </c>
      <c r="G13" s="12">
        <f t="shared" si="2"/>
        <v>6922</v>
      </c>
      <c r="H13" s="12">
        <f t="shared" si="2"/>
        <v>6922</v>
      </c>
      <c r="I13" s="12">
        <f t="shared" si="2"/>
        <v>6922</v>
      </c>
      <c r="J13" s="12">
        <f t="shared" si="2"/>
        <v>6901.6</v>
      </c>
      <c r="K13" s="12">
        <f t="shared" si="2"/>
        <v>6871</v>
      </c>
      <c r="L13" s="12">
        <f t="shared" si="2"/>
        <v>6840.4</v>
      </c>
      <c r="M13" s="34">
        <f t="shared" si="2"/>
        <v>6840.4</v>
      </c>
      <c r="N13" s="22">
        <f t="shared" si="2"/>
        <v>6922</v>
      </c>
      <c r="O13" s="12">
        <f t="shared" si="2"/>
        <v>6922</v>
      </c>
      <c r="P13" s="12">
        <f t="shared" si="2"/>
        <v>6922</v>
      </c>
      <c r="Q13" s="12">
        <f t="shared" si="2"/>
        <v>6922</v>
      </c>
      <c r="R13" s="12">
        <f t="shared" si="2"/>
        <v>6922</v>
      </c>
      <c r="S13" s="12">
        <f t="shared" si="2"/>
        <v>6922</v>
      </c>
      <c r="T13" s="34">
        <f t="shared" si="2"/>
        <v>6922</v>
      </c>
      <c r="U13" s="22">
        <f t="shared" si="2"/>
        <v>6922</v>
      </c>
      <c r="V13" s="12">
        <f t="shared" si="2"/>
        <v>6922</v>
      </c>
      <c r="W13" s="12">
        <f t="shared" si="2"/>
        <v>6922</v>
      </c>
      <c r="X13" s="12">
        <f t="shared" si="2"/>
        <v>6922</v>
      </c>
      <c r="Y13" s="34">
        <f t="shared" si="2"/>
        <v>6911.8</v>
      </c>
      <c r="Z13" s="22">
        <f t="shared" si="2"/>
        <v>6847.1</v>
      </c>
      <c r="AA13" s="34">
        <f t="shared" si="2"/>
        <v>6858</v>
      </c>
      <c r="AB13" s="22">
        <f t="shared" si="2"/>
        <v>6694.8</v>
      </c>
      <c r="AC13" s="12">
        <f t="shared" si="2"/>
        <v>6738.4</v>
      </c>
      <c r="AD13" s="249">
        <f t="shared" si="2"/>
        <v>6738.4</v>
      </c>
      <c r="AE13" s="250">
        <f t="shared" si="2"/>
        <v>5902</v>
      </c>
      <c r="AF13" s="22">
        <f t="shared" si="2"/>
        <v>5902</v>
      </c>
      <c r="AG13" s="12">
        <f t="shared" si="2"/>
        <v>6106</v>
      </c>
      <c r="AH13" s="30">
        <f t="shared" si="2"/>
        <v>6616</v>
      </c>
    </row>
    <row r="14" spans="1:35" s="18" customFormat="1" ht="15.9" customHeight="1" x14ac:dyDescent="0.25">
      <c r="A14" s="15"/>
      <c r="B14" s="13" t="s">
        <v>108</v>
      </c>
      <c r="C14" s="227">
        <v>4.3200000000000002E-2</v>
      </c>
      <c r="D14" s="22"/>
      <c r="E14" s="34"/>
      <c r="F14" s="22"/>
      <c r="G14" s="12"/>
      <c r="H14" s="12"/>
      <c r="I14" s="12"/>
      <c r="J14" s="12"/>
      <c r="K14" s="12"/>
      <c r="L14" s="12"/>
      <c r="M14" s="34"/>
      <c r="N14" s="22"/>
      <c r="O14" s="12"/>
      <c r="P14" s="12"/>
      <c r="Q14" s="12"/>
      <c r="R14" s="12"/>
      <c r="S14" s="12"/>
      <c r="T14" s="34"/>
      <c r="U14" s="22"/>
      <c r="V14" s="12"/>
      <c r="W14" s="12"/>
      <c r="X14" s="12"/>
      <c r="Y14" s="34"/>
      <c r="Z14" s="22"/>
      <c r="AA14" s="34"/>
      <c r="AB14" s="22"/>
      <c r="AC14" s="12"/>
      <c r="AD14" s="249"/>
      <c r="AE14" s="250"/>
      <c r="AF14" s="22">
        <f>(IF(AF5&lt;100%,0,AF5*$C5)+IF(AF6&lt;100%,0,AF6*$C6)+IF(AF7&lt;100%,0,AF7*$C7)+IF(AF8&lt;100%,0,AF8*$C8)+IF(AF9&lt;100%,0,AF9*$C9)+IF(AF10&lt;100%,0,AF10*$C10)+IF(AF11&lt;100%,0,AF11*$C11)+IF(AF12&lt;100%,0,AF12*$C12))*$C14</f>
        <v>254.96640000000002</v>
      </c>
      <c r="AG14" s="12">
        <f>(IF(AG5&lt;100%,0,AG5*$C5)+IF(AG6&lt;100%,0,AG6*$C6)+IF(AG7&lt;100%,0,AG7*$C7)+IF(AG8&lt;100%,0,AG8*$C8)+IF(AG9&lt;100%,0,AG9*$C9)+IF(AG10&lt;100%,0,AG10*$C10)+IF(AG11&lt;100%,0,AG11*$C11)+IF(AG12&lt;100%,0,AG12*$C12))*$C14</f>
        <v>254.96640000000002</v>
      </c>
      <c r="AH14" s="30">
        <f>(IF(AH5&lt;100%,0,AH5*$C5)+IF(AH6&lt;100%,0,AH6*$C6)+IF(AH7&lt;100%,0,AH7*$C7)+IF(AH8&lt;100%,0,AH8*$C8)+IF(AH9&lt;100%,0,AH9*$C9)+IF(AH10&lt;100%,0,AH10*$C10)+IF(AH11&lt;100%,0,AH11*$C11)+IF(AH12&lt;100%,0,AH12*$C12))*$C14</f>
        <v>254.96640000000002</v>
      </c>
      <c r="AI14" s="28"/>
    </row>
    <row r="15" spans="1:35" s="18" customFormat="1" ht="15.9" customHeight="1" x14ac:dyDescent="0.25">
      <c r="A15" s="15"/>
      <c r="B15" s="14" t="s">
        <v>106</v>
      </c>
      <c r="C15" s="228"/>
      <c r="D15" s="23">
        <f t="shared" ref="D15:AH15" si="3">D13-D14</f>
        <v>6492.16</v>
      </c>
      <c r="E15" s="35">
        <f t="shared" si="3"/>
        <v>6874.24</v>
      </c>
      <c r="F15" s="23">
        <f t="shared" si="3"/>
        <v>6683.2</v>
      </c>
      <c r="G15" s="17">
        <f t="shared" si="3"/>
        <v>6922</v>
      </c>
      <c r="H15" s="17">
        <f t="shared" si="3"/>
        <v>6922</v>
      </c>
      <c r="I15" s="17">
        <f t="shared" si="3"/>
        <v>6922</v>
      </c>
      <c r="J15" s="17">
        <f t="shared" si="3"/>
        <v>6901.6</v>
      </c>
      <c r="K15" s="17">
        <f t="shared" si="3"/>
        <v>6871</v>
      </c>
      <c r="L15" s="17">
        <f t="shared" si="3"/>
        <v>6840.4</v>
      </c>
      <c r="M15" s="35">
        <f t="shared" si="3"/>
        <v>6840.4</v>
      </c>
      <c r="N15" s="23">
        <f t="shared" si="3"/>
        <v>6922</v>
      </c>
      <c r="O15" s="17">
        <f t="shared" si="3"/>
        <v>6922</v>
      </c>
      <c r="P15" s="17">
        <f t="shared" si="3"/>
        <v>6922</v>
      </c>
      <c r="Q15" s="17">
        <f t="shared" si="3"/>
        <v>6922</v>
      </c>
      <c r="R15" s="17">
        <f t="shared" si="3"/>
        <v>6922</v>
      </c>
      <c r="S15" s="17">
        <f t="shared" si="3"/>
        <v>6922</v>
      </c>
      <c r="T15" s="35">
        <f t="shared" si="3"/>
        <v>6922</v>
      </c>
      <c r="U15" s="23">
        <f t="shared" si="3"/>
        <v>6922</v>
      </c>
      <c r="V15" s="17">
        <f t="shared" si="3"/>
        <v>6922</v>
      </c>
      <c r="W15" s="17">
        <f t="shared" si="3"/>
        <v>6922</v>
      </c>
      <c r="X15" s="17">
        <f t="shared" si="3"/>
        <v>6922</v>
      </c>
      <c r="Y15" s="35">
        <f t="shared" si="3"/>
        <v>6911.8</v>
      </c>
      <c r="Z15" s="23">
        <f t="shared" si="3"/>
        <v>6847.1</v>
      </c>
      <c r="AA15" s="35">
        <f t="shared" si="3"/>
        <v>6858</v>
      </c>
      <c r="AB15" s="23">
        <f t="shared" si="3"/>
        <v>6694.8</v>
      </c>
      <c r="AC15" s="17">
        <f t="shared" si="3"/>
        <v>6738.4</v>
      </c>
      <c r="AD15" s="251">
        <f t="shared" si="3"/>
        <v>6738.4</v>
      </c>
      <c r="AE15" s="252">
        <f t="shared" si="3"/>
        <v>5902</v>
      </c>
      <c r="AF15" s="23">
        <f t="shared" si="3"/>
        <v>5647.0335999999998</v>
      </c>
      <c r="AG15" s="17">
        <f t="shared" si="3"/>
        <v>5851.0335999999998</v>
      </c>
      <c r="AH15" s="31">
        <f t="shared" si="3"/>
        <v>6361.0335999999998</v>
      </c>
      <c r="AI15" s="28"/>
    </row>
    <row r="16" spans="1:35" s="1" customFormat="1" ht="15.9" customHeight="1" x14ac:dyDescent="0.25">
      <c r="A16" s="3"/>
      <c r="B16" s="7" t="s">
        <v>105</v>
      </c>
      <c r="C16" s="229">
        <f>SUM(C5:C12)</f>
        <v>7702</v>
      </c>
      <c r="D16" s="21"/>
      <c r="E16" s="33"/>
      <c r="F16" s="21"/>
      <c r="G16" s="5"/>
      <c r="H16" s="5"/>
      <c r="I16" s="5"/>
      <c r="J16" s="5"/>
      <c r="K16" s="5"/>
      <c r="L16" s="5"/>
      <c r="M16" s="33"/>
      <c r="N16" s="21"/>
      <c r="O16" s="5"/>
      <c r="P16" s="5"/>
      <c r="Q16" s="5"/>
      <c r="R16" s="5"/>
      <c r="S16" s="5"/>
      <c r="T16" s="33"/>
      <c r="U16" s="21"/>
      <c r="V16" s="5"/>
      <c r="W16" s="5"/>
      <c r="X16" s="5"/>
      <c r="Y16" s="33"/>
      <c r="Z16" s="21"/>
      <c r="AA16" s="33"/>
      <c r="AB16" s="21"/>
      <c r="AC16" s="5"/>
      <c r="AD16" s="247"/>
      <c r="AE16" s="248"/>
      <c r="AF16" s="21"/>
      <c r="AG16" s="5"/>
      <c r="AH16" s="29"/>
    </row>
    <row r="17" spans="1:35" s="1" customFormat="1" ht="15.9" customHeight="1" x14ac:dyDescent="0.25">
      <c r="A17" s="3"/>
      <c r="B17" s="4"/>
      <c r="C17" s="223">
        <f>SUM(D15:AH15)/31</f>
        <v>6740.6645419354827</v>
      </c>
      <c r="D17" s="21"/>
      <c r="E17" s="33"/>
      <c r="F17" s="21"/>
      <c r="G17" s="5"/>
      <c r="H17" s="5"/>
      <c r="I17" s="5"/>
      <c r="J17" s="5"/>
      <c r="K17" s="5"/>
      <c r="L17" s="5"/>
      <c r="M17" s="33"/>
      <c r="N17" s="21"/>
      <c r="O17" s="5"/>
      <c r="P17" s="5"/>
      <c r="Q17" s="5"/>
      <c r="R17" s="5"/>
      <c r="S17" s="5"/>
      <c r="T17" s="33"/>
      <c r="U17" s="21"/>
      <c r="V17" s="5"/>
      <c r="W17" s="5"/>
      <c r="X17" s="5"/>
      <c r="Y17" s="33"/>
      <c r="Z17" s="21"/>
      <c r="AA17" s="33"/>
      <c r="AB17" s="21"/>
      <c r="AC17" s="5"/>
      <c r="AD17" s="247"/>
      <c r="AE17" s="248"/>
      <c r="AF17" s="21"/>
      <c r="AG17" s="5"/>
      <c r="AH17" s="29"/>
    </row>
    <row r="18" spans="1:35" s="1" customFormat="1" ht="15.9" customHeight="1" x14ac:dyDescent="0.3">
      <c r="A18" s="3"/>
      <c r="B18" s="113" t="s">
        <v>13</v>
      </c>
      <c r="C18" s="223"/>
      <c r="D18" s="21"/>
      <c r="E18" s="33"/>
      <c r="F18" s="21"/>
      <c r="G18" s="5"/>
      <c r="H18" s="5"/>
      <c r="I18" s="5"/>
      <c r="J18" s="5"/>
      <c r="K18" s="5"/>
      <c r="L18" s="5"/>
      <c r="M18" s="33"/>
      <c r="N18" s="21"/>
      <c r="O18" s="5"/>
      <c r="P18" s="5"/>
      <c r="Q18" s="5"/>
      <c r="R18" s="5"/>
      <c r="S18" s="5"/>
      <c r="T18" s="33"/>
      <c r="U18" s="21"/>
      <c r="V18" s="5"/>
      <c r="W18" s="5"/>
      <c r="X18" s="5"/>
      <c r="Y18" s="33"/>
      <c r="Z18" s="21"/>
      <c r="AA18" s="33"/>
      <c r="AB18" s="21"/>
      <c r="AC18" s="5"/>
      <c r="AD18" s="247"/>
      <c r="AE18" s="248"/>
      <c r="AF18" s="21"/>
      <c r="AG18" s="5"/>
      <c r="AH18" s="29"/>
    </row>
    <row r="19" spans="1:35" s="1" customFormat="1" ht="15.9" customHeight="1" x14ac:dyDescent="0.25">
      <c r="A19" s="92">
        <v>1</v>
      </c>
      <c r="B19" s="93" t="s">
        <v>12</v>
      </c>
      <c r="C19" s="225">
        <v>1150</v>
      </c>
      <c r="D19" s="104">
        <v>1</v>
      </c>
      <c r="E19" s="102">
        <v>1</v>
      </c>
      <c r="F19" s="104">
        <v>1</v>
      </c>
      <c r="G19" s="101">
        <v>1</v>
      </c>
      <c r="H19" s="101">
        <v>1</v>
      </c>
      <c r="I19" s="101">
        <v>1</v>
      </c>
      <c r="J19" s="101">
        <v>1</v>
      </c>
      <c r="K19" s="101">
        <v>1</v>
      </c>
      <c r="L19" s="101">
        <v>1</v>
      </c>
      <c r="M19" s="102">
        <v>1</v>
      </c>
      <c r="N19" s="104">
        <v>1</v>
      </c>
      <c r="O19" s="101">
        <v>1</v>
      </c>
      <c r="P19" s="101">
        <v>1</v>
      </c>
      <c r="Q19" s="101">
        <v>1</v>
      </c>
      <c r="R19" s="101">
        <v>1</v>
      </c>
      <c r="S19" s="101">
        <v>1</v>
      </c>
      <c r="T19" s="102">
        <v>1</v>
      </c>
      <c r="U19" s="104">
        <v>1</v>
      </c>
      <c r="V19" s="99">
        <v>0</v>
      </c>
      <c r="W19" s="99">
        <v>0</v>
      </c>
      <c r="X19" s="99">
        <v>0</v>
      </c>
      <c r="Y19" s="100">
        <v>0</v>
      </c>
      <c r="Z19" s="91">
        <v>0</v>
      </c>
      <c r="AA19" s="100">
        <v>0</v>
      </c>
      <c r="AB19" s="91">
        <v>0</v>
      </c>
      <c r="AC19" s="99">
        <v>0</v>
      </c>
      <c r="AD19" s="266">
        <v>0</v>
      </c>
      <c r="AE19" s="262">
        <v>0</v>
      </c>
      <c r="AF19" s="178">
        <v>0.3</v>
      </c>
      <c r="AG19" s="60">
        <v>0.7</v>
      </c>
      <c r="AH19" s="75">
        <v>1</v>
      </c>
    </row>
    <row r="20" spans="1:35" s="1" customFormat="1" ht="15.9" customHeight="1" x14ac:dyDescent="0.25">
      <c r="A20" s="71">
        <f>+A19+1</f>
        <v>2</v>
      </c>
      <c r="B20" s="72" t="s">
        <v>14</v>
      </c>
      <c r="C20" s="224">
        <v>1150</v>
      </c>
      <c r="D20" s="104">
        <v>1</v>
      </c>
      <c r="E20" s="102">
        <v>1</v>
      </c>
      <c r="F20" s="104">
        <v>1</v>
      </c>
      <c r="G20" s="101">
        <v>1</v>
      </c>
      <c r="H20" s="101">
        <v>1</v>
      </c>
      <c r="I20" s="101">
        <v>1</v>
      </c>
      <c r="J20" s="101">
        <v>1</v>
      </c>
      <c r="K20" s="101">
        <v>1</v>
      </c>
      <c r="L20" s="101">
        <v>1</v>
      </c>
      <c r="M20" s="102">
        <v>1</v>
      </c>
      <c r="N20" s="104">
        <v>1</v>
      </c>
      <c r="O20" s="101">
        <v>1</v>
      </c>
      <c r="P20" s="101">
        <v>1</v>
      </c>
      <c r="Q20" s="101">
        <v>1</v>
      </c>
      <c r="R20" s="101">
        <v>1</v>
      </c>
      <c r="S20" s="101">
        <v>1</v>
      </c>
      <c r="T20" s="102">
        <v>1</v>
      </c>
      <c r="U20" s="104">
        <v>1</v>
      </c>
      <c r="V20" s="101">
        <v>1</v>
      </c>
      <c r="W20" s="101">
        <v>1</v>
      </c>
      <c r="X20" s="101">
        <v>1</v>
      </c>
      <c r="Y20" s="102">
        <v>1</v>
      </c>
      <c r="Z20" s="104">
        <v>1</v>
      </c>
      <c r="AA20" s="102">
        <v>1</v>
      </c>
      <c r="AB20" s="104">
        <v>1</v>
      </c>
      <c r="AC20" s="101">
        <v>1</v>
      </c>
      <c r="AD20" s="264">
        <v>1</v>
      </c>
      <c r="AE20" s="261">
        <v>1</v>
      </c>
      <c r="AF20" s="64">
        <v>1</v>
      </c>
      <c r="AG20" s="65">
        <v>1</v>
      </c>
      <c r="AH20" s="75">
        <v>1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224">
        <v>1250</v>
      </c>
      <c r="D21" s="104">
        <v>1</v>
      </c>
      <c r="E21" s="102">
        <v>1</v>
      </c>
      <c r="F21" s="104">
        <v>1</v>
      </c>
      <c r="G21" s="101">
        <v>1</v>
      </c>
      <c r="H21" s="101">
        <v>1</v>
      </c>
      <c r="I21" s="101">
        <v>1</v>
      </c>
      <c r="J21" s="101">
        <v>1</v>
      </c>
      <c r="K21" s="101">
        <v>1</v>
      </c>
      <c r="L21" s="101">
        <v>1</v>
      </c>
      <c r="M21" s="102">
        <v>1</v>
      </c>
      <c r="N21" s="104">
        <v>1</v>
      </c>
      <c r="O21" s="101">
        <v>1</v>
      </c>
      <c r="P21" s="101">
        <v>1</v>
      </c>
      <c r="Q21" s="101">
        <v>1</v>
      </c>
      <c r="R21" s="101">
        <v>1</v>
      </c>
      <c r="S21" s="101">
        <v>1</v>
      </c>
      <c r="T21" s="102">
        <v>1</v>
      </c>
      <c r="U21" s="104">
        <v>1</v>
      </c>
      <c r="V21" s="101">
        <v>1</v>
      </c>
      <c r="W21" s="101">
        <v>1</v>
      </c>
      <c r="X21" s="101">
        <v>1</v>
      </c>
      <c r="Y21" s="102">
        <v>1</v>
      </c>
      <c r="Z21" s="104">
        <v>1</v>
      </c>
      <c r="AA21" s="102">
        <v>1</v>
      </c>
      <c r="AB21" s="104">
        <v>1</v>
      </c>
      <c r="AC21" s="101">
        <v>1</v>
      </c>
      <c r="AD21" s="264">
        <v>1</v>
      </c>
      <c r="AE21" s="261">
        <v>1</v>
      </c>
      <c r="AF21" s="64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230">
        <v>1250</v>
      </c>
      <c r="D22" s="105">
        <v>1</v>
      </c>
      <c r="E22" s="108">
        <v>1</v>
      </c>
      <c r="F22" s="105">
        <v>1</v>
      </c>
      <c r="G22" s="107">
        <v>1</v>
      </c>
      <c r="H22" s="107">
        <v>1</v>
      </c>
      <c r="I22" s="107">
        <v>1</v>
      </c>
      <c r="J22" s="107">
        <v>1</v>
      </c>
      <c r="K22" s="107">
        <v>1</v>
      </c>
      <c r="L22" s="107">
        <v>1</v>
      </c>
      <c r="M22" s="108">
        <v>1</v>
      </c>
      <c r="N22" s="105">
        <v>1</v>
      </c>
      <c r="O22" s="107">
        <v>1</v>
      </c>
      <c r="P22" s="107">
        <v>1</v>
      </c>
      <c r="Q22" s="107">
        <v>1</v>
      </c>
      <c r="R22" s="107">
        <v>1</v>
      </c>
      <c r="S22" s="107">
        <v>1</v>
      </c>
      <c r="T22" s="108">
        <v>1</v>
      </c>
      <c r="U22" s="105">
        <v>1</v>
      </c>
      <c r="V22" s="107">
        <v>1</v>
      </c>
      <c r="W22" s="107">
        <v>1</v>
      </c>
      <c r="X22" s="107">
        <v>1</v>
      </c>
      <c r="Y22" s="108">
        <v>1</v>
      </c>
      <c r="Z22" s="105">
        <v>1</v>
      </c>
      <c r="AA22" s="108">
        <v>1</v>
      </c>
      <c r="AB22" s="105">
        <v>1</v>
      </c>
      <c r="AC22" s="107">
        <v>1</v>
      </c>
      <c r="AD22" s="267">
        <v>1</v>
      </c>
      <c r="AE22" s="263">
        <v>1</v>
      </c>
      <c r="AF22" s="69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226"/>
      <c r="D23" s="22">
        <f t="shared" ref="D23:AH23" si="4">(D19*$C19)+(D20*$C20)+(D21*$C21)+(D22*$C22)</f>
        <v>4800</v>
      </c>
      <c r="E23" s="34">
        <f t="shared" si="4"/>
        <v>4800</v>
      </c>
      <c r="F23" s="22">
        <f t="shared" si="4"/>
        <v>4800</v>
      </c>
      <c r="G23" s="12">
        <f t="shared" si="4"/>
        <v>4800</v>
      </c>
      <c r="H23" s="12">
        <f t="shared" si="4"/>
        <v>4800</v>
      </c>
      <c r="I23" s="12">
        <f t="shared" si="4"/>
        <v>4800</v>
      </c>
      <c r="J23" s="12">
        <f t="shared" si="4"/>
        <v>4800</v>
      </c>
      <c r="K23" s="12">
        <f t="shared" si="4"/>
        <v>4800</v>
      </c>
      <c r="L23" s="12">
        <f t="shared" si="4"/>
        <v>4800</v>
      </c>
      <c r="M23" s="34">
        <f t="shared" si="4"/>
        <v>4800</v>
      </c>
      <c r="N23" s="22">
        <f t="shared" si="4"/>
        <v>4800</v>
      </c>
      <c r="O23" s="12">
        <f t="shared" si="4"/>
        <v>4800</v>
      </c>
      <c r="P23" s="12">
        <f t="shared" si="4"/>
        <v>4800</v>
      </c>
      <c r="Q23" s="12">
        <f t="shared" si="4"/>
        <v>4800</v>
      </c>
      <c r="R23" s="12">
        <f t="shared" si="4"/>
        <v>4800</v>
      </c>
      <c r="S23" s="12">
        <f t="shared" si="4"/>
        <v>4800</v>
      </c>
      <c r="T23" s="34">
        <f t="shared" si="4"/>
        <v>4800</v>
      </c>
      <c r="U23" s="22">
        <f t="shared" si="4"/>
        <v>4800</v>
      </c>
      <c r="V23" s="12">
        <f t="shared" si="4"/>
        <v>3650</v>
      </c>
      <c r="W23" s="12">
        <f t="shared" si="4"/>
        <v>3650</v>
      </c>
      <c r="X23" s="12">
        <f t="shared" si="4"/>
        <v>3650</v>
      </c>
      <c r="Y23" s="34">
        <f t="shared" si="4"/>
        <v>3650</v>
      </c>
      <c r="Z23" s="22">
        <f t="shared" si="4"/>
        <v>3650</v>
      </c>
      <c r="AA23" s="34">
        <f t="shared" si="4"/>
        <v>3650</v>
      </c>
      <c r="AB23" s="22">
        <f t="shared" si="4"/>
        <v>3650</v>
      </c>
      <c r="AC23" s="12">
        <f t="shared" si="4"/>
        <v>3650</v>
      </c>
      <c r="AD23" s="249">
        <f t="shared" si="4"/>
        <v>3650</v>
      </c>
      <c r="AE23" s="250">
        <f t="shared" si="4"/>
        <v>3650</v>
      </c>
      <c r="AF23" s="22">
        <f t="shared" si="4"/>
        <v>3995</v>
      </c>
      <c r="AG23" s="12">
        <f t="shared" si="4"/>
        <v>4455</v>
      </c>
      <c r="AH23" s="30">
        <f t="shared" si="4"/>
        <v>4800</v>
      </c>
    </row>
    <row r="24" spans="1:35" s="18" customFormat="1" ht="15.9" customHeight="1" x14ac:dyDescent="0.25">
      <c r="A24" s="15"/>
      <c r="B24" s="13" t="s">
        <v>108</v>
      </c>
      <c r="C24" s="227">
        <v>1.4500000000000001E-2</v>
      </c>
      <c r="D24" s="22"/>
      <c r="E24" s="34"/>
      <c r="F24" s="22"/>
      <c r="G24" s="12"/>
      <c r="H24" s="12"/>
      <c r="I24" s="12"/>
      <c r="J24" s="12"/>
      <c r="K24" s="12"/>
      <c r="L24" s="12"/>
      <c r="M24" s="34"/>
      <c r="N24" s="22"/>
      <c r="O24" s="12"/>
      <c r="P24" s="12"/>
      <c r="Q24" s="12"/>
      <c r="R24" s="12"/>
      <c r="S24" s="12"/>
      <c r="T24" s="34"/>
      <c r="U24" s="22"/>
      <c r="V24" s="12"/>
      <c r="W24" s="12"/>
      <c r="X24" s="12"/>
      <c r="Y24" s="34"/>
      <c r="Z24" s="22"/>
      <c r="AA24" s="34"/>
      <c r="AB24" s="22"/>
      <c r="AC24" s="12"/>
      <c r="AD24" s="249"/>
      <c r="AE24" s="250"/>
      <c r="AF24" s="22">
        <f>(IF(AF19&lt;100%,0,AF19*$C19)+IF(AF20&lt;100%,0,AF20*$C20)+IF(AF21&lt;100%,0,AF21*$C21)+IF(AF22&lt;100%,0,AF22*$C22))*$C24</f>
        <v>52.925000000000004</v>
      </c>
      <c r="AG24" s="12">
        <f>(IF(AG19&lt;100%,0,AG19*$C19)+IF(AG20&lt;100%,0,AG20*$C20)+IF(AG21&lt;100%,0,AG21*$C21)+IF(AG22&lt;100%,0,AG22*$C22))*$C24</f>
        <v>52.925000000000004</v>
      </c>
      <c r="AH24" s="30">
        <f>(IF(AH19&lt;100%,0,AH19*$C19)+IF(AH20&lt;100%,0,AH20*$C20)+IF(AH21&lt;100%,0,AH21*$C21)+IF(AH22&lt;100%,0,AH22*$C22))*$C24</f>
        <v>69.600000000000009</v>
      </c>
      <c r="AI24" s="28"/>
    </row>
    <row r="25" spans="1:35" s="18" customFormat="1" ht="15.9" customHeight="1" x14ac:dyDescent="0.25">
      <c r="A25" s="15"/>
      <c r="B25" s="14" t="s">
        <v>106</v>
      </c>
      <c r="C25" s="228"/>
      <c r="D25" s="23">
        <f t="shared" ref="D25:AH25" si="5">D23-D24</f>
        <v>4800</v>
      </c>
      <c r="E25" s="35">
        <f t="shared" si="5"/>
        <v>4800</v>
      </c>
      <c r="F25" s="23">
        <f t="shared" si="5"/>
        <v>4800</v>
      </c>
      <c r="G25" s="17">
        <f t="shared" si="5"/>
        <v>4800</v>
      </c>
      <c r="H25" s="17">
        <f t="shared" si="5"/>
        <v>4800</v>
      </c>
      <c r="I25" s="17">
        <f t="shared" si="5"/>
        <v>4800</v>
      </c>
      <c r="J25" s="17">
        <f t="shared" si="5"/>
        <v>4800</v>
      </c>
      <c r="K25" s="17">
        <f t="shared" si="5"/>
        <v>4800</v>
      </c>
      <c r="L25" s="17">
        <f t="shared" si="5"/>
        <v>4800</v>
      </c>
      <c r="M25" s="35">
        <f t="shared" si="5"/>
        <v>4800</v>
      </c>
      <c r="N25" s="23">
        <f t="shared" si="5"/>
        <v>4800</v>
      </c>
      <c r="O25" s="17">
        <f t="shared" si="5"/>
        <v>4800</v>
      </c>
      <c r="P25" s="17">
        <f t="shared" si="5"/>
        <v>4800</v>
      </c>
      <c r="Q25" s="17">
        <f t="shared" si="5"/>
        <v>4800</v>
      </c>
      <c r="R25" s="17">
        <f t="shared" si="5"/>
        <v>4800</v>
      </c>
      <c r="S25" s="17">
        <f t="shared" si="5"/>
        <v>4800</v>
      </c>
      <c r="T25" s="35">
        <f t="shared" si="5"/>
        <v>4800</v>
      </c>
      <c r="U25" s="23">
        <f t="shared" si="5"/>
        <v>4800</v>
      </c>
      <c r="V25" s="17">
        <f t="shared" si="5"/>
        <v>3650</v>
      </c>
      <c r="W25" s="17">
        <f t="shared" si="5"/>
        <v>3650</v>
      </c>
      <c r="X25" s="17">
        <f t="shared" si="5"/>
        <v>3650</v>
      </c>
      <c r="Y25" s="35">
        <f t="shared" si="5"/>
        <v>3650</v>
      </c>
      <c r="Z25" s="23">
        <f t="shared" si="5"/>
        <v>3650</v>
      </c>
      <c r="AA25" s="35">
        <f t="shared" si="5"/>
        <v>3650</v>
      </c>
      <c r="AB25" s="23">
        <f t="shared" si="5"/>
        <v>3650</v>
      </c>
      <c r="AC25" s="17">
        <f t="shared" si="5"/>
        <v>3650</v>
      </c>
      <c r="AD25" s="251">
        <f t="shared" si="5"/>
        <v>3650</v>
      </c>
      <c r="AE25" s="252">
        <f t="shared" si="5"/>
        <v>3650</v>
      </c>
      <c r="AF25" s="23">
        <f t="shared" si="5"/>
        <v>3942.0749999999998</v>
      </c>
      <c r="AG25" s="17">
        <f t="shared" si="5"/>
        <v>4402.0749999999998</v>
      </c>
      <c r="AH25" s="31">
        <f t="shared" si="5"/>
        <v>4730.3999999999996</v>
      </c>
      <c r="AI25" s="28"/>
    </row>
    <row r="26" spans="1:35" s="1" customFormat="1" ht="15.9" customHeight="1" x14ac:dyDescent="0.25">
      <c r="A26" s="3"/>
      <c r="B26" s="7" t="s">
        <v>105</v>
      </c>
      <c r="C26" s="229">
        <f>SUM(C19:C22)</f>
        <v>4800</v>
      </c>
      <c r="D26" s="21"/>
      <c r="E26" s="33"/>
      <c r="F26" s="21"/>
      <c r="G26" s="5"/>
      <c r="H26" s="5"/>
      <c r="I26" s="5"/>
      <c r="J26" s="5"/>
      <c r="K26" s="5"/>
      <c r="L26" s="5"/>
      <c r="M26" s="33"/>
      <c r="N26" s="21"/>
      <c r="O26" s="5"/>
      <c r="P26" s="5"/>
      <c r="Q26" s="5"/>
      <c r="R26" s="5"/>
      <c r="S26" s="5"/>
      <c r="T26" s="33"/>
      <c r="U26" s="21"/>
      <c r="V26" s="5"/>
      <c r="W26" s="5"/>
      <c r="X26" s="5"/>
      <c r="Y26" s="33"/>
      <c r="Z26" s="21"/>
      <c r="AA26" s="33"/>
      <c r="AB26" s="21"/>
      <c r="AC26" s="5"/>
      <c r="AD26" s="247"/>
      <c r="AE26" s="248"/>
      <c r="AF26" s="21"/>
      <c r="AG26" s="5"/>
      <c r="AH26" s="29"/>
    </row>
    <row r="27" spans="1:35" s="1" customFormat="1" ht="15.9" customHeight="1" x14ac:dyDescent="0.25">
      <c r="A27" s="3"/>
      <c r="B27" s="4"/>
      <c r="C27" s="223">
        <f>SUM(D25:AH25)/31</f>
        <v>4386.2758064516129</v>
      </c>
      <c r="D27" s="21"/>
      <c r="E27" s="33"/>
      <c r="F27" s="21"/>
      <c r="G27" s="5"/>
      <c r="H27" s="5"/>
      <c r="I27" s="5"/>
      <c r="J27" s="5"/>
      <c r="K27" s="5"/>
      <c r="L27" s="5"/>
      <c r="M27" s="33"/>
      <c r="N27" s="21"/>
      <c r="O27" s="5"/>
      <c r="P27" s="5"/>
      <c r="Q27" s="5"/>
      <c r="R27" s="5"/>
      <c r="S27" s="5"/>
      <c r="T27" s="33"/>
      <c r="U27" s="21"/>
      <c r="V27" s="5"/>
      <c r="W27" s="5"/>
      <c r="X27" s="5"/>
      <c r="Y27" s="33"/>
      <c r="Z27" s="21"/>
      <c r="AA27" s="33"/>
      <c r="AB27" s="21"/>
      <c r="AC27" s="5"/>
      <c r="AD27" s="247"/>
      <c r="AE27" s="248"/>
      <c r="AF27" s="21"/>
      <c r="AG27" s="5"/>
      <c r="AH27" s="29"/>
    </row>
    <row r="28" spans="1:35" s="1" customFormat="1" ht="15.9" customHeight="1" x14ac:dyDescent="0.3">
      <c r="A28" s="3"/>
      <c r="B28" s="113" t="s">
        <v>18</v>
      </c>
      <c r="C28" s="223"/>
      <c r="D28" s="21"/>
      <c r="E28" s="33"/>
      <c r="F28" s="21"/>
      <c r="G28" s="5"/>
      <c r="H28" s="5"/>
      <c r="I28" s="5"/>
      <c r="J28" s="5"/>
      <c r="K28" s="5"/>
      <c r="L28" s="5"/>
      <c r="M28" s="33"/>
      <c r="N28" s="21"/>
      <c r="O28" s="5"/>
      <c r="P28" s="5"/>
      <c r="Q28" s="5"/>
      <c r="R28" s="5"/>
      <c r="S28" s="5"/>
      <c r="T28" s="33"/>
      <c r="U28" s="21"/>
      <c r="V28" s="5"/>
      <c r="W28" s="5"/>
      <c r="X28" s="5"/>
      <c r="Y28" s="33"/>
      <c r="Z28" s="21"/>
      <c r="AA28" s="33"/>
      <c r="AB28" s="21"/>
      <c r="AC28" s="5"/>
      <c r="AD28" s="247"/>
      <c r="AE28" s="248"/>
      <c r="AF28" s="21"/>
      <c r="AG28" s="5"/>
      <c r="AH28" s="29"/>
    </row>
    <row r="29" spans="1:35" s="1" customFormat="1" ht="15.9" customHeight="1" x14ac:dyDescent="0.25">
      <c r="A29" s="71">
        <v>1</v>
      </c>
      <c r="B29" s="72" t="s">
        <v>17</v>
      </c>
      <c r="C29" s="224">
        <v>825</v>
      </c>
      <c r="D29" s="104">
        <v>1</v>
      </c>
      <c r="E29" s="102">
        <v>1</v>
      </c>
      <c r="F29" s="104">
        <v>1</v>
      </c>
      <c r="G29" s="101">
        <v>1</v>
      </c>
      <c r="H29" s="101">
        <v>1</v>
      </c>
      <c r="I29" s="101">
        <v>1</v>
      </c>
      <c r="J29" s="101">
        <v>1</v>
      </c>
      <c r="K29" s="101">
        <v>1</v>
      </c>
      <c r="L29" s="101">
        <v>1</v>
      </c>
      <c r="M29" s="102">
        <v>1</v>
      </c>
      <c r="N29" s="104">
        <v>1</v>
      </c>
      <c r="O29" s="101">
        <v>1</v>
      </c>
      <c r="P29" s="101">
        <v>1</v>
      </c>
      <c r="Q29" s="101">
        <v>1</v>
      </c>
      <c r="R29" s="101">
        <v>1</v>
      </c>
      <c r="S29" s="101">
        <v>1</v>
      </c>
      <c r="T29" s="102">
        <v>1</v>
      </c>
      <c r="U29" s="104">
        <v>1</v>
      </c>
      <c r="V29" s="101">
        <v>1</v>
      </c>
      <c r="W29" s="101">
        <v>1</v>
      </c>
      <c r="X29" s="101">
        <v>1</v>
      </c>
      <c r="Y29" s="102">
        <v>1</v>
      </c>
      <c r="Z29" s="104">
        <v>1</v>
      </c>
      <c r="AA29" s="102">
        <v>1</v>
      </c>
      <c r="AB29" s="104">
        <v>1</v>
      </c>
      <c r="AC29" s="101">
        <v>1</v>
      </c>
      <c r="AD29" s="264">
        <v>1</v>
      </c>
      <c r="AE29" s="261">
        <v>1</v>
      </c>
      <c r="AF29" s="64">
        <v>1</v>
      </c>
      <c r="AG29" s="65">
        <v>1</v>
      </c>
      <c r="AH29" s="75">
        <v>1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224">
        <v>839</v>
      </c>
      <c r="D30" s="104">
        <v>1</v>
      </c>
      <c r="E30" s="102">
        <v>1</v>
      </c>
      <c r="F30" s="104">
        <v>1</v>
      </c>
      <c r="G30" s="101">
        <v>1</v>
      </c>
      <c r="H30" s="101">
        <v>1</v>
      </c>
      <c r="I30" s="101">
        <v>1</v>
      </c>
      <c r="J30" s="101">
        <v>1</v>
      </c>
      <c r="K30" s="101">
        <v>1</v>
      </c>
      <c r="L30" s="101">
        <v>1</v>
      </c>
      <c r="M30" s="102">
        <v>1</v>
      </c>
      <c r="N30" s="104">
        <v>1</v>
      </c>
      <c r="O30" s="101">
        <v>1</v>
      </c>
      <c r="P30" s="101">
        <v>1</v>
      </c>
      <c r="Q30" s="101">
        <v>1</v>
      </c>
      <c r="R30" s="101">
        <v>1</v>
      </c>
      <c r="S30" s="101">
        <v>1</v>
      </c>
      <c r="T30" s="102">
        <v>1</v>
      </c>
      <c r="U30" s="104">
        <v>1</v>
      </c>
      <c r="V30" s="101">
        <v>1</v>
      </c>
      <c r="W30" s="101">
        <v>1</v>
      </c>
      <c r="X30" s="101">
        <v>1</v>
      </c>
      <c r="Y30" s="102">
        <v>1</v>
      </c>
      <c r="Z30" s="104">
        <v>1</v>
      </c>
      <c r="AA30" s="102">
        <v>1</v>
      </c>
      <c r="AB30" s="104">
        <v>1</v>
      </c>
      <c r="AC30" s="101">
        <v>1</v>
      </c>
      <c r="AD30" s="264">
        <v>1</v>
      </c>
      <c r="AE30" s="261">
        <v>1</v>
      </c>
      <c r="AF30" s="64">
        <v>1</v>
      </c>
      <c r="AG30" s="65">
        <v>1</v>
      </c>
      <c r="AH30" s="75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224">
        <v>839</v>
      </c>
      <c r="D31" s="104">
        <v>1</v>
      </c>
      <c r="E31" s="102">
        <v>1</v>
      </c>
      <c r="F31" s="104">
        <v>1</v>
      </c>
      <c r="G31" s="101">
        <v>1</v>
      </c>
      <c r="H31" s="101">
        <v>1</v>
      </c>
      <c r="I31" s="101">
        <v>1</v>
      </c>
      <c r="J31" s="101">
        <v>1</v>
      </c>
      <c r="K31" s="101">
        <v>1</v>
      </c>
      <c r="L31" s="101">
        <v>1</v>
      </c>
      <c r="M31" s="102">
        <v>1</v>
      </c>
      <c r="N31" s="104">
        <v>1</v>
      </c>
      <c r="O31" s="101">
        <v>1</v>
      </c>
      <c r="P31" s="101">
        <v>1</v>
      </c>
      <c r="Q31" s="101">
        <v>1</v>
      </c>
      <c r="R31" s="101">
        <v>1</v>
      </c>
      <c r="S31" s="101">
        <v>1</v>
      </c>
      <c r="T31" s="102">
        <v>1</v>
      </c>
      <c r="U31" s="104">
        <v>1</v>
      </c>
      <c r="V31" s="101">
        <v>1</v>
      </c>
      <c r="W31" s="101">
        <v>1</v>
      </c>
      <c r="X31" s="101">
        <v>1</v>
      </c>
      <c r="Y31" s="102">
        <v>1</v>
      </c>
      <c r="Z31" s="104">
        <v>1</v>
      </c>
      <c r="AA31" s="102">
        <v>1</v>
      </c>
      <c r="AB31" s="104">
        <v>1</v>
      </c>
      <c r="AC31" s="101">
        <v>1</v>
      </c>
      <c r="AD31" s="264">
        <v>1</v>
      </c>
      <c r="AE31" s="261">
        <v>1</v>
      </c>
      <c r="AF31" s="64">
        <v>1</v>
      </c>
      <c r="AG31" s="65">
        <v>1</v>
      </c>
      <c r="AH31" s="75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224">
        <v>693</v>
      </c>
      <c r="D32" s="104">
        <v>1</v>
      </c>
      <c r="E32" s="102">
        <v>1</v>
      </c>
      <c r="F32" s="104">
        <v>1</v>
      </c>
      <c r="G32" s="101">
        <v>1</v>
      </c>
      <c r="H32" s="101">
        <v>1</v>
      </c>
      <c r="I32" s="101">
        <v>1</v>
      </c>
      <c r="J32" s="101">
        <v>1</v>
      </c>
      <c r="K32" s="101">
        <v>1</v>
      </c>
      <c r="L32" s="101">
        <v>1</v>
      </c>
      <c r="M32" s="46">
        <v>0.23</v>
      </c>
      <c r="N32" s="91">
        <v>0</v>
      </c>
      <c r="O32" s="45">
        <v>0.3</v>
      </c>
      <c r="P32" s="101">
        <v>1</v>
      </c>
      <c r="Q32" s="101">
        <v>1</v>
      </c>
      <c r="R32" s="99">
        <v>0</v>
      </c>
      <c r="S32" s="99">
        <v>0</v>
      </c>
      <c r="T32" s="100">
        <v>0</v>
      </c>
      <c r="U32" s="91">
        <v>0</v>
      </c>
      <c r="V32" s="45">
        <v>0.2</v>
      </c>
      <c r="W32" s="45">
        <v>0.41</v>
      </c>
      <c r="X32" s="101">
        <v>1</v>
      </c>
      <c r="Y32" s="102">
        <v>1</v>
      </c>
      <c r="Z32" s="104">
        <v>1</v>
      </c>
      <c r="AA32" s="102">
        <v>1</v>
      </c>
      <c r="AB32" s="104">
        <v>1</v>
      </c>
      <c r="AC32" s="101">
        <v>1</v>
      </c>
      <c r="AD32" s="264">
        <v>1</v>
      </c>
      <c r="AE32" s="261">
        <v>1</v>
      </c>
      <c r="AF32" s="64">
        <v>1</v>
      </c>
      <c r="AG32" s="65">
        <v>1</v>
      </c>
      <c r="AH32" s="75">
        <v>1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230">
        <v>693</v>
      </c>
      <c r="D33" s="105">
        <v>1</v>
      </c>
      <c r="E33" s="108">
        <v>1</v>
      </c>
      <c r="F33" s="105">
        <v>1</v>
      </c>
      <c r="G33" s="107">
        <v>1</v>
      </c>
      <c r="H33" s="107">
        <v>1</v>
      </c>
      <c r="I33" s="107">
        <v>1</v>
      </c>
      <c r="J33" s="107">
        <v>1</v>
      </c>
      <c r="K33" s="107">
        <v>1</v>
      </c>
      <c r="L33" s="107">
        <v>1</v>
      </c>
      <c r="M33" s="108">
        <v>1</v>
      </c>
      <c r="N33" s="105">
        <v>1</v>
      </c>
      <c r="O33" s="107">
        <v>1</v>
      </c>
      <c r="P33" s="107">
        <v>1</v>
      </c>
      <c r="Q33" s="107">
        <v>1</v>
      </c>
      <c r="R33" s="107">
        <v>1</v>
      </c>
      <c r="S33" s="107">
        <v>1</v>
      </c>
      <c r="T33" s="108">
        <v>1</v>
      </c>
      <c r="U33" s="105">
        <v>1</v>
      </c>
      <c r="V33" s="107">
        <v>1</v>
      </c>
      <c r="W33" s="107">
        <v>1</v>
      </c>
      <c r="X33" s="107">
        <v>1</v>
      </c>
      <c r="Y33" s="108">
        <v>1</v>
      </c>
      <c r="Z33" s="105">
        <v>1</v>
      </c>
      <c r="AA33" s="108">
        <v>1</v>
      </c>
      <c r="AB33" s="105">
        <v>1</v>
      </c>
      <c r="AC33" s="107">
        <v>1</v>
      </c>
      <c r="AD33" s="267">
        <v>1</v>
      </c>
      <c r="AE33" s="263">
        <v>1</v>
      </c>
      <c r="AF33" s="69">
        <v>1</v>
      </c>
      <c r="AG33" s="70">
        <v>1</v>
      </c>
      <c r="AH33" s="76">
        <v>1</v>
      </c>
    </row>
    <row r="34" spans="1:35" s="1" customFormat="1" ht="15.9" customHeight="1" x14ac:dyDescent="0.25">
      <c r="A34" s="9"/>
      <c r="B34" s="20" t="s">
        <v>107</v>
      </c>
      <c r="C34" s="226"/>
      <c r="D34" s="22">
        <f t="shared" ref="D34:AH34" si="6">(D29*$C29)+(D30*$C30)+(D31*$C31)+(D32*$C32)+(D33*$C33)</f>
        <v>3889</v>
      </c>
      <c r="E34" s="34">
        <f t="shared" si="6"/>
        <v>3889</v>
      </c>
      <c r="F34" s="22">
        <f t="shared" si="6"/>
        <v>3889</v>
      </c>
      <c r="G34" s="12">
        <f t="shared" si="6"/>
        <v>3889</v>
      </c>
      <c r="H34" s="12">
        <f t="shared" si="6"/>
        <v>3889</v>
      </c>
      <c r="I34" s="12">
        <f t="shared" si="6"/>
        <v>3889</v>
      </c>
      <c r="J34" s="12">
        <f t="shared" si="6"/>
        <v>3889</v>
      </c>
      <c r="K34" s="12">
        <f t="shared" si="6"/>
        <v>3889</v>
      </c>
      <c r="L34" s="12">
        <f t="shared" si="6"/>
        <v>3889</v>
      </c>
      <c r="M34" s="34">
        <f t="shared" si="6"/>
        <v>3355.39</v>
      </c>
      <c r="N34" s="22">
        <f t="shared" si="6"/>
        <v>3196</v>
      </c>
      <c r="O34" s="12">
        <f t="shared" si="6"/>
        <v>3403.9</v>
      </c>
      <c r="P34" s="12">
        <f t="shared" si="6"/>
        <v>3889</v>
      </c>
      <c r="Q34" s="12">
        <f t="shared" si="6"/>
        <v>3889</v>
      </c>
      <c r="R34" s="12">
        <f t="shared" si="6"/>
        <v>3196</v>
      </c>
      <c r="S34" s="12">
        <f t="shared" si="6"/>
        <v>3196</v>
      </c>
      <c r="T34" s="34">
        <f t="shared" si="6"/>
        <v>3196</v>
      </c>
      <c r="U34" s="22">
        <f t="shared" si="6"/>
        <v>3196</v>
      </c>
      <c r="V34" s="12">
        <f t="shared" si="6"/>
        <v>3334.6</v>
      </c>
      <c r="W34" s="12">
        <f t="shared" si="6"/>
        <v>3480.13</v>
      </c>
      <c r="X34" s="12">
        <f t="shared" si="6"/>
        <v>3889</v>
      </c>
      <c r="Y34" s="34">
        <f t="shared" si="6"/>
        <v>3889</v>
      </c>
      <c r="Z34" s="22">
        <f t="shared" si="6"/>
        <v>3889</v>
      </c>
      <c r="AA34" s="34">
        <f t="shared" si="6"/>
        <v>3889</v>
      </c>
      <c r="AB34" s="22">
        <f t="shared" si="6"/>
        <v>3889</v>
      </c>
      <c r="AC34" s="12">
        <f t="shared" si="6"/>
        <v>3889</v>
      </c>
      <c r="AD34" s="249">
        <f t="shared" si="6"/>
        <v>3889</v>
      </c>
      <c r="AE34" s="250">
        <f t="shared" si="6"/>
        <v>3889</v>
      </c>
      <c r="AF34" s="22">
        <f t="shared" si="6"/>
        <v>3889</v>
      </c>
      <c r="AG34" s="12">
        <f t="shared" si="6"/>
        <v>3889</v>
      </c>
      <c r="AH34" s="30">
        <f t="shared" si="6"/>
        <v>3889</v>
      </c>
    </row>
    <row r="35" spans="1:35" s="18" customFormat="1" ht="15.9" customHeight="1" x14ac:dyDescent="0.25">
      <c r="A35" s="15"/>
      <c r="B35" s="13" t="s">
        <v>108</v>
      </c>
      <c r="C35" s="227">
        <v>1.7100000000000001E-2</v>
      </c>
      <c r="D35" s="22"/>
      <c r="E35" s="34"/>
      <c r="F35" s="22"/>
      <c r="G35" s="12"/>
      <c r="H35" s="12"/>
      <c r="I35" s="12"/>
      <c r="J35" s="12"/>
      <c r="K35" s="12"/>
      <c r="L35" s="12"/>
      <c r="M35" s="34"/>
      <c r="N35" s="22"/>
      <c r="O35" s="12"/>
      <c r="P35" s="12"/>
      <c r="Q35" s="12"/>
      <c r="R35" s="12"/>
      <c r="S35" s="12"/>
      <c r="T35" s="34"/>
      <c r="U35" s="22"/>
      <c r="V35" s="12"/>
      <c r="W35" s="12"/>
      <c r="X35" s="12"/>
      <c r="Y35" s="34"/>
      <c r="Z35" s="22"/>
      <c r="AA35" s="34"/>
      <c r="AB35" s="22"/>
      <c r="AC35" s="12"/>
      <c r="AD35" s="249"/>
      <c r="AE35" s="250"/>
      <c r="AF35" s="22">
        <f>(IF(AF29&lt;100%,0,AF29*$C29)+IF(AF30&lt;100%,0,AF30*$C30)+IF(AF31&lt;100%,0,AF31*$C31)+IF(AF32&lt;100%,0,AF32*$C32)+IF(AF33&lt;100%,0,AF33*$C33))*$C35</f>
        <v>66.501900000000006</v>
      </c>
      <c r="AG35" s="12">
        <f>(IF(AG29&lt;100%,0,AG29*$C29)+IF(AG30&lt;100%,0,AG30*$C30)+IF(AG31&lt;100%,0,AG31*$C31)+IF(AG32&lt;100%,0,AG32*$C32)+IF(AG33&lt;100%,0,AG33*$C33))*$C35</f>
        <v>66.501900000000006</v>
      </c>
      <c r="AH35" s="30">
        <f>(IF(AH29&lt;100%,0,AH29*$C29)+IF(AH30&lt;100%,0,AH30*$C30)+IF(AH31&lt;100%,0,AH31*$C31)+IF(AH32&lt;100%,0,AH32*$C32)+IF(AH33&lt;100%,0,AH33*$C33))*$C35</f>
        <v>66.501900000000006</v>
      </c>
      <c r="AI35" s="28"/>
    </row>
    <row r="36" spans="1:35" s="18" customFormat="1" ht="15.9" customHeight="1" x14ac:dyDescent="0.25">
      <c r="A36" s="15"/>
      <c r="B36" s="14" t="s">
        <v>106</v>
      </c>
      <c r="C36" s="228"/>
      <c r="D36" s="23">
        <f t="shared" ref="D36:AH36" si="7">D34-D35</f>
        <v>3889</v>
      </c>
      <c r="E36" s="35">
        <f t="shared" si="7"/>
        <v>3889</v>
      </c>
      <c r="F36" s="23">
        <f t="shared" si="7"/>
        <v>3889</v>
      </c>
      <c r="G36" s="17">
        <f t="shared" si="7"/>
        <v>3889</v>
      </c>
      <c r="H36" s="17">
        <f t="shared" si="7"/>
        <v>3889</v>
      </c>
      <c r="I36" s="17">
        <f t="shared" si="7"/>
        <v>3889</v>
      </c>
      <c r="J36" s="17">
        <f t="shared" si="7"/>
        <v>3889</v>
      </c>
      <c r="K36" s="17">
        <f t="shared" si="7"/>
        <v>3889</v>
      </c>
      <c r="L36" s="17">
        <f t="shared" si="7"/>
        <v>3889</v>
      </c>
      <c r="M36" s="35">
        <f t="shared" si="7"/>
        <v>3355.39</v>
      </c>
      <c r="N36" s="23">
        <f t="shared" si="7"/>
        <v>3196</v>
      </c>
      <c r="O36" s="17">
        <f t="shared" si="7"/>
        <v>3403.9</v>
      </c>
      <c r="P36" s="17">
        <f t="shared" si="7"/>
        <v>3889</v>
      </c>
      <c r="Q36" s="17">
        <f t="shared" si="7"/>
        <v>3889</v>
      </c>
      <c r="R36" s="17">
        <f t="shared" si="7"/>
        <v>3196</v>
      </c>
      <c r="S36" s="17">
        <f t="shared" si="7"/>
        <v>3196</v>
      </c>
      <c r="T36" s="35">
        <f t="shared" si="7"/>
        <v>3196</v>
      </c>
      <c r="U36" s="23">
        <f t="shared" si="7"/>
        <v>3196</v>
      </c>
      <c r="V36" s="17">
        <f t="shared" si="7"/>
        <v>3334.6</v>
      </c>
      <c r="W36" s="17">
        <f t="shared" si="7"/>
        <v>3480.13</v>
      </c>
      <c r="X36" s="17">
        <f t="shared" si="7"/>
        <v>3889</v>
      </c>
      <c r="Y36" s="35">
        <f t="shared" si="7"/>
        <v>3889</v>
      </c>
      <c r="Z36" s="23">
        <f t="shared" si="7"/>
        <v>3889</v>
      </c>
      <c r="AA36" s="35">
        <f t="shared" si="7"/>
        <v>3889</v>
      </c>
      <c r="AB36" s="23">
        <f t="shared" si="7"/>
        <v>3889</v>
      </c>
      <c r="AC36" s="17">
        <f t="shared" si="7"/>
        <v>3889</v>
      </c>
      <c r="AD36" s="251">
        <f t="shared" si="7"/>
        <v>3889</v>
      </c>
      <c r="AE36" s="252">
        <f t="shared" si="7"/>
        <v>3889</v>
      </c>
      <c r="AF36" s="23">
        <f t="shared" si="7"/>
        <v>3822.4980999999998</v>
      </c>
      <c r="AG36" s="17">
        <f t="shared" si="7"/>
        <v>3822.4980999999998</v>
      </c>
      <c r="AH36" s="31">
        <f t="shared" si="7"/>
        <v>3822.4980999999998</v>
      </c>
      <c r="AI36" s="28"/>
    </row>
    <row r="37" spans="1:35" s="1" customFormat="1" ht="15.9" customHeight="1" x14ac:dyDescent="0.25">
      <c r="A37" s="3"/>
      <c r="B37" s="7" t="s">
        <v>105</v>
      </c>
      <c r="C37" s="229">
        <f>SUM(C29:C33)</f>
        <v>3889</v>
      </c>
      <c r="D37" s="21"/>
      <c r="E37" s="33"/>
      <c r="F37" s="21"/>
      <c r="G37" s="5"/>
      <c r="H37" s="5"/>
      <c r="I37" s="5"/>
      <c r="J37" s="5"/>
      <c r="K37" s="5"/>
      <c r="L37" s="5"/>
      <c r="M37" s="33"/>
      <c r="N37" s="21"/>
      <c r="O37" s="5"/>
      <c r="P37" s="5"/>
      <c r="Q37" s="5"/>
      <c r="R37" s="5"/>
      <c r="S37" s="5"/>
      <c r="T37" s="33"/>
      <c r="U37" s="21"/>
      <c r="V37" s="5"/>
      <c r="W37" s="5"/>
      <c r="X37" s="5"/>
      <c r="Y37" s="33"/>
      <c r="Z37" s="21"/>
      <c r="AA37" s="33"/>
      <c r="AB37" s="21"/>
      <c r="AC37" s="5"/>
      <c r="AD37" s="247"/>
      <c r="AE37" s="248"/>
      <c r="AF37" s="21"/>
      <c r="AG37" s="5"/>
      <c r="AH37" s="29"/>
    </row>
    <row r="38" spans="1:35" s="1" customFormat="1" ht="15.9" customHeight="1" x14ac:dyDescent="0.25">
      <c r="A38" s="3"/>
      <c r="B38" s="4"/>
      <c r="C38" s="223">
        <f>SUM(D36:AH36)/31</f>
        <v>3706.8552999999997</v>
      </c>
      <c r="D38" s="21"/>
      <c r="E38" s="33"/>
      <c r="F38" s="21"/>
      <c r="G38" s="5"/>
      <c r="H38" s="5"/>
      <c r="I38" s="5"/>
      <c r="J38" s="5"/>
      <c r="K38" s="5"/>
      <c r="L38" s="5"/>
      <c r="M38" s="33"/>
      <c r="N38" s="21"/>
      <c r="O38" s="5"/>
      <c r="P38" s="5"/>
      <c r="Q38" s="5"/>
      <c r="R38" s="5"/>
      <c r="S38" s="5"/>
      <c r="T38" s="33"/>
      <c r="U38" s="21"/>
      <c r="V38" s="5"/>
      <c r="W38" s="5"/>
      <c r="X38" s="5"/>
      <c r="Y38" s="33"/>
      <c r="Z38" s="21"/>
      <c r="AA38" s="33"/>
      <c r="AB38" s="21"/>
      <c r="AC38" s="5"/>
      <c r="AD38" s="247"/>
      <c r="AE38" s="248"/>
      <c r="AF38" s="21"/>
      <c r="AG38" s="5"/>
      <c r="AH38" s="29"/>
    </row>
    <row r="39" spans="1:35" s="1" customFormat="1" ht="15.9" customHeight="1" x14ac:dyDescent="0.3">
      <c r="A39" s="3"/>
      <c r="B39" s="113" t="s">
        <v>24</v>
      </c>
      <c r="C39" s="223"/>
      <c r="D39" s="21"/>
      <c r="E39" s="33"/>
      <c r="F39" s="21"/>
      <c r="G39" s="5"/>
      <c r="H39" s="5"/>
      <c r="I39" s="5"/>
      <c r="J39" s="5"/>
      <c r="K39" s="5"/>
      <c r="L39" s="5"/>
      <c r="M39" s="33"/>
      <c r="N39" s="21"/>
      <c r="O39" s="5"/>
      <c r="P39" s="5"/>
      <c r="Q39" s="5"/>
      <c r="R39" s="5"/>
      <c r="S39" s="5"/>
      <c r="T39" s="33"/>
      <c r="U39" s="21"/>
      <c r="V39" s="5"/>
      <c r="W39" s="5"/>
      <c r="X39" s="5"/>
      <c r="Y39" s="33"/>
      <c r="Z39" s="21"/>
      <c r="AA39" s="33"/>
      <c r="AB39" s="21"/>
      <c r="AC39" s="5"/>
      <c r="AD39" s="247"/>
      <c r="AE39" s="248"/>
      <c r="AF39" s="21"/>
      <c r="AG39" s="5"/>
      <c r="AH39" s="29"/>
    </row>
    <row r="40" spans="1:35" s="1" customFormat="1" ht="15.9" customHeight="1" x14ac:dyDescent="0.25">
      <c r="A40" s="71">
        <v>1</v>
      </c>
      <c r="B40" s="72" t="s">
        <v>23</v>
      </c>
      <c r="C40" s="224">
        <v>825</v>
      </c>
      <c r="D40" s="104">
        <v>1</v>
      </c>
      <c r="E40" s="102">
        <v>1</v>
      </c>
      <c r="F40" s="104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2">
        <v>1</v>
      </c>
      <c r="N40" s="104">
        <v>1</v>
      </c>
      <c r="O40" s="101">
        <v>1</v>
      </c>
      <c r="P40" s="101">
        <v>1</v>
      </c>
      <c r="Q40" s="101">
        <v>1</v>
      </c>
      <c r="R40" s="101">
        <v>1</v>
      </c>
      <c r="S40" s="101">
        <v>1</v>
      </c>
      <c r="T40" s="102">
        <v>1</v>
      </c>
      <c r="U40" s="104">
        <v>1</v>
      </c>
      <c r="V40" s="101">
        <v>1</v>
      </c>
      <c r="W40" s="101">
        <v>1</v>
      </c>
      <c r="X40" s="101">
        <v>1</v>
      </c>
      <c r="Y40" s="102">
        <v>1</v>
      </c>
      <c r="Z40" s="104">
        <v>1</v>
      </c>
      <c r="AA40" s="102">
        <v>1</v>
      </c>
      <c r="AB40" s="104">
        <v>1</v>
      </c>
      <c r="AC40" s="101">
        <v>1</v>
      </c>
      <c r="AD40" s="264">
        <v>1</v>
      </c>
      <c r="AE40" s="261">
        <v>1</v>
      </c>
      <c r="AF40" s="64">
        <v>1</v>
      </c>
      <c r="AG40" s="65">
        <v>1</v>
      </c>
      <c r="AH40" s="109">
        <v>1</v>
      </c>
    </row>
    <row r="41" spans="1:35" s="1" customFormat="1" ht="15.9" customHeight="1" x14ac:dyDescent="0.25">
      <c r="A41" s="71">
        <f t="shared" ref="A41:A52" si="8">+A40+1</f>
        <v>2</v>
      </c>
      <c r="B41" s="72" t="s">
        <v>25</v>
      </c>
      <c r="C41" s="224">
        <v>825</v>
      </c>
      <c r="D41" s="104">
        <v>1</v>
      </c>
      <c r="E41" s="102">
        <v>1</v>
      </c>
      <c r="F41" s="104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2">
        <v>1</v>
      </c>
      <c r="N41" s="104">
        <v>1</v>
      </c>
      <c r="O41" s="101">
        <v>1</v>
      </c>
      <c r="P41" s="101">
        <v>1</v>
      </c>
      <c r="Q41" s="101">
        <v>1</v>
      </c>
      <c r="R41" s="101">
        <v>1</v>
      </c>
      <c r="S41" s="101">
        <v>1</v>
      </c>
      <c r="T41" s="102">
        <v>1</v>
      </c>
      <c r="U41" s="104">
        <v>1</v>
      </c>
      <c r="V41" s="101">
        <v>1</v>
      </c>
      <c r="W41" s="101">
        <v>1</v>
      </c>
      <c r="X41" s="101">
        <v>1</v>
      </c>
      <c r="Y41" s="102">
        <v>1</v>
      </c>
      <c r="Z41" s="104">
        <v>1</v>
      </c>
      <c r="AA41" s="102">
        <v>1</v>
      </c>
      <c r="AB41" s="104">
        <v>1</v>
      </c>
      <c r="AC41" s="101">
        <v>1</v>
      </c>
      <c r="AD41" s="264">
        <v>1</v>
      </c>
      <c r="AE41" s="261">
        <v>1</v>
      </c>
      <c r="AF41" s="64">
        <v>1</v>
      </c>
      <c r="AG41" s="65">
        <v>1</v>
      </c>
      <c r="AH41" s="109">
        <v>1</v>
      </c>
    </row>
    <row r="42" spans="1:35" s="1" customFormat="1" ht="15.9" customHeight="1" x14ac:dyDescent="0.25">
      <c r="A42" s="71">
        <f t="shared" si="8"/>
        <v>3</v>
      </c>
      <c r="B42" s="72" t="s">
        <v>26</v>
      </c>
      <c r="C42" s="224">
        <v>1031</v>
      </c>
      <c r="D42" s="104">
        <v>1</v>
      </c>
      <c r="E42" s="102">
        <v>1</v>
      </c>
      <c r="F42" s="104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2">
        <v>1</v>
      </c>
      <c r="N42" s="104">
        <v>1</v>
      </c>
      <c r="O42" s="101">
        <v>1</v>
      </c>
      <c r="P42" s="101">
        <v>1</v>
      </c>
      <c r="Q42" s="101">
        <v>1</v>
      </c>
      <c r="R42" s="101">
        <v>1</v>
      </c>
      <c r="S42" s="101">
        <v>1</v>
      </c>
      <c r="T42" s="102">
        <v>1</v>
      </c>
      <c r="U42" s="104">
        <v>1</v>
      </c>
      <c r="V42" s="101">
        <v>1</v>
      </c>
      <c r="W42" s="101">
        <v>1</v>
      </c>
      <c r="X42" s="101">
        <v>1</v>
      </c>
      <c r="Y42" s="102">
        <v>1</v>
      </c>
      <c r="Z42" s="104">
        <v>1</v>
      </c>
      <c r="AA42" s="102">
        <v>1</v>
      </c>
      <c r="AB42" s="104">
        <v>1</v>
      </c>
      <c r="AC42" s="101">
        <v>1</v>
      </c>
      <c r="AD42" s="264">
        <v>1</v>
      </c>
      <c r="AE42" s="261">
        <v>1</v>
      </c>
      <c r="AF42" s="64">
        <v>1</v>
      </c>
      <c r="AG42" s="65">
        <v>1</v>
      </c>
      <c r="AH42" s="109">
        <v>1</v>
      </c>
    </row>
    <row r="43" spans="1:35" s="1" customFormat="1" ht="15.9" customHeight="1" x14ac:dyDescent="0.25">
      <c r="A43" s="71">
        <f t="shared" si="8"/>
        <v>4</v>
      </c>
      <c r="B43" s="72" t="s">
        <v>27</v>
      </c>
      <c r="C43" s="224">
        <v>1055</v>
      </c>
      <c r="D43" s="104">
        <v>1</v>
      </c>
      <c r="E43" s="102">
        <v>1</v>
      </c>
      <c r="F43" s="104">
        <v>1</v>
      </c>
      <c r="G43" s="101">
        <v>1</v>
      </c>
      <c r="H43" s="101">
        <v>1</v>
      </c>
      <c r="I43" s="101">
        <v>1</v>
      </c>
      <c r="J43" s="101">
        <v>1</v>
      </c>
      <c r="K43" s="101">
        <v>1</v>
      </c>
      <c r="L43" s="101">
        <v>1</v>
      </c>
      <c r="M43" s="102">
        <v>1</v>
      </c>
      <c r="N43" s="104">
        <v>1</v>
      </c>
      <c r="O43" s="101">
        <v>1</v>
      </c>
      <c r="P43" s="101">
        <v>1</v>
      </c>
      <c r="Q43" s="101">
        <v>1</v>
      </c>
      <c r="R43" s="101">
        <v>1</v>
      </c>
      <c r="S43" s="101">
        <v>1</v>
      </c>
      <c r="T43" s="102">
        <v>1</v>
      </c>
      <c r="U43" s="104">
        <v>1</v>
      </c>
      <c r="V43" s="101">
        <v>1</v>
      </c>
      <c r="W43" s="101">
        <v>1</v>
      </c>
      <c r="X43" s="101">
        <v>1</v>
      </c>
      <c r="Y43" s="102">
        <v>1</v>
      </c>
      <c r="Z43" s="104">
        <v>1</v>
      </c>
      <c r="AA43" s="102">
        <v>1</v>
      </c>
      <c r="AB43" s="104">
        <v>1</v>
      </c>
      <c r="AC43" s="101">
        <v>1</v>
      </c>
      <c r="AD43" s="264">
        <v>1</v>
      </c>
      <c r="AE43" s="261">
        <v>1</v>
      </c>
      <c r="AF43" s="64">
        <v>1</v>
      </c>
      <c r="AG43" s="65">
        <v>1</v>
      </c>
      <c r="AH43" s="75">
        <v>1</v>
      </c>
    </row>
    <row r="44" spans="1:35" s="1" customFormat="1" ht="15.9" customHeight="1" x14ac:dyDescent="0.25">
      <c r="A44" s="71">
        <f t="shared" si="8"/>
        <v>5</v>
      </c>
      <c r="B44" s="72" t="s">
        <v>28</v>
      </c>
      <c r="C44" s="224">
        <v>1108</v>
      </c>
      <c r="D44" s="104">
        <v>1</v>
      </c>
      <c r="E44" s="102">
        <v>1</v>
      </c>
      <c r="F44" s="104">
        <v>1</v>
      </c>
      <c r="G44" s="101">
        <v>1</v>
      </c>
      <c r="H44" s="101">
        <v>1</v>
      </c>
      <c r="I44" s="101">
        <v>1</v>
      </c>
      <c r="J44" s="101">
        <v>1</v>
      </c>
      <c r="K44" s="101">
        <v>1</v>
      </c>
      <c r="L44" s="101">
        <v>1</v>
      </c>
      <c r="M44" s="102">
        <v>1</v>
      </c>
      <c r="N44" s="104">
        <v>1</v>
      </c>
      <c r="O44" s="101">
        <v>1</v>
      </c>
      <c r="P44" s="101">
        <v>1</v>
      </c>
      <c r="Q44" s="101">
        <v>1</v>
      </c>
      <c r="R44" s="101">
        <v>1</v>
      </c>
      <c r="S44" s="101">
        <v>1</v>
      </c>
      <c r="T44" s="102">
        <v>1</v>
      </c>
      <c r="U44" s="104">
        <v>1</v>
      </c>
      <c r="V44" s="101">
        <v>1</v>
      </c>
      <c r="W44" s="101">
        <v>1</v>
      </c>
      <c r="X44" s="101">
        <v>1</v>
      </c>
      <c r="Y44" s="102">
        <v>1</v>
      </c>
      <c r="Z44" s="104">
        <v>1</v>
      </c>
      <c r="AA44" s="102">
        <v>1</v>
      </c>
      <c r="AB44" s="104">
        <v>1</v>
      </c>
      <c r="AC44" s="101">
        <v>1</v>
      </c>
      <c r="AD44" s="264">
        <v>1</v>
      </c>
      <c r="AE44" s="261">
        <v>1</v>
      </c>
      <c r="AF44" s="64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8"/>
        <v>6</v>
      </c>
      <c r="B45" s="72" t="s">
        <v>29</v>
      </c>
      <c r="C45" s="224">
        <v>610</v>
      </c>
      <c r="D45" s="104">
        <v>1</v>
      </c>
      <c r="E45" s="102">
        <v>1</v>
      </c>
      <c r="F45" s="104">
        <v>1</v>
      </c>
      <c r="G45" s="101">
        <v>1</v>
      </c>
      <c r="H45" s="101">
        <v>1</v>
      </c>
      <c r="I45" s="101">
        <v>1</v>
      </c>
      <c r="J45" s="101">
        <v>1</v>
      </c>
      <c r="K45" s="101">
        <v>1</v>
      </c>
      <c r="L45" s="101">
        <v>1</v>
      </c>
      <c r="M45" s="46">
        <v>0.95</v>
      </c>
      <c r="N45" s="104">
        <v>1</v>
      </c>
      <c r="O45" s="101">
        <v>1</v>
      </c>
      <c r="P45" s="101">
        <v>1</v>
      </c>
      <c r="Q45" s="101">
        <v>1</v>
      </c>
      <c r="R45" s="101">
        <v>1</v>
      </c>
      <c r="S45" s="101">
        <v>1</v>
      </c>
      <c r="T45" s="102">
        <v>1</v>
      </c>
      <c r="U45" s="104">
        <v>1</v>
      </c>
      <c r="V45" s="101">
        <v>1</v>
      </c>
      <c r="W45" s="101">
        <v>1</v>
      </c>
      <c r="X45" s="101">
        <v>1</v>
      </c>
      <c r="Y45" s="102">
        <v>1</v>
      </c>
      <c r="Z45" s="104">
        <v>1</v>
      </c>
      <c r="AA45" s="102">
        <v>1</v>
      </c>
      <c r="AB45" s="104">
        <v>1</v>
      </c>
      <c r="AC45" s="101">
        <v>1</v>
      </c>
      <c r="AD45" s="264">
        <v>1</v>
      </c>
      <c r="AE45" s="261">
        <v>1</v>
      </c>
      <c r="AF45" s="64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8"/>
        <v>7</v>
      </c>
      <c r="B46" s="72" t="s">
        <v>30</v>
      </c>
      <c r="C46" s="224">
        <v>1100</v>
      </c>
      <c r="D46" s="104">
        <v>1</v>
      </c>
      <c r="E46" s="102">
        <v>1</v>
      </c>
      <c r="F46" s="104">
        <v>1</v>
      </c>
      <c r="G46" s="101">
        <v>1</v>
      </c>
      <c r="H46" s="101">
        <v>1</v>
      </c>
      <c r="I46" s="101">
        <v>1</v>
      </c>
      <c r="J46" s="101">
        <v>1</v>
      </c>
      <c r="K46" s="101">
        <v>1</v>
      </c>
      <c r="L46" s="101">
        <v>1</v>
      </c>
      <c r="M46" s="102">
        <v>1</v>
      </c>
      <c r="N46" s="104">
        <v>1</v>
      </c>
      <c r="O46" s="101">
        <v>1</v>
      </c>
      <c r="P46" s="101">
        <v>1</v>
      </c>
      <c r="Q46" s="101">
        <v>1</v>
      </c>
      <c r="R46" s="101">
        <v>1</v>
      </c>
      <c r="S46" s="101">
        <v>1</v>
      </c>
      <c r="T46" s="102">
        <v>1</v>
      </c>
      <c r="U46" s="104">
        <v>1</v>
      </c>
      <c r="V46" s="101">
        <v>1</v>
      </c>
      <c r="W46" s="101">
        <v>1</v>
      </c>
      <c r="X46" s="101">
        <v>1</v>
      </c>
      <c r="Y46" s="102">
        <v>1</v>
      </c>
      <c r="Z46" s="104">
        <v>1</v>
      </c>
      <c r="AA46" s="102">
        <v>1</v>
      </c>
      <c r="AB46" s="104">
        <v>1</v>
      </c>
      <c r="AC46" s="101">
        <v>1</v>
      </c>
      <c r="AD46" s="264">
        <v>1</v>
      </c>
      <c r="AE46" s="261">
        <v>1</v>
      </c>
      <c r="AF46" s="64">
        <v>1</v>
      </c>
      <c r="AG46" s="65">
        <v>1</v>
      </c>
      <c r="AH46" s="75">
        <v>1</v>
      </c>
    </row>
    <row r="47" spans="1:35" s="1" customFormat="1" ht="15.9" customHeight="1" x14ac:dyDescent="0.25">
      <c r="A47" s="54">
        <f t="shared" si="8"/>
        <v>8</v>
      </c>
      <c r="B47" s="55" t="s">
        <v>31</v>
      </c>
      <c r="C47" s="231">
        <v>1100</v>
      </c>
      <c r="D47" s="47">
        <v>0.87</v>
      </c>
      <c r="E47" s="46">
        <v>0.86</v>
      </c>
      <c r="F47" s="47">
        <v>0.86</v>
      </c>
      <c r="G47" s="45">
        <v>0.86</v>
      </c>
      <c r="H47" s="45">
        <v>0.85</v>
      </c>
      <c r="I47" s="45">
        <v>0.85</v>
      </c>
      <c r="J47" s="45">
        <v>0.85</v>
      </c>
      <c r="K47" s="45">
        <v>0.85</v>
      </c>
      <c r="L47" s="45">
        <v>0.84</v>
      </c>
      <c r="M47" s="46">
        <v>0.84</v>
      </c>
      <c r="N47" s="47">
        <v>0.84</v>
      </c>
      <c r="O47" s="45">
        <v>0.83</v>
      </c>
      <c r="P47" s="45">
        <v>0.83</v>
      </c>
      <c r="Q47" s="45">
        <v>0.82</v>
      </c>
      <c r="R47" s="45">
        <v>0.82</v>
      </c>
      <c r="S47" s="45">
        <v>0.82</v>
      </c>
      <c r="T47" s="46">
        <v>0.81</v>
      </c>
      <c r="U47" s="47">
        <v>0.81</v>
      </c>
      <c r="V47" s="45">
        <v>0.81</v>
      </c>
      <c r="W47" s="45">
        <v>0.8</v>
      </c>
      <c r="X47" s="45">
        <v>0.8</v>
      </c>
      <c r="Y47" s="46">
        <v>0.8</v>
      </c>
      <c r="Z47" s="47">
        <v>0.8</v>
      </c>
      <c r="AA47" s="46">
        <v>0.8</v>
      </c>
      <c r="AB47" s="47">
        <v>0.79</v>
      </c>
      <c r="AC47" s="45">
        <v>0.79</v>
      </c>
      <c r="AD47" s="265">
        <v>0.79</v>
      </c>
      <c r="AE47" s="268">
        <v>0.78</v>
      </c>
      <c r="AF47" s="178">
        <v>0.78</v>
      </c>
      <c r="AG47" s="60">
        <v>0.78</v>
      </c>
      <c r="AH47" s="61">
        <v>0.77</v>
      </c>
    </row>
    <row r="48" spans="1:35" s="1" customFormat="1" ht="15.9" customHeight="1" x14ac:dyDescent="0.25">
      <c r="A48" s="71">
        <f t="shared" si="8"/>
        <v>9</v>
      </c>
      <c r="B48" s="72" t="s">
        <v>32</v>
      </c>
      <c r="C48" s="224">
        <v>1106</v>
      </c>
      <c r="D48" s="104">
        <v>1</v>
      </c>
      <c r="E48" s="102">
        <v>1</v>
      </c>
      <c r="F48" s="104">
        <v>1</v>
      </c>
      <c r="G48" s="101">
        <v>1</v>
      </c>
      <c r="H48" s="101">
        <v>1</v>
      </c>
      <c r="I48" s="101">
        <v>1</v>
      </c>
      <c r="J48" s="101">
        <v>1</v>
      </c>
      <c r="K48" s="101">
        <v>1</v>
      </c>
      <c r="L48" s="101">
        <v>1</v>
      </c>
      <c r="M48" s="102">
        <v>1</v>
      </c>
      <c r="N48" s="104">
        <v>1</v>
      </c>
      <c r="O48" s="101">
        <v>1</v>
      </c>
      <c r="P48" s="101">
        <v>1</v>
      </c>
      <c r="Q48" s="101">
        <v>1</v>
      </c>
      <c r="R48" s="101">
        <v>1</v>
      </c>
      <c r="S48" s="101">
        <v>1</v>
      </c>
      <c r="T48" s="102">
        <v>1</v>
      </c>
      <c r="U48" s="104">
        <v>1</v>
      </c>
      <c r="V48" s="101">
        <v>1</v>
      </c>
      <c r="W48" s="101">
        <v>1</v>
      </c>
      <c r="X48" s="101">
        <v>1</v>
      </c>
      <c r="Y48" s="102">
        <v>1</v>
      </c>
      <c r="Z48" s="104">
        <v>1</v>
      </c>
      <c r="AA48" s="102">
        <v>1</v>
      </c>
      <c r="AB48" s="104">
        <v>1</v>
      </c>
      <c r="AC48" s="101">
        <v>1</v>
      </c>
      <c r="AD48" s="264">
        <v>1</v>
      </c>
      <c r="AE48" s="261">
        <v>1</v>
      </c>
      <c r="AF48" s="64">
        <v>1</v>
      </c>
      <c r="AG48" s="65">
        <v>1</v>
      </c>
      <c r="AH48" s="75">
        <v>1</v>
      </c>
    </row>
    <row r="49" spans="1:35" s="1" customFormat="1" ht="15.9" customHeight="1" x14ac:dyDescent="0.25">
      <c r="A49" s="71">
        <f t="shared" si="8"/>
        <v>10</v>
      </c>
      <c r="B49" s="72" t="s">
        <v>33</v>
      </c>
      <c r="C49" s="224">
        <v>1106</v>
      </c>
      <c r="D49" s="104">
        <v>1</v>
      </c>
      <c r="E49" s="102">
        <v>1</v>
      </c>
      <c r="F49" s="104">
        <v>1</v>
      </c>
      <c r="G49" s="101">
        <v>1</v>
      </c>
      <c r="H49" s="101">
        <v>1</v>
      </c>
      <c r="I49" s="101">
        <v>1</v>
      </c>
      <c r="J49" s="101">
        <v>1</v>
      </c>
      <c r="K49" s="101">
        <v>1</v>
      </c>
      <c r="L49" s="101">
        <v>1</v>
      </c>
      <c r="M49" s="102">
        <v>1</v>
      </c>
      <c r="N49" s="104">
        <v>1</v>
      </c>
      <c r="O49" s="101">
        <v>1</v>
      </c>
      <c r="P49" s="101">
        <v>1</v>
      </c>
      <c r="Q49" s="101">
        <v>1</v>
      </c>
      <c r="R49" s="101">
        <v>1</v>
      </c>
      <c r="S49" s="101">
        <v>1</v>
      </c>
      <c r="T49" s="102">
        <v>1</v>
      </c>
      <c r="U49" s="104">
        <v>1</v>
      </c>
      <c r="V49" s="101">
        <v>1</v>
      </c>
      <c r="W49" s="101">
        <v>1</v>
      </c>
      <c r="X49" s="101">
        <v>1</v>
      </c>
      <c r="Y49" s="102">
        <v>1</v>
      </c>
      <c r="Z49" s="104">
        <v>1</v>
      </c>
      <c r="AA49" s="102">
        <v>1</v>
      </c>
      <c r="AB49" s="104">
        <v>1</v>
      </c>
      <c r="AC49" s="101">
        <v>1</v>
      </c>
      <c r="AD49" s="264">
        <v>1</v>
      </c>
      <c r="AE49" s="261">
        <v>1</v>
      </c>
      <c r="AF49" s="64">
        <v>1</v>
      </c>
      <c r="AG49" s="65">
        <v>1</v>
      </c>
      <c r="AH49" s="75">
        <v>1</v>
      </c>
    </row>
    <row r="50" spans="1:35" s="1" customFormat="1" ht="15.9" customHeight="1" x14ac:dyDescent="0.25">
      <c r="A50" s="71">
        <f t="shared" si="8"/>
        <v>11</v>
      </c>
      <c r="B50" s="72" t="s">
        <v>34</v>
      </c>
      <c r="C50" s="224">
        <v>1090</v>
      </c>
      <c r="D50" s="104">
        <v>1</v>
      </c>
      <c r="E50" s="102">
        <v>1</v>
      </c>
      <c r="F50" s="104">
        <v>1</v>
      </c>
      <c r="G50" s="101">
        <v>1</v>
      </c>
      <c r="H50" s="101">
        <v>1</v>
      </c>
      <c r="I50" s="101">
        <v>1</v>
      </c>
      <c r="J50" s="101">
        <v>1</v>
      </c>
      <c r="K50" s="101">
        <v>1</v>
      </c>
      <c r="L50" s="101">
        <v>1</v>
      </c>
      <c r="M50" s="102">
        <v>1</v>
      </c>
      <c r="N50" s="104">
        <v>1</v>
      </c>
      <c r="O50" s="101">
        <v>1</v>
      </c>
      <c r="P50" s="101">
        <v>1</v>
      </c>
      <c r="Q50" s="101">
        <v>1</v>
      </c>
      <c r="R50" s="101">
        <v>1</v>
      </c>
      <c r="S50" s="101">
        <v>1</v>
      </c>
      <c r="T50" s="102">
        <v>1</v>
      </c>
      <c r="U50" s="104">
        <v>1</v>
      </c>
      <c r="V50" s="101">
        <v>1</v>
      </c>
      <c r="W50" s="101">
        <v>1</v>
      </c>
      <c r="X50" s="101">
        <v>1</v>
      </c>
      <c r="Y50" s="102">
        <v>1</v>
      </c>
      <c r="Z50" s="104">
        <v>1</v>
      </c>
      <c r="AA50" s="102">
        <v>1</v>
      </c>
      <c r="AB50" s="104">
        <v>1</v>
      </c>
      <c r="AC50" s="101">
        <v>1</v>
      </c>
      <c r="AD50" s="264">
        <v>1</v>
      </c>
      <c r="AE50" s="261">
        <v>1</v>
      </c>
      <c r="AF50" s="64">
        <v>1</v>
      </c>
      <c r="AG50" s="65">
        <v>1</v>
      </c>
      <c r="AH50" s="75">
        <v>1</v>
      </c>
    </row>
    <row r="51" spans="1:35" s="1" customFormat="1" ht="15.9" customHeight="1" x14ac:dyDescent="0.25">
      <c r="A51" s="71">
        <f t="shared" si="8"/>
        <v>12</v>
      </c>
      <c r="B51" s="72" t="s">
        <v>35</v>
      </c>
      <c r="C51" s="224">
        <v>1094</v>
      </c>
      <c r="D51" s="104">
        <v>1</v>
      </c>
      <c r="E51" s="102">
        <v>1</v>
      </c>
      <c r="F51" s="104">
        <v>1</v>
      </c>
      <c r="G51" s="101">
        <v>1</v>
      </c>
      <c r="H51" s="101">
        <v>1</v>
      </c>
      <c r="I51" s="101">
        <v>1</v>
      </c>
      <c r="J51" s="101">
        <v>1</v>
      </c>
      <c r="K51" s="101">
        <v>1</v>
      </c>
      <c r="L51" s="101">
        <v>1</v>
      </c>
      <c r="M51" s="102">
        <v>1</v>
      </c>
      <c r="N51" s="104">
        <v>1</v>
      </c>
      <c r="O51" s="101">
        <v>1</v>
      </c>
      <c r="P51" s="101">
        <v>1</v>
      </c>
      <c r="Q51" s="101">
        <v>1</v>
      </c>
      <c r="R51" s="101">
        <v>1</v>
      </c>
      <c r="S51" s="101">
        <v>1</v>
      </c>
      <c r="T51" s="102">
        <v>1</v>
      </c>
      <c r="U51" s="104">
        <v>1</v>
      </c>
      <c r="V51" s="101">
        <v>1</v>
      </c>
      <c r="W51" s="101">
        <v>1</v>
      </c>
      <c r="X51" s="101">
        <v>1</v>
      </c>
      <c r="Y51" s="102">
        <v>1</v>
      </c>
      <c r="Z51" s="104">
        <v>1</v>
      </c>
      <c r="AA51" s="102">
        <v>1</v>
      </c>
      <c r="AB51" s="104">
        <v>1</v>
      </c>
      <c r="AC51" s="101">
        <v>1</v>
      </c>
      <c r="AD51" s="264">
        <v>1</v>
      </c>
      <c r="AE51" s="261">
        <v>1</v>
      </c>
      <c r="AF51" s="64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73">
        <f t="shared" si="8"/>
        <v>13</v>
      </c>
      <c r="B52" s="74" t="s">
        <v>11</v>
      </c>
      <c r="C52" s="230">
        <v>786</v>
      </c>
      <c r="D52" s="105">
        <v>1</v>
      </c>
      <c r="E52" s="108">
        <v>1</v>
      </c>
      <c r="F52" s="105">
        <v>1</v>
      </c>
      <c r="G52" s="107">
        <v>1</v>
      </c>
      <c r="H52" s="107">
        <v>1</v>
      </c>
      <c r="I52" s="107">
        <v>1</v>
      </c>
      <c r="J52" s="107">
        <v>1</v>
      </c>
      <c r="K52" s="107">
        <v>1</v>
      </c>
      <c r="L52" s="107">
        <v>1</v>
      </c>
      <c r="M52" s="108">
        <v>1</v>
      </c>
      <c r="N52" s="105">
        <v>1</v>
      </c>
      <c r="O52" s="107">
        <v>1</v>
      </c>
      <c r="P52" s="107">
        <v>1</v>
      </c>
      <c r="Q52" s="107">
        <v>1</v>
      </c>
      <c r="R52" s="107">
        <v>1</v>
      </c>
      <c r="S52" s="107">
        <v>1</v>
      </c>
      <c r="T52" s="108">
        <v>1</v>
      </c>
      <c r="U52" s="105">
        <v>1</v>
      </c>
      <c r="V52" s="107">
        <v>1</v>
      </c>
      <c r="W52" s="107">
        <v>1</v>
      </c>
      <c r="X52" s="107">
        <v>1</v>
      </c>
      <c r="Y52" s="108">
        <v>1</v>
      </c>
      <c r="Z52" s="105">
        <v>1</v>
      </c>
      <c r="AA52" s="108">
        <v>1</v>
      </c>
      <c r="AB52" s="105">
        <v>1</v>
      </c>
      <c r="AC52" s="107">
        <v>1</v>
      </c>
      <c r="AD52" s="267">
        <v>1</v>
      </c>
      <c r="AE52" s="263">
        <v>1</v>
      </c>
      <c r="AF52" s="69">
        <v>1</v>
      </c>
      <c r="AG52" s="70">
        <v>1</v>
      </c>
      <c r="AH52" s="76">
        <v>1</v>
      </c>
    </row>
    <row r="53" spans="1:35" s="1" customFormat="1" ht="15.9" customHeight="1" x14ac:dyDescent="0.25">
      <c r="A53" s="9"/>
      <c r="B53" s="20" t="s">
        <v>107</v>
      </c>
      <c r="C53" s="226"/>
      <c r="D53" s="22">
        <f t="shared" ref="D53:AH53" si="9">(D40*$C40)+(D41*$C41)+(D42*$C42)+(D43*$C43)+(D44*$C44)+(D45*$C45)+(D46*$C46)+(D47*$C47)+(D48*$C48)+(D49*$C49)+(D50*$C50)+(D51*$C51)+(D52*$C52)</f>
        <v>12693</v>
      </c>
      <c r="E53" s="34">
        <f t="shared" si="9"/>
        <v>12682</v>
      </c>
      <c r="F53" s="22">
        <f t="shared" si="9"/>
        <v>12682</v>
      </c>
      <c r="G53" s="12">
        <f t="shared" si="9"/>
        <v>12682</v>
      </c>
      <c r="H53" s="12">
        <f t="shared" si="9"/>
        <v>12671</v>
      </c>
      <c r="I53" s="12">
        <f t="shared" si="9"/>
        <v>12671</v>
      </c>
      <c r="J53" s="12">
        <f t="shared" si="9"/>
        <v>12671</v>
      </c>
      <c r="K53" s="12">
        <f t="shared" si="9"/>
        <v>12671</v>
      </c>
      <c r="L53" s="12">
        <f t="shared" si="9"/>
        <v>12660</v>
      </c>
      <c r="M53" s="34">
        <f t="shared" si="9"/>
        <v>12629.5</v>
      </c>
      <c r="N53" s="22">
        <f t="shared" si="9"/>
        <v>12660</v>
      </c>
      <c r="O53" s="12">
        <f t="shared" si="9"/>
        <v>12649</v>
      </c>
      <c r="P53" s="12">
        <f t="shared" si="9"/>
        <v>12649</v>
      </c>
      <c r="Q53" s="12">
        <f t="shared" si="9"/>
        <v>12638</v>
      </c>
      <c r="R53" s="12">
        <f t="shared" si="9"/>
        <v>12638</v>
      </c>
      <c r="S53" s="12">
        <f t="shared" si="9"/>
        <v>12638</v>
      </c>
      <c r="T53" s="34">
        <f t="shared" si="9"/>
        <v>12627</v>
      </c>
      <c r="U53" s="22">
        <f t="shared" si="9"/>
        <v>12627</v>
      </c>
      <c r="V53" s="12">
        <f t="shared" si="9"/>
        <v>12627</v>
      </c>
      <c r="W53" s="12">
        <f t="shared" si="9"/>
        <v>12616</v>
      </c>
      <c r="X53" s="12">
        <f t="shared" si="9"/>
        <v>12616</v>
      </c>
      <c r="Y53" s="34">
        <f t="shared" si="9"/>
        <v>12616</v>
      </c>
      <c r="Z53" s="22">
        <f t="shared" si="9"/>
        <v>12616</v>
      </c>
      <c r="AA53" s="34">
        <f t="shared" si="9"/>
        <v>12616</v>
      </c>
      <c r="AB53" s="22">
        <f t="shared" si="9"/>
        <v>12605</v>
      </c>
      <c r="AC53" s="12">
        <f t="shared" si="9"/>
        <v>12605</v>
      </c>
      <c r="AD53" s="249">
        <f t="shared" si="9"/>
        <v>12605</v>
      </c>
      <c r="AE53" s="250">
        <f t="shared" si="9"/>
        <v>12594</v>
      </c>
      <c r="AF53" s="22">
        <f t="shared" si="9"/>
        <v>12594</v>
      </c>
      <c r="AG53" s="12">
        <f t="shared" si="9"/>
        <v>12594</v>
      </c>
      <c r="AH53" s="30">
        <f t="shared" si="9"/>
        <v>12583</v>
      </c>
    </row>
    <row r="54" spans="1:35" s="18" customFormat="1" ht="15.9" customHeight="1" x14ac:dyDescent="0.25">
      <c r="A54" s="15"/>
      <c r="B54" s="13" t="s">
        <v>108</v>
      </c>
      <c r="C54" s="227">
        <v>4.8899999999999999E-2</v>
      </c>
      <c r="D54" s="22"/>
      <c r="E54" s="34"/>
      <c r="F54" s="22"/>
      <c r="G54" s="12"/>
      <c r="H54" s="12"/>
      <c r="I54" s="12"/>
      <c r="J54" s="12"/>
      <c r="K54" s="12"/>
      <c r="L54" s="12"/>
      <c r="M54" s="34"/>
      <c r="N54" s="22"/>
      <c r="O54" s="12"/>
      <c r="P54" s="12"/>
      <c r="Q54" s="12"/>
      <c r="R54" s="12"/>
      <c r="S54" s="12"/>
      <c r="T54" s="34"/>
      <c r="U54" s="22"/>
      <c r="V54" s="12"/>
      <c r="W54" s="12"/>
      <c r="X54" s="12"/>
      <c r="Y54" s="34"/>
      <c r="Z54" s="22"/>
      <c r="AA54" s="34"/>
      <c r="AB54" s="22"/>
      <c r="AC54" s="12"/>
      <c r="AD54" s="249"/>
      <c r="AE54" s="250"/>
      <c r="AF54" s="22">
        <f>(IF(AF40&lt;100%,0,AF40*$C40)+IF(AF41&lt;100%,0,AF41*$C41)+IF(AF42&lt;100%,0,AF42*$C42)+IF(AF43&lt;100%,0,AF43*$C43)+IF(AF44&lt;100%,0,AF44*$C44)+IF(AF45&lt;100%,0,AF45*$C45)+IF(AF46&lt;100%,0,AF46*$C46)+IF(AF47&lt;100%,0,AF47*$C47)+IF(AF48&lt;100%,0,AF48*$C48)+IF(AF49&lt;100%,0,AF49*$C49)+IF(AF50&lt;100%,0,AF50*$C50)+IF(AF51&lt;100%,0,AF51*$C51)+IF(AF52&lt;100%,0,AF52*$C52))*$C54</f>
        <v>573.8904</v>
      </c>
      <c r="AG54" s="12">
        <f>(IF(AG40&lt;100%,0,AG40*$C40)+IF(AG41&lt;100%,0,AG41*$C41)+IF(AG42&lt;100%,0,AG42*$C42)+IF(AG43&lt;100%,0,AG43*$C43)+IF(AG44&lt;100%,0,AG44*$C44)+IF(AG45&lt;100%,0,AG45*$C45)+IF(AG46&lt;100%,0,AG46*$C46)+IF(AG47&lt;100%,0,AG47*$C47)+IF(AG48&lt;100%,0,AG48*$C48)+IF(AG49&lt;100%,0,AG49*$C49)+IF(AG50&lt;100%,0,AG50*$C50)+IF(AG51&lt;100%,0,AG51*$C51)+IF(AG52&lt;100%,0,AG52*$C52))*$C54</f>
        <v>573.8904</v>
      </c>
      <c r="AH54" s="30">
        <f>(IF(AH40&lt;100%,0,AH40*$C40)+IF(AH41&lt;100%,0,AH41*$C41)+IF(AH42&lt;100%,0,AH42*$C42)+IF(AH43&lt;100%,0,AH43*$C43)+IF(AH44&lt;100%,0,AH44*$C44)+IF(AH45&lt;100%,0,AH45*$C45)+IF(AH46&lt;100%,0,AH46*$C46)+IF(AH47&lt;100%,0,AH47*$C47)+IF(AH48&lt;100%,0,AH48*$C48)+IF(AH49&lt;100%,0,AH49*$C49)+IF(AH50&lt;100%,0,AH50*$C50)+IF(AH51&lt;100%,0,AH51*$C51)+IF(AH52&lt;100%,0,AH52*$C52))*$C54</f>
        <v>573.8904</v>
      </c>
      <c r="AI54" s="28"/>
    </row>
    <row r="55" spans="1:35" s="18" customFormat="1" ht="15.9" customHeight="1" x14ac:dyDescent="0.25">
      <c r="A55" s="15"/>
      <c r="B55" s="14" t="s">
        <v>106</v>
      </c>
      <c r="C55" s="228"/>
      <c r="D55" s="23">
        <f t="shared" ref="D55:AH55" si="10">D53-D54</f>
        <v>12693</v>
      </c>
      <c r="E55" s="35">
        <f t="shared" si="10"/>
        <v>12682</v>
      </c>
      <c r="F55" s="23">
        <f t="shared" si="10"/>
        <v>12682</v>
      </c>
      <c r="G55" s="17">
        <f t="shared" si="10"/>
        <v>12682</v>
      </c>
      <c r="H55" s="17">
        <f t="shared" si="10"/>
        <v>12671</v>
      </c>
      <c r="I55" s="17">
        <f t="shared" si="10"/>
        <v>12671</v>
      </c>
      <c r="J55" s="17">
        <f t="shared" si="10"/>
        <v>12671</v>
      </c>
      <c r="K55" s="17">
        <f t="shared" si="10"/>
        <v>12671</v>
      </c>
      <c r="L55" s="17">
        <f t="shared" si="10"/>
        <v>12660</v>
      </c>
      <c r="M55" s="35">
        <f t="shared" si="10"/>
        <v>12629.5</v>
      </c>
      <c r="N55" s="23">
        <f t="shared" si="10"/>
        <v>12660</v>
      </c>
      <c r="O55" s="17">
        <f t="shared" si="10"/>
        <v>12649</v>
      </c>
      <c r="P55" s="17">
        <f t="shared" si="10"/>
        <v>12649</v>
      </c>
      <c r="Q55" s="17">
        <f t="shared" si="10"/>
        <v>12638</v>
      </c>
      <c r="R55" s="17">
        <f>R53-R54</f>
        <v>12638</v>
      </c>
      <c r="S55" s="17">
        <f t="shared" si="10"/>
        <v>12638</v>
      </c>
      <c r="T55" s="35">
        <f t="shared" si="10"/>
        <v>12627</v>
      </c>
      <c r="U55" s="23">
        <f t="shared" si="10"/>
        <v>12627</v>
      </c>
      <c r="V55" s="17">
        <f t="shared" si="10"/>
        <v>12627</v>
      </c>
      <c r="W55" s="17">
        <f t="shared" si="10"/>
        <v>12616</v>
      </c>
      <c r="X55" s="17">
        <f t="shared" si="10"/>
        <v>12616</v>
      </c>
      <c r="Y55" s="35">
        <f t="shared" si="10"/>
        <v>12616</v>
      </c>
      <c r="Z55" s="23">
        <f t="shared" si="10"/>
        <v>12616</v>
      </c>
      <c r="AA55" s="35">
        <f t="shared" si="10"/>
        <v>12616</v>
      </c>
      <c r="AB55" s="23">
        <f t="shared" si="10"/>
        <v>12605</v>
      </c>
      <c r="AC55" s="17">
        <f t="shared" si="10"/>
        <v>12605</v>
      </c>
      <c r="AD55" s="251">
        <f t="shared" si="10"/>
        <v>12605</v>
      </c>
      <c r="AE55" s="252">
        <f t="shared" si="10"/>
        <v>12594</v>
      </c>
      <c r="AF55" s="23">
        <f t="shared" si="10"/>
        <v>12020.1096</v>
      </c>
      <c r="AG55" s="17">
        <f t="shared" si="10"/>
        <v>12020.1096</v>
      </c>
      <c r="AH55" s="31">
        <f t="shared" si="10"/>
        <v>12009.1096</v>
      </c>
      <c r="AI55" s="28"/>
    </row>
    <row r="56" spans="1:35" s="1" customFormat="1" ht="15.9" customHeight="1" x14ac:dyDescent="0.25">
      <c r="A56" s="3"/>
      <c r="B56" s="7" t="s">
        <v>105</v>
      </c>
      <c r="C56" s="229">
        <f>SUM(C40:C52)</f>
        <v>12836</v>
      </c>
      <c r="D56" s="21"/>
      <c r="E56" s="33"/>
      <c r="F56" s="21"/>
      <c r="G56" s="5"/>
      <c r="H56" s="5"/>
      <c r="I56" s="5"/>
      <c r="J56" s="5"/>
      <c r="K56" s="5"/>
      <c r="L56" s="5"/>
      <c r="M56" s="239"/>
      <c r="N56" s="21"/>
      <c r="O56" s="5"/>
      <c r="P56" s="5"/>
      <c r="Q56" s="5"/>
      <c r="R56" s="5"/>
      <c r="S56" s="5"/>
      <c r="T56" s="33"/>
      <c r="U56" s="21"/>
      <c r="V56" s="5"/>
      <c r="W56" s="5"/>
      <c r="X56" s="5"/>
      <c r="Y56" s="33"/>
      <c r="Z56" s="21"/>
      <c r="AA56" s="33"/>
      <c r="AB56" s="21"/>
      <c r="AC56" s="5"/>
      <c r="AD56" s="247"/>
      <c r="AE56" s="248"/>
      <c r="AF56" s="21"/>
      <c r="AG56" s="5"/>
      <c r="AH56" s="29"/>
    </row>
    <row r="57" spans="1:35" s="1" customFormat="1" ht="15.9" customHeight="1" x14ac:dyDescent="0.25">
      <c r="A57" s="3"/>
      <c r="B57" s="4"/>
      <c r="C57" s="223">
        <f>SUM(D55:AH55)/31</f>
        <v>12580.768670967744</v>
      </c>
      <c r="D57" s="21"/>
      <c r="E57" s="33"/>
      <c r="F57" s="21"/>
      <c r="G57" s="5"/>
      <c r="H57" s="5"/>
      <c r="I57" s="5"/>
      <c r="J57" s="5"/>
      <c r="K57" s="5"/>
      <c r="L57" s="5"/>
      <c r="M57" s="33"/>
      <c r="N57" s="21"/>
      <c r="O57" s="5"/>
      <c r="P57" s="5"/>
      <c r="Q57" s="5"/>
      <c r="R57" s="5"/>
      <c r="S57" s="5"/>
      <c r="T57" s="33"/>
      <c r="U57" s="21"/>
      <c r="V57" s="5"/>
      <c r="W57" s="5"/>
      <c r="X57" s="5"/>
      <c r="Y57" s="33"/>
      <c r="Z57" s="21"/>
      <c r="AA57" s="33"/>
      <c r="AB57" s="21"/>
      <c r="AC57" s="5"/>
      <c r="AD57" s="247"/>
      <c r="AE57" s="248"/>
      <c r="AF57" s="21"/>
      <c r="AG57" s="5"/>
      <c r="AH57" s="29"/>
    </row>
    <row r="58" spans="1:35" s="1" customFormat="1" ht="15.9" customHeight="1" x14ac:dyDescent="0.3">
      <c r="A58" s="3"/>
      <c r="B58" s="113" t="s">
        <v>37</v>
      </c>
      <c r="C58" s="223"/>
      <c r="D58" s="21"/>
      <c r="E58" s="33"/>
      <c r="F58" s="21"/>
      <c r="G58" s="5"/>
      <c r="H58" s="5"/>
      <c r="I58" s="5"/>
      <c r="J58" s="5"/>
      <c r="K58" s="5"/>
      <c r="L58" s="5"/>
      <c r="M58" s="33"/>
      <c r="N58" s="21"/>
      <c r="O58" s="5"/>
      <c r="P58" s="5"/>
      <c r="Q58" s="5"/>
      <c r="R58" s="5"/>
      <c r="S58" s="5"/>
      <c r="T58" s="33"/>
      <c r="U58" s="21"/>
      <c r="V58" s="5"/>
      <c r="W58" s="5"/>
      <c r="X58" s="5"/>
      <c r="Y58" s="33"/>
      <c r="Z58" s="21"/>
      <c r="AA58" s="33"/>
      <c r="AB58" s="21"/>
      <c r="AC58" s="5"/>
      <c r="AD58" s="247"/>
      <c r="AE58" s="248"/>
      <c r="AF58" s="21"/>
      <c r="AG58" s="5"/>
      <c r="AH58" s="29"/>
    </row>
    <row r="59" spans="1:35" s="1" customFormat="1" ht="15.9" customHeight="1" x14ac:dyDescent="0.25">
      <c r="A59" s="54">
        <v>1</v>
      </c>
      <c r="B59" s="55" t="s">
        <v>36</v>
      </c>
      <c r="C59" s="231">
        <v>1134</v>
      </c>
      <c r="D59" s="47">
        <v>0.97</v>
      </c>
      <c r="E59" s="46">
        <v>0.97</v>
      </c>
      <c r="F59" s="47">
        <v>0.97</v>
      </c>
      <c r="G59" s="45">
        <v>0.97</v>
      </c>
      <c r="H59" s="45">
        <v>0.97</v>
      </c>
      <c r="I59" s="45">
        <v>0.97</v>
      </c>
      <c r="J59" s="45">
        <v>0.97</v>
      </c>
      <c r="K59" s="45">
        <v>0.97</v>
      </c>
      <c r="L59" s="45">
        <v>0.97</v>
      </c>
      <c r="M59" s="46">
        <v>0.97</v>
      </c>
      <c r="N59" s="47">
        <v>0.97</v>
      </c>
      <c r="O59" s="45">
        <v>0.97</v>
      </c>
      <c r="P59" s="45">
        <v>0.97</v>
      </c>
      <c r="Q59" s="45">
        <v>0.97</v>
      </c>
      <c r="R59" s="45">
        <v>0.97</v>
      </c>
      <c r="S59" s="45">
        <v>0.97</v>
      </c>
      <c r="T59" s="46">
        <v>0.97</v>
      </c>
      <c r="U59" s="47">
        <v>0.97</v>
      </c>
      <c r="V59" s="45">
        <v>0.97</v>
      </c>
      <c r="W59" s="45">
        <v>0.97</v>
      </c>
      <c r="X59" s="45">
        <v>0.97</v>
      </c>
      <c r="Y59" s="46">
        <v>0.97</v>
      </c>
      <c r="Z59" s="47">
        <v>0.97</v>
      </c>
      <c r="AA59" s="46">
        <v>0.97</v>
      </c>
      <c r="AB59" s="47">
        <v>0.97</v>
      </c>
      <c r="AC59" s="45">
        <v>0.97</v>
      </c>
      <c r="AD59" s="265">
        <v>0.97</v>
      </c>
      <c r="AE59" s="268">
        <v>0.97</v>
      </c>
      <c r="AF59" s="178">
        <v>0.97</v>
      </c>
      <c r="AG59" s="60">
        <v>0.97</v>
      </c>
      <c r="AH59" s="61">
        <v>0.97</v>
      </c>
    </row>
    <row r="60" spans="1:35" s="1" customFormat="1" ht="15.9" customHeight="1" x14ac:dyDescent="0.25">
      <c r="A60" s="54">
        <f t="shared" ref="A60:A72" si="11">+A59+1</f>
        <v>2</v>
      </c>
      <c r="B60" s="55" t="s">
        <v>38</v>
      </c>
      <c r="C60" s="231">
        <v>1134</v>
      </c>
      <c r="D60" s="47">
        <v>0.97</v>
      </c>
      <c r="E60" s="46">
        <v>0.97</v>
      </c>
      <c r="F60" s="47">
        <v>0.97</v>
      </c>
      <c r="G60" s="45">
        <v>0.97</v>
      </c>
      <c r="H60" s="45">
        <v>0.97</v>
      </c>
      <c r="I60" s="45">
        <v>0.97</v>
      </c>
      <c r="J60" s="45">
        <v>0.97</v>
      </c>
      <c r="K60" s="45">
        <v>0.97</v>
      </c>
      <c r="L60" s="45">
        <v>0.97</v>
      </c>
      <c r="M60" s="46">
        <v>0.97</v>
      </c>
      <c r="N60" s="47">
        <v>0.97</v>
      </c>
      <c r="O60" s="45">
        <v>0.97</v>
      </c>
      <c r="P60" s="45">
        <v>0.96</v>
      </c>
      <c r="Q60" s="45">
        <v>0.97</v>
      </c>
      <c r="R60" s="45">
        <v>0.96</v>
      </c>
      <c r="S60" s="45">
        <v>0.96</v>
      </c>
      <c r="T60" s="46">
        <v>0.97</v>
      </c>
      <c r="U60" s="47">
        <v>0.97</v>
      </c>
      <c r="V60" s="45">
        <v>0.97</v>
      </c>
      <c r="W60" s="45">
        <v>0.97</v>
      </c>
      <c r="X60" s="45">
        <v>0.97</v>
      </c>
      <c r="Y60" s="46">
        <v>0.97</v>
      </c>
      <c r="Z60" s="47">
        <v>0.97</v>
      </c>
      <c r="AA60" s="46">
        <v>0.97</v>
      </c>
      <c r="AB60" s="47">
        <v>0.97</v>
      </c>
      <c r="AC60" s="45">
        <v>0.97</v>
      </c>
      <c r="AD60" s="265">
        <v>0.97</v>
      </c>
      <c r="AE60" s="268">
        <v>0.97</v>
      </c>
      <c r="AF60" s="178">
        <v>0.97</v>
      </c>
      <c r="AG60" s="60">
        <v>0.97</v>
      </c>
      <c r="AH60" s="61">
        <v>0.97</v>
      </c>
    </row>
    <row r="61" spans="1:35" s="1" customFormat="1" ht="15.9" customHeight="1" x14ac:dyDescent="0.25">
      <c r="A61" s="54">
        <f t="shared" si="11"/>
        <v>3</v>
      </c>
      <c r="B61" s="55" t="s">
        <v>39</v>
      </c>
      <c r="C61" s="231">
        <v>1116</v>
      </c>
      <c r="D61" s="47">
        <v>0.99</v>
      </c>
      <c r="E61" s="46">
        <v>0.99</v>
      </c>
      <c r="F61" s="47">
        <v>0.99</v>
      </c>
      <c r="G61" s="45">
        <v>0.99</v>
      </c>
      <c r="H61" s="45">
        <v>0.99</v>
      </c>
      <c r="I61" s="45">
        <v>0.99</v>
      </c>
      <c r="J61" s="45">
        <v>0.99</v>
      </c>
      <c r="K61" s="45">
        <v>0.99</v>
      </c>
      <c r="L61" s="45">
        <v>0.99</v>
      </c>
      <c r="M61" s="46">
        <v>0.99</v>
      </c>
      <c r="N61" s="47">
        <v>0.99</v>
      </c>
      <c r="O61" s="45">
        <v>0.99</v>
      </c>
      <c r="P61" s="45">
        <v>0.99</v>
      </c>
      <c r="Q61" s="45">
        <v>0.99</v>
      </c>
      <c r="R61" s="45">
        <v>0.99</v>
      </c>
      <c r="S61" s="45">
        <v>0.99</v>
      </c>
      <c r="T61" s="46">
        <v>0.99</v>
      </c>
      <c r="U61" s="47">
        <v>0.99</v>
      </c>
      <c r="V61" s="45">
        <v>0.99</v>
      </c>
      <c r="W61" s="45">
        <v>0.99</v>
      </c>
      <c r="X61" s="45">
        <v>0.99</v>
      </c>
      <c r="Y61" s="46">
        <v>0.99</v>
      </c>
      <c r="Z61" s="104">
        <v>1</v>
      </c>
      <c r="AA61" s="46">
        <v>0.99</v>
      </c>
      <c r="AB61" s="47">
        <v>0.99</v>
      </c>
      <c r="AC61" s="45">
        <v>0.99</v>
      </c>
      <c r="AD61" s="265">
        <v>0.99</v>
      </c>
      <c r="AE61" s="268">
        <v>0.99</v>
      </c>
      <c r="AF61" s="178">
        <v>0.99</v>
      </c>
      <c r="AG61" s="60">
        <v>0.99</v>
      </c>
      <c r="AH61" s="61">
        <v>0.99</v>
      </c>
    </row>
    <row r="62" spans="1:35" s="1" customFormat="1" ht="15.9" customHeight="1" x14ac:dyDescent="0.25">
      <c r="A62" s="71">
        <f t="shared" si="11"/>
        <v>4</v>
      </c>
      <c r="B62" s="72" t="s">
        <v>40</v>
      </c>
      <c r="C62" s="224">
        <v>1116</v>
      </c>
      <c r="D62" s="47">
        <v>0.99</v>
      </c>
      <c r="E62" s="46">
        <v>0.99</v>
      </c>
      <c r="F62" s="47">
        <v>0.99</v>
      </c>
      <c r="G62" s="45">
        <v>0.99</v>
      </c>
      <c r="H62" s="45">
        <v>0.99</v>
      </c>
      <c r="I62" s="101">
        <v>1</v>
      </c>
      <c r="J62" s="101">
        <v>1</v>
      </c>
      <c r="K62" s="101">
        <v>1</v>
      </c>
      <c r="L62" s="101">
        <v>1</v>
      </c>
      <c r="M62" s="102">
        <v>1</v>
      </c>
      <c r="N62" s="47">
        <v>0.99</v>
      </c>
      <c r="O62" s="45">
        <v>0.99</v>
      </c>
      <c r="P62" s="45">
        <v>0.99</v>
      </c>
      <c r="Q62" s="101">
        <v>1</v>
      </c>
      <c r="R62" s="101">
        <v>1</v>
      </c>
      <c r="S62" s="101">
        <v>1</v>
      </c>
      <c r="T62" s="102">
        <v>1</v>
      </c>
      <c r="U62" s="104">
        <v>1</v>
      </c>
      <c r="V62" s="101">
        <v>1</v>
      </c>
      <c r="W62" s="101">
        <v>1</v>
      </c>
      <c r="X62" s="101">
        <v>1</v>
      </c>
      <c r="Y62" s="46">
        <v>0.99</v>
      </c>
      <c r="Z62" s="104">
        <v>1</v>
      </c>
      <c r="AA62" s="102">
        <v>1</v>
      </c>
      <c r="AB62" s="104">
        <v>1</v>
      </c>
      <c r="AC62" s="101">
        <v>1</v>
      </c>
      <c r="AD62" s="264">
        <v>1</v>
      </c>
      <c r="AE62" s="261">
        <v>1</v>
      </c>
      <c r="AF62" s="64">
        <v>1</v>
      </c>
      <c r="AG62" s="65">
        <v>1</v>
      </c>
      <c r="AH62" s="75">
        <v>1</v>
      </c>
    </row>
    <row r="63" spans="1:35" s="1" customFormat="1" ht="15.9" customHeight="1" x14ac:dyDescent="0.25">
      <c r="A63" s="71">
        <f t="shared" si="11"/>
        <v>5</v>
      </c>
      <c r="B63" s="72" t="s">
        <v>41</v>
      </c>
      <c r="C63" s="224">
        <v>930</v>
      </c>
      <c r="D63" s="104">
        <v>1</v>
      </c>
      <c r="E63" s="102">
        <v>1</v>
      </c>
      <c r="F63" s="104">
        <v>1</v>
      </c>
      <c r="G63" s="101">
        <v>1</v>
      </c>
      <c r="H63" s="101">
        <v>1</v>
      </c>
      <c r="I63" s="101">
        <v>1</v>
      </c>
      <c r="J63" s="101">
        <v>1</v>
      </c>
      <c r="K63" s="101">
        <v>1</v>
      </c>
      <c r="L63" s="101">
        <v>1</v>
      </c>
      <c r="M63" s="102">
        <v>1</v>
      </c>
      <c r="N63" s="104">
        <v>1</v>
      </c>
      <c r="O63" s="101">
        <v>1</v>
      </c>
      <c r="P63" s="101">
        <v>1</v>
      </c>
      <c r="Q63" s="101">
        <v>1</v>
      </c>
      <c r="R63" s="101">
        <v>1</v>
      </c>
      <c r="S63" s="101">
        <v>1</v>
      </c>
      <c r="T63" s="102">
        <v>1</v>
      </c>
      <c r="U63" s="104">
        <v>1</v>
      </c>
      <c r="V63" s="101">
        <v>1</v>
      </c>
      <c r="W63" s="101">
        <v>1</v>
      </c>
      <c r="X63" s="101">
        <v>1</v>
      </c>
      <c r="Y63" s="102">
        <v>1</v>
      </c>
      <c r="Z63" s="104">
        <v>1</v>
      </c>
      <c r="AA63" s="102">
        <v>1</v>
      </c>
      <c r="AB63" s="104">
        <v>1</v>
      </c>
      <c r="AC63" s="101">
        <v>1</v>
      </c>
      <c r="AD63" s="264">
        <v>1</v>
      </c>
      <c r="AE63" s="261">
        <v>1</v>
      </c>
      <c r="AF63" s="64">
        <v>1</v>
      </c>
      <c r="AG63" s="65">
        <v>1</v>
      </c>
      <c r="AH63" s="75">
        <v>1</v>
      </c>
    </row>
    <row r="64" spans="1:35" s="1" customFormat="1" ht="15.9" customHeight="1" x14ac:dyDescent="0.25">
      <c r="A64" s="54">
        <f t="shared" si="11"/>
        <v>6</v>
      </c>
      <c r="B64" s="55" t="s">
        <v>42</v>
      </c>
      <c r="C64" s="231">
        <v>794</v>
      </c>
      <c r="D64" s="47">
        <v>0.94</v>
      </c>
      <c r="E64" s="46">
        <v>0.87</v>
      </c>
      <c r="F64" s="46">
        <v>0.87</v>
      </c>
      <c r="G64" s="45">
        <v>0.87</v>
      </c>
      <c r="H64" s="45">
        <v>0.97</v>
      </c>
      <c r="I64" s="45">
        <v>0.97</v>
      </c>
      <c r="J64" s="45">
        <v>0.76</v>
      </c>
      <c r="K64" s="45">
        <v>0.84</v>
      </c>
      <c r="L64" s="101">
        <v>1</v>
      </c>
      <c r="M64" s="102">
        <v>1</v>
      </c>
      <c r="N64" s="104">
        <v>1</v>
      </c>
      <c r="O64" s="101">
        <v>1</v>
      </c>
      <c r="P64" s="101">
        <v>1</v>
      </c>
      <c r="Q64" s="101">
        <v>1</v>
      </c>
      <c r="R64" s="101">
        <v>1</v>
      </c>
      <c r="S64" s="101">
        <v>1</v>
      </c>
      <c r="T64" s="102">
        <v>1</v>
      </c>
      <c r="U64" s="104">
        <v>1</v>
      </c>
      <c r="V64" s="101">
        <v>1</v>
      </c>
      <c r="W64" s="101">
        <v>1</v>
      </c>
      <c r="X64" s="101">
        <v>1</v>
      </c>
      <c r="Y64" s="102">
        <v>1</v>
      </c>
      <c r="Z64" s="104">
        <v>1</v>
      </c>
      <c r="AA64" s="102">
        <v>1</v>
      </c>
      <c r="AB64" s="104">
        <v>1</v>
      </c>
      <c r="AC64" s="101">
        <v>1</v>
      </c>
      <c r="AD64" s="264">
        <v>1</v>
      </c>
      <c r="AE64" s="268">
        <v>0.88</v>
      </c>
      <c r="AF64" s="178">
        <v>0.88</v>
      </c>
      <c r="AG64" s="60">
        <v>0.88</v>
      </c>
      <c r="AH64" s="61">
        <v>0.88</v>
      </c>
    </row>
    <row r="65" spans="1:35" s="1" customFormat="1" ht="15.9" customHeight="1" x14ac:dyDescent="0.25">
      <c r="A65" s="71">
        <f t="shared" si="11"/>
        <v>7</v>
      </c>
      <c r="B65" s="72" t="s">
        <v>43</v>
      </c>
      <c r="C65" s="224">
        <v>794</v>
      </c>
      <c r="D65" s="104">
        <v>1</v>
      </c>
      <c r="E65" s="46">
        <v>0.98</v>
      </c>
      <c r="F65" s="104">
        <v>1</v>
      </c>
      <c r="G65" s="101">
        <v>1</v>
      </c>
      <c r="H65" s="101">
        <v>1</v>
      </c>
      <c r="I65" s="101">
        <v>1</v>
      </c>
      <c r="J65" s="45">
        <v>0.88</v>
      </c>
      <c r="K65" s="101">
        <v>1</v>
      </c>
      <c r="L65" s="101">
        <v>1</v>
      </c>
      <c r="M65" s="102">
        <v>1</v>
      </c>
      <c r="N65" s="104">
        <v>1</v>
      </c>
      <c r="O65" s="101">
        <v>1</v>
      </c>
      <c r="P65" s="101">
        <v>1</v>
      </c>
      <c r="Q65" s="45">
        <v>0.99</v>
      </c>
      <c r="R65" s="101">
        <v>1</v>
      </c>
      <c r="S65" s="101">
        <v>1</v>
      </c>
      <c r="T65" s="102">
        <v>1</v>
      </c>
      <c r="U65" s="104">
        <v>1</v>
      </c>
      <c r="V65" s="101">
        <v>1</v>
      </c>
      <c r="W65" s="101">
        <v>1</v>
      </c>
      <c r="X65" s="101">
        <v>1</v>
      </c>
      <c r="Y65" s="102">
        <v>1</v>
      </c>
      <c r="Z65" s="104">
        <v>1</v>
      </c>
      <c r="AA65" s="102">
        <v>1</v>
      </c>
      <c r="AB65" s="104">
        <v>1</v>
      </c>
      <c r="AC65" s="101">
        <v>1</v>
      </c>
      <c r="AD65" s="264">
        <v>1</v>
      </c>
      <c r="AE65" s="261">
        <v>1</v>
      </c>
      <c r="AF65" s="64">
        <v>1</v>
      </c>
      <c r="AG65" s="65">
        <v>1</v>
      </c>
      <c r="AH65" s="75">
        <v>1</v>
      </c>
    </row>
    <row r="66" spans="1:35" s="1" customFormat="1" ht="15.9" customHeight="1" x14ac:dyDescent="0.25">
      <c r="A66" s="54">
        <f t="shared" si="11"/>
        <v>8</v>
      </c>
      <c r="B66" s="55" t="s">
        <v>44</v>
      </c>
      <c r="C66" s="231">
        <v>503</v>
      </c>
      <c r="D66" s="47">
        <v>0.96</v>
      </c>
      <c r="E66" s="46">
        <v>0.96</v>
      </c>
      <c r="F66" s="47">
        <v>0.96</v>
      </c>
      <c r="G66" s="45">
        <v>0.96</v>
      </c>
      <c r="H66" s="45">
        <v>0.96</v>
      </c>
      <c r="I66" s="45">
        <v>0.96</v>
      </c>
      <c r="J66" s="45">
        <v>0.96</v>
      </c>
      <c r="K66" s="45">
        <v>0.96</v>
      </c>
      <c r="L66" s="45">
        <v>0.96</v>
      </c>
      <c r="M66" s="46">
        <v>0.96</v>
      </c>
      <c r="N66" s="47">
        <v>0.96</v>
      </c>
      <c r="O66" s="45">
        <v>0.96</v>
      </c>
      <c r="P66" s="45">
        <v>0.96</v>
      </c>
      <c r="Q66" s="45">
        <v>0.96</v>
      </c>
      <c r="R66" s="45">
        <v>0.96</v>
      </c>
      <c r="S66" s="45">
        <v>0.96</v>
      </c>
      <c r="T66" s="46">
        <v>0.96</v>
      </c>
      <c r="U66" s="47">
        <v>0.96</v>
      </c>
      <c r="V66" s="45">
        <v>0.96</v>
      </c>
      <c r="W66" s="45">
        <v>0.96</v>
      </c>
      <c r="X66" s="45">
        <v>0.96</v>
      </c>
      <c r="Y66" s="46">
        <v>0.96</v>
      </c>
      <c r="Z66" s="47">
        <v>0.96</v>
      </c>
      <c r="AA66" s="46">
        <v>0.96</v>
      </c>
      <c r="AB66" s="47">
        <v>0.96</v>
      </c>
      <c r="AC66" s="45">
        <v>0.96</v>
      </c>
      <c r="AD66" s="265">
        <v>0.96</v>
      </c>
      <c r="AE66" s="268">
        <v>0.96</v>
      </c>
      <c r="AF66" s="178">
        <v>0.96</v>
      </c>
      <c r="AG66" s="60">
        <v>0.96</v>
      </c>
      <c r="AH66" s="62">
        <v>0.96</v>
      </c>
    </row>
    <row r="67" spans="1:35" s="1" customFormat="1" ht="15.9" customHeight="1" x14ac:dyDescent="0.25">
      <c r="A67" s="71">
        <f t="shared" si="11"/>
        <v>9</v>
      </c>
      <c r="B67" s="72" t="s">
        <v>45</v>
      </c>
      <c r="C67" s="224">
        <v>1078</v>
      </c>
      <c r="D67" s="104">
        <v>1</v>
      </c>
      <c r="E67" s="102">
        <v>1</v>
      </c>
      <c r="F67" s="104">
        <v>1</v>
      </c>
      <c r="G67" s="101">
        <v>1</v>
      </c>
      <c r="H67" s="101">
        <v>1</v>
      </c>
      <c r="I67" s="101">
        <v>1</v>
      </c>
      <c r="J67" s="101">
        <v>1</v>
      </c>
      <c r="K67" s="101">
        <v>1</v>
      </c>
      <c r="L67" s="101">
        <v>1</v>
      </c>
      <c r="M67" s="102">
        <v>1</v>
      </c>
      <c r="N67" s="104">
        <v>1</v>
      </c>
      <c r="O67" s="101">
        <v>1</v>
      </c>
      <c r="P67" s="101">
        <v>1</v>
      </c>
      <c r="Q67" s="101">
        <v>1</v>
      </c>
      <c r="R67" s="101">
        <v>1</v>
      </c>
      <c r="S67" s="101">
        <v>1</v>
      </c>
      <c r="T67" s="102">
        <v>1</v>
      </c>
      <c r="U67" s="104">
        <v>1</v>
      </c>
      <c r="V67" s="101">
        <v>1</v>
      </c>
      <c r="W67" s="101">
        <v>1</v>
      </c>
      <c r="X67" s="101">
        <v>1</v>
      </c>
      <c r="Y67" s="102">
        <v>1</v>
      </c>
      <c r="Z67" s="104">
        <v>1</v>
      </c>
      <c r="AA67" s="102">
        <v>1</v>
      </c>
      <c r="AB67" s="104">
        <v>1</v>
      </c>
      <c r="AC67" s="101">
        <v>1</v>
      </c>
      <c r="AD67" s="264">
        <v>1</v>
      </c>
      <c r="AE67" s="261">
        <v>1</v>
      </c>
      <c r="AF67" s="64">
        <v>1</v>
      </c>
      <c r="AG67" s="65">
        <v>1</v>
      </c>
      <c r="AH67" s="75">
        <v>1</v>
      </c>
    </row>
    <row r="68" spans="1:35" s="1" customFormat="1" ht="15.9" customHeight="1" x14ac:dyDescent="0.25">
      <c r="A68" s="71">
        <f t="shared" si="11"/>
        <v>10</v>
      </c>
      <c r="B68" s="72" t="s">
        <v>46</v>
      </c>
      <c r="C68" s="224">
        <v>1078</v>
      </c>
      <c r="D68" s="104">
        <v>1</v>
      </c>
      <c r="E68" s="102">
        <v>1</v>
      </c>
      <c r="F68" s="104">
        <v>1</v>
      </c>
      <c r="G68" s="101">
        <v>1</v>
      </c>
      <c r="H68" s="101">
        <v>1</v>
      </c>
      <c r="I68" s="101">
        <v>1</v>
      </c>
      <c r="J68" s="101">
        <v>1</v>
      </c>
      <c r="K68" s="101">
        <v>1</v>
      </c>
      <c r="L68" s="101">
        <v>1</v>
      </c>
      <c r="M68" s="102">
        <v>1</v>
      </c>
      <c r="N68" s="104">
        <v>1</v>
      </c>
      <c r="O68" s="101">
        <v>1</v>
      </c>
      <c r="P68" s="101">
        <v>1</v>
      </c>
      <c r="Q68" s="101">
        <v>1</v>
      </c>
      <c r="R68" s="101">
        <v>1</v>
      </c>
      <c r="S68" s="101">
        <v>1</v>
      </c>
      <c r="T68" s="102">
        <v>1</v>
      </c>
      <c r="U68" s="104">
        <v>1</v>
      </c>
      <c r="V68" s="101">
        <v>1</v>
      </c>
      <c r="W68" s="101">
        <v>1</v>
      </c>
      <c r="X68" s="45">
        <v>0.75</v>
      </c>
      <c r="Y68" s="102">
        <v>1</v>
      </c>
      <c r="Z68" s="104">
        <v>1</v>
      </c>
      <c r="AA68" s="102">
        <v>1</v>
      </c>
      <c r="AB68" s="104">
        <v>1</v>
      </c>
      <c r="AC68" s="101">
        <v>1</v>
      </c>
      <c r="AD68" s="264">
        <v>1</v>
      </c>
      <c r="AE68" s="261">
        <v>1</v>
      </c>
      <c r="AF68" s="64">
        <v>1</v>
      </c>
      <c r="AG68" s="65">
        <v>1</v>
      </c>
      <c r="AH68" s="75">
        <v>1</v>
      </c>
    </row>
    <row r="69" spans="1:35" s="1" customFormat="1" ht="15.9" customHeight="1" x14ac:dyDescent="0.25">
      <c r="A69" s="54">
        <f t="shared" si="11"/>
        <v>11</v>
      </c>
      <c r="B69" s="55" t="s">
        <v>47</v>
      </c>
      <c r="C69" s="231">
        <v>485</v>
      </c>
      <c r="D69" s="104">
        <v>1</v>
      </c>
      <c r="E69" s="102">
        <v>1</v>
      </c>
      <c r="F69" s="104">
        <v>1</v>
      </c>
      <c r="G69" s="101">
        <v>1</v>
      </c>
      <c r="H69" s="101">
        <v>1</v>
      </c>
      <c r="I69" s="101">
        <v>1</v>
      </c>
      <c r="J69" s="101">
        <v>1</v>
      </c>
      <c r="K69" s="101">
        <v>1</v>
      </c>
      <c r="L69" s="101">
        <v>1</v>
      </c>
      <c r="M69" s="102">
        <v>1</v>
      </c>
      <c r="N69" s="104">
        <v>1</v>
      </c>
      <c r="O69" s="101">
        <v>1</v>
      </c>
      <c r="P69" s="101">
        <v>1</v>
      </c>
      <c r="Q69" s="101">
        <v>1</v>
      </c>
      <c r="R69" s="101">
        <v>1</v>
      </c>
      <c r="S69" s="101">
        <v>1</v>
      </c>
      <c r="T69" s="102">
        <v>1</v>
      </c>
      <c r="U69" s="104">
        <v>1</v>
      </c>
      <c r="V69" s="101">
        <v>1</v>
      </c>
      <c r="W69" s="101">
        <v>1</v>
      </c>
      <c r="X69" s="101">
        <v>1</v>
      </c>
      <c r="Y69" s="102">
        <v>1</v>
      </c>
      <c r="Z69" s="104">
        <v>1</v>
      </c>
      <c r="AA69" s="102">
        <v>1</v>
      </c>
      <c r="AB69" s="104">
        <v>1</v>
      </c>
      <c r="AC69" s="45">
        <v>0.55000000000000004</v>
      </c>
      <c r="AD69" s="265">
        <v>0.55000000000000004</v>
      </c>
      <c r="AE69" s="268">
        <v>0.55000000000000004</v>
      </c>
      <c r="AF69" s="64">
        <v>1</v>
      </c>
      <c r="AG69" s="65">
        <v>1</v>
      </c>
      <c r="AH69" s="75">
        <v>1</v>
      </c>
    </row>
    <row r="70" spans="1:35" s="1" customFormat="1" ht="15.9" customHeight="1" x14ac:dyDescent="0.25">
      <c r="A70" s="71">
        <f t="shared" si="11"/>
        <v>12</v>
      </c>
      <c r="B70" s="72" t="s">
        <v>48</v>
      </c>
      <c r="C70" s="224">
        <v>485</v>
      </c>
      <c r="D70" s="104">
        <v>1</v>
      </c>
      <c r="E70" s="102">
        <v>1</v>
      </c>
      <c r="F70" s="104">
        <v>1</v>
      </c>
      <c r="G70" s="101">
        <v>1</v>
      </c>
      <c r="H70" s="101">
        <v>1</v>
      </c>
      <c r="I70" s="101">
        <v>1</v>
      </c>
      <c r="J70" s="101">
        <v>1</v>
      </c>
      <c r="K70" s="101">
        <v>1</v>
      </c>
      <c r="L70" s="101">
        <v>1</v>
      </c>
      <c r="M70" s="102">
        <v>1</v>
      </c>
      <c r="N70" s="104">
        <v>1</v>
      </c>
      <c r="O70" s="101">
        <v>1</v>
      </c>
      <c r="P70" s="101">
        <v>1</v>
      </c>
      <c r="Q70" s="101">
        <v>1</v>
      </c>
      <c r="R70" s="101">
        <v>1</v>
      </c>
      <c r="S70" s="101">
        <v>1</v>
      </c>
      <c r="T70" s="102">
        <v>1</v>
      </c>
      <c r="U70" s="104">
        <v>1</v>
      </c>
      <c r="V70" s="101">
        <v>1</v>
      </c>
      <c r="W70" s="101">
        <v>1</v>
      </c>
      <c r="X70" s="101">
        <v>1</v>
      </c>
      <c r="Y70" s="102">
        <v>1</v>
      </c>
      <c r="Z70" s="104">
        <v>1</v>
      </c>
      <c r="AA70" s="102">
        <v>1</v>
      </c>
      <c r="AB70" s="104">
        <v>1</v>
      </c>
      <c r="AC70" s="101">
        <v>1</v>
      </c>
      <c r="AD70" s="264">
        <v>1</v>
      </c>
      <c r="AE70" s="261">
        <v>1</v>
      </c>
      <c r="AF70" s="64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1"/>
        <v>13</v>
      </c>
      <c r="B71" s="72" t="s">
        <v>49</v>
      </c>
      <c r="C71" s="224">
        <v>789</v>
      </c>
      <c r="D71" s="104">
        <v>1</v>
      </c>
      <c r="E71" s="102">
        <v>1</v>
      </c>
      <c r="F71" s="104">
        <v>1</v>
      </c>
      <c r="G71" s="101">
        <v>1</v>
      </c>
      <c r="H71" s="101">
        <v>1</v>
      </c>
      <c r="I71" s="101">
        <v>1</v>
      </c>
      <c r="J71" s="101">
        <v>1</v>
      </c>
      <c r="K71" s="101">
        <v>1</v>
      </c>
      <c r="L71" s="101">
        <v>1</v>
      </c>
      <c r="M71" s="102">
        <v>1</v>
      </c>
      <c r="N71" s="104">
        <v>1</v>
      </c>
      <c r="O71" s="101">
        <v>1</v>
      </c>
      <c r="P71" s="101">
        <v>1</v>
      </c>
      <c r="Q71" s="101">
        <v>1</v>
      </c>
      <c r="R71" s="101">
        <v>1</v>
      </c>
      <c r="S71" s="101">
        <v>1</v>
      </c>
      <c r="T71" s="102">
        <v>1</v>
      </c>
      <c r="U71" s="104">
        <v>1</v>
      </c>
      <c r="V71" s="101">
        <v>1</v>
      </c>
      <c r="W71" s="101">
        <v>1</v>
      </c>
      <c r="X71" s="101">
        <v>1</v>
      </c>
      <c r="Y71" s="102">
        <v>1</v>
      </c>
      <c r="Z71" s="104">
        <v>1</v>
      </c>
      <c r="AA71" s="102">
        <v>1</v>
      </c>
      <c r="AB71" s="104">
        <v>1</v>
      </c>
      <c r="AC71" s="101">
        <v>1</v>
      </c>
      <c r="AD71" s="264">
        <v>1</v>
      </c>
      <c r="AE71" s="261">
        <v>1</v>
      </c>
      <c r="AF71" s="64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94">
        <f t="shared" si="11"/>
        <v>14</v>
      </c>
      <c r="B72" s="95" t="s">
        <v>50</v>
      </c>
      <c r="C72" s="232">
        <v>789</v>
      </c>
      <c r="D72" s="105">
        <v>1</v>
      </c>
      <c r="E72" s="108">
        <v>1</v>
      </c>
      <c r="F72" s="98">
        <v>0</v>
      </c>
      <c r="G72" s="96">
        <v>0</v>
      </c>
      <c r="H72" s="96">
        <v>0</v>
      </c>
      <c r="I72" s="96">
        <v>0</v>
      </c>
      <c r="J72" s="96">
        <v>0</v>
      </c>
      <c r="K72" s="96">
        <v>0</v>
      </c>
      <c r="L72" s="96">
        <v>0</v>
      </c>
      <c r="M72" s="97">
        <v>0</v>
      </c>
      <c r="N72" s="98">
        <v>0</v>
      </c>
      <c r="O72" s="96">
        <v>0</v>
      </c>
      <c r="P72" s="96">
        <v>0</v>
      </c>
      <c r="Q72" s="96">
        <v>0</v>
      </c>
      <c r="R72" s="96">
        <v>0</v>
      </c>
      <c r="S72" s="96">
        <v>0</v>
      </c>
      <c r="T72" s="97">
        <v>0</v>
      </c>
      <c r="U72" s="212">
        <v>0</v>
      </c>
      <c r="V72" s="96">
        <v>0</v>
      </c>
      <c r="W72" s="96">
        <v>0</v>
      </c>
      <c r="X72" s="96">
        <v>0</v>
      </c>
      <c r="Y72" s="97">
        <v>0</v>
      </c>
      <c r="Z72" s="98">
        <v>0</v>
      </c>
      <c r="AA72" s="97">
        <v>0</v>
      </c>
      <c r="AB72" s="98">
        <v>0</v>
      </c>
      <c r="AC72" s="96">
        <v>0</v>
      </c>
      <c r="AD72" s="269">
        <v>0.01</v>
      </c>
      <c r="AE72" s="270">
        <v>0.16</v>
      </c>
      <c r="AF72" s="244">
        <v>0.7</v>
      </c>
      <c r="AG72" s="63">
        <v>0.9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226"/>
      <c r="D73" s="22">
        <f t="shared" ref="D73:AH73" si="12">(D59*$C59)+(D60*$C60)+(D61*$C61)+(D62*$C62)+(D63*$C63)+(D64*$C64)+(D65*$C65)+(D66*$C66)+(D67*$C67)+(D68*$C68)+(D69*$C69)+(D70*$C70)+(D71*$C71)+(D72*$C72)</f>
        <v>12066.880000000001</v>
      </c>
      <c r="E73" s="34">
        <f t="shared" si="12"/>
        <v>11995.42</v>
      </c>
      <c r="F73" s="22">
        <f t="shared" si="12"/>
        <v>11222.3</v>
      </c>
      <c r="G73" s="12">
        <f t="shared" si="12"/>
        <v>11222.3</v>
      </c>
      <c r="H73" s="12">
        <f t="shared" si="12"/>
        <v>11301.7</v>
      </c>
      <c r="I73" s="12">
        <f t="shared" si="12"/>
        <v>11312.86</v>
      </c>
      <c r="J73" s="12">
        <f t="shared" si="12"/>
        <v>11050.84</v>
      </c>
      <c r="K73" s="12">
        <f t="shared" si="12"/>
        <v>11209.64</v>
      </c>
      <c r="L73" s="12">
        <f t="shared" si="12"/>
        <v>11336.68</v>
      </c>
      <c r="M73" s="34">
        <f t="shared" si="12"/>
        <v>11336.68</v>
      </c>
      <c r="N73" s="22">
        <f t="shared" si="12"/>
        <v>11325.52</v>
      </c>
      <c r="O73" s="12">
        <f t="shared" si="12"/>
        <v>11325.52</v>
      </c>
      <c r="P73" s="12">
        <f t="shared" si="12"/>
        <v>11314.18</v>
      </c>
      <c r="Q73" s="12">
        <f t="shared" si="12"/>
        <v>11328.740000000002</v>
      </c>
      <c r="R73" s="12">
        <f t="shared" si="12"/>
        <v>11325.34</v>
      </c>
      <c r="S73" s="12">
        <f t="shared" si="12"/>
        <v>11325.34</v>
      </c>
      <c r="T73" s="34">
        <f t="shared" si="12"/>
        <v>11336.68</v>
      </c>
      <c r="U73" s="22">
        <f t="shared" si="12"/>
        <v>11336.68</v>
      </c>
      <c r="V73" s="12">
        <f t="shared" si="12"/>
        <v>11336.68</v>
      </c>
      <c r="W73" s="12">
        <f t="shared" si="12"/>
        <v>11336.68</v>
      </c>
      <c r="X73" s="12">
        <f t="shared" si="12"/>
        <v>11067.18</v>
      </c>
      <c r="Y73" s="34">
        <f t="shared" si="12"/>
        <v>11325.52</v>
      </c>
      <c r="Z73" s="22">
        <f t="shared" si="12"/>
        <v>11347.84</v>
      </c>
      <c r="AA73" s="34">
        <f t="shared" si="12"/>
        <v>11336.68</v>
      </c>
      <c r="AB73" s="22">
        <f t="shared" si="12"/>
        <v>11336.68</v>
      </c>
      <c r="AC73" s="12">
        <f t="shared" si="12"/>
        <v>11118.43</v>
      </c>
      <c r="AD73" s="249">
        <f t="shared" si="12"/>
        <v>11126.32</v>
      </c>
      <c r="AE73" s="250">
        <f t="shared" si="12"/>
        <v>11149.390000000001</v>
      </c>
      <c r="AF73" s="22">
        <f t="shared" si="12"/>
        <v>11793.7</v>
      </c>
      <c r="AG73" s="12">
        <f t="shared" si="12"/>
        <v>11951.500000000002</v>
      </c>
      <c r="AH73" s="30">
        <f t="shared" si="12"/>
        <v>12030.400000000001</v>
      </c>
    </row>
    <row r="74" spans="1:35" s="18" customFormat="1" ht="15.9" customHeight="1" x14ac:dyDescent="0.25">
      <c r="A74" s="15"/>
      <c r="B74" s="13" t="s">
        <v>108</v>
      </c>
      <c r="C74" s="227">
        <v>2.8400000000000002E-2</v>
      </c>
      <c r="D74" s="22"/>
      <c r="E74" s="34"/>
      <c r="F74" s="22"/>
      <c r="G74" s="12"/>
      <c r="H74" s="12"/>
      <c r="I74" s="12"/>
      <c r="J74" s="12"/>
      <c r="K74" s="12"/>
      <c r="L74" s="12"/>
      <c r="M74" s="34"/>
      <c r="N74" s="22"/>
      <c r="O74" s="12"/>
      <c r="P74" s="12"/>
      <c r="Q74" s="12"/>
      <c r="R74" s="12"/>
      <c r="S74" s="12"/>
      <c r="T74" s="34"/>
      <c r="U74" s="22"/>
      <c r="V74" s="12"/>
      <c r="W74" s="12"/>
      <c r="X74" s="12"/>
      <c r="Y74" s="34"/>
      <c r="Z74" s="22"/>
      <c r="AA74" s="34"/>
      <c r="AB74" s="22"/>
      <c r="AC74" s="12"/>
      <c r="AD74" s="249"/>
      <c r="AE74" s="250"/>
      <c r="AF74" s="22">
        <f>(IF(AF59&lt;100%,0,AF59*$C59)+IF(AF60&lt;100%,0,AF60*$C60)+IF(AF61&lt;100%,0,AF61*$C61)+IF(AF62&lt;100%,0,AF62*$C62)+IF(AF63&lt;100%,0,AF63*$C63)+IF(AF64&lt;100%,0,AF64*$C64)+IF(AF65&lt;100%,0,AF65*$C65)+IF(AF66&lt;96%,0,AF66*$C66)+IF(AF67&lt;100%,0,AF67*$C67)+IF(AF68&lt;100%,0,AF68*$C68)+IF(AF69&lt;100%,0,AF69*$C69)+IF(AF70&lt;100%,0,AF70*$C70)+IF(AF71&lt;100%,0,AF71*$C71)+IF(AF72&lt;100%,0,AF72*$C72))*$C74</f>
        <v>205.55579200000003</v>
      </c>
      <c r="AG74" s="12">
        <f>(IF(AG59&lt;100%,0,AG59*$C59)+IF(AG60&lt;100%,0,AG60*$C60)+IF(AG61&lt;100%,0,AG61*$C61)+IF(AG62&lt;100%,0,AG62*$C62)+IF(AG63&lt;100%,0,AG63*$C63)+IF(AG64&lt;100%,0,AG64*$C64)+IF(AG65&lt;100%,0,AG65*$C65)+IF(AG66&lt;96%,0,AG66*$C66)+IF(AG67&lt;100%,0,AG67*$C67)+IF(AG68&lt;100%,0,AG68*$C68)+IF(AG69&lt;100%,0,AG69*$C69)+IF(AG70&lt;100%,0,AG70*$C70)+IF(AG71&lt;100%,0,AG71*$C71)+IF(AG72&lt;100%,0,AG72*$C72))*$C74</f>
        <v>205.55579200000003</v>
      </c>
      <c r="AH74" s="30">
        <f>(IF(AH59&lt;100%,0,AH59*$C59)+IF(AH60&lt;100%,0,AH60*$C60)+IF(AH61&lt;100%,0,AH61*$C61)+IF(AH62&lt;100%,0,AH62*$C62)+IF(AH63&lt;100%,0,AH63*$C63)+IF(AH64&lt;100%,0,AH64*$C64)+IF(AH65&lt;100%,0,AH65*$C65)+IF(AH66&lt;96%,0,AH66*$C66)+IF(AH67&lt;100%,0,AH67*$C67)+IF(AH68&lt;100%,0,AH68*$C68)+IF(AH69&lt;100%,0,AH69*$C69)+IF(AH70&lt;100%,0,AH70*$C70)+IF(AH71&lt;100%,0,AH71*$C71)+IF(AH72&lt;100%,0,AH72*$C72))*$C74</f>
        <v>227.96339200000003</v>
      </c>
      <c r="AI74" s="28"/>
    </row>
    <row r="75" spans="1:35" s="18" customFormat="1" ht="15.9" customHeight="1" x14ac:dyDescent="0.25">
      <c r="A75" s="15"/>
      <c r="B75" s="14" t="s">
        <v>106</v>
      </c>
      <c r="C75" s="228"/>
      <c r="D75" s="23">
        <f t="shared" ref="D75:AH75" si="13">D73-D74</f>
        <v>12066.880000000001</v>
      </c>
      <c r="E75" s="35">
        <f t="shared" si="13"/>
        <v>11995.42</v>
      </c>
      <c r="F75" s="23">
        <f t="shared" si="13"/>
        <v>11222.3</v>
      </c>
      <c r="G75" s="17">
        <f t="shared" si="13"/>
        <v>11222.3</v>
      </c>
      <c r="H75" s="17">
        <f t="shared" si="13"/>
        <v>11301.7</v>
      </c>
      <c r="I75" s="17">
        <f t="shared" si="13"/>
        <v>11312.86</v>
      </c>
      <c r="J75" s="17">
        <f t="shared" si="13"/>
        <v>11050.84</v>
      </c>
      <c r="K75" s="17">
        <f t="shared" si="13"/>
        <v>11209.64</v>
      </c>
      <c r="L75" s="17">
        <f t="shared" si="13"/>
        <v>11336.68</v>
      </c>
      <c r="M75" s="35">
        <f t="shared" si="13"/>
        <v>11336.68</v>
      </c>
      <c r="N75" s="23">
        <f t="shared" si="13"/>
        <v>11325.52</v>
      </c>
      <c r="O75" s="17">
        <f t="shared" si="13"/>
        <v>11325.52</v>
      </c>
      <c r="P75" s="17">
        <f t="shared" si="13"/>
        <v>11314.18</v>
      </c>
      <c r="Q75" s="17">
        <f t="shared" si="13"/>
        <v>11328.740000000002</v>
      </c>
      <c r="R75" s="17">
        <f t="shared" si="13"/>
        <v>11325.34</v>
      </c>
      <c r="S75" s="17">
        <f t="shared" si="13"/>
        <v>11325.34</v>
      </c>
      <c r="T75" s="35">
        <f t="shared" si="13"/>
        <v>11336.68</v>
      </c>
      <c r="U75" s="23">
        <f t="shared" si="13"/>
        <v>11336.68</v>
      </c>
      <c r="V75" s="17">
        <f t="shared" si="13"/>
        <v>11336.68</v>
      </c>
      <c r="W75" s="17">
        <f t="shared" si="13"/>
        <v>11336.68</v>
      </c>
      <c r="X75" s="17">
        <f t="shared" si="13"/>
        <v>11067.18</v>
      </c>
      <c r="Y75" s="35">
        <f t="shared" si="13"/>
        <v>11325.52</v>
      </c>
      <c r="Z75" s="23">
        <f t="shared" si="13"/>
        <v>11347.84</v>
      </c>
      <c r="AA75" s="35">
        <f t="shared" si="13"/>
        <v>11336.68</v>
      </c>
      <c r="AB75" s="23">
        <f t="shared" si="13"/>
        <v>11336.68</v>
      </c>
      <c r="AC75" s="17">
        <f t="shared" si="13"/>
        <v>11118.43</v>
      </c>
      <c r="AD75" s="251">
        <f t="shared" si="13"/>
        <v>11126.32</v>
      </c>
      <c r="AE75" s="252">
        <f t="shared" si="13"/>
        <v>11149.390000000001</v>
      </c>
      <c r="AF75" s="23">
        <f t="shared" si="13"/>
        <v>11588.144208000002</v>
      </c>
      <c r="AG75" s="17">
        <f t="shared" si="13"/>
        <v>11745.944208000003</v>
      </c>
      <c r="AH75" s="31">
        <f t="shared" si="13"/>
        <v>11802.436608000002</v>
      </c>
      <c r="AI75" s="28"/>
    </row>
    <row r="76" spans="1:35" s="1" customFormat="1" ht="15.9" customHeight="1" x14ac:dyDescent="0.25">
      <c r="A76" s="3"/>
      <c r="B76" s="7" t="s">
        <v>105</v>
      </c>
      <c r="C76" s="229">
        <f>SUM(C59:C72)</f>
        <v>12225</v>
      </c>
      <c r="D76" s="21"/>
      <c r="E76" s="33"/>
      <c r="F76" s="21"/>
      <c r="G76" s="5"/>
      <c r="H76" s="5"/>
      <c r="I76" s="5"/>
      <c r="J76" s="5"/>
      <c r="K76" s="5"/>
      <c r="L76" s="5"/>
      <c r="M76" s="33"/>
      <c r="N76" s="21"/>
      <c r="O76" s="5"/>
      <c r="P76" s="5"/>
      <c r="Q76" s="5"/>
      <c r="R76" s="5"/>
      <c r="S76" s="5"/>
      <c r="T76" s="33"/>
      <c r="U76" s="21"/>
      <c r="V76" s="5"/>
      <c r="W76" s="5"/>
      <c r="X76" s="5"/>
      <c r="Y76" s="33"/>
      <c r="Z76" s="21"/>
      <c r="AA76" s="33"/>
      <c r="AB76" s="21"/>
      <c r="AC76" s="5"/>
      <c r="AD76" s="247"/>
      <c r="AE76" s="248"/>
      <c r="AF76" s="21"/>
      <c r="AG76" s="5"/>
      <c r="AH76" s="29"/>
    </row>
    <row r="77" spans="1:35" s="1" customFormat="1" ht="15.9" customHeight="1" x14ac:dyDescent="0.25">
      <c r="A77" s="3"/>
      <c r="B77" s="4"/>
      <c r="C77" s="223">
        <f>SUM(D75:AH75)/31</f>
        <v>11364.233065290322</v>
      </c>
      <c r="D77" s="21"/>
      <c r="E77" s="33"/>
      <c r="F77" s="21"/>
      <c r="G77" s="5"/>
      <c r="H77" s="5"/>
      <c r="I77" s="5"/>
      <c r="J77" s="5"/>
      <c r="K77" s="5"/>
      <c r="L77" s="5"/>
      <c r="M77" s="33"/>
      <c r="N77" s="21"/>
      <c r="O77" s="5"/>
      <c r="P77" s="5"/>
      <c r="Q77" s="5"/>
      <c r="R77" s="5"/>
      <c r="S77" s="5"/>
      <c r="T77" s="33"/>
      <c r="U77" s="21"/>
      <c r="V77" s="5"/>
      <c r="W77" s="5"/>
      <c r="X77" s="5"/>
      <c r="Y77" s="33"/>
      <c r="Z77" s="21"/>
      <c r="AA77" s="33"/>
      <c r="AB77" s="21"/>
      <c r="AC77" s="5"/>
      <c r="AD77" s="247"/>
      <c r="AE77" s="248"/>
      <c r="AF77" s="21"/>
      <c r="AG77" s="5"/>
      <c r="AH77" s="29"/>
    </row>
    <row r="78" spans="1:35" s="1" customFormat="1" ht="15.9" customHeight="1" x14ac:dyDescent="0.3">
      <c r="A78" s="3"/>
      <c r="B78" s="113" t="s">
        <v>52</v>
      </c>
      <c r="C78" s="223"/>
      <c r="D78" s="21"/>
      <c r="E78" s="33"/>
      <c r="F78" s="21"/>
      <c r="G78" s="5"/>
      <c r="H78" s="5"/>
      <c r="I78" s="5"/>
      <c r="J78" s="5"/>
      <c r="K78" s="5"/>
      <c r="L78" s="5"/>
      <c r="M78" s="33"/>
      <c r="N78" s="21"/>
      <c r="O78" s="5"/>
      <c r="P78" s="5"/>
      <c r="Q78" s="5"/>
      <c r="R78" s="5"/>
      <c r="S78" s="5"/>
      <c r="T78" s="33"/>
      <c r="U78" s="21"/>
      <c r="V78" s="5"/>
      <c r="W78" s="5"/>
      <c r="X78" s="5"/>
      <c r="Y78" s="33"/>
      <c r="Z78" s="21"/>
      <c r="AA78" s="33"/>
      <c r="AB78" s="21"/>
      <c r="AC78" s="5"/>
      <c r="AD78" s="247"/>
      <c r="AE78" s="248"/>
      <c r="AF78" s="21"/>
      <c r="AG78" s="5"/>
      <c r="AH78" s="29"/>
    </row>
    <row r="79" spans="1:35" s="1" customFormat="1" ht="15.9" customHeight="1" x14ac:dyDescent="0.25">
      <c r="A79" s="71">
        <v>1</v>
      </c>
      <c r="B79" s="72" t="s">
        <v>51</v>
      </c>
      <c r="C79" s="224">
        <v>764</v>
      </c>
      <c r="D79" s="104">
        <v>1</v>
      </c>
      <c r="E79" s="102">
        <v>1</v>
      </c>
      <c r="F79" s="104">
        <v>1</v>
      </c>
      <c r="G79" s="101">
        <v>1</v>
      </c>
      <c r="H79" s="101">
        <v>1</v>
      </c>
      <c r="I79" s="101">
        <v>1</v>
      </c>
      <c r="J79" s="45">
        <v>0.75</v>
      </c>
      <c r="K79" s="45">
        <v>0.82</v>
      </c>
      <c r="L79" s="101">
        <v>1</v>
      </c>
      <c r="M79" s="102">
        <v>1</v>
      </c>
      <c r="N79" s="104">
        <v>1</v>
      </c>
      <c r="O79" s="101">
        <v>1</v>
      </c>
      <c r="P79" s="101">
        <v>1</v>
      </c>
      <c r="Q79" s="101">
        <v>1</v>
      </c>
      <c r="R79" s="45">
        <v>0.95</v>
      </c>
      <c r="S79" s="101">
        <v>1</v>
      </c>
      <c r="T79" s="102">
        <v>1</v>
      </c>
      <c r="U79" s="104">
        <v>1</v>
      </c>
      <c r="V79" s="101">
        <v>1</v>
      </c>
      <c r="W79" s="101">
        <v>1</v>
      </c>
      <c r="X79" s="101">
        <v>1</v>
      </c>
      <c r="Y79" s="102">
        <v>1</v>
      </c>
      <c r="Z79" s="104">
        <v>1</v>
      </c>
      <c r="AA79" s="102">
        <v>1</v>
      </c>
      <c r="AB79" s="104">
        <v>1</v>
      </c>
      <c r="AC79" s="101">
        <v>1</v>
      </c>
      <c r="AD79" s="264">
        <v>1</v>
      </c>
      <c r="AE79" s="261">
        <v>1</v>
      </c>
      <c r="AF79" s="64">
        <v>1</v>
      </c>
      <c r="AG79" s="65">
        <v>1</v>
      </c>
      <c r="AH79" s="75">
        <v>1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224">
        <v>538</v>
      </c>
      <c r="D80" s="104">
        <v>1</v>
      </c>
      <c r="E80" s="102">
        <v>1</v>
      </c>
      <c r="F80" s="104">
        <v>1</v>
      </c>
      <c r="G80" s="101">
        <v>1</v>
      </c>
      <c r="H80" s="101">
        <v>1</v>
      </c>
      <c r="I80" s="101">
        <v>1</v>
      </c>
      <c r="J80" s="101">
        <v>1</v>
      </c>
      <c r="K80" s="101">
        <v>1</v>
      </c>
      <c r="L80" s="101">
        <v>1</v>
      </c>
      <c r="M80" s="102">
        <v>1</v>
      </c>
      <c r="N80" s="104">
        <v>1</v>
      </c>
      <c r="O80" s="99">
        <v>0</v>
      </c>
      <c r="P80" s="99">
        <v>0</v>
      </c>
      <c r="Q80" s="99">
        <v>0</v>
      </c>
      <c r="R80" s="172">
        <v>0.25</v>
      </c>
      <c r="S80" s="172">
        <v>0.64</v>
      </c>
      <c r="T80" s="102">
        <v>1</v>
      </c>
      <c r="U80" s="104">
        <v>1</v>
      </c>
      <c r="V80" s="101">
        <v>1</v>
      </c>
      <c r="W80" s="101">
        <v>1</v>
      </c>
      <c r="X80" s="101">
        <v>1</v>
      </c>
      <c r="Y80" s="102">
        <v>1</v>
      </c>
      <c r="Z80" s="104">
        <v>1</v>
      </c>
      <c r="AA80" s="102">
        <v>1</v>
      </c>
      <c r="AB80" s="104">
        <v>1</v>
      </c>
      <c r="AC80" s="101">
        <v>1</v>
      </c>
      <c r="AD80" s="264">
        <v>1</v>
      </c>
      <c r="AE80" s="261">
        <v>1</v>
      </c>
      <c r="AF80" s="64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224">
        <v>478</v>
      </c>
      <c r="D81" s="104">
        <v>1</v>
      </c>
      <c r="E81" s="102">
        <v>1</v>
      </c>
      <c r="F81" s="104">
        <v>1</v>
      </c>
      <c r="G81" s="101">
        <v>1</v>
      </c>
      <c r="H81" s="101">
        <v>1</v>
      </c>
      <c r="I81" s="101">
        <v>1</v>
      </c>
      <c r="J81" s="101">
        <v>1</v>
      </c>
      <c r="K81" s="101">
        <v>1</v>
      </c>
      <c r="L81" s="101">
        <v>1</v>
      </c>
      <c r="M81" s="102">
        <v>1</v>
      </c>
      <c r="N81" s="104">
        <v>1</v>
      </c>
      <c r="O81" s="101">
        <v>1</v>
      </c>
      <c r="P81" s="101">
        <v>1</v>
      </c>
      <c r="Q81" s="101">
        <v>1</v>
      </c>
      <c r="R81" s="101">
        <v>1</v>
      </c>
      <c r="S81" s="101">
        <v>1</v>
      </c>
      <c r="T81" s="102">
        <v>1</v>
      </c>
      <c r="U81" s="104">
        <v>1</v>
      </c>
      <c r="V81" s="101">
        <v>1</v>
      </c>
      <c r="W81" s="101">
        <v>1</v>
      </c>
      <c r="X81" s="101">
        <v>1</v>
      </c>
      <c r="Y81" s="102">
        <v>1</v>
      </c>
      <c r="Z81" s="104">
        <v>1</v>
      </c>
      <c r="AA81" s="102">
        <v>1</v>
      </c>
      <c r="AB81" s="104">
        <v>1</v>
      </c>
      <c r="AC81" s="101">
        <v>1</v>
      </c>
      <c r="AD81" s="264">
        <v>1</v>
      </c>
      <c r="AE81" s="261">
        <v>1</v>
      </c>
      <c r="AF81" s="64">
        <v>1</v>
      </c>
      <c r="AG81" s="65">
        <v>1</v>
      </c>
      <c r="AH81" s="75">
        <v>1</v>
      </c>
    </row>
    <row r="82" spans="1:35" s="1" customFormat="1" ht="15.9" customHeight="1" x14ac:dyDescent="0.25">
      <c r="A82" s="71">
        <f>+A81+1</f>
        <v>4</v>
      </c>
      <c r="B82" s="72" t="s">
        <v>55</v>
      </c>
      <c r="C82" s="224">
        <v>600</v>
      </c>
      <c r="D82" s="47">
        <v>0.88</v>
      </c>
      <c r="E82" s="102">
        <v>1</v>
      </c>
      <c r="F82" s="104">
        <v>1</v>
      </c>
      <c r="G82" s="101">
        <v>1</v>
      </c>
      <c r="H82" s="45">
        <v>0.6</v>
      </c>
      <c r="I82" s="45">
        <v>0.6</v>
      </c>
      <c r="J82" s="45">
        <v>0.9</v>
      </c>
      <c r="K82" s="45">
        <v>0.9</v>
      </c>
      <c r="L82" s="101">
        <v>1</v>
      </c>
      <c r="M82" s="102">
        <v>1</v>
      </c>
      <c r="N82" s="104">
        <v>1</v>
      </c>
      <c r="O82" s="101">
        <v>1</v>
      </c>
      <c r="P82" s="101">
        <v>1</v>
      </c>
      <c r="Q82" s="101">
        <v>1</v>
      </c>
      <c r="R82" s="101">
        <v>1</v>
      </c>
      <c r="S82" s="101">
        <v>1</v>
      </c>
      <c r="T82" s="102">
        <v>1</v>
      </c>
      <c r="U82" s="104">
        <v>1</v>
      </c>
      <c r="V82" s="101">
        <v>1</v>
      </c>
      <c r="W82" s="101">
        <v>1</v>
      </c>
      <c r="X82" s="101">
        <v>1</v>
      </c>
      <c r="Y82" s="102">
        <v>1</v>
      </c>
      <c r="Z82" s="104">
        <v>1</v>
      </c>
      <c r="AA82" s="102">
        <v>1</v>
      </c>
      <c r="AB82" s="104">
        <v>1</v>
      </c>
      <c r="AC82" s="101">
        <v>1</v>
      </c>
      <c r="AD82" s="264">
        <v>1</v>
      </c>
      <c r="AE82" s="261">
        <v>1</v>
      </c>
      <c r="AF82" s="64">
        <v>1</v>
      </c>
      <c r="AG82" s="65">
        <v>1</v>
      </c>
      <c r="AH82" s="75">
        <v>1</v>
      </c>
    </row>
    <row r="83" spans="1:35" s="1" customFormat="1" ht="15.9" customHeight="1" x14ac:dyDescent="0.25">
      <c r="A83" s="92">
        <f>+A82+1</f>
        <v>5</v>
      </c>
      <c r="B83" s="93" t="s">
        <v>56</v>
      </c>
      <c r="C83" s="225">
        <v>540</v>
      </c>
      <c r="D83" s="104">
        <v>1</v>
      </c>
      <c r="E83" s="100">
        <v>0</v>
      </c>
      <c r="F83" s="91">
        <v>0</v>
      </c>
      <c r="G83" s="99">
        <v>0</v>
      </c>
      <c r="H83" s="99">
        <v>0</v>
      </c>
      <c r="I83" s="99">
        <v>0</v>
      </c>
      <c r="J83" s="99">
        <v>0</v>
      </c>
      <c r="K83" s="236">
        <v>0</v>
      </c>
      <c r="L83" s="99">
        <v>0</v>
      </c>
      <c r="M83" s="100">
        <v>0</v>
      </c>
      <c r="N83" s="91">
        <v>0</v>
      </c>
      <c r="O83" s="99">
        <v>0</v>
      </c>
      <c r="P83" s="99">
        <v>0</v>
      </c>
      <c r="Q83" s="236">
        <v>0</v>
      </c>
      <c r="R83" s="236">
        <v>0</v>
      </c>
      <c r="S83" s="236">
        <v>0</v>
      </c>
      <c r="T83" s="215">
        <v>0</v>
      </c>
      <c r="U83" s="242">
        <v>0</v>
      </c>
      <c r="V83" s="236">
        <v>0</v>
      </c>
      <c r="W83" s="99">
        <v>0</v>
      </c>
      <c r="X83" s="99">
        <v>0</v>
      </c>
      <c r="Y83" s="100">
        <v>0</v>
      </c>
      <c r="Z83" s="91">
        <v>0</v>
      </c>
      <c r="AA83" s="100">
        <v>0</v>
      </c>
      <c r="AB83" s="91">
        <v>0</v>
      </c>
      <c r="AC83" s="99">
        <v>0</v>
      </c>
      <c r="AD83" s="266">
        <v>0</v>
      </c>
      <c r="AE83" s="262">
        <v>0</v>
      </c>
      <c r="AF83" s="154">
        <v>0</v>
      </c>
      <c r="AG83" s="115">
        <v>0</v>
      </c>
      <c r="AH83" s="61">
        <v>0.2</v>
      </c>
    </row>
    <row r="84" spans="1:35" s="1" customFormat="1" ht="15.9" customHeight="1" thickBot="1" x14ac:dyDescent="0.3">
      <c r="A84" s="73">
        <f>+A83+1</f>
        <v>6</v>
      </c>
      <c r="B84" s="74" t="s">
        <v>57</v>
      </c>
      <c r="C84" s="230">
        <v>540</v>
      </c>
      <c r="D84" s="105">
        <v>1</v>
      </c>
      <c r="E84" s="108">
        <v>1</v>
      </c>
      <c r="F84" s="105">
        <v>1</v>
      </c>
      <c r="G84" s="107">
        <v>1</v>
      </c>
      <c r="H84" s="107">
        <v>1</v>
      </c>
      <c r="I84" s="107">
        <v>1</v>
      </c>
      <c r="J84" s="107">
        <v>1</v>
      </c>
      <c r="K84" s="107">
        <v>1</v>
      </c>
      <c r="L84" s="107">
        <v>1</v>
      </c>
      <c r="M84" s="108">
        <v>1</v>
      </c>
      <c r="N84" s="175">
        <v>1</v>
      </c>
      <c r="O84" s="107">
        <v>1</v>
      </c>
      <c r="P84" s="107">
        <v>1</v>
      </c>
      <c r="Q84" s="107">
        <v>1</v>
      </c>
      <c r="R84" s="107">
        <v>1</v>
      </c>
      <c r="S84" s="107">
        <v>1</v>
      </c>
      <c r="T84" s="108">
        <v>1</v>
      </c>
      <c r="U84" s="175">
        <v>1</v>
      </c>
      <c r="V84" s="107">
        <v>1</v>
      </c>
      <c r="W84" s="107">
        <v>1</v>
      </c>
      <c r="X84" s="107">
        <v>1</v>
      </c>
      <c r="Y84" s="108">
        <v>1</v>
      </c>
      <c r="Z84" s="105">
        <v>1</v>
      </c>
      <c r="AA84" s="108">
        <v>1</v>
      </c>
      <c r="AB84" s="175">
        <v>1</v>
      </c>
      <c r="AC84" s="107">
        <v>1</v>
      </c>
      <c r="AD84" s="267">
        <v>1</v>
      </c>
      <c r="AE84" s="263">
        <v>1</v>
      </c>
      <c r="AF84" s="67">
        <v>1</v>
      </c>
      <c r="AG84" s="68">
        <v>1</v>
      </c>
      <c r="AH84" s="76">
        <v>1</v>
      </c>
    </row>
    <row r="85" spans="1:35" s="1" customFormat="1" ht="15.9" customHeight="1" x14ac:dyDescent="0.25">
      <c r="A85" s="9"/>
      <c r="B85" s="20" t="s">
        <v>107</v>
      </c>
      <c r="C85" s="226"/>
      <c r="D85" s="22">
        <f t="shared" ref="D85:AH85" si="14">(D79*$C79)+(D80*$C80)+(D81*$C81)+(D82*$C82)+(D83*$C83)+(D84*$C84)</f>
        <v>3388</v>
      </c>
      <c r="E85" s="34">
        <f t="shared" si="14"/>
        <v>2920</v>
      </c>
      <c r="F85" s="22">
        <f t="shared" si="14"/>
        <v>2920</v>
      </c>
      <c r="G85" s="12">
        <f t="shared" si="14"/>
        <v>2920</v>
      </c>
      <c r="H85" s="12">
        <f t="shared" si="14"/>
        <v>2680</v>
      </c>
      <c r="I85" s="12">
        <f t="shared" si="14"/>
        <v>2680</v>
      </c>
      <c r="J85" s="12">
        <f t="shared" si="14"/>
        <v>2669</v>
      </c>
      <c r="K85" s="12">
        <f t="shared" si="14"/>
        <v>2722.48</v>
      </c>
      <c r="L85" s="12">
        <f t="shared" si="14"/>
        <v>2920</v>
      </c>
      <c r="M85" s="34">
        <f t="shared" si="14"/>
        <v>2920</v>
      </c>
      <c r="N85" s="22">
        <f t="shared" si="14"/>
        <v>2920</v>
      </c>
      <c r="O85" s="12">
        <f t="shared" si="14"/>
        <v>2382</v>
      </c>
      <c r="P85" s="12">
        <f t="shared" si="14"/>
        <v>2382</v>
      </c>
      <c r="Q85" s="12">
        <f t="shared" si="14"/>
        <v>2382</v>
      </c>
      <c r="R85" s="12">
        <f t="shared" si="14"/>
        <v>2478.3000000000002</v>
      </c>
      <c r="S85" s="12">
        <f t="shared" si="14"/>
        <v>2726.3199999999997</v>
      </c>
      <c r="T85" s="34">
        <f t="shared" si="14"/>
        <v>2920</v>
      </c>
      <c r="U85" s="22">
        <f t="shared" si="14"/>
        <v>2920</v>
      </c>
      <c r="V85" s="12">
        <f t="shared" si="14"/>
        <v>2920</v>
      </c>
      <c r="W85" s="12">
        <f t="shared" si="14"/>
        <v>2920</v>
      </c>
      <c r="X85" s="12">
        <f t="shared" si="14"/>
        <v>2920</v>
      </c>
      <c r="Y85" s="34">
        <f t="shared" si="14"/>
        <v>2920</v>
      </c>
      <c r="Z85" s="22">
        <f t="shared" si="14"/>
        <v>2920</v>
      </c>
      <c r="AA85" s="34">
        <f t="shared" si="14"/>
        <v>2920</v>
      </c>
      <c r="AB85" s="22">
        <f t="shared" si="14"/>
        <v>2920</v>
      </c>
      <c r="AC85" s="12">
        <f t="shared" si="14"/>
        <v>2920</v>
      </c>
      <c r="AD85" s="249">
        <f t="shared" si="14"/>
        <v>2920</v>
      </c>
      <c r="AE85" s="250">
        <f t="shared" si="14"/>
        <v>2920</v>
      </c>
      <c r="AF85" s="22">
        <f t="shared" si="14"/>
        <v>2920</v>
      </c>
      <c r="AG85" s="12">
        <f t="shared" si="14"/>
        <v>2920</v>
      </c>
      <c r="AH85" s="30">
        <f t="shared" si="14"/>
        <v>3028</v>
      </c>
    </row>
    <row r="86" spans="1:35" s="18" customFormat="1" ht="15.9" customHeight="1" x14ac:dyDescent="0.25">
      <c r="A86" s="15"/>
      <c r="B86" s="13" t="s">
        <v>108</v>
      </c>
      <c r="C86" s="227">
        <v>2.3699999999999999E-2</v>
      </c>
      <c r="D86" s="22"/>
      <c r="E86" s="34"/>
      <c r="F86" s="22"/>
      <c r="G86" s="12"/>
      <c r="H86" s="12"/>
      <c r="I86" s="12"/>
      <c r="J86" s="12"/>
      <c r="K86" s="12"/>
      <c r="L86" s="12"/>
      <c r="M86" s="34"/>
      <c r="N86" s="22"/>
      <c r="O86" s="12"/>
      <c r="P86" s="12"/>
      <c r="Q86" s="12"/>
      <c r="R86" s="12"/>
      <c r="S86" s="12"/>
      <c r="T86" s="34"/>
      <c r="U86" s="22"/>
      <c r="V86" s="12"/>
      <c r="W86" s="12"/>
      <c r="X86" s="12"/>
      <c r="Y86" s="34"/>
      <c r="Z86" s="22"/>
      <c r="AA86" s="34"/>
      <c r="AB86" s="22"/>
      <c r="AC86" s="12"/>
      <c r="AD86" s="249"/>
      <c r="AE86" s="250"/>
      <c r="AF86" s="22">
        <f>(IF(AF79&lt;100%,0,AF79*$C79)+IF(AF80&lt;100%,0,AF80*$C80)+IF(AF81&lt;100%,0,AF81*$C81)+IF(AF82&lt;100%,0,AF82*$C82)+IF(AF83&lt;100%,0,AF83*$C83)+IF(AF84&lt;100%,0,AF84*$C84))*$C86</f>
        <v>69.203999999999994</v>
      </c>
      <c r="AG86" s="12">
        <f>(IF(AG79&lt;100%,0,AG79*$C79)+IF(AG80&lt;100%,0,AG80*$C80)+IF(AG81&lt;100%,0,AG81*$C81)+IF(AG82&lt;100%,0,AG82*$C82)+IF(AG83&lt;100%,0,AG83*$C83)+IF(AG84&lt;100%,0,AG84*$C84))*$C86</f>
        <v>69.203999999999994</v>
      </c>
      <c r="AH86" s="30">
        <f>(IF(AH79&lt;100%,0,AH79*$C79)+IF(AH80&lt;100%,0,AH80*$C80)+IF(AH81&lt;100%,0,AH81*$C81)+IF(AH82&lt;100%,0,AH82*$C82)+IF(AH83&lt;100%,0,AH83*$C83)+IF(AH84&lt;100%,0,AH84*$C84))*$C86</f>
        <v>69.203999999999994</v>
      </c>
      <c r="AI86" s="28"/>
    </row>
    <row r="87" spans="1:35" s="18" customFormat="1" ht="15.9" customHeight="1" x14ac:dyDescent="0.25">
      <c r="A87" s="15"/>
      <c r="B87" s="14" t="s">
        <v>106</v>
      </c>
      <c r="C87" s="228"/>
      <c r="D87" s="23">
        <f t="shared" ref="D87:AH87" si="15">D85-D86</f>
        <v>3388</v>
      </c>
      <c r="E87" s="35">
        <f t="shared" si="15"/>
        <v>2920</v>
      </c>
      <c r="F87" s="23">
        <f t="shared" si="15"/>
        <v>2920</v>
      </c>
      <c r="G87" s="17">
        <f t="shared" si="15"/>
        <v>2920</v>
      </c>
      <c r="H87" s="17">
        <f t="shared" si="15"/>
        <v>2680</v>
      </c>
      <c r="I87" s="17">
        <f t="shared" si="15"/>
        <v>2680</v>
      </c>
      <c r="J87" s="17">
        <f t="shared" si="15"/>
        <v>2669</v>
      </c>
      <c r="K87" s="17">
        <f t="shared" si="15"/>
        <v>2722.48</v>
      </c>
      <c r="L87" s="17">
        <f t="shared" si="15"/>
        <v>2920</v>
      </c>
      <c r="M87" s="35">
        <f t="shared" si="15"/>
        <v>2920</v>
      </c>
      <c r="N87" s="23">
        <f t="shared" si="15"/>
        <v>2920</v>
      </c>
      <c r="O87" s="17">
        <f t="shared" si="15"/>
        <v>2382</v>
      </c>
      <c r="P87" s="17">
        <f t="shared" si="15"/>
        <v>2382</v>
      </c>
      <c r="Q87" s="17">
        <f t="shared" si="15"/>
        <v>2382</v>
      </c>
      <c r="R87" s="17">
        <f t="shared" si="15"/>
        <v>2478.3000000000002</v>
      </c>
      <c r="S87" s="17">
        <f t="shared" si="15"/>
        <v>2726.3199999999997</v>
      </c>
      <c r="T87" s="35">
        <f t="shared" si="15"/>
        <v>2920</v>
      </c>
      <c r="U87" s="23">
        <f t="shared" si="15"/>
        <v>2920</v>
      </c>
      <c r="V87" s="17">
        <f t="shared" si="15"/>
        <v>2920</v>
      </c>
      <c r="W87" s="17">
        <f t="shared" si="15"/>
        <v>2920</v>
      </c>
      <c r="X87" s="17">
        <f t="shared" si="15"/>
        <v>2920</v>
      </c>
      <c r="Y87" s="35">
        <f t="shared" si="15"/>
        <v>2920</v>
      </c>
      <c r="Z87" s="23">
        <f t="shared" si="15"/>
        <v>2920</v>
      </c>
      <c r="AA87" s="35">
        <f t="shared" si="15"/>
        <v>2920</v>
      </c>
      <c r="AB87" s="23">
        <f t="shared" si="15"/>
        <v>2920</v>
      </c>
      <c r="AC87" s="17">
        <f t="shared" si="15"/>
        <v>2920</v>
      </c>
      <c r="AD87" s="251">
        <f t="shared" si="15"/>
        <v>2920</v>
      </c>
      <c r="AE87" s="252">
        <f t="shared" si="15"/>
        <v>2920</v>
      </c>
      <c r="AF87" s="23">
        <f t="shared" si="15"/>
        <v>2850.7959999999998</v>
      </c>
      <c r="AG87" s="17">
        <f t="shared" si="15"/>
        <v>2850.7959999999998</v>
      </c>
      <c r="AH87" s="31">
        <f t="shared" si="15"/>
        <v>2958.7959999999998</v>
      </c>
      <c r="AI87" s="28"/>
    </row>
    <row r="88" spans="1:35" s="1" customFormat="1" ht="15.9" customHeight="1" x14ac:dyDescent="0.25">
      <c r="A88" s="3"/>
      <c r="B88" s="7" t="s">
        <v>105</v>
      </c>
      <c r="C88" s="229">
        <f>SUM(C79:C84)</f>
        <v>3460</v>
      </c>
      <c r="D88" s="21"/>
      <c r="E88" s="33"/>
      <c r="F88" s="21"/>
      <c r="G88" s="5"/>
      <c r="H88" s="5"/>
      <c r="I88" s="5"/>
      <c r="J88" s="5"/>
      <c r="K88" s="5"/>
      <c r="L88" s="5"/>
      <c r="M88" s="33"/>
      <c r="N88" s="21"/>
      <c r="O88" s="5"/>
      <c r="P88" s="5"/>
      <c r="Q88" s="5"/>
      <c r="R88" s="5"/>
      <c r="S88" s="5"/>
      <c r="T88" s="33"/>
      <c r="U88" s="21"/>
      <c r="V88" s="5"/>
      <c r="W88" s="5"/>
      <c r="X88" s="5"/>
      <c r="Y88" s="33"/>
      <c r="Z88" s="21"/>
      <c r="AA88" s="33"/>
      <c r="AB88" s="21"/>
      <c r="AC88" s="5"/>
      <c r="AD88" s="247"/>
      <c r="AE88" s="248"/>
      <c r="AF88" s="21"/>
      <c r="AG88" s="5"/>
      <c r="AH88" s="29"/>
    </row>
    <row r="89" spans="1:35" s="1" customFormat="1" ht="15.9" customHeight="1" x14ac:dyDescent="0.25">
      <c r="A89" s="3"/>
      <c r="B89" s="4"/>
      <c r="C89" s="223">
        <f>SUM(D87:AH87)/31</f>
        <v>2829.3705806451617</v>
      </c>
      <c r="D89" s="21"/>
      <c r="E89" s="33"/>
      <c r="F89" s="21"/>
      <c r="G89" s="5"/>
      <c r="H89" s="5"/>
      <c r="I89" s="5"/>
      <c r="J89" s="5"/>
      <c r="K89" s="5"/>
      <c r="L89" s="5"/>
      <c r="M89" s="33"/>
      <c r="N89" s="21"/>
      <c r="O89" s="5"/>
      <c r="P89" s="5"/>
      <c r="Q89" s="5"/>
      <c r="R89" s="5"/>
      <c r="S89" s="5"/>
      <c r="T89" s="33"/>
      <c r="U89" s="21"/>
      <c r="V89" s="5"/>
      <c r="W89" s="5"/>
      <c r="X89" s="5"/>
      <c r="Y89" s="33"/>
      <c r="Z89" s="21"/>
      <c r="AA89" s="33"/>
      <c r="AB89" s="21"/>
      <c r="AC89" s="5"/>
      <c r="AD89" s="247"/>
      <c r="AE89" s="248"/>
      <c r="AF89" s="21"/>
      <c r="AG89" s="5"/>
      <c r="AH89" s="29"/>
    </row>
    <row r="90" spans="1:35" s="1" customFormat="1" ht="15.9" customHeight="1" x14ac:dyDescent="0.3">
      <c r="A90" s="3"/>
      <c r="B90" s="113" t="s">
        <v>110</v>
      </c>
      <c r="C90" s="223"/>
      <c r="D90" s="21"/>
      <c r="E90" s="33"/>
      <c r="F90" s="21"/>
      <c r="G90" s="5"/>
      <c r="H90" s="5"/>
      <c r="I90" s="5"/>
      <c r="J90" s="5"/>
      <c r="K90" s="5"/>
      <c r="L90" s="5"/>
      <c r="M90" s="33"/>
      <c r="N90" s="21"/>
      <c r="O90" s="5"/>
      <c r="P90" s="5"/>
      <c r="Q90" s="5"/>
      <c r="R90" s="5"/>
      <c r="S90" s="5"/>
      <c r="T90" s="33"/>
      <c r="U90" s="21"/>
      <c r="V90" s="5"/>
      <c r="W90" s="5"/>
      <c r="X90" s="5"/>
      <c r="Y90" s="33"/>
      <c r="Z90" s="21"/>
      <c r="AA90" s="33"/>
      <c r="AB90" s="21"/>
      <c r="AC90" s="5"/>
      <c r="AD90" s="247"/>
      <c r="AE90" s="248"/>
      <c r="AF90" s="21"/>
      <c r="AG90" s="5"/>
      <c r="AH90" s="29"/>
    </row>
    <row r="91" spans="1:35" s="1" customFormat="1" ht="15.9" customHeight="1" x14ac:dyDescent="0.25">
      <c r="A91" s="54">
        <v>1</v>
      </c>
      <c r="B91" s="55" t="s">
        <v>58</v>
      </c>
      <c r="C91" s="231">
        <v>870</v>
      </c>
      <c r="D91" s="104">
        <v>1</v>
      </c>
      <c r="E91" s="102">
        <v>1</v>
      </c>
      <c r="F91" s="104">
        <v>1</v>
      </c>
      <c r="G91" s="101">
        <v>1</v>
      </c>
      <c r="H91" s="101">
        <v>1</v>
      </c>
      <c r="I91" s="101">
        <v>1</v>
      </c>
      <c r="J91" s="45">
        <v>0.98</v>
      </c>
      <c r="K91" s="45">
        <v>0.97</v>
      </c>
      <c r="L91" s="45">
        <v>0.98</v>
      </c>
      <c r="M91" s="46">
        <v>0.9</v>
      </c>
      <c r="N91" s="47">
        <v>0.9</v>
      </c>
      <c r="O91" s="45">
        <v>0.9</v>
      </c>
      <c r="P91" s="45">
        <v>0.9</v>
      </c>
      <c r="Q91" s="45">
        <v>0.9</v>
      </c>
      <c r="R91" s="45">
        <v>0.9</v>
      </c>
      <c r="S91" s="45">
        <v>0.9</v>
      </c>
      <c r="T91" s="46">
        <v>0.91</v>
      </c>
      <c r="U91" s="47">
        <v>0.9</v>
      </c>
      <c r="V91" s="45">
        <v>0.64</v>
      </c>
      <c r="W91" s="45">
        <v>0.64</v>
      </c>
      <c r="X91" s="45">
        <v>0.7</v>
      </c>
      <c r="Y91" s="46">
        <v>0.7</v>
      </c>
      <c r="Z91" s="47">
        <v>0.7</v>
      </c>
      <c r="AA91" s="46">
        <v>0.86</v>
      </c>
      <c r="AB91" s="47">
        <v>0.9</v>
      </c>
      <c r="AC91" s="45">
        <v>0.9</v>
      </c>
      <c r="AD91" s="265">
        <v>0.95</v>
      </c>
      <c r="AE91" s="261">
        <v>1</v>
      </c>
      <c r="AF91" s="64">
        <v>1</v>
      </c>
      <c r="AG91" s="65">
        <v>1</v>
      </c>
      <c r="AH91" s="75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224">
        <v>1149</v>
      </c>
      <c r="D92" s="104">
        <v>1</v>
      </c>
      <c r="E92" s="102">
        <v>1</v>
      </c>
      <c r="F92" s="104">
        <v>1</v>
      </c>
      <c r="G92" s="101">
        <v>1</v>
      </c>
      <c r="H92" s="101">
        <v>1</v>
      </c>
      <c r="I92" s="101">
        <v>1</v>
      </c>
      <c r="J92" s="101">
        <v>1</v>
      </c>
      <c r="K92" s="101">
        <v>1</v>
      </c>
      <c r="L92" s="101">
        <v>1</v>
      </c>
      <c r="M92" s="102">
        <v>1</v>
      </c>
      <c r="N92" s="104">
        <v>1</v>
      </c>
      <c r="O92" s="101">
        <v>1</v>
      </c>
      <c r="P92" s="101">
        <v>1</v>
      </c>
      <c r="Q92" s="101">
        <v>1</v>
      </c>
      <c r="R92" s="101">
        <v>1</v>
      </c>
      <c r="S92" s="101">
        <v>1</v>
      </c>
      <c r="T92" s="102">
        <v>1</v>
      </c>
      <c r="U92" s="104">
        <v>1</v>
      </c>
      <c r="V92" s="101">
        <v>1</v>
      </c>
      <c r="W92" s="101">
        <v>1</v>
      </c>
      <c r="X92" s="101">
        <v>1</v>
      </c>
      <c r="Y92" s="102">
        <v>1</v>
      </c>
      <c r="Z92" s="104">
        <v>1</v>
      </c>
      <c r="AA92" s="102">
        <v>1</v>
      </c>
      <c r="AB92" s="104">
        <v>1</v>
      </c>
      <c r="AC92" s="101">
        <v>1</v>
      </c>
      <c r="AD92" s="264">
        <v>1</v>
      </c>
      <c r="AE92" s="261">
        <v>1</v>
      </c>
      <c r="AF92" s="64">
        <v>1</v>
      </c>
      <c r="AG92" s="65">
        <v>1</v>
      </c>
      <c r="AH92" s="75">
        <v>1</v>
      </c>
    </row>
    <row r="93" spans="1:35" s="1" customFormat="1" ht="15.9" customHeight="1" x14ac:dyDescent="0.25">
      <c r="A93" s="71">
        <f>+A92+1</f>
        <v>3</v>
      </c>
      <c r="B93" s="72" t="s">
        <v>60</v>
      </c>
      <c r="C93" s="224">
        <v>670</v>
      </c>
      <c r="D93" s="104">
        <v>1</v>
      </c>
      <c r="E93" s="102">
        <v>1</v>
      </c>
      <c r="F93" s="104">
        <v>1</v>
      </c>
      <c r="G93" s="101">
        <v>1</v>
      </c>
      <c r="H93" s="101">
        <v>1</v>
      </c>
      <c r="I93" s="101">
        <v>1</v>
      </c>
      <c r="J93" s="101">
        <v>1</v>
      </c>
      <c r="K93" s="101">
        <v>1</v>
      </c>
      <c r="L93" s="101">
        <v>1</v>
      </c>
      <c r="M93" s="102">
        <v>1</v>
      </c>
      <c r="N93" s="104">
        <v>1</v>
      </c>
      <c r="O93" s="101">
        <v>1</v>
      </c>
      <c r="P93" s="101">
        <v>1</v>
      </c>
      <c r="Q93" s="99">
        <v>0</v>
      </c>
      <c r="R93" s="99">
        <v>0</v>
      </c>
      <c r="S93" s="99">
        <v>0</v>
      </c>
      <c r="T93" s="215">
        <v>0</v>
      </c>
      <c r="U93" s="47">
        <v>0.7</v>
      </c>
      <c r="V93" s="101">
        <v>1</v>
      </c>
      <c r="W93" s="101">
        <v>1</v>
      </c>
      <c r="X93" s="101">
        <v>1</v>
      </c>
      <c r="Y93" s="102">
        <v>1</v>
      </c>
      <c r="Z93" s="104">
        <v>1</v>
      </c>
      <c r="AA93" s="102">
        <v>1</v>
      </c>
      <c r="AB93" s="104">
        <v>1</v>
      </c>
      <c r="AC93" s="101">
        <v>1</v>
      </c>
      <c r="AD93" s="264">
        <v>1</v>
      </c>
      <c r="AE93" s="261">
        <v>1</v>
      </c>
      <c r="AF93" s="64">
        <v>1</v>
      </c>
      <c r="AG93" s="65">
        <v>1</v>
      </c>
      <c r="AH93" s="75">
        <v>1</v>
      </c>
    </row>
    <row r="94" spans="1:35" s="1" customFormat="1" ht="15.9" customHeight="1" x14ac:dyDescent="0.25">
      <c r="A94" s="71">
        <f>+A93+1</f>
        <v>4</v>
      </c>
      <c r="B94" s="72" t="s">
        <v>61</v>
      </c>
      <c r="C94" s="224">
        <v>1162</v>
      </c>
      <c r="D94" s="104">
        <v>1</v>
      </c>
      <c r="E94" s="102">
        <v>1</v>
      </c>
      <c r="F94" s="104">
        <v>1</v>
      </c>
      <c r="G94" s="101">
        <v>1</v>
      </c>
      <c r="H94" s="101">
        <v>1</v>
      </c>
      <c r="I94" s="101">
        <v>1</v>
      </c>
      <c r="J94" s="101">
        <v>1</v>
      </c>
      <c r="K94" s="101">
        <v>1</v>
      </c>
      <c r="L94" s="101">
        <v>1</v>
      </c>
      <c r="M94" s="102">
        <v>1</v>
      </c>
      <c r="N94" s="104">
        <v>1</v>
      </c>
      <c r="O94" s="101">
        <v>1</v>
      </c>
      <c r="P94" s="45">
        <v>0.6</v>
      </c>
      <c r="Q94" s="45">
        <v>0.5</v>
      </c>
      <c r="R94" s="101">
        <v>1</v>
      </c>
      <c r="S94" s="101">
        <v>1</v>
      </c>
      <c r="T94" s="102">
        <v>1</v>
      </c>
      <c r="U94" s="104">
        <v>1</v>
      </c>
      <c r="V94" s="101">
        <v>1</v>
      </c>
      <c r="W94" s="101">
        <v>1</v>
      </c>
      <c r="X94" s="101">
        <v>1</v>
      </c>
      <c r="Y94" s="102">
        <v>1</v>
      </c>
      <c r="Z94" s="104">
        <v>1</v>
      </c>
      <c r="AA94" s="102">
        <v>1</v>
      </c>
      <c r="AB94" s="104">
        <v>1</v>
      </c>
      <c r="AC94" s="101">
        <v>1</v>
      </c>
      <c r="AD94" s="264">
        <v>1</v>
      </c>
      <c r="AE94" s="261">
        <v>1</v>
      </c>
      <c r="AF94" s="64">
        <v>1</v>
      </c>
      <c r="AG94" s="65">
        <v>1</v>
      </c>
      <c r="AH94" s="75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230">
        <v>504</v>
      </c>
      <c r="D95" s="105">
        <v>1</v>
      </c>
      <c r="E95" s="108">
        <v>1</v>
      </c>
      <c r="F95" s="105">
        <v>1</v>
      </c>
      <c r="G95" s="107">
        <v>1</v>
      </c>
      <c r="H95" s="107">
        <v>1</v>
      </c>
      <c r="I95" s="107">
        <v>1</v>
      </c>
      <c r="J95" s="107">
        <v>1</v>
      </c>
      <c r="K95" s="107">
        <v>1</v>
      </c>
      <c r="L95" s="107">
        <v>1</v>
      </c>
      <c r="M95" s="108">
        <v>1</v>
      </c>
      <c r="N95" s="105">
        <v>1</v>
      </c>
      <c r="O95" s="107">
        <v>1</v>
      </c>
      <c r="P95" s="107">
        <v>1</v>
      </c>
      <c r="Q95" s="107">
        <v>1</v>
      </c>
      <c r="R95" s="107">
        <v>1</v>
      </c>
      <c r="S95" s="107">
        <v>1</v>
      </c>
      <c r="T95" s="58">
        <v>0.98</v>
      </c>
      <c r="U95" s="105">
        <v>1</v>
      </c>
      <c r="V95" s="107">
        <v>1</v>
      </c>
      <c r="W95" s="107">
        <v>1</v>
      </c>
      <c r="X95" s="107">
        <v>1</v>
      </c>
      <c r="Y95" s="108">
        <v>1</v>
      </c>
      <c r="Z95" s="105">
        <v>1</v>
      </c>
      <c r="AA95" s="108">
        <v>1</v>
      </c>
      <c r="AB95" s="105">
        <v>1</v>
      </c>
      <c r="AC95" s="107">
        <v>1</v>
      </c>
      <c r="AD95" s="267">
        <v>1</v>
      </c>
      <c r="AE95" s="263">
        <v>1</v>
      </c>
      <c r="AF95" s="69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226"/>
      <c r="D96" s="22">
        <f>(D91*$C91)+(D92*$C92)+(D93*$C93)+(D94*$C94)+(D95*$C95)</f>
        <v>4355</v>
      </c>
      <c r="E96" s="42">
        <f t="shared" ref="E96:AH96" si="16">(E91*$C91)+(E92*$C92)+(E93*$C93)+(E94*$C94)+(E95*$C95)</f>
        <v>4355</v>
      </c>
      <c r="F96" s="41">
        <f t="shared" si="16"/>
        <v>4355</v>
      </c>
      <c r="G96" s="39">
        <f t="shared" si="16"/>
        <v>4355</v>
      </c>
      <c r="H96" s="39">
        <f t="shared" si="16"/>
        <v>4355</v>
      </c>
      <c r="I96" s="39">
        <f t="shared" si="16"/>
        <v>4355</v>
      </c>
      <c r="J96" s="39">
        <f t="shared" si="16"/>
        <v>4337.6000000000004</v>
      </c>
      <c r="K96" s="39">
        <f t="shared" si="16"/>
        <v>4328.8999999999996</v>
      </c>
      <c r="L96" s="39">
        <f t="shared" si="16"/>
        <v>4337.6000000000004</v>
      </c>
      <c r="M96" s="42">
        <f t="shared" si="16"/>
        <v>4268</v>
      </c>
      <c r="N96" s="41">
        <f t="shared" si="16"/>
        <v>4268</v>
      </c>
      <c r="O96" s="39">
        <f t="shared" si="16"/>
        <v>4268</v>
      </c>
      <c r="P96" s="39">
        <f t="shared" si="16"/>
        <v>3803.2</v>
      </c>
      <c r="Q96" s="39">
        <f t="shared" si="16"/>
        <v>3017</v>
      </c>
      <c r="R96" s="39">
        <f t="shared" si="16"/>
        <v>3598</v>
      </c>
      <c r="S96" s="39">
        <f t="shared" si="16"/>
        <v>3598</v>
      </c>
      <c r="T96" s="42">
        <f t="shared" si="16"/>
        <v>3596.62</v>
      </c>
      <c r="U96" s="41">
        <f t="shared" si="16"/>
        <v>4067</v>
      </c>
      <c r="V96" s="39">
        <f t="shared" si="16"/>
        <v>4041.8</v>
      </c>
      <c r="W96" s="39">
        <f t="shared" si="16"/>
        <v>4041.8</v>
      </c>
      <c r="X96" s="39">
        <f t="shared" si="16"/>
        <v>4094</v>
      </c>
      <c r="Y96" s="42">
        <f t="shared" si="16"/>
        <v>4094</v>
      </c>
      <c r="Z96" s="41">
        <f t="shared" si="16"/>
        <v>4094</v>
      </c>
      <c r="AA96" s="42">
        <f t="shared" si="16"/>
        <v>4233.2</v>
      </c>
      <c r="AB96" s="41">
        <f t="shared" si="16"/>
        <v>4268</v>
      </c>
      <c r="AC96" s="39">
        <f t="shared" si="16"/>
        <v>4268</v>
      </c>
      <c r="AD96" s="253">
        <f t="shared" si="16"/>
        <v>4311.5</v>
      </c>
      <c r="AE96" s="254">
        <f t="shared" si="16"/>
        <v>4355</v>
      </c>
      <c r="AF96" s="41">
        <f t="shared" si="16"/>
        <v>4355</v>
      </c>
      <c r="AG96" s="39">
        <f t="shared" si="16"/>
        <v>4355</v>
      </c>
      <c r="AH96" s="40">
        <f t="shared" si="16"/>
        <v>4355</v>
      </c>
    </row>
    <row r="97" spans="1:35" s="18" customFormat="1" ht="15.9" customHeight="1" x14ac:dyDescent="0.25">
      <c r="A97" s="15"/>
      <c r="B97" s="13" t="s">
        <v>108</v>
      </c>
      <c r="C97" s="227">
        <v>2.0799999999999999E-2</v>
      </c>
      <c r="D97" s="22"/>
      <c r="E97" s="34"/>
      <c r="F97" s="22"/>
      <c r="G97" s="12"/>
      <c r="H97" s="12"/>
      <c r="I97" s="12"/>
      <c r="J97" s="12"/>
      <c r="K97" s="12"/>
      <c r="L97" s="12"/>
      <c r="M97" s="34"/>
      <c r="N97" s="22"/>
      <c r="O97" s="12"/>
      <c r="P97" s="12"/>
      <c r="Q97" s="12"/>
      <c r="R97" s="12"/>
      <c r="S97" s="12"/>
      <c r="T97" s="34"/>
      <c r="U97" s="22"/>
      <c r="V97" s="12"/>
      <c r="W97" s="12"/>
      <c r="X97" s="12"/>
      <c r="Y97" s="34"/>
      <c r="Z97" s="22"/>
      <c r="AA97" s="34"/>
      <c r="AB97" s="22"/>
      <c r="AC97" s="12"/>
      <c r="AD97" s="249"/>
      <c r="AE97" s="250"/>
      <c r="AF97" s="22">
        <f>(IF(AF91&lt;100%,0,AF91*$C91)+IF(AF92&lt;100%,0,AF92*$C92)+IF(AF93&lt;100%,0,AF93*$C93)+IF(AF94&lt;100%,0,AF94*$C94)+IF(AF95&lt;100%,0,AF95*$C95))*$C97</f>
        <v>90.583999999999989</v>
      </c>
      <c r="AG97" s="12">
        <f>(IF(AG91&lt;100%,0,AG91*$C91)+IF(AG92&lt;100%,0,AG92*$C92)+IF(AG93&lt;100%,0,AG93*$C93)+IF(AG94&lt;100%,0,AG94*$C94)+IF(AG95&lt;100%,0,AG95*$C95))*$C97</f>
        <v>90.583999999999989</v>
      </c>
      <c r="AH97" s="30">
        <f>(IF(AH91&lt;100%,0,AH91*$C91)+IF(AH92&lt;100%,0,AH92*$C92)+IF(AH93&lt;100%,0,AH93*$C93)+IF(AH94&lt;100%,0,AH94*$C94)+IF(AH95&lt;100%,0,AH95*$C95))*$C97</f>
        <v>90.583999999999989</v>
      </c>
      <c r="AI97" s="28"/>
    </row>
    <row r="98" spans="1:35" s="18" customFormat="1" ht="15.9" customHeight="1" x14ac:dyDescent="0.25">
      <c r="A98" s="15"/>
      <c r="B98" s="14" t="s">
        <v>106</v>
      </c>
      <c r="C98" s="228"/>
      <c r="D98" s="23">
        <f t="shared" ref="D98:AH98" si="17">D96-D97</f>
        <v>4355</v>
      </c>
      <c r="E98" s="35">
        <f t="shared" si="17"/>
        <v>4355</v>
      </c>
      <c r="F98" s="23">
        <f t="shared" si="17"/>
        <v>4355</v>
      </c>
      <c r="G98" s="17">
        <f t="shared" si="17"/>
        <v>4355</v>
      </c>
      <c r="H98" s="17">
        <f t="shared" si="17"/>
        <v>4355</v>
      </c>
      <c r="I98" s="17">
        <f t="shared" si="17"/>
        <v>4355</v>
      </c>
      <c r="J98" s="17">
        <f t="shared" si="17"/>
        <v>4337.6000000000004</v>
      </c>
      <c r="K98" s="17">
        <f t="shared" si="17"/>
        <v>4328.8999999999996</v>
      </c>
      <c r="L98" s="17">
        <f t="shared" si="17"/>
        <v>4337.6000000000004</v>
      </c>
      <c r="M98" s="35">
        <f t="shared" si="17"/>
        <v>4268</v>
      </c>
      <c r="N98" s="23">
        <f t="shared" si="17"/>
        <v>4268</v>
      </c>
      <c r="O98" s="17">
        <f t="shared" si="17"/>
        <v>4268</v>
      </c>
      <c r="P98" s="17">
        <f t="shared" si="17"/>
        <v>3803.2</v>
      </c>
      <c r="Q98" s="17">
        <f t="shared" si="17"/>
        <v>3017</v>
      </c>
      <c r="R98" s="17">
        <f t="shared" si="17"/>
        <v>3598</v>
      </c>
      <c r="S98" s="17">
        <f t="shared" si="17"/>
        <v>3598</v>
      </c>
      <c r="T98" s="35">
        <f t="shared" si="17"/>
        <v>3596.62</v>
      </c>
      <c r="U98" s="23">
        <f t="shared" si="17"/>
        <v>4067</v>
      </c>
      <c r="V98" s="17">
        <f t="shared" si="17"/>
        <v>4041.8</v>
      </c>
      <c r="W98" s="17">
        <f t="shared" si="17"/>
        <v>4041.8</v>
      </c>
      <c r="X98" s="17">
        <f t="shared" si="17"/>
        <v>4094</v>
      </c>
      <c r="Y98" s="35">
        <f t="shared" si="17"/>
        <v>4094</v>
      </c>
      <c r="Z98" s="23">
        <f t="shared" si="17"/>
        <v>4094</v>
      </c>
      <c r="AA98" s="35">
        <f t="shared" si="17"/>
        <v>4233.2</v>
      </c>
      <c r="AB98" s="23">
        <f t="shared" si="17"/>
        <v>4268</v>
      </c>
      <c r="AC98" s="17">
        <f t="shared" si="17"/>
        <v>4268</v>
      </c>
      <c r="AD98" s="251">
        <f t="shared" si="17"/>
        <v>4311.5</v>
      </c>
      <c r="AE98" s="252">
        <f t="shared" si="17"/>
        <v>4355</v>
      </c>
      <c r="AF98" s="23">
        <f t="shared" si="17"/>
        <v>4264.4160000000002</v>
      </c>
      <c r="AG98" s="17">
        <f t="shared" si="17"/>
        <v>4264.4160000000002</v>
      </c>
      <c r="AH98" s="31">
        <f t="shared" si="17"/>
        <v>4264.4160000000002</v>
      </c>
      <c r="AI98" s="28"/>
    </row>
    <row r="99" spans="1:35" s="1" customFormat="1" ht="15.9" customHeight="1" x14ac:dyDescent="0.25">
      <c r="A99" s="3"/>
      <c r="B99" s="7" t="s">
        <v>105</v>
      </c>
      <c r="C99" s="229">
        <f>SUM(C91:C95)</f>
        <v>4355</v>
      </c>
      <c r="D99" s="21"/>
      <c r="E99" s="33"/>
      <c r="F99" s="21"/>
      <c r="G99" s="5"/>
      <c r="H99" s="5"/>
      <c r="I99" s="5"/>
      <c r="J99" s="5"/>
      <c r="K99" s="5"/>
      <c r="L99" s="5"/>
      <c r="M99" s="33"/>
      <c r="N99" s="21"/>
      <c r="O99" s="5"/>
      <c r="P99" s="5"/>
      <c r="Q99" s="5"/>
      <c r="R99" s="5"/>
      <c r="S99" s="5"/>
      <c r="T99" s="33"/>
      <c r="U99" s="21"/>
      <c r="V99" s="5"/>
      <c r="W99" s="5"/>
      <c r="X99" s="5"/>
      <c r="Y99" s="33"/>
      <c r="Z99" s="21"/>
      <c r="AA99" s="33"/>
      <c r="AB99" s="21"/>
      <c r="AC99" s="5"/>
      <c r="AD99" s="247"/>
      <c r="AE99" s="248"/>
      <c r="AF99" s="21"/>
      <c r="AG99" s="5"/>
      <c r="AH99" s="29"/>
    </row>
    <row r="100" spans="1:35" s="1" customFormat="1" ht="15.9" customHeight="1" x14ac:dyDescent="0.25">
      <c r="A100" s="3"/>
      <c r="B100" s="4"/>
      <c r="C100" s="223">
        <f>SUM(D98:AH98)/31</f>
        <v>4135.8860645161285</v>
      </c>
      <c r="D100" s="21"/>
      <c r="E100" s="33"/>
      <c r="F100" s="21"/>
      <c r="G100" s="5"/>
      <c r="H100" s="5"/>
      <c r="I100" s="5"/>
      <c r="J100" s="5"/>
      <c r="K100" s="5"/>
      <c r="L100" s="5"/>
      <c r="M100" s="33"/>
      <c r="N100" s="21"/>
      <c r="O100" s="5"/>
      <c r="P100" s="5"/>
      <c r="Q100" s="5"/>
      <c r="R100" s="5"/>
      <c r="S100" s="5"/>
      <c r="T100" s="33"/>
      <c r="U100" s="21"/>
      <c r="V100" s="5"/>
      <c r="W100" s="5"/>
      <c r="X100" s="5"/>
      <c r="Y100" s="33"/>
      <c r="Z100" s="21"/>
      <c r="AA100" s="33"/>
      <c r="AB100" s="21"/>
      <c r="AC100" s="5"/>
      <c r="AD100" s="247"/>
      <c r="AE100" s="248"/>
      <c r="AF100" s="21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223"/>
      <c r="D101" s="21"/>
      <c r="E101" s="33"/>
      <c r="F101" s="21"/>
      <c r="G101" s="5"/>
      <c r="H101" s="5"/>
      <c r="I101" s="5"/>
      <c r="J101" s="5"/>
      <c r="K101" s="5"/>
      <c r="L101" s="5"/>
      <c r="M101" s="33"/>
      <c r="N101" s="21"/>
      <c r="O101" s="5"/>
      <c r="P101" s="5"/>
      <c r="Q101" s="5"/>
      <c r="R101" s="5"/>
      <c r="S101" s="5"/>
      <c r="T101" s="33"/>
      <c r="U101" s="21"/>
      <c r="V101" s="5"/>
      <c r="W101" s="5"/>
      <c r="X101" s="5"/>
      <c r="Y101" s="33"/>
      <c r="Z101" s="21"/>
      <c r="AA101" s="33"/>
      <c r="AB101" s="21"/>
      <c r="AC101" s="5"/>
      <c r="AD101" s="247"/>
      <c r="AE101" s="248"/>
      <c r="AF101" s="21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224">
        <v>780</v>
      </c>
      <c r="D102" s="104">
        <v>1</v>
      </c>
      <c r="E102" s="102">
        <v>1</v>
      </c>
      <c r="F102" s="104">
        <v>1</v>
      </c>
      <c r="G102" s="101">
        <v>1</v>
      </c>
      <c r="H102" s="101">
        <v>1</v>
      </c>
      <c r="I102" s="101">
        <v>1</v>
      </c>
      <c r="J102" s="101">
        <v>1</v>
      </c>
      <c r="K102" s="45">
        <v>0.95</v>
      </c>
      <c r="L102" s="101">
        <v>1</v>
      </c>
      <c r="M102" s="102">
        <v>1</v>
      </c>
      <c r="N102" s="104">
        <v>1</v>
      </c>
      <c r="O102" s="101">
        <v>1</v>
      </c>
      <c r="P102" s="101">
        <v>1</v>
      </c>
      <c r="Q102" s="101">
        <v>1</v>
      </c>
      <c r="R102" s="101">
        <v>1</v>
      </c>
      <c r="S102" s="101">
        <v>1</v>
      </c>
      <c r="T102" s="102">
        <v>1</v>
      </c>
      <c r="U102" s="104">
        <v>1</v>
      </c>
      <c r="V102" s="101">
        <v>1</v>
      </c>
      <c r="W102" s="101">
        <v>1</v>
      </c>
      <c r="X102" s="101">
        <v>1</v>
      </c>
      <c r="Y102" s="102">
        <v>1</v>
      </c>
      <c r="Z102" s="104">
        <v>1</v>
      </c>
      <c r="AA102" s="102">
        <v>1</v>
      </c>
      <c r="AB102" s="104">
        <v>1</v>
      </c>
      <c r="AC102" s="101">
        <v>1</v>
      </c>
      <c r="AD102" s="264">
        <v>1</v>
      </c>
      <c r="AE102" s="261">
        <v>1</v>
      </c>
      <c r="AF102" s="64">
        <v>1</v>
      </c>
      <c r="AG102" s="65">
        <v>1</v>
      </c>
      <c r="AH102" s="75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224">
        <v>470</v>
      </c>
      <c r="D103" s="104">
        <v>1</v>
      </c>
      <c r="E103" s="102">
        <v>1</v>
      </c>
      <c r="F103" s="104">
        <v>1</v>
      </c>
      <c r="G103" s="101">
        <v>1</v>
      </c>
      <c r="H103" s="101">
        <v>1</v>
      </c>
      <c r="I103" s="101">
        <v>1</v>
      </c>
      <c r="J103" s="101">
        <v>1</v>
      </c>
      <c r="K103" s="101">
        <v>1</v>
      </c>
      <c r="L103" s="101">
        <v>1</v>
      </c>
      <c r="M103" s="102">
        <v>1</v>
      </c>
      <c r="N103" s="104">
        <v>1</v>
      </c>
      <c r="O103" s="101">
        <v>1</v>
      </c>
      <c r="P103" s="101">
        <v>1</v>
      </c>
      <c r="Q103" s="101">
        <v>1</v>
      </c>
      <c r="R103" s="101">
        <v>1</v>
      </c>
      <c r="S103" s="101">
        <v>1</v>
      </c>
      <c r="T103" s="102">
        <v>1</v>
      </c>
      <c r="U103" s="104">
        <v>1</v>
      </c>
      <c r="V103" s="101">
        <v>1</v>
      </c>
      <c r="W103" s="101">
        <v>1</v>
      </c>
      <c r="X103" s="101">
        <v>1</v>
      </c>
      <c r="Y103" s="102">
        <v>1</v>
      </c>
      <c r="Z103" s="104">
        <v>1</v>
      </c>
      <c r="AA103" s="102">
        <v>1</v>
      </c>
      <c r="AB103" s="104">
        <v>1</v>
      </c>
      <c r="AC103" s="101">
        <v>1</v>
      </c>
      <c r="AD103" s="264">
        <v>1</v>
      </c>
      <c r="AE103" s="261">
        <v>1</v>
      </c>
      <c r="AF103" s="64">
        <v>1</v>
      </c>
      <c r="AG103" s="65">
        <v>1</v>
      </c>
      <c r="AH103" s="75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224">
        <v>975</v>
      </c>
      <c r="D104" s="104">
        <v>1</v>
      </c>
      <c r="E104" s="102">
        <v>1</v>
      </c>
      <c r="F104" s="104">
        <v>1</v>
      </c>
      <c r="G104" s="101">
        <v>1</v>
      </c>
      <c r="H104" s="101">
        <v>1</v>
      </c>
      <c r="I104" s="101">
        <v>1</v>
      </c>
      <c r="J104" s="101">
        <v>1</v>
      </c>
      <c r="K104" s="101">
        <v>1</v>
      </c>
      <c r="L104" s="101">
        <v>1</v>
      </c>
      <c r="M104" s="102">
        <v>1</v>
      </c>
      <c r="N104" s="104">
        <v>1</v>
      </c>
      <c r="O104" s="101">
        <v>1</v>
      </c>
      <c r="P104" s="101">
        <v>1</v>
      </c>
      <c r="Q104" s="101">
        <v>1</v>
      </c>
      <c r="R104" s="45">
        <v>0.65</v>
      </c>
      <c r="S104" s="45">
        <v>0.67</v>
      </c>
      <c r="T104" s="46">
        <v>0.71</v>
      </c>
      <c r="U104" s="104">
        <v>1</v>
      </c>
      <c r="V104" s="101">
        <v>1</v>
      </c>
      <c r="W104" s="101">
        <v>1</v>
      </c>
      <c r="X104" s="101">
        <v>1</v>
      </c>
      <c r="Y104" s="102">
        <v>1</v>
      </c>
      <c r="Z104" s="104">
        <v>1</v>
      </c>
      <c r="AA104" s="102">
        <v>1</v>
      </c>
      <c r="AB104" s="104">
        <v>1</v>
      </c>
      <c r="AC104" s="101">
        <v>1</v>
      </c>
      <c r="AD104" s="264">
        <v>1</v>
      </c>
      <c r="AE104" s="261">
        <v>1</v>
      </c>
      <c r="AF104" s="64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224">
        <v>965</v>
      </c>
      <c r="D105" s="104">
        <v>1</v>
      </c>
      <c r="E105" s="102">
        <v>1</v>
      </c>
      <c r="F105" s="104">
        <v>1</v>
      </c>
      <c r="G105" s="101">
        <v>1</v>
      </c>
      <c r="H105" s="101">
        <v>1</v>
      </c>
      <c r="I105" s="101">
        <v>1</v>
      </c>
      <c r="J105" s="101">
        <v>1</v>
      </c>
      <c r="K105" s="101">
        <v>1</v>
      </c>
      <c r="L105" s="101">
        <v>1</v>
      </c>
      <c r="M105" s="102">
        <v>1</v>
      </c>
      <c r="N105" s="104">
        <v>1</v>
      </c>
      <c r="O105" s="101">
        <v>1</v>
      </c>
      <c r="P105" s="101">
        <v>1</v>
      </c>
      <c r="Q105" s="101">
        <v>1</v>
      </c>
      <c r="R105" s="101">
        <v>1</v>
      </c>
      <c r="S105" s="101">
        <v>1</v>
      </c>
      <c r="T105" s="102">
        <v>1</v>
      </c>
      <c r="U105" s="104">
        <v>1</v>
      </c>
      <c r="V105" s="101">
        <v>1</v>
      </c>
      <c r="W105" s="101">
        <v>1</v>
      </c>
      <c r="X105" s="101">
        <v>1</v>
      </c>
      <c r="Y105" s="102">
        <v>1</v>
      </c>
      <c r="Z105" s="104">
        <v>1</v>
      </c>
      <c r="AA105" s="102">
        <v>1</v>
      </c>
      <c r="AB105" s="104">
        <v>1</v>
      </c>
      <c r="AC105" s="101">
        <v>1</v>
      </c>
      <c r="AD105" s="264">
        <v>1</v>
      </c>
      <c r="AE105" s="261">
        <v>1</v>
      </c>
      <c r="AF105" s="64">
        <v>1</v>
      </c>
      <c r="AG105" s="65">
        <v>1</v>
      </c>
      <c r="AH105" s="75">
        <v>1</v>
      </c>
    </row>
    <row r="106" spans="1:35" s="1" customFormat="1" ht="15.9" customHeight="1" x14ac:dyDescent="0.25">
      <c r="A106" s="54">
        <f>+A105+1</f>
        <v>5</v>
      </c>
      <c r="B106" s="55" t="s">
        <v>67</v>
      </c>
      <c r="C106" s="231">
        <v>610</v>
      </c>
      <c r="D106" s="104">
        <v>1</v>
      </c>
      <c r="E106" s="102">
        <v>1</v>
      </c>
      <c r="F106" s="104">
        <v>1</v>
      </c>
      <c r="G106" s="101">
        <v>1</v>
      </c>
      <c r="H106" s="101">
        <v>1</v>
      </c>
      <c r="I106" s="101">
        <v>1</v>
      </c>
      <c r="J106" s="101">
        <v>1</v>
      </c>
      <c r="K106" s="101">
        <v>1</v>
      </c>
      <c r="L106" s="101">
        <v>1</v>
      </c>
      <c r="M106" s="102">
        <v>1</v>
      </c>
      <c r="N106" s="104">
        <v>1</v>
      </c>
      <c r="O106" s="101">
        <v>1</v>
      </c>
      <c r="P106" s="101">
        <v>1</v>
      </c>
      <c r="Q106" s="101">
        <v>1</v>
      </c>
      <c r="R106" s="101">
        <v>1</v>
      </c>
      <c r="S106" s="101">
        <v>1</v>
      </c>
      <c r="T106" s="102">
        <v>1</v>
      </c>
      <c r="U106" s="104">
        <v>1</v>
      </c>
      <c r="V106" s="101">
        <v>1</v>
      </c>
      <c r="W106" s="101">
        <v>1</v>
      </c>
      <c r="X106" s="101">
        <v>1</v>
      </c>
      <c r="Y106" s="102">
        <v>1</v>
      </c>
      <c r="Z106" s="91">
        <v>0</v>
      </c>
      <c r="AA106" s="100">
        <v>0</v>
      </c>
      <c r="AB106" s="91">
        <v>0</v>
      </c>
      <c r="AC106" s="99">
        <v>0</v>
      </c>
      <c r="AD106" s="266">
        <v>0</v>
      </c>
      <c r="AE106" s="268">
        <v>0.2</v>
      </c>
      <c r="AF106" s="178">
        <v>0.5</v>
      </c>
      <c r="AG106" s="60">
        <v>0.9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230">
        <v>1137</v>
      </c>
      <c r="D107" s="105">
        <v>1</v>
      </c>
      <c r="E107" s="108">
        <v>1</v>
      </c>
      <c r="F107" s="105">
        <v>1</v>
      </c>
      <c r="G107" s="107">
        <v>1</v>
      </c>
      <c r="H107" s="107">
        <v>1</v>
      </c>
      <c r="I107" s="107">
        <v>1</v>
      </c>
      <c r="J107" s="107">
        <v>1</v>
      </c>
      <c r="K107" s="107">
        <v>1</v>
      </c>
      <c r="L107" s="107">
        <v>1</v>
      </c>
      <c r="M107" s="108">
        <v>1</v>
      </c>
      <c r="N107" s="105">
        <v>1</v>
      </c>
      <c r="O107" s="107">
        <v>1</v>
      </c>
      <c r="P107" s="107">
        <v>1</v>
      </c>
      <c r="Q107" s="107">
        <v>1</v>
      </c>
      <c r="R107" s="107">
        <v>1</v>
      </c>
      <c r="S107" s="107">
        <v>1</v>
      </c>
      <c r="T107" s="108">
        <v>1</v>
      </c>
      <c r="U107" s="105">
        <v>1</v>
      </c>
      <c r="V107" s="107">
        <v>1</v>
      </c>
      <c r="W107" s="107">
        <v>1</v>
      </c>
      <c r="X107" s="107">
        <v>1</v>
      </c>
      <c r="Y107" s="108">
        <v>1</v>
      </c>
      <c r="Z107" s="105">
        <v>1</v>
      </c>
      <c r="AA107" s="108">
        <v>1</v>
      </c>
      <c r="AB107" s="105">
        <v>1</v>
      </c>
      <c r="AC107" s="107">
        <v>1</v>
      </c>
      <c r="AD107" s="267">
        <v>1</v>
      </c>
      <c r="AE107" s="263">
        <v>1</v>
      </c>
      <c r="AF107" s="69">
        <v>1</v>
      </c>
      <c r="AG107" s="70">
        <v>1</v>
      </c>
      <c r="AH107" s="76">
        <v>1</v>
      </c>
    </row>
    <row r="108" spans="1:35" s="1" customFormat="1" ht="15.9" customHeight="1" x14ac:dyDescent="0.25">
      <c r="A108" s="9"/>
      <c r="B108" s="13" t="s">
        <v>107</v>
      </c>
      <c r="C108" s="226"/>
      <c r="D108" s="22">
        <f>(D102*$C102)+(D103*$C103)+(D104*$C104)+(D105*$C105)+(D106*$C106)+(D107*$C107)</f>
        <v>4937</v>
      </c>
      <c r="E108" s="42">
        <f t="shared" ref="E108:AH108" si="18">(E102*$C102)+(E103*$C103)+(E104*$C104)+(E105*$C105)+(E106*$C106)+(E107*$C107)</f>
        <v>4937</v>
      </c>
      <c r="F108" s="41">
        <f t="shared" si="18"/>
        <v>4937</v>
      </c>
      <c r="G108" s="39">
        <f t="shared" si="18"/>
        <v>4937</v>
      </c>
      <c r="H108" s="39">
        <f t="shared" si="18"/>
        <v>4937</v>
      </c>
      <c r="I108" s="39">
        <f t="shared" si="18"/>
        <v>4937</v>
      </c>
      <c r="J108" s="39">
        <f t="shared" si="18"/>
        <v>4937</v>
      </c>
      <c r="K108" s="39">
        <f t="shared" si="18"/>
        <v>4898</v>
      </c>
      <c r="L108" s="39">
        <f t="shared" si="18"/>
        <v>4937</v>
      </c>
      <c r="M108" s="42">
        <f t="shared" si="18"/>
        <v>4937</v>
      </c>
      <c r="N108" s="41">
        <f t="shared" si="18"/>
        <v>4937</v>
      </c>
      <c r="O108" s="39">
        <f t="shared" si="18"/>
        <v>4937</v>
      </c>
      <c r="P108" s="39">
        <f t="shared" si="18"/>
        <v>4937</v>
      </c>
      <c r="Q108" s="39">
        <f t="shared" si="18"/>
        <v>4937</v>
      </c>
      <c r="R108" s="39">
        <f t="shared" si="18"/>
        <v>4595.75</v>
      </c>
      <c r="S108" s="39">
        <f t="shared" si="18"/>
        <v>4615.25</v>
      </c>
      <c r="T108" s="42">
        <f t="shared" si="18"/>
        <v>4654.25</v>
      </c>
      <c r="U108" s="41">
        <f t="shared" si="18"/>
        <v>4937</v>
      </c>
      <c r="V108" s="39">
        <f t="shared" si="18"/>
        <v>4937</v>
      </c>
      <c r="W108" s="39">
        <f t="shared" si="18"/>
        <v>4937</v>
      </c>
      <c r="X108" s="39">
        <f t="shared" si="18"/>
        <v>4937</v>
      </c>
      <c r="Y108" s="42">
        <f t="shared" si="18"/>
        <v>4937</v>
      </c>
      <c r="Z108" s="41">
        <f t="shared" si="18"/>
        <v>4327</v>
      </c>
      <c r="AA108" s="42">
        <f t="shared" si="18"/>
        <v>4327</v>
      </c>
      <c r="AB108" s="41">
        <f t="shared" si="18"/>
        <v>4327</v>
      </c>
      <c r="AC108" s="39">
        <f t="shared" si="18"/>
        <v>4327</v>
      </c>
      <c r="AD108" s="253">
        <f t="shared" si="18"/>
        <v>4327</v>
      </c>
      <c r="AE108" s="254">
        <f t="shared" si="18"/>
        <v>4449</v>
      </c>
      <c r="AF108" s="41">
        <f t="shared" si="18"/>
        <v>4632</v>
      </c>
      <c r="AG108" s="39">
        <f t="shared" si="18"/>
        <v>4876</v>
      </c>
      <c r="AH108" s="40">
        <f t="shared" si="18"/>
        <v>4937</v>
      </c>
    </row>
    <row r="109" spans="1:35" s="1" customFormat="1" ht="15.9" customHeight="1" x14ac:dyDescent="0.25">
      <c r="A109" s="15"/>
      <c r="B109" s="13" t="s">
        <v>108</v>
      </c>
      <c r="C109" s="227">
        <v>5.0500000000000003E-2</v>
      </c>
      <c r="D109" s="22"/>
      <c r="E109" s="34"/>
      <c r="F109" s="22"/>
      <c r="G109" s="12"/>
      <c r="H109" s="12"/>
      <c r="I109" s="12"/>
      <c r="J109" s="12"/>
      <c r="K109" s="12"/>
      <c r="L109" s="12"/>
      <c r="M109" s="34"/>
      <c r="N109" s="22"/>
      <c r="O109" s="12"/>
      <c r="P109" s="12"/>
      <c r="Q109" s="12"/>
      <c r="R109" s="12"/>
      <c r="S109" s="12"/>
      <c r="T109" s="34"/>
      <c r="U109" s="22"/>
      <c r="V109" s="12"/>
      <c r="W109" s="12"/>
      <c r="X109" s="12"/>
      <c r="Y109" s="34"/>
      <c r="Z109" s="22"/>
      <c r="AA109" s="34"/>
      <c r="AB109" s="22"/>
      <c r="AC109" s="12"/>
      <c r="AD109" s="249"/>
      <c r="AE109" s="250"/>
      <c r="AF109" s="22">
        <f>(IF(AF102&lt;100%,0,AF102*$C102)+IF(AF103&lt;100%,0,AF103*$C103)+IF(AF104&lt;100%,0,AF104*$C104)+IF(AF105&lt;100%,0,AF105*$C105)+IF(AF106&lt;100%,0,AF106*$C106)+IF(AF107&lt;100%,0,AF107*$C107))*$C109</f>
        <v>218.51350000000002</v>
      </c>
      <c r="AG109" s="12">
        <f>(IF(AG102&lt;100%,0,AG102*$C102)+IF(AG103&lt;100%,0,AG103*$C103)+IF(AG104&lt;100%,0,AG104*$C104)+IF(AG105&lt;100%,0,AG105*$C105)+IF(AG106&lt;100%,0,AG106*$C106)+IF(AG107&lt;100%,0,AG107*$C107))*$C109</f>
        <v>218.51350000000002</v>
      </c>
      <c r="AH109" s="30">
        <f>(IF(AH102&lt;100%,0,AH102*$C102)+IF(AH103&lt;100%,0,AH103*$C103)+IF(AH104&lt;100%,0,AH104*$C104)+IF(AH105&lt;100%,0,AH105*$C105)+IF(AH106&lt;100%,0,AH106*$C106)+IF(AH107&lt;100%,0,AH107*$C107))*$C109</f>
        <v>249.31850000000003</v>
      </c>
    </row>
    <row r="110" spans="1:35" s="1" customFormat="1" ht="15.9" customHeight="1" x14ac:dyDescent="0.25">
      <c r="A110" s="15"/>
      <c r="B110" s="14" t="s">
        <v>106</v>
      </c>
      <c r="C110" s="228"/>
      <c r="D110" s="23">
        <f t="shared" ref="D110:AH110" si="19">D108-D109</f>
        <v>4937</v>
      </c>
      <c r="E110" s="35">
        <f t="shared" si="19"/>
        <v>4937</v>
      </c>
      <c r="F110" s="23">
        <f t="shared" si="19"/>
        <v>4937</v>
      </c>
      <c r="G110" s="17">
        <f t="shared" si="19"/>
        <v>4937</v>
      </c>
      <c r="H110" s="17">
        <f t="shared" si="19"/>
        <v>4937</v>
      </c>
      <c r="I110" s="17">
        <f t="shared" si="19"/>
        <v>4937</v>
      </c>
      <c r="J110" s="17">
        <f t="shared" si="19"/>
        <v>4937</v>
      </c>
      <c r="K110" s="17">
        <f t="shared" si="19"/>
        <v>4898</v>
      </c>
      <c r="L110" s="17">
        <f t="shared" si="19"/>
        <v>4937</v>
      </c>
      <c r="M110" s="35">
        <f t="shared" si="19"/>
        <v>4937</v>
      </c>
      <c r="N110" s="23">
        <f t="shared" si="19"/>
        <v>4937</v>
      </c>
      <c r="O110" s="17">
        <f t="shared" si="19"/>
        <v>4937</v>
      </c>
      <c r="P110" s="17">
        <f t="shared" si="19"/>
        <v>4937</v>
      </c>
      <c r="Q110" s="17">
        <f t="shared" si="19"/>
        <v>4937</v>
      </c>
      <c r="R110" s="17">
        <f t="shared" si="19"/>
        <v>4595.75</v>
      </c>
      <c r="S110" s="17">
        <f t="shared" si="19"/>
        <v>4615.25</v>
      </c>
      <c r="T110" s="35">
        <f t="shared" si="19"/>
        <v>4654.25</v>
      </c>
      <c r="U110" s="23">
        <f t="shared" si="19"/>
        <v>4937</v>
      </c>
      <c r="V110" s="17">
        <f t="shared" si="19"/>
        <v>4937</v>
      </c>
      <c r="W110" s="17">
        <f t="shared" si="19"/>
        <v>4937</v>
      </c>
      <c r="X110" s="17">
        <f t="shared" si="19"/>
        <v>4937</v>
      </c>
      <c r="Y110" s="35">
        <f t="shared" si="19"/>
        <v>4937</v>
      </c>
      <c r="Z110" s="23">
        <f t="shared" si="19"/>
        <v>4327</v>
      </c>
      <c r="AA110" s="35">
        <f t="shared" si="19"/>
        <v>4327</v>
      </c>
      <c r="AB110" s="23">
        <f t="shared" si="19"/>
        <v>4327</v>
      </c>
      <c r="AC110" s="17">
        <f t="shared" si="19"/>
        <v>4327</v>
      </c>
      <c r="AD110" s="251">
        <f t="shared" si="19"/>
        <v>4327</v>
      </c>
      <c r="AE110" s="252">
        <f t="shared" si="19"/>
        <v>4449</v>
      </c>
      <c r="AF110" s="23">
        <f t="shared" si="19"/>
        <v>4413.4865</v>
      </c>
      <c r="AG110" s="17">
        <f t="shared" si="19"/>
        <v>4657.4865</v>
      </c>
      <c r="AH110" s="31">
        <f t="shared" si="19"/>
        <v>4687.6814999999997</v>
      </c>
    </row>
    <row r="111" spans="1:35" s="1" customFormat="1" ht="15.9" customHeight="1" x14ac:dyDescent="0.25">
      <c r="A111" s="3"/>
      <c r="B111" s="7" t="s">
        <v>105</v>
      </c>
      <c r="C111" s="229">
        <f>SUM(C102:C107)</f>
        <v>4937</v>
      </c>
      <c r="D111" s="21"/>
      <c r="E111" s="33"/>
      <c r="F111" s="21"/>
      <c r="G111" s="5"/>
      <c r="H111" s="5"/>
      <c r="I111" s="5"/>
      <c r="J111" s="5"/>
      <c r="K111" s="5"/>
      <c r="L111" s="5"/>
      <c r="M111" s="33"/>
      <c r="N111" s="21"/>
      <c r="O111" s="5"/>
      <c r="P111" s="5"/>
      <c r="Q111" s="5"/>
      <c r="R111" s="5"/>
      <c r="S111" s="5"/>
      <c r="T111" s="33"/>
      <c r="U111" s="21"/>
      <c r="V111" s="5"/>
      <c r="W111" s="5"/>
      <c r="X111" s="5"/>
      <c r="Y111" s="33"/>
      <c r="Z111" s="21"/>
      <c r="AA111" s="33"/>
      <c r="AB111" s="21"/>
      <c r="AC111" s="5"/>
      <c r="AD111" s="247"/>
      <c r="AE111" s="248"/>
      <c r="AF111" s="21"/>
      <c r="AG111" s="5"/>
      <c r="AH111" s="29"/>
    </row>
    <row r="112" spans="1:35" s="1" customFormat="1" ht="15.9" customHeight="1" x14ac:dyDescent="0.25">
      <c r="A112" s="3"/>
      <c r="B112" s="4"/>
      <c r="C112" s="223">
        <f>SUM(D110:AH110)/31</f>
        <v>4757.1582096774191</v>
      </c>
      <c r="D112" s="21"/>
      <c r="E112" s="33"/>
      <c r="F112" s="21"/>
      <c r="G112" s="5"/>
      <c r="H112" s="5"/>
      <c r="I112" s="5"/>
      <c r="J112" s="5"/>
      <c r="K112" s="5"/>
      <c r="L112" s="5"/>
      <c r="M112" s="33"/>
      <c r="N112" s="21"/>
      <c r="O112" s="5"/>
      <c r="P112" s="5"/>
      <c r="Q112" s="5"/>
      <c r="R112" s="5"/>
      <c r="S112" s="5"/>
      <c r="T112" s="33"/>
      <c r="U112" s="21"/>
      <c r="V112" s="5"/>
      <c r="W112" s="5"/>
      <c r="X112" s="5"/>
      <c r="Y112" s="33"/>
      <c r="Z112" s="21"/>
      <c r="AA112" s="33"/>
      <c r="AB112" s="21"/>
      <c r="AC112" s="5"/>
      <c r="AD112" s="247"/>
      <c r="AE112" s="248"/>
      <c r="AF112" s="21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223"/>
      <c r="D113" s="21"/>
      <c r="E113" s="33"/>
      <c r="F113" s="21"/>
      <c r="G113" s="5"/>
      <c r="H113" s="5"/>
      <c r="I113" s="5"/>
      <c r="J113" s="5"/>
      <c r="K113" s="5"/>
      <c r="L113" s="5"/>
      <c r="M113" s="33"/>
      <c r="N113" s="21"/>
      <c r="O113" s="5"/>
      <c r="P113" s="5"/>
      <c r="Q113" s="5"/>
      <c r="R113" s="5"/>
      <c r="S113" s="5"/>
      <c r="T113" s="33"/>
      <c r="U113" s="21"/>
      <c r="V113" s="5"/>
      <c r="W113" s="5"/>
      <c r="X113" s="5"/>
      <c r="Y113" s="33"/>
      <c r="Z113" s="21"/>
      <c r="AA113" s="33"/>
      <c r="AB113" s="21"/>
      <c r="AC113" s="5"/>
      <c r="AD113" s="247"/>
      <c r="AE113" s="248"/>
      <c r="AF113" s="21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224">
        <v>1065</v>
      </c>
      <c r="D114" s="104">
        <v>1</v>
      </c>
      <c r="E114" s="102">
        <v>1</v>
      </c>
      <c r="F114" s="104">
        <v>1</v>
      </c>
      <c r="G114" s="101">
        <v>1</v>
      </c>
      <c r="H114" s="101">
        <v>1</v>
      </c>
      <c r="I114" s="101">
        <v>1</v>
      </c>
      <c r="J114" s="101">
        <v>1</v>
      </c>
      <c r="K114" s="101">
        <v>1</v>
      </c>
      <c r="L114" s="101">
        <v>1</v>
      </c>
      <c r="M114" s="102">
        <v>1</v>
      </c>
      <c r="N114" s="104">
        <v>1</v>
      </c>
      <c r="O114" s="101">
        <v>1</v>
      </c>
      <c r="P114" s="101">
        <v>1</v>
      </c>
      <c r="Q114" s="101">
        <v>1</v>
      </c>
      <c r="R114" s="101">
        <v>1</v>
      </c>
      <c r="S114" s="101">
        <v>1</v>
      </c>
      <c r="T114" s="102">
        <v>1</v>
      </c>
      <c r="U114" s="104">
        <v>1</v>
      </c>
      <c r="V114" s="101">
        <v>1</v>
      </c>
      <c r="W114" s="101">
        <v>1</v>
      </c>
      <c r="X114" s="101">
        <v>1</v>
      </c>
      <c r="Y114" s="102">
        <v>1</v>
      </c>
      <c r="Z114" s="104">
        <v>1</v>
      </c>
      <c r="AA114" s="102">
        <v>1</v>
      </c>
      <c r="AB114" s="104">
        <v>1</v>
      </c>
      <c r="AC114" s="101">
        <v>1</v>
      </c>
      <c r="AD114" s="264">
        <v>1</v>
      </c>
      <c r="AE114" s="261">
        <v>1</v>
      </c>
      <c r="AF114" s="64">
        <v>1</v>
      </c>
      <c r="AG114" s="65">
        <v>1</v>
      </c>
      <c r="AH114" s="75">
        <v>1</v>
      </c>
    </row>
    <row r="115" spans="1:34" s="1" customFormat="1" ht="15.9" customHeight="1" x14ac:dyDescent="0.25">
      <c r="A115" s="71">
        <f t="shared" ref="A115:A140" si="20">+A114+1</f>
        <v>2</v>
      </c>
      <c r="B115" s="72" t="s">
        <v>71</v>
      </c>
      <c r="C115" s="224">
        <v>1065</v>
      </c>
      <c r="D115" s="104">
        <v>1</v>
      </c>
      <c r="E115" s="102">
        <v>1</v>
      </c>
      <c r="F115" s="104">
        <v>1</v>
      </c>
      <c r="G115" s="101">
        <v>1</v>
      </c>
      <c r="H115" s="101">
        <v>1</v>
      </c>
      <c r="I115" s="101">
        <v>1</v>
      </c>
      <c r="J115" s="101">
        <v>1</v>
      </c>
      <c r="K115" s="101">
        <v>1</v>
      </c>
      <c r="L115" s="101">
        <v>1</v>
      </c>
      <c r="M115" s="102">
        <v>1</v>
      </c>
      <c r="N115" s="104">
        <v>1</v>
      </c>
      <c r="O115" s="101">
        <v>1</v>
      </c>
      <c r="P115" s="101">
        <v>1</v>
      </c>
      <c r="Q115" s="101">
        <v>1</v>
      </c>
      <c r="R115" s="101">
        <v>1</v>
      </c>
      <c r="S115" s="101">
        <v>1</v>
      </c>
      <c r="T115" s="102">
        <v>1</v>
      </c>
      <c r="U115" s="104">
        <v>1</v>
      </c>
      <c r="V115" s="101">
        <v>1</v>
      </c>
      <c r="W115" s="101">
        <v>1</v>
      </c>
      <c r="X115" s="101">
        <v>1</v>
      </c>
      <c r="Y115" s="102">
        <v>1</v>
      </c>
      <c r="Z115" s="104">
        <v>1</v>
      </c>
      <c r="AA115" s="102">
        <v>1</v>
      </c>
      <c r="AB115" s="104">
        <v>1</v>
      </c>
      <c r="AC115" s="101">
        <v>1</v>
      </c>
      <c r="AD115" s="264">
        <v>1</v>
      </c>
      <c r="AE115" s="261">
        <v>1</v>
      </c>
      <c r="AF115" s="64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20"/>
        <v>3</v>
      </c>
      <c r="B116" s="72" t="s">
        <v>72</v>
      </c>
      <c r="C116" s="224">
        <v>767</v>
      </c>
      <c r="D116" s="104">
        <v>1</v>
      </c>
      <c r="E116" s="102">
        <v>1</v>
      </c>
      <c r="F116" s="104">
        <v>1</v>
      </c>
      <c r="G116" s="101">
        <v>1</v>
      </c>
      <c r="H116" s="101">
        <v>1</v>
      </c>
      <c r="I116" s="101">
        <v>1</v>
      </c>
      <c r="J116" s="101">
        <v>1</v>
      </c>
      <c r="K116" s="101">
        <v>1</v>
      </c>
      <c r="L116" s="101">
        <v>1</v>
      </c>
      <c r="M116" s="102">
        <v>1</v>
      </c>
      <c r="N116" s="104">
        <v>1</v>
      </c>
      <c r="O116" s="101">
        <v>1</v>
      </c>
      <c r="P116" s="101">
        <v>1</v>
      </c>
      <c r="Q116" s="101">
        <v>1</v>
      </c>
      <c r="R116" s="101">
        <v>1</v>
      </c>
      <c r="S116" s="101">
        <v>1</v>
      </c>
      <c r="T116" s="102">
        <v>1</v>
      </c>
      <c r="U116" s="104">
        <v>1</v>
      </c>
      <c r="V116" s="101">
        <v>1</v>
      </c>
      <c r="W116" s="101">
        <v>1</v>
      </c>
      <c r="X116" s="101">
        <v>1</v>
      </c>
      <c r="Y116" s="102">
        <v>1</v>
      </c>
      <c r="Z116" s="104">
        <v>1</v>
      </c>
      <c r="AA116" s="102">
        <v>1</v>
      </c>
      <c r="AB116" s="104">
        <v>1</v>
      </c>
      <c r="AC116" s="101">
        <v>1</v>
      </c>
      <c r="AD116" s="264">
        <v>1</v>
      </c>
      <c r="AE116" s="261">
        <v>1</v>
      </c>
      <c r="AF116" s="64">
        <v>1</v>
      </c>
      <c r="AG116" s="65">
        <v>1</v>
      </c>
      <c r="AH116" s="75">
        <v>1</v>
      </c>
    </row>
    <row r="117" spans="1:34" s="1" customFormat="1" ht="15.9" customHeight="1" x14ac:dyDescent="0.25">
      <c r="A117" s="71">
        <f t="shared" si="20"/>
        <v>4</v>
      </c>
      <c r="B117" s="72" t="s">
        <v>73</v>
      </c>
      <c r="C117" s="224">
        <v>754</v>
      </c>
      <c r="D117" s="104">
        <v>1</v>
      </c>
      <c r="E117" s="102">
        <v>1</v>
      </c>
      <c r="F117" s="104">
        <v>1</v>
      </c>
      <c r="G117" s="101">
        <v>1</v>
      </c>
      <c r="H117" s="101">
        <v>1</v>
      </c>
      <c r="I117" s="101">
        <v>1</v>
      </c>
      <c r="J117" s="101">
        <v>1</v>
      </c>
      <c r="K117" s="101">
        <v>1</v>
      </c>
      <c r="L117" s="101">
        <v>1</v>
      </c>
      <c r="M117" s="102">
        <v>1</v>
      </c>
      <c r="N117" s="104">
        <v>1</v>
      </c>
      <c r="O117" s="101">
        <v>1</v>
      </c>
      <c r="P117" s="101">
        <v>1</v>
      </c>
      <c r="Q117" s="101">
        <v>1</v>
      </c>
      <c r="R117" s="101">
        <v>1</v>
      </c>
      <c r="S117" s="101">
        <v>1</v>
      </c>
      <c r="T117" s="102">
        <v>1</v>
      </c>
      <c r="U117" s="104">
        <v>1</v>
      </c>
      <c r="V117" s="101">
        <v>1</v>
      </c>
      <c r="W117" s="101">
        <v>1</v>
      </c>
      <c r="X117" s="101">
        <v>1</v>
      </c>
      <c r="Y117" s="102">
        <v>1</v>
      </c>
      <c r="Z117" s="104">
        <v>1</v>
      </c>
      <c r="AA117" s="102">
        <v>1</v>
      </c>
      <c r="AB117" s="104">
        <v>1</v>
      </c>
      <c r="AC117" s="101">
        <v>1</v>
      </c>
      <c r="AD117" s="264">
        <v>1</v>
      </c>
      <c r="AE117" s="261">
        <v>1</v>
      </c>
      <c r="AF117" s="64">
        <v>1</v>
      </c>
      <c r="AG117" s="65">
        <v>1</v>
      </c>
      <c r="AH117" s="75">
        <v>1</v>
      </c>
    </row>
    <row r="118" spans="1:34" s="1" customFormat="1" ht="15.9" customHeight="1" x14ac:dyDescent="0.25">
      <c r="A118" s="71">
        <f t="shared" si="20"/>
        <v>5</v>
      </c>
      <c r="B118" s="72" t="s">
        <v>74</v>
      </c>
      <c r="C118" s="224">
        <v>1129</v>
      </c>
      <c r="D118" s="104">
        <v>1</v>
      </c>
      <c r="E118" s="102">
        <v>1</v>
      </c>
      <c r="F118" s="104">
        <v>1</v>
      </c>
      <c r="G118" s="101">
        <v>1</v>
      </c>
      <c r="H118" s="101">
        <v>1</v>
      </c>
      <c r="I118" s="101">
        <v>1</v>
      </c>
      <c r="J118" s="101">
        <v>1</v>
      </c>
      <c r="K118" s="101">
        <v>1</v>
      </c>
      <c r="L118" s="101">
        <v>1</v>
      </c>
      <c r="M118" s="102">
        <v>1</v>
      </c>
      <c r="N118" s="104">
        <v>1</v>
      </c>
      <c r="O118" s="101">
        <v>1</v>
      </c>
      <c r="P118" s="101">
        <v>1</v>
      </c>
      <c r="Q118" s="101">
        <v>1</v>
      </c>
      <c r="R118" s="101">
        <v>1</v>
      </c>
      <c r="S118" s="101">
        <v>1</v>
      </c>
      <c r="T118" s="102">
        <v>1</v>
      </c>
      <c r="U118" s="104">
        <v>1</v>
      </c>
      <c r="V118" s="101">
        <v>1</v>
      </c>
      <c r="W118" s="101">
        <v>1</v>
      </c>
      <c r="X118" s="101">
        <v>1</v>
      </c>
      <c r="Y118" s="102">
        <v>1</v>
      </c>
      <c r="Z118" s="104">
        <v>1</v>
      </c>
      <c r="AA118" s="102">
        <v>1</v>
      </c>
      <c r="AB118" s="104">
        <v>1</v>
      </c>
      <c r="AC118" s="101">
        <v>1</v>
      </c>
      <c r="AD118" s="264">
        <v>1</v>
      </c>
      <c r="AE118" s="261">
        <v>1</v>
      </c>
      <c r="AF118" s="64">
        <v>1</v>
      </c>
      <c r="AG118" s="65">
        <v>1</v>
      </c>
      <c r="AH118" s="75">
        <v>1</v>
      </c>
    </row>
    <row r="119" spans="1:34" s="1" customFormat="1" ht="15.9" customHeight="1" x14ac:dyDescent="0.25">
      <c r="A119" s="54">
        <f t="shared" si="20"/>
        <v>6</v>
      </c>
      <c r="B119" s="55" t="s">
        <v>75</v>
      </c>
      <c r="C119" s="231">
        <v>1129</v>
      </c>
      <c r="D119" s="104">
        <v>1</v>
      </c>
      <c r="E119" s="102">
        <v>1</v>
      </c>
      <c r="F119" s="104">
        <v>1</v>
      </c>
      <c r="G119" s="101">
        <v>1</v>
      </c>
      <c r="H119" s="101">
        <v>1</v>
      </c>
      <c r="I119" s="101">
        <v>1</v>
      </c>
      <c r="J119" s="101">
        <v>1</v>
      </c>
      <c r="K119" s="101">
        <v>1</v>
      </c>
      <c r="L119" s="101">
        <v>1</v>
      </c>
      <c r="M119" s="102">
        <v>1</v>
      </c>
      <c r="N119" s="104">
        <v>1</v>
      </c>
      <c r="O119" s="101">
        <v>1</v>
      </c>
      <c r="P119" s="101">
        <v>1</v>
      </c>
      <c r="Q119" s="101">
        <v>1</v>
      </c>
      <c r="R119" s="101">
        <v>1</v>
      </c>
      <c r="S119" s="101">
        <v>1</v>
      </c>
      <c r="T119" s="102">
        <v>1</v>
      </c>
      <c r="U119" s="104">
        <v>1</v>
      </c>
      <c r="V119" s="101">
        <v>1</v>
      </c>
      <c r="W119" s="101">
        <v>1</v>
      </c>
      <c r="X119" s="101">
        <v>1</v>
      </c>
      <c r="Y119" s="102">
        <v>1</v>
      </c>
      <c r="Z119" s="104">
        <v>1</v>
      </c>
      <c r="AA119" s="102">
        <v>1</v>
      </c>
      <c r="AB119" s="104">
        <v>1</v>
      </c>
      <c r="AC119" s="45">
        <v>0.99</v>
      </c>
      <c r="AD119" s="265">
        <v>0.99</v>
      </c>
      <c r="AE119" s="268">
        <v>0.99</v>
      </c>
      <c r="AF119" s="178">
        <v>0.98</v>
      </c>
      <c r="AG119" s="60">
        <v>0.97</v>
      </c>
      <c r="AH119" s="62">
        <v>0.96</v>
      </c>
    </row>
    <row r="120" spans="1:34" s="1" customFormat="1" ht="15.9" customHeight="1" x14ac:dyDescent="0.25">
      <c r="A120" s="71">
        <f t="shared" si="20"/>
        <v>7</v>
      </c>
      <c r="B120" s="72" t="s">
        <v>76</v>
      </c>
      <c r="C120" s="224">
        <v>822</v>
      </c>
      <c r="D120" s="104">
        <v>1</v>
      </c>
      <c r="E120" s="102">
        <v>1</v>
      </c>
      <c r="F120" s="104">
        <v>1</v>
      </c>
      <c r="G120" s="101">
        <v>1</v>
      </c>
      <c r="H120" s="101">
        <v>1</v>
      </c>
      <c r="I120" s="101">
        <v>1</v>
      </c>
      <c r="J120" s="101">
        <v>1</v>
      </c>
      <c r="K120" s="101">
        <v>1</v>
      </c>
      <c r="L120" s="101">
        <v>1</v>
      </c>
      <c r="M120" s="102">
        <v>1</v>
      </c>
      <c r="N120" s="104">
        <v>1</v>
      </c>
      <c r="O120" s="101">
        <v>1</v>
      </c>
      <c r="P120" s="101">
        <v>1</v>
      </c>
      <c r="Q120" s="101">
        <v>1</v>
      </c>
      <c r="R120" s="101">
        <v>1</v>
      </c>
      <c r="S120" s="101">
        <v>1</v>
      </c>
      <c r="T120" s="102">
        <v>1</v>
      </c>
      <c r="U120" s="104">
        <v>1</v>
      </c>
      <c r="V120" s="101">
        <v>1</v>
      </c>
      <c r="W120" s="101">
        <v>1</v>
      </c>
      <c r="X120" s="101">
        <v>1</v>
      </c>
      <c r="Y120" s="102">
        <v>1</v>
      </c>
      <c r="Z120" s="104">
        <v>1</v>
      </c>
      <c r="AA120" s="102">
        <v>1</v>
      </c>
      <c r="AB120" s="104">
        <v>1</v>
      </c>
      <c r="AC120" s="101">
        <v>1</v>
      </c>
      <c r="AD120" s="264">
        <v>1</v>
      </c>
      <c r="AE120" s="261">
        <v>1</v>
      </c>
      <c r="AF120" s="64">
        <v>1</v>
      </c>
      <c r="AG120" s="65">
        <v>1</v>
      </c>
      <c r="AH120" s="75">
        <v>1</v>
      </c>
    </row>
    <row r="121" spans="1:34" s="1" customFormat="1" ht="15.9" customHeight="1" x14ac:dyDescent="0.25">
      <c r="A121" s="71">
        <f t="shared" si="20"/>
        <v>8</v>
      </c>
      <c r="B121" s="72" t="s">
        <v>77</v>
      </c>
      <c r="C121" s="224">
        <v>854</v>
      </c>
      <c r="D121" s="104">
        <v>1</v>
      </c>
      <c r="E121" s="102">
        <v>1</v>
      </c>
      <c r="F121" s="104">
        <v>1</v>
      </c>
      <c r="G121" s="101">
        <v>1</v>
      </c>
      <c r="H121" s="101">
        <v>1</v>
      </c>
      <c r="I121" s="101">
        <v>1</v>
      </c>
      <c r="J121" s="101">
        <v>1</v>
      </c>
      <c r="K121" s="101">
        <v>1</v>
      </c>
      <c r="L121" s="101">
        <v>1</v>
      </c>
      <c r="M121" s="102">
        <v>1</v>
      </c>
      <c r="N121" s="104">
        <v>1</v>
      </c>
      <c r="O121" s="101">
        <v>1</v>
      </c>
      <c r="P121" s="101">
        <v>1</v>
      </c>
      <c r="Q121" s="101">
        <v>1</v>
      </c>
      <c r="R121" s="101">
        <v>1</v>
      </c>
      <c r="S121" s="101">
        <v>1</v>
      </c>
      <c r="T121" s="102">
        <v>1</v>
      </c>
      <c r="U121" s="104">
        <v>1</v>
      </c>
      <c r="V121" s="101">
        <v>1</v>
      </c>
      <c r="W121" s="101">
        <v>1</v>
      </c>
      <c r="X121" s="101">
        <v>1</v>
      </c>
      <c r="Y121" s="102">
        <v>1</v>
      </c>
      <c r="Z121" s="104">
        <v>1</v>
      </c>
      <c r="AA121" s="102">
        <v>1</v>
      </c>
      <c r="AB121" s="104">
        <v>1</v>
      </c>
      <c r="AC121" s="101">
        <v>1</v>
      </c>
      <c r="AD121" s="264">
        <v>1</v>
      </c>
      <c r="AE121" s="261">
        <v>1</v>
      </c>
      <c r="AF121" s="64">
        <v>1</v>
      </c>
      <c r="AG121" s="65">
        <v>1</v>
      </c>
      <c r="AH121" s="75">
        <v>1</v>
      </c>
    </row>
    <row r="122" spans="1:34" s="1" customFormat="1" ht="15.9" customHeight="1" x14ac:dyDescent="0.25">
      <c r="A122" s="71">
        <f t="shared" si="20"/>
        <v>9</v>
      </c>
      <c r="B122" s="72" t="s">
        <v>78</v>
      </c>
      <c r="C122" s="224">
        <v>860</v>
      </c>
      <c r="D122" s="104">
        <v>1</v>
      </c>
      <c r="E122" s="102">
        <v>1</v>
      </c>
      <c r="F122" s="104">
        <v>1</v>
      </c>
      <c r="G122" s="101">
        <v>1</v>
      </c>
      <c r="H122" s="101">
        <v>1</v>
      </c>
      <c r="I122" s="101">
        <v>1</v>
      </c>
      <c r="J122" s="101">
        <v>1</v>
      </c>
      <c r="K122" s="101">
        <v>1</v>
      </c>
      <c r="L122" s="101">
        <v>1</v>
      </c>
      <c r="M122" s="102">
        <v>1</v>
      </c>
      <c r="N122" s="104">
        <v>1</v>
      </c>
      <c r="O122" s="101">
        <v>1</v>
      </c>
      <c r="P122" s="101">
        <v>1</v>
      </c>
      <c r="Q122" s="101">
        <v>1</v>
      </c>
      <c r="R122" s="101">
        <v>1</v>
      </c>
      <c r="S122" s="101">
        <v>1</v>
      </c>
      <c r="T122" s="102">
        <v>1</v>
      </c>
      <c r="U122" s="104">
        <v>1</v>
      </c>
      <c r="V122" s="101">
        <v>1</v>
      </c>
      <c r="W122" s="101">
        <v>1</v>
      </c>
      <c r="X122" s="101">
        <v>1</v>
      </c>
      <c r="Y122" s="102">
        <v>1</v>
      </c>
      <c r="Z122" s="104">
        <v>1</v>
      </c>
      <c r="AA122" s="102">
        <v>1</v>
      </c>
      <c r="AB122" s="104">
        <v>1</v>
      </c>
      <c r="AC122" s="101">
        <v>1</v>
      </c>
      <c r="AD122" s="264">
        <v>1</v>
      </c>
      <c r="AE122" s="261">
        <v>1</v>
      </c>
      <c r="AF122" s="64">
        <v>1</v>
      </c>
      <c r="AG122" s="65">
        <v>1</v>
      </c>
      <c r="AH122" s="75">
        <v>1</v>
      </c>
    </row>
    <row r="123" spans="1:34" s="1" customFormat="1" ht="15.9" customHeight="1" x14ac:dyDescent="0.25">
      <c r="A123" s="71">
        <f t="shared" si="20"/>
        <v>10</v>
      </c>
      <c r="B123" s="72" t="s">
        <v>79</v>
      </c>
      <c r="C123" s="224">
        <v>800</v>
      </c>
      <c r="D123" s="104">
        <v>1</v>
      </c>
      <c r="E123" s="102">
        <v>1</v>
      </c>
      <c r="F123" s="104">
        <v>1</v>
      </c>
      <c r="G123" s="101">
        <v>1</v>
      </c>
      <c r="H123" s="101">
        <v>1</v>
      </c>
      <c r="I123" s="101">
        <v>1</v>
      </c>
      <c r="J123" s="101">
        <v>1</v>
      </c>
      <c r="K123" s="101">
        <v>1</v>
      </c>
      <c r="L123" s="101">
        <v>1</v>
      </c>
      <c r="M123" s="102">
        <v>1</v>
      </c>
      <c r="N123" s="104">
        <v>1</v>
      </c>
      <c r="O123" s="101">
        <v>1</v>
      </c>
      <c r="P123" s="101">
        <v>1</v>
      </c>
      <c r="Q123" s="101">
        <v>1</v>
      </c>
      <c r="R123" s="101">
        <v>1</v>
      </c>
      <c r="S123" s="101">
        <v>1</v>
      </c>
      <c r="T123" s="102">
        <v>1</v>
      </c>
      <c r="U123" s="104">
        <v>1</v>
      </c>
      <c r="V123" s="101">
        <v>1</v>
      </c>
      <c r="W123" s="101">
        <v>1</v>
      </c>
      <c r="X123" s="101">
        <v>1</v>
      </c>
      <c r="Y123" s="102">
        <v>1</v>
      </c>
      <c r="Z123" s="104">
        <v>1</v>
      </c>
      <c r="AA123" s="102">
        <v>1</v>
      </c>
      <c r="AB123" s="104">
        <v>1</v>
      </c>
      <c r="AC123" s="101">
        <v>1</v>
      </c>
      <c r="AD123" s="264">
        <v>1</v>
      </c>
      <c r="AE123" s="261">
        <v>1</v>
      </c>
      <c r="AF123" s="64">
        <v>1</v>
      </c>
      <c r="AG123" s="65">
        <v>1</v>
      </c>
      <c r="AH123" s="75">
        <v>1</v>
      </c>
    </row>
    <row r="124" spans="1:34" s="1" customFormat="1" ht="15.9" customHeight="1" x14ac:dyDescent="0.25">
      <c r="A124" s="71">
        <f t="shared" si="20"/>
        <v>11</v>
      </c>
      <c r="B124" s="72" t="s">
        <v>80</v>
      </c>
      <c r="C124" s="224">
        <v>818</v>
      </c>
      <c r="D124" s="104">
        <v>1</v>
      </c>
      <c r="E124" s="102">
        <v>1</v>
      </c>
      <c r="F124" s="104">
        <v>1</v>
      </c>
      <c r="G124" s="101">
        <v>1</v>
      </c>
      <c r="H124" s="101">
        <v>1</v>
      </c>
      <c r="I124" s="101">
        <v>1</v>
      </c>
      <c r="J124" s="101">
        <v>1</v>
      </c>
      <c r="K124" s="101">
        <v>1</v>
      </c>
      <c r="L124" s="101">
        <v>1</v>
      </c>
      <c r="M124" s="102">
        <v>1</v>
      </c>
      <c r="N124" s="104">
        <v>1</v>
      </c>
      <c r="O124" s="101">
        <v>1</v>
      </c>
      <c r="P124" s="101">
        <v>1</v>
      </c>
      <c r="Q124" s="101">
        <v>1</v>
      </c>
      <c r="R124" s="101">
        <v>1</v>
      </c>
      <c r="S124" s="101">
        <v>1</v>
      </c>
      <c r="T124" s="102">
        <v>1</v>
      </c>
      <c r="U124" s="104">
        <v>1</v>
      </c>
      <c r="V124" s="101">
        <v>1</v>
      </c>
      <c r="W124" s="101">
        <v>1</v>
      </c>
      <c r="X124" s="101">
        <v>1</v>
      </c>
      <c r="Y124" s="102">
        <v>1</v>
      </c>
      <c r="Z124" s="104">
        <v>1</v>
      </c>
      <c r="AA124" s="102">
        <v>1</v>
      </c>
      <c r="AB124" s="104">
        <v>1</v>
      </c>
      <c r="AC124" s="101">
        <v>1</v>
      </c>
      <c r="AD124" s="264">
        <v>1</v>
      </c>
      <c r="AE124" s="261">
        <v>1</v>
      </c>
      <c r="AF124" s="64">
        <v>1</v>
      </c>
      <c r="AG124" s="65">
        <v>1</v>
      </c>
      <c r="AH124" s="75">
        <v>1</v>
      </c>
    </row>
    <row r="125" spans="1:34" s="1" customFormat="1" ht="15.9" customHeight="1" x14ac:dyDescent="0.25">
      <c r="A125" s="71">
        <f t="shared" si="20"/>
        <v>12</v>
      </c>
      <c r="B125" s="72" t="s">
        <v>81</v>
      </c>
      <c r="C125" s="224">
        <v>1129</v>
      </c>
      <c r="D125" s="104">
        <v>1</v>
      </c>
      <c r="E125" s="102">
        <v>1</v>
      </c>
      <c r="F125" s="104">
        <v>1</v>
      </c>
      <c r="G125" s="101">
        <v>1</v>
      </c>
      <c r="H125" s="101">
        <v>1</v>
      </c>
      <c r="I125" s="101">
        <v>1</v>
      </c>
      <c r="J125" s="101">
        <v>1</v>
      </c>
      <c r="K125" s="101">
        <v>1</v>
      </c>
      <c r="L125" s="101">
        <v>1</v>
      </c>
      <c r="M125" s="102">
        <v>1</v>
      </c>
      <c r="N125" s="104">
        <v>1</v>
      </c>
      <c r="O125" s="101">
        <v>1</v>
      </c>
      <c r="P125" s="101">
        <v>1</v>
      </c>
      <c r="Q125" s="101">
        <v>1</v>
      </c>
      <c r="R125" s="101">
        <v>1</v>
      </c>
      <c r="S125" s="101">
        <v>1</v>
      </c>
      <c r="T125" s="102">
        <v>1</v>
      </c>
      <c r="U125" s="104">
        <v>1</v>
      </c>
      <c r="V125" s="101">
        <v>1</v>
      </c>
      <c r="W125" s="101">
        <v>1</v>
      </c>
      <c r="X125" s="101">
        <v>1</v>
      </c>
      <c r="Y125" s="102">
        <v>1</v>
      </c>
      <c r="Z125" s="104">
        <v>1</v>
      </c>
      <c r="AA125" s="102">
        <v>1</v>
      </c>
      <c r="AB125" s="104">
        <v>1</v>
      </c>
      <c r="AC125" s="101">
        <v>1</v>
      </c>
      <c r="AD125" s="264">
        <v>1</v>
      </c>
      <c r="AE125" s="261">
        <v>1</v>
      </c>
      <c r="AF125" s="64">
        <v>1</v>
      </c>
      <c r="AG125" s="65">
        <v>1</v>
      </c>
      <c r="AH125" s="75">
        <v>1</v>
      </c>
    </row>
    <row r="126" spans="1:34" s="1" customFormat="1" ht="15.9" customHeight="1" x14ac:dyDescent="0.25">
      <c r="A126" s="71">
        <f t="shared" si="20"/>
        <v>13</v>
      </c>
      <c r="B126" s="72" t="s">
        <v>82</v>
      </c>
      <c r="C126" s="224">
        <v>1129</v>
      </c>
      <c r="D126" s="104">
        <v>1</v>
      </c>
      <c r="E126" s="102">
        <v>1</v>
      </c>
      <c r="F126" s="104">
        <v>1</v>
      </c>
      <c r="G126" s="101">
        <v>1</v>
      </c>
      <c r="H126" s="101">
        <v>1</v>
      </c>
      <c r="I126" s="101">
        <v>1</v>
      </c>
      <c r="J126" s="101">
        <v>1</v>
      </c>
      <c r="K126" s="101">
        <v>1</v>
      </c>
      <c r="L126" s="101">
        <v>1</v>
      </c>
      <c r="M126" s="102">
        <v>1</v>
      </c>
      <c r="N126" s="104">
        <v>1</v>
      </c>
      <c r="O126" s="101">
        <v>1</v>
      </c>
      <c r="P126" s="101">
        <v>1</v>
      </c>
      <c r="Q126" s="101">
        <v>1</v>
      </c>
      <c r="R126" s="101">
        <v>1</v>
      </c>
      <c r="S126" s="101">
        <v>1</v>
      </c>
      <c r="T126" s="102">
        <v>1</v>
      </c>
      <c r="U126" s="104">
        <v>1</v>
      </c>
      <c r="V126" s="101">
        <v>1</v>
      </c>
      <c r="W126" s="101">
        <v>1</v>
      </c>
      <c r="X126" s="101">
        <v>1</v>
      </c>
      <c r="Y126" s="102">
        <v>1</v>
      </c>
      <c r="Z126" s="104">
        <v>1</v>
      </c>
      <c r="AA126" s="102">
        <v>1</v>
      </c>
      <c r="AB126" s="104">
        <v>1</v>
      </c>
      <c r="AC126" s="101">
        <v>1</v>
      </c>
      <c r="AD126" s="264">
        <v>1</v>
      </c>
      <c r="AE126" s="261">
        <v>1</v>
      </c>
      <c r="AF126" s="64">
        <v>1</v>
      </c>
      <c r="AG126" s="65">
        <v>1</v>
      </c>
      <c r="AH126" s="75">
        <v>1</v>
      </c>
    </row>
    <row r="127" spans="1:34" s="1" customFormat="1" ht="15.9" customHeight="1" x14ac:dyDescent="0.25">
      <c r="A127" s="54">
        <f t="shared" si="20"/>
        <v>14</v>
      </c>
      <c r="B127" s="55" t="s">
        <v>83</v>
      </c>
      <c r="C127" s="231">
        <v>893</v>
      </c>
      <c r="D127" s="47">
        <v>0.83</v>
      </c>
      <c r="E127" s="46">
        <v>0.81</v>
      </c>
      <c r="F127" s="47">
        <v>0.81</v>
      </c>
      <c r="G127" s="45">
        <v>0.8</v>
      </c>
      <c r="H127" s="45">
        <v>0.8</v>
      </c>
      <c r="I127" s="45">
        <v>0.79</v>
      </c>
      <c r="J127" s="45">
        <v>0.78</v>
      </c>
      <c r="K127" s="45">
        <v>0.78</v>
      </c>
      <c r="L127" s="45">
        <v>0.78</v>
      </c>
      <c r="M127" s="46">
        <v>0.78</v>
      </c>
      <c r="N127" s="47">
        <v>0.77</v>
      </c>
      <c r="O127" s="45">
        <v>0.76</v>
      </c>
      <c r="P127" s="45">
        <v>0.75</v>
      </c>
      <c r="Q127" s="45">
        <v>0.75</v>
      </c>
      <c r="R127" s="45">
        <v>0.73</v>
      </c>
      <c r="S127" s="45">
        <v>0.73</v>
      </c>
      <c r="T127" s="46">
        <v>0.72</v>
      </c>
      <c r="U127" s="47">
        <v>0.72</v>
      </c>
      <c r="V127" s="45">
        <v>0.71</v>
      </c>
      <c r="W127" s="45">
        <v>0.71</v>
      </c>
      <c r="X127" s="45">
        <v>0.7</v>
      </c>
      <c r="Y127" s="46">
        <v>0.7</v>
      </c>
      <c r="Z127" s="47">
        <v>0.69</v>
      </c>
      <c r="AA127" s="46">
        <v>0.69</v>
      </c>
      <c r="AB127" s="47">
        <v>0.68</v>
      </c>
      <c r="AC127" s="45">
        <v>0.68</v>
      </c>
      <c r="AD127" s="265">
        <v>0.67</v>
      </c>
      <c r="AE127" s="268">
        <v>0.67</v>
      </c>
      <c r="AF127" s="178">
        <v>0.66</v>
      </c>
      <c r="AG127" s="60">
        <v>0.66</v>
      </c>
      <c r="AH127" s="61">
        <v>0.65</v>
      </c>
    </row>
    <row r="128" spans="1:34" s="1" customFormat="1" ht="15.9" customHeight="1" x14ac:dyDescent="0.25">
      <c r="A128" s="71">
        <f t="shared" si="20"/>
        <v>15</v>
      </c>
      <c r="B128" s="72" t="s">
        <v>84</v>
      </c>
      <c r="C128" s="224">
        <v>897</v>
      </c>
      <c r="D128" s="104">
        <v>1</v>
      </c>
      <c r="E128" s="102">
        <v>1</v>
      </c>
      <c r="F128" s="104">
        <v>1</v>
      </c>
      <c r="G128" s="101">
        <v>1</v>
      </c>
      <c r="H128" s="101">
        <v>1</v>
      </c>
      <c r="I128" s="101">
        <v>1</v>
      </c>
      <c r="J128" s="101">
        <v>1</v>
      </c>
      <c r="K128" s="101">
        <v>1</v>
      </c>
      <c r="L128" s="101">
        <v>1</v>
      </c>
      <c r="M128" s="102">
        <v>1</v>
      </c>
      <c r="N128" s="104">
        <v>1</v>
      </c>
      <c r="O128" s="101">
        <v>1</v>
      </c>
      <c r="P128" s="101">
        <v>1</v>
      </c>
      <c r="Q128" s="101">
        <v>1</v>
      </c>
      <c r="R128" s="101">
        <v>1</v>
      </c>
      <c r="S128" s="101">
        <v>1</v>
      </c>
      <c r="T128" s="102">
        <v>1</v>
      </c>
      <c r="U128" s="104">
        <v>1</v>
      </c>
      <c r="V128" s="101">
        <v>1</v>
      </c>
      <c r="W128" s="101">
        <v>1</v>
      </c>
      <c r="X128" s="101">
        <v>1</v>
      </c>
      <c r="Y128" s="102">
        <v>1</v>
      </c>
      <c r="Z128" s="104">
        <v>1</v>
      </c>
      <c r="AA128" s="102">
        <v>1</v>
      </c>
      <c r="AB128" s="104">
        <v>1</v>
      </c>
      <c r="AC128" s="101">
        <v>1</v>
      </c>
      <c r="AD128" s="264">
        <v>1</v>
      </c>
      <c r="AE128" s="261">
        <v>1</v>
      </c>
      <c r="AF128" s="64">
        <v>1</v>
      </c>
      <c r="AG128" s="65">
        <v>1</v>
      </c>
      <c r="AH128" s="75">
        <v>1</v>
      </c>
    </row>
    <row r="129" spans="1:35" s="1" customFormat="1" ht="15.9" customHeight="1" x14ac:dyDescent="0.25">
      <c r="A129" s="71">
        <f t="shared" si="20"/>
        <v>16</v>
      </c>
      <c r="B129" s="72" t="s">
        <v>85</v>
      </c>
      <c r="C129" s="224">
        <v>846</v>
      </c>
      <c r="D129" s="104">
        <v>1</v>
      </c>
      <c r="E129" s="102">
        <v>1</v>
      </c>
      <c r="F129" s="104">
        <v>1</v>
      </c>
      <c r="G129" s="101">
        <v>1</v>
      </c>
      <c r="H129" s="101">
        <v>1</v>
      </c>
      <c r="I129" s="101">
        <v>1</v>
      </c>
      <c r="J129" s="101">
        <v>1</v>
      </c>
      <c r="K129" s="101">
        <v>1</v>
      </c>
      <c r="L129" s="101">
        <v>1</v>
      </c>
      <c r="M129" s="102">
        <v>1</v>
      </c>
      <c r="N129" s="104">
        <v>1</v>
      </c>
      <c r="O129" s="101">
        <v>1</v>
      </c>
      <c r="P129" s="101">
        <v>1</v>
      </c>
      <c r="Q129" s="101">
        <v>1</v>
      </c>
      <c r="R129" s="101">
        <v>1</v>
      </c>
      <c r="S129" s="101">
        <v>1</v>
      </c>
      <c r="T129" s="102">
        <v>1</v>
      </c>
      <c r="U129" s="104">
        <v>1</v>
      </c>
      <c r="V129" s="101">
        <v>1</v>
      </c>
      <c r="W129" s="101">
        <v>1</v>
      </c>
      <c r="X129" s="101">
        <v>1</v>
      </c>
      <c r="Y129" s="102">
        <v>1</v>
      </c>
      <c r="Z129" s="104">
        <v>1</v>
      </c>
      <c r="AA129" s="102">
        <v>1</v>
      </c>
      <c r="AB129" s="104">
        <v>1</v>
      </c>
      <c r="AC129" s="101">
        <v>1</v>
      </c>
      <c r="AD129" s="264">
        <v>1</v>
      </c>
      <c r="AE129" s="261">
        <v>1</v>
      </c>
      <c r="AF129" s="64">
        <v>1</v>
      </c>
      <c r="AG129" s="65">
        <v>1</v>
      </c>
      <c r="AH129" s="75">
        <v>1</v>
      </c>
    </row>
    <row r="130" spans="1:35" s="1" customFormat="1" ht="15.9" customHeight="1" x14ac:dyDescent="0.25">
      <c r="A130" s="71">
        <f t="shared" si="20"/>
        <v>17</v>
      </c>
      <c r="B130" s="72" t="s">
        <v>86</v>
      </c>
      <c r="C130" s="224">
        <v>846</v>
      </c>
      <c r="D130" s="104">
        <v>1</v>
      </c>
      <c r="E130" s="102">
        <v>1</v>
      </c>
      <c r="F130" s="104">
        <v>1</v>
      </c>
      <c r="G130" s="101">
        <v>1</v>
      </c>
      <c r="H130" s="101">
        <v>1</v>
      </c>
      <c r="I130" s="101">
        <v>1</v>
      </c>
      <c r="J130" s="101">
        <v>1</v>
      </c>
      <c r="K130" s="101">
        <v>1</v>
      </c>
      <c r="L130" s="101">
        <v>1</v>
      </c>
      <c r="M130" s="102">
        <v>1</v>
      </c>
      <c r="N130" s="104">
        <v>1</v>
      </c>
      <c r="O130" s="101">
        <v>1</v>
      </c>
      <c r="P130" s="101">
        <v>1</v>
      </c>
      <c r="Q130" s="101">
        <v>1</v>
      </c>
      <c r="R130" s="101">
        <v>1</v>
      </c>
      <c r="S130" s="101">
        <v>1</v>
      </c>
      <c r="T130" s="102">
        <v>1</v>
      </c>
      <c r="U130" s="104">
        <v>1</v>
      </c>
      <c r="V130" s="101">
        <v>1</v>
      </c>
      <c r="W130" s="101">
        <v>1</v>
      </c>
      <c r="X130" s="101">
        <v>1</v>
      </c>
      <c r="Y130" s="102">
        <v>1</v>
      </c>
      <c r="Z130" s="104">
        <v>1</v>
      </c>
      <c r="AA130" s="102">
        <v>1</v>
      </c>
      <c r="AB130" s="104">
        <v>1</v>
      </c>
      <c r="AC130" s="101">
        <v>1</v>
      </c>
      <c r="AD130" s="264">
        <v>1</v>
      </c>
      <c r="AE130" s="261">
        <v>1</v>
      </c>
      <c r="AF130" s="64">
        <v>1</v>
      </c>
      <c r="AG130" s="65">
        <v>1</v>
      </c>
      <c r="AH130" s="75">
        <v>1</v>
      </c>
    </row>
    <row r="131" spans="1:35" s="1" customFormat="1" ht="15.9" customHeight="1" x14ac:dyDescent="0.25">
      <c r="A131" s="71">
        <f t="shared" si="20"/>
        <v>18</v>
      </c>
      <c r="B131" s="72" t="s">
        <v>87</v>
      </c>
      <c r="C131" s="224">
        <v>846</v>
      </c>
      <c r="D131" s="104">
        <v>1</v>
      </c>
      <c r="E131" s="102">
        <v>1</v>
      </c>
      <c r="F131" s="104">
        <v>1</v>
      </c>
      <c r="G131" s="101">
        <v>1</v>
      </c>
      <c r="H131" s="101">
        <v>1</v>
      </c>
      <c r="I131" s="101">
        <v>1</v>
      </c>
      <c r="J131" s="101">
        <v>1</v>
      </c>
      <c r="K131" s="101">
        <v>1</v>
      </c>
      <c r="L131" s="101">
        <v>1</v>
      </c>
      <c r="M131" s="102">
        <v>1</v>
      </c>
      <c r="N131" s="104">
        <v>1</v>
      </c>
      <c r="O131" s="101">
        <v>1</v>
      </c>
      <c r="P131" s="101">
        <v>1</v>
      </c>
      <c r="Q131" s="101">
        <v>1</v>
      </c>
      <c r="R131" s="101">
        <v>1</v>
      </c>
      <c r="S131" s="101">
        <v>1</v>
      </c>
      <c r="T131" s="102">
        <v>1</v>
      </c>
      <c r="U131" s="104">
        <v>1</v>
      </c>
      <c r="V131" s="101">
        <v>1</v>
      </c>
      <c r="W131" s="101">
        <v>1</v>
      </c>
      <c r="X131" s="101">
        <v>1</v>
      </c>
      <c r="Y131" s="102">
        <v>1</v>
      </c>
      <c r="Z131" s="104">
        <v>1</v>
      </c>
      <c r="AA131" s="102">
        <v>1</v>
      </c>
      <c r="AB131" s="104">
        <v>1</v>
      </c>
      <c r="AC131" s="101">
        <v>1</v>
      </c>
      <c r="AD131" s="264">
        <v>1</v>
      </c>
      <c r="AE131" s="261">
        <v>1</v>
      </c>
      <c r="AF131" s="64">
        <v>1</v>
      </c>
      <c r="AG131" s="65">
        <v>1</v>
      </c>
      <c r="AH131" s="75">
        <v>1</v>
      </c>
    </row>
    <row r="132" spans="1:35" s="1" customFormat="1" ht="15.9" customHeight="1" x14ac:dyDescent="0.25">
      <c r="A132" s="54">
        <f t="shared" si="20"/>
        <v>19</v>
      </c>
      <c r="B132" s="55" t="s">
        <v>88</v>
      </c>
      <c r="C132" s="231">
        <v>683</v>
      </c>
      <c r="D132" s="104">
        <v>1</v>
      </c>
      <c r="E132" s="102">
        <v>1</v>
      </c>
      <c r="F132" s="104">
        <v>1</v>
      </c>
      <c r="G132" s="101">
        <v>1</v>
      </c>
      <c r="H132" s="101">
        <v>1</v>
      </c>
      <c r="I132" s="101">
        <v>1</v>
      </c>
      <c r="J132" s="101">
        <v>1</v>
      </c>
      <c r="K132" s="101">
        <v>1</v>
      </c>
      <c r="L132" s="101">
        <v>1</v>
      </c>
      <c r="M132" s="102">
        <v>1</v>
      </c>
      <c r="N132" s="104">
        <v>1</v>
      </c>
      <c r="O132" s="101">
        <v>1</v>
      </c>
      <c r="P132" s="101">
        <v>1</v>
      </c>
      <c r="Q132" s="101">
        <v>1</v>
      </c>
      <c r="R132" s="101">
        <v>1</v>
      </c>
      <c r="S132" s="101">
        <v>1</v>
      </c>
      <c r="T132" s="102">
        <v>1</v>
      </c>
      <c r="U132" s="104">
        <v>1</v>
      </c>
      <c r="V132" s="101">
        <v>1</v>
      </c>
      <c r="W132" s="101">
        <v>1</v>
      </c>
      <c r="X132" s="101">
        <v>1</v>
      </c>
      <c r="Y132" s="102">
        <v>1</v>
      </c>
      <c r="Z132" s="104">
        <v>1</v>
      </c>
      <c r="AA132" s="102">
        <v>1</v>
      </c>
      <c r="AB132" s="104">
        <v>1</v>
      </c>
      <c r="AC132" s="45">
        <v>0.98</v>
      </c>
      <c r="AD132" s="265">
        <v>0.98</v>
      </c>
      <c r="AE132" s="261">
        <v>1</v>
      </c>
      <c r="AF132" s="64">
        <v>1</v>
      </c>
      <c r="AG132" s="65">
        <v>1</v>
      </c>
      <c r="AH132" s="75">
        <v>1</v>
      </c>
    </row>
    <row r="133" spans="1:35" s="1" customFormat="1" ht="15.9" customHeight="1" x14ac:dyDescent="0.25">
      <c r="A133" s="71">
        <f t="shared" si="20"/>
        <v>20</v>
      </c>
      <c r="B133" s="72" t="s">
        <v>89</v>
      </c>
      <c r="C133" s="224">
        <v>1148</v>
      </c>
      <c r="D133" s="104">
        <v>1</v>
      </c>
      <c r="E133" s="102">
        <v>1</v>
      </c>
      <c r="F133" s="104">
        <v>1</v>
      </c>
      <c r="G133" s="101">
        <v>1</v>
      </c>
      <c r="H133" s="101">
        <v>1</v>
      </c>
      <c r="I133" s="101">
        <v>1</v>
      </c>
      <c r="J133" s="101">
        <v>1</v>
      </c>
      <c r="K133" s="101">
        <v>1</v>
      </c>
      <c r="L133" s="101">
        <v>1</v>
      </c>
      <c r="M133" s="102">
        <v>1</v>
      </c>
      <c r="N133" s="104">
        <v>1</v>
      </c>
      <c r="O133" s="101">
        <v>1</v>
      </c>
      <c r="P133" s="101">
        <v>1</v>
      </c>
      <c r="Q133" s="101">
        <v>1</v>
      </c>
      <c r="R133" s="101">
        <v>1</v>
      </c>
      <c r="S133" s="101">
        <v>1</v>
      </c>
      <c r="T133" s="102">
        <v>1</v>
      </c>
      <c r="U133" s="104">
        <v>1</v>
      </c>
      <c r="V133" s="101">
        <v>1</v>
      </c>
      <c r="W133" s="101">
        <v>1</v>
      </c>
      <c r="X133" s="101">
        <v>1</v>
      </c>
      <c r="Y133" s="102">
        <v>1</v>
      </c>
      <c r="Z133" s="104">
        <v>1</v>
      </c>
      <c r="AA133" s="102">
        <v>1</v>
      </c>
      <c r="AB133" s="104">
        <v>1</v>
      </c>
      <c r="AC133" s="101">
        <v>1</v>
      </c>
      <c r="AD133" s="264">
        <v>1</v>
      </c>
      <c r="AE133" s="261">
        <v>1</v>
      </c>
      <c r="AF133" s="64">
        <v>1</v>
      </c>
      <c r="AG133" s="65">
        <v>1</v>
      </c>
      <c r="AH133" s="75">
        <v>1</v>
      </c>
    </row>
    <row r="134" spans="1:35" s="1" customFormat="1" ht="15.9" customHeight="1" x14ac:dyDescent="0.25">
      <c r="A134" s="71">
        <f t="shared" si="20"/>
        <v>21</v>
      </c>
      <c r="B134" s="72" t="s">
        <v>90</v>
      </c>
      <c r="C134" s="224">
        <v>1148</v>
      </c>
      <c r="D134" s="104">
        <v>1</v>
      </c>
      <c r="E134" s="102">
        <v>1</v>
      </c>
      <c r="F134" s="104">
        <v>1</v>
      </c>
      <c r="G134" s="101">
        <v>1</v>
      </c>
      <c r="H134" s="101">
        <v>1</v>
      </c>
      <c r="I134" s="101">
        <v>1</v>
      </c>
      <c r="J134" s="101">
        <v>1</v>
      </c>
      <c r="K134" s="101">
        <v>1</v>
      </c>
      <c r="L134" s="101">
        <v>1</v>
      </c>
      <c r="M134" s="102">
        <v>1</v>
      </c>
      <c r="N134" s="104">
        <v>1</v>
      </c>
      <c r="O134" s="101">
        <v>1</v>
      </c>
      <c r="P134" s="101">
        <v>1</v>
      </c>
      <c r="Q134" s="101">
        <v>1</v>
      </c>
      <c r="R134" s="101">
        <v>1</v>
      </c>
      <c r="S134" s="101">
        <v>1</v>
      </c>
      <c r="T134" s="102">
        <v>1</v>
      </c>
      <c r="U134" s="104">
        <v>1</v>
      </c>
      <c r="V134" s="101">
        <v>1</v>
      </c>
      <c r="W134" s="101">
        <v>1</v>
      </c>
      <c r="X134" s="101">
        <v>1</v>
      </c>
      <c r="Y134" s="102">
        <v>1</v>
      </c>
      <c r="Z134" s="104">
        <v>1</v>
      </c>
      <c r="AA134" s="102">
        <v>1</v>
      </c>
      <c r="AB134" s="104">
        <v>1</v>
      </c>
      <c r="AC134" s="101">
        <v>1</v>
      </c>
      <c r="AD134" s="264">
        <v>1</v>
      </c>
      <c r="AE134" s="261">
        <v>1</v>
      </c>
      <c r="AF134" s="64">
        <v>1</v>
      </c>
      <c r="AG134" s="65">
        <v>1</v>
      </c>
      <c r="AH134" s="75">
        <v>1</v>
      </c>
    </row>
    <row r="135" spans="1:35" s="1" customFormat="1" ht="15.9" customHeight="1" x14ac:dyDescent="0.25">
      <c r="A135" s="71">
        <f t="shared" si="20"/>
        <v>22</v>
      </c>
      <c r="B135" s="72" t="s">
        <v>91</v>
      </c>
      <c r="C135" s="224">
        <v>885</v>
      </c>
      <c r="D135" s="104">
        <v>1</v>
      </c>
      <c r="E135" s="102">
        <v>1</v>
      </c>
      <c r="F135" s="104">
        <v>1</v>
      </c>
      <c r="G135" s="101">
        <v>1</v>
      </c>
      <c r="H135" s="101">
        <v>1</v>
      </c>
      <c r="I135" s="101">
        <v>1</v>
      </c>
      <c r="J135" s="101">
        <v>1</v>
      </c>
      <c r="K135" s="101">
        <v>1</v>
      </c>
      <c r="L135" s="101">
        <v>1</v>
      </c>
      <c r="M135" s="102">
        <v>1</v>
      </c>
      <c r="N135" s="104">
        <v>1</v>
      </c>
      <c r="O135" s="101">
        <v>1</v>
      </c>
      <c r="P135" s="101">
        <v>1</v>
      </c>
      <c r="Q135" s="101">
        <v>1</v>
      </c>
      <c r="R135" s="101">
        <v>1</v>
      </c>
      <c r="S135" s="101">
        <v>1</v>
      </c>
      <c r="T135" s="102">
        <v>1</v>
      </c>
      <c r="U135" s="104">
        <v>1</v>
      </c>
      <c r="V135" s="101">
        <v>1</v>
      </c>
      <c r="W135" s="101">
        <v>1</v>
      </c>
      <c r="X135" s="101">
        <v>1</v>
      </c>
      <c r="Y135" s="102">
        <v>1</v>
      </c>
      <c r="Z135" s="104">
        <v>1</v>
      </c>
      <c r="AA135" s="102">
        <v>1</v>
      </c>
      <c r="AB135" s="104">
        <v>1</v>
      </c>
      <c r="AC135" s="101">
        <v>1</v>
      </c>
      <c r="AD135" s="264">
        <v>1</v>
      </c>
      <c r="AE135" s="261">
        <v>1</v>
      </c>
      <c r="AF135" s="64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20"/>
        <v>23</v>
      </c>
      <c r="B136" s="72" t="s">
        <v>92</v>
      </c>
      <c r="C136" s="224">
        <v>801</v>
      </c>
      <c r="D136" s="104">
        <v>1</v>
      </c>
      <c r="E136" s="102">
        <v>1</v>
      </c>
      <c r="F136" s="104">
        <v>1</v>
      </c>
      <c r="G136" s="101">
        <v>1</v>
      </c>
      <c r="H136" s="101">
        <v>1</v>
      </c>
      <c r="I136" s="101">
        <v>1</v>
      </c>
      <c r="J136" s="101">
        <v>1</v>
      </c>
      <c r="K136" s="101">
        <v>1</v>
      </c>
      <c r="L136" s="101">
        <v>1</v>
      </c>
      <c r="M136" s="102">
        <v>1</v>
      </c>
      <c r="N136" s="104">
        <v>1</v>
      </c>
      <c r="O136" s="101">
        <v>1</v>
      </c>
      <c r="P136" s="101">
        <v>1</v>
      </c>
      <c r="Q136" s="101">
        <v>1</v>
      </c>
      <c r="R136" s="101">
        <v>1</v>
      </c>
      <c r="S136" s="101">
        <v>1</v>
      </c>
      <c r="T136" s="102">
        <v>1</v>
      </c>
      <c r="U136" s="104">
        <v>1</v>
      </c>
      <c r="V136" s="101">
        <v>1</v>
      </c>
      <c r="W136" s="101">
        <v>1</v>
      </c>
      <c r="X136" s="101">
        <v>1</v>
      </c>
      <c r="Y136" s="102">
        <v>1</v>
      </c>
      <c r="Z136" s="104">
        <v>1</v>
      </c>
      <c r="AA136" s="102">
        <v>1</v>
      </c>
      <c r="AB136" s="104">
        <v>1</v>
      </c>
      <c r="AC136" s="101">
        <v>1</v>
      </c>
      <c r="AD136" s="264">
        <v>1</v>
      </c>
      <c r="AE136" s="261">
        <v>1</v>
      </c>
      <c r="AF136" s="64">
        <v>1</v>
      </c>
      <c r="AG136" s="65">
        <v>1</v>
      </c>
      <c r="AH136" s="75">
        <v>1</v>
      </c>
    </row>
    <row r="137" spans="1:35" s="1" customFormat="1" ht="15.9" customHeight="1" x14ac:dyDescent="0.25">
      <c r="A137" s="71">
        <f t="shared" si="20"/>
        <v>24</v>
      </c>
      <c r="B137" s="72" t="s">
        <v>93</v>
      </c>
      <c r="C137" s="224">
        <v>801</v>
      </c>
      <c r="D137" s="104">
        <v>1</v>
      </c>
      <c r="E137" s="102">
        <v>1</v>
      </c>
      <c r="F137" s="104">
        <v>1</v>
      </c>
      <c r="G137" s="101">
        <v>1</v>
      </c>
      <c r="H137" s="101">
        <v>1</v>
      </c>
      <c r="I137" s="101">
        <v>1</v>
      </c>
      <c r="J137" s="101">
        <v>1</v>
      </c>
      <c r="K137" s="101">
        <v>1</v>
      </c>
      <c r="L137" s="101">
        <v>1</v>
      </c>
      <c r="M137" s="102">
        <v>1</v>
      </c>
      <c r="N137" s="104">
        <v>1</v>
      </c>
      <c r="O137" s="101">
        <v>1</v>
      </c>
      <c r="P137" s="101">
        <v>1</v>
      </c>
      <c r="Q137" s="101">
        <v>1</v>
      </c>
      <c r="R137" s="101">
        <v>1</v>
      </c>
      <c r="S137" s="101">
        <v>1</v>
      </c>
      <c r="T137" s="102">
        <v>1</v>
      </c>
      <c r="U137" s="104">
        <v>1</v>
      </c>
      <c r="V137" s="101">
        <v>1</v>
      </c>
      <c r="W137" s="101">
        <v>1</v>
      </c>
      <c r="X137" s="101">
        <v>1</v>
      </c>
      <c r="Y137" s="102">
        <v>1</v>
      </c>
      <c r="Z137" s="104">
        <v>1</v>
      </c>
      <c r="AA137" s="102">
        <v>1</v>
      </c>
      <c r="AB137" s="104">
        <v>1</v>
      </c>
      <c r="AC137" s="101">
        <v>1</v>
      </c>
      <c r="AD137" s="264">
        <v>1</v>
      </c>
      <c r="AE137" s="261">
        <v>1</v>
      </c>
      <c r="AF137" s="64">
        <v>1</v>
      </c>
      <c r="AG137" s="65">
        <v>1</v>
      </c>
      <c r="AH137" s="75">
        <v>1</v>
      </c>
    </row>
    <row r="138" spans="1:35" s="1" customFormat="1" ht="15.9" customHeight="1" x14ac:dyDescent="0.25">
      <c r="A138" s="54">
        <f t="shared" si="20"/>
        <v>25</v>
      </c>
      <c r="B138" s="55" t="s">
        <v>94</v>
      </c>
      <c r="C138" s="231">
        <v>1162</v>
      </c>
      <c r="D138" s="104">
        <v>1</v>
      </c>
      <c r="E138" s="102">
        <v>1</v>
      </c>
      <c r="F138" s="104">
        <v>1</v>
      </c>
      <c r="G138" s="101">
        <v>1</v>
      </c>
      <c r="H138" s="101">
        <v>1</v>
      </c>
      <c r="I138" s="101">
        <v>1</v>
      </c>
      <c r="J138" s="101">
        <v>1</v>
      </c>
      <c r="K138" s="101">
        <v>1</v>
      </c>
      <c r="L138" s="101">
        <v>1</v>
      </c>
      <c r="M138" s="102">
        <v>1</v>
      </c>
      <c r="N138" s="104">
        <v>1</v>
      </c>
      <c r="O138" s="101">
        <v>1</v>
      </c>
      <c r="P138" s="101">
        <v>1</v>
      </c>
      <c r="Q138" s="101">
        <v>1</v>
      </c>
      <c r="R138" s="101">
        <v>1</v>
      </c>
      <c r="S138" s="101">
        <v>1</v>
      </c>
      <c r="T138" s="102">
        <v>1</v>
      </c>
      <c r="U138" s="104">
        <v>1</v>
      </c>
      <c r="V138" s="101">
        <v>1</v>
      </c>
      <c r="W138" s="101">
        <v>1</v>
      </c>
      <c r="X138" s="101">
        <v>1</v>
      </c>
      <c r="Y138" s="102">
        <v>1</v>
      </c>
      <c r="Z138" s="104">
        <v>1</v>
      </c>
      <c r="AA138" s="102">
        <v>1</v>
      </c>
      <c r="AB138" s="91">
        <v>0</v>
      </c>
      <c r="AC138" s="99">
        <v>0</v>
      </c>
      <c r="AD138" s="265">
        <v>0.18</v>
      </c>
      <c r="AE138" s="268">
        <v>0.18</v>
      </c>
      <c r="AF138" s="178">
        <v>0.3</v>
      </c>
      <c r="AG138" s="60">
        <v>0.9</v>
      </c>
      <c r="AH138" s="75">
        <v>1</v>
      </c>
    </row>
    <row r="139" spans="1:35" s="1" customFormat="1" ht="15.9" customHeight="1" x14ac:dyDescent="0.25">
      <c r="A139" s="71">
        <f t="shared" si="20"/>
        <v>26</v>
      </c>
      <c r="B139" s="72" t="s">
        <v>95</v>
      </c>
      <c r="C139" s="224">
        <v>1162</v>
      </c>
      <c r="D139" s="104">
        <v>1</v>
      </c>
      <c r="E139" s="102">
        <v>1</v>
      </c>
      <c r="F139" s="104">
        <v>1</v>
      </c>
      <c r="G139" s="101">
        <v>1</v>
      </c>
      <c r="H139" s="101">
        <v>1</v>
      </c>
      <c r="I139" s="101">
        <v>1</v>
      </c>
      <c r="J139" s="101">
        <v>1</v>
      </c>
      <c r="K139" s="101">
        <v>1</v>
      </c>
      <c r="L139" s="101">
        <v>1</v>
      </c>
      <c r="M139" s="102">
        <v>1</v>
      </c>
      <c r="N139" s="104">
        <v>1</v>
      </c>
      <c r="O139" s="101">
        <v>1</v>
      </c>
      <c r="P139" s="101">
        <v>1</v>
      </c>
      <c r="Q139" s="101">
        <v>1</v>
      </c>
      <c r="R139" s="101">
        <v>1</v>
      </c>
      <c r="S139" s="101">
        <v>1</v>
      </c>
      <c r="T139" s="102">
        <v>1</v>
      </c>
      <c r="U139" s="104">
        <v>1</v>
      </c>
      <c r="V139" s="101">
        <v>1</v>
      </c>
      <c r="W139" s="101">
        <v>1</v>
      </c>
      <c r="X139" s="101">
        <v>1</v>
      </c>
      <c r="Y139" s="102">
        <v>1</v>
      </c>
      <c r="Z139" s="104">
        <v>1</v>
      </c>
      <c r="AA139" s="102">
        <v>1</v>
      </c>
      <c r="AB139" s="104">
        <v>1</v>
      </c>
      <c r="AC139" s="101">
        <v>1</v>
      </c>
      <c r="AD139" s="264">
        <v>1</v>
      </c>
      <c r="AE139" s="261">
        <v>1</v>
      </c>
      <c r="AF139" s="64">
        <v>1</v>
      </c>
      <c r="AG139" s="65">
        <v>1</v>
      </c>
      <c r="AH139" s="75">
        <v>1</v>
      </c>
    </row>
    <row r="140" spans="1:35" s="1" customFormat="1" ht="15.9" customHeight="1" thickBot="1" x14ac:dyDescent="0.3">
      <c r="A140" s="73">
        <f t="shared" si="20"/>
        <v>27</v>
      </c>
      <c r="B140" s="74" t="s">
        <v>96</v>
      </c>
      <c r="C140" s="230">
        <v>1150</v>
      </c>
      <c r="D140" s="105">
        <v>1</v>
      </c>
      <c r="E140" s="108">
        <v>1</v>
      </c>
      <c r="F140" s="105">
        <v>1</v>
      </c>
      <c r="G140" s="107">
        <v>1</v>
      </c>
      <c r="H140" s="107">
        <v>1</v>
      </c>
      <c r="I140" s="107">
        <v>1</v>
      </c>
      <c r="J140" s="107">
        <v>1</v>
      </c>
      <c r="K140" s="107">
        <v>1</v>
      </c>
      <c r="L140" s="107">
        <v>1</v>
      </c>
      <c r="M140" s="108">
        <v>1</v>
      </c>
      <c r="N140" s="105">
        <v>1</v>
      </c>
      <c r="O140" s="107">
        <v>1</v>
      </c>
      <c r="P140" s="107">
        <v>1</v>
      </c>
      <c r="Q140" s="107">
        <v>1</v>
      </c>
      <c r="R140" s="107">
        <v>1</v>
      </c>
      <c r="S140" s="107">
        <v>1</v>
      </c>
      <c r="T140" s="108">
        <v>1</v>
      </c>
      <c r="U140" s="105">
        <v>1</v>
      </c>
      <c r="V140" s="107">
        <v>1</v>
      </c>
      <c r="W140" s="107">
        <v>1</v>
      </c>
      <c r="X140" s="107">
        <v>1</v>
      </c>
      <c r="Y140" s="108">
        <v>1</v>
      </c>
      <c r="Z140" s="105">
        <v>1</v>
      </c>
      <c r="AA140" s="108">
        <v>1</v>
      </c>
      <c r="AB140" s="105">
        <v>1</v>
      </c>
      <c r="AC140" s="107">
        <v>1</v>
      </c>
      <c r="AD140" s="267">
        <v>1</v>
      </c>
      <c r="AE140" s="263">
        <v>1</v>
      </c>
      <c r="AF140" s="69">
        <v>1</v>
      </c>
      <c r="AG140" s="70">
        <v>1</v>
      </c>
      <c r="AH140" s="76">
        <v>1</v>
      </c>
    </row>
    <row r="141" spans="1:35" s="1" customFormat="1" ht="15.9" customHeight="1" x14ac:dyDescent="0.25">
      <c r="A141" s="9"/>
      <c r="B141" s="20" t="s">
        <v>107</v>
      </c>
      <c r="C141" s="226"/>
      <c r="D141" s="22">
        <f t="shared" ref="D141:AH141" si="21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25437.190000000002</v>
      </c>
      <c r="E141" s="34">
        <f t="shared" si="21"/>
        <v>25419.33</v>
      </c>
      <c r="F141" s="22">
        <f t="shared" si="21"/>
        <v>25419.33</v>
      </c>
      <c r="G141" s="12">
        <f t="shared" si="21"/>
        <v>25410.400000000001</v>
      </c>
      <c r="H141" s="12">
        <f t="shared" si="21"/>
        <v>25410.400000000001</v>
      </c>
      <c r="I141" s="12">
        <f t="shared" si="21"/>
        <v>25401.47</v>
      </c>
      <c r="J141" s="12">
        <f t="shared" si="21"/>
        <v>25392.54</v>
      </c>
      <c r="K141" s="12">
        <f t="shared" si="21"/>
        <v>25392.54</v>
      </c>
      <c r="L141" s="12">
        <f t="shared" si="21"/>
        <v>25392.54</v>
      </c>
      <c r="M141" s="34">
        <f t="shared" si="21"/>
        <v>25392.54</v>
      </c>
      <c r="N141" s="22">
        <f t="shared" si="21"/>
        <v>25383.61</v>
      </c>
      <c r="O141" s="12">
        <f t="shared" si="21"/>
        <v>25374.68</v>
      </c>
      <c r="P141" s="12">
        <f t="shared" si="21"/>
        <v>25365.75</v>
      </c>
      <c r="Q141" s="12">
        <f t="shared" si="21"/>
        <v>25365.75</v>
      </c>
      <c r="R141" s="12">
        <f t="shared" si="21"/>
        <v>25347.89</v>
      </c>
      <c r="S141" s="12">
        <f t="shared" si="21"/>
        <v>25347.89</v>
      </c>
      <c r="T141" s="34">
        <f t="shared" si="21"/>
        <v>25338.959999999999</v>
      </c>
      <c r="U141" s="22">
        <f t="shared" si="21"/>
        <v>25338.959999999999</v>
      </c>
      <c r="V141" s="12">
        <f t="shared" si="21"/>
        <v>25330.03</v>
      </c>
      <c r="W141" s="12">
        <f t="shared" si="21"/>
        <v>25330.03</v>
      </c>
      <c r="X141" s="12">
        <f t="shared" si="21"/>
        <v>25321.1</v>
      </c>
      <c r="Y141" s="34">
        <f t="shared" si="21"/>
        <v>25321.1</v>
      </c>
      <c r="Z141" s="22">
        <f t="shared" si="21"/>
        <v>25312.17</v>
      </c>
      <c r="AA141" s="34">
        <f t="shared" si="21"/>
        <v>25312.17</v>
      </c>
      <c r="AB141" s="22">
        <f t="shared" si="21"/>
        <v>24141.239999999998</v>
      </c>
      <c r="AC141" s="12">
        <f t="shared" si="21"/>
        <v>24116.289999999997</v>
      </c>
      <c r="AD141" s="249">
        <f t="shared" si="21"/>
        <v>24316.519999999997</v>
      </c>
      <c r="AE141" s="250">
        <f t="shared" si="21"/>
        <v>24330.179999999997</v>
      </c>
      <c r="AF141" s="22">
        <f t="shared" si="21"/>
        <v>24449.399999999998</v>
      </c>
      <c r="AG141" s="12">
        <f t="shared" si="21"/>
        <v>25135.31</v>
      </c>
      <c r="AH141" s="30">
        <f t="shared" si="21"/>
        <v>25231.29</v>
      </c>
    </row>
    <row r="142" spans="1:35" s="18" customFormat="1" ht="15.9" customHeight="1" x14ac:dyDescent="0.25">
      <c r="A142" s="15"/>
      <c r="B142" s="13" t="s">
        <v>108</v>
      </c>
      <c r="C142" s="227">
        <v>2.7099999999999999E-2</v>
      </c>
      <c r="D142" s="22"/>
      <c r="E142" s="34"/>
      <c r="F142" s="22"/>
      <c r="G142" s="12"/>
      <c r="H142" s="12"/>
      <c r="I142" s="12"/>
      <c r="J142" s="12"/>
      <c r="K142" s="12"/>
      <c r="L142" s="12"/>
      <c r="M142" s="34"/>
      <c r="N142" s="22"/>
      <c r="O142" s="12"/>
      <c r="P142" s="12"/>
      <c r="Q142" s="12"/>
      <c r="R142" s="12"/>
      <c r="S142" s="12"/>
      <c r="T142" s="34"/>
      <c r="U142" s="22"/>
      <c r="V142" s="12"/>
      <c r="W142" s="12"/>
      <c r="X142" s="12"/>
      <c r="Y142" s="34"/>
      <c r="Z142" s="22"/>
      <c r="AA142" s="34"/>
      <c r="AB142" s="22"/>
      <c r="AC142" s="12"/>
      <c r="AD142" s="249"/>
      <c r="AE142" s="250"/>
      <c r="AF142" s="22">
        <f>(IF(AF114&lt;100%,0,AF114*$C114)+IF(AF115&lt;100%,0,AF115*$C115)+IF(AF116&lt;100%,0,AF116*$C116)+IF(AF117&lt;100%,0,AF117*$C117)+IF(AF118&lt;100%,0,AF118*$C118)+IF(AF119&lt;100%,0,AF119*$C119)+IF(AF120&lt;100%,0,AF120*$C120)+IF(AF121&lt;100%,0,AF121*$C121)+IF(AF122&lt;100%,0,AF122*$C122)+IF(AF123&lt;100%,0,AF123*$C123)+IF(AF124&lt;100%,0,AF124*$C124)+IF(AF125&lt;100%,0,AF125*$C125)+IF(AF126&lt;100%,0,AF126*$C126)+IF(AF127&lt;100%,0,AF127*$C127)+IF(AF128&lt;100%,0,AF128*$C128)+IF(AF129&lt;100%,0,AF129*$C129)+IF(AF130&lt;100%,0,AF130*$C130)+IF(AF131&lt;100%,0,AF131*$C131)+IF(AF132&lt;100%,0,AF132*$C132)+IF(AF133&lt;100%,0,AF133*$C133)+IF(AF134&lt;100%,0,AF134*$C134)+IF(AF135&lt;100%,0,AF135*$C135)+IF(AF136&lt;100%,0,AF136*$C136)+IF(AF137&lt;100%,0,AF137*$C137)+IF(AF138&lt;100%,0,AF138*$C138)+IF(AF139&lt;100%,0,AF139*$C139)+IF(AF140&lt;100%,0,AF140*$C140))*$C142</f>
        <v>607.17549999999994</v>
      </c>
      <c r="AG142" s="12">
        <f>(IF(AG114&lt;100%,0,AG114*$C114)+IF(AG115&lt;100%,0,AG115*$C115)+IF(AG116&lt;100%,0,AG116*$C116)+IF(AG117&lt;100%,0,AG117*$C117)+IF(AG118&lt;100%,0,AG118*$C118)+IF(AG119&lt;100%,0,AG119*$C119)+IF(AG120&lt;100%,0,AG120*$C120)+IF(AG121&lt;100%,0,AG121*$C121)+IF(AG122&lt;100%,0,AG122*$C122)+IF(AG123&lt;100%,0,AG123*$C123)+IF(AG124&lt;100%,0,AG124*$C124)+IF(AG125&lt;100%,0,AG125*$C125)+IF(AG126&lt;100%,0,AG126*$C126)+IF(AG127&lt;100%,0,AG127*$C127)+IF(AG128&lt;100%,0,AG128*$C128)+IF(AG129&lt;100%,0,AG129*$C129)+IF(AG130&lt;100%,0,AG130*$C130)+IF(AG131&lt;100%,0,AG131*$C131)+IF(AG132&lt;100%,0,AG132*$C132)+IF(AG133&lt;100%,0,AG133*$C133)+IF(AG134&lt;100%,0,AG134*$C134)+IF(AG135&lt;100%,0,AG135*$C135)+IF(AG136&lt;100%,0,AG136*$C136)+IF(AG137&lt;100%,0,AG137*$C137)+IF(AG138&lt;100%,0,AG138*$C138)+IF(AG139&lt;100%,0,AG139*$C139)+IF(AG140&lt;100%,0,AG140*$C140))*$C142</f>
        <v>607.17549999999994</v>
      </c>
      <c r="AH142" s="30">
        <f>(IF(AH114&lt;100%,0,AH114*$C114)+IF(AH115&lt;100%,0,AH115*$C115)+IF(AH116&lt;100%,0,AH116*$C116)+IF(AH117&lt;100%,0,AH117*$C117)+IF(AH118&lt;100%,0,AH118*$C118)+IF(AH119&lt;100%,0,AH119*$C119)+IF(AH120&lt;100%,0,AH120*$C120)+IF(AH121&lt;100%,0,AH121*$C121)+IF(AH122&lt;100%,0,AH122*$C122)+IF(AH123&lt;100%,0,AH123*$C123)+IF(AH124&lt;100%,0,AH124*$C124)+IF(AH125&lt;100%,0,AH125*$C125)+IF(AH126&lt;100%,0,AH126*$C126)+IF(AH127&lt;100%,0,AH127*$C127)+IF(AH128&lt;100%,0,AH128*$C128)+IF(AH129&lt;100%,0,AH129*$C129)+IF(AH130&lt;100%,0,AH130*$C130)+IF(AH131&lt;100%,0,AH131*$C131)+IF(AH132&lt;100%,0,AH132*$C132)+IF(AH133&lt;100%,0,AH133*$C133)+IF(AH134&lt;100%,0,AH134*$C134)+IF(AH135&lt;100%,0,AH135*$C135)+IF(AH136&lt;100%,0,AH136*$C136)+IF(AH137&lt;100%,0,AH137*$C137)+IF(AH138&lt;100%,0,AH138*$C138)+IF(AH139&lt;100%,0,AH139*$C139)+IF(AH140&lt;100%,0,AH140*$C140))*$C142</f>
        <v>638.66570000000002</v>
      </c>
      <c r="AI142" s="28"/>
    </row>
    <row r="143" spans="1:35" s="18" customFormat="1" ht="15.9" customHeight="1" x14ac:dyDescent="0.25">
      <c r="A143" s="15"/>
      <c r="B143" s="14" t="s">
        <v>106</v>
      </c>
      <c r="C143" s="228"/>
      <c r="D143" s="23">
        <f t="shared" ref="D143:AH143" si="22">D141-D142</f>
        <v>25437.190000000002</v>
      </c>
      <c r="E143" s="35">
        <f t="shared" si="22"/>
        <v>25419.33</v>
      </c>
      <c r="F143" s="23">
        <f t="shared" si="22"/>
        <v>25419.33</v>
      </c>
      <c r="G143" s="17">
        <f t="shared" si="22"/>
        <v>25410.400000000001</v>
      </c>
      <c r="H143" s="17">
        <f t="shared" si="22"/>
        <v>25410.400000000001</v>
      </c>
      <c r="I143" s="17">
        <f t="shared" si="22"/>
        <v>25401.47</v>
      </c>
      <c r="J143" s="17">
        <f t="shared" si="22"/>
        <v>25392.54</v>
      </c>
      <c r="K143" s="17">
        <f t="shared" si="22"/>
        <v>25392.54</v>
      </c>
      <c r="L143" s="17">
        <f t="shared" si="22"/>
        <v>25392.54</v>
      </c>
      <c r="M143" s="35">
        <f t="shared" si="22"/>
        <v>25392.54</v>
      </c>
      <c r="N143" s="23">
        <f t="shared" si="22"/>
        <v>25383.61</v>
      </c>
      <c r="O143" s="17">
        <f t="shared" si="22"/>
        <v>25374.68</v>
      </c>
      <c r="P143" s="17">
        <f t="shared" si="22"/>
        <v>25365.75</v>
      </c>
      <c r="Q143" s="17">
        <f t="shared" si="22"/>
        <v>25365.75</v>
      </c>
      <c r="R143" s="17">
        <f t="shared" si="22"/>
        <v>25347.89</v>
      </c>
      <c r="S143" s="17">
        <f t="shared" si="22"/>
        <v>25347.89</v>
      </c>
      <c r="T143" s="35">
        <f t="shared" si="22"/>
        <v>25338.959999999999</v>
      </c>
      <c r="U143" s="23">
        <f t="shared" si="22"/>
        <v>25338.959999999999</v>
      </c>
      <c r="V143" s="17">
        <f t="shared" si="22"/>
        <v>25330.03</v>
      </c>
      <c r="W143" s="17">
        <f t="shared" si="22"/>
        <v>25330.03</v>
      </c>
      <c r="X143" s="17">
        <f t="shared" si="22"/>
        <v>25321.1</v>
      </c>
      <c r="Y143" s="35">
        <f t="shared" si="22"/>
        <v>25321.1</v>
      </c>
      <c r="Z143" s="23">
        <f t="shared" si="22"/>
        <v>25312.17</v>
      </c>
      <c r="AA143" s="35">
        <f t="shared" si="22"/>
        <v>25312.17</v>
      </c>
      <c r="AB143" s="23">
        <f t="shared" si="22"/>
        <v>24141.239999999998</v>
      </c>
      <c r="AC143" s="17">
        <f t="shared" si="22"/>
        <v>24116.289999999997</v>
      </c>
      <c r="AD143" s="251">
        <f t="shared" si="22"/>
        <v>24316.519999999997</v>
      </c>
      <c r="AE143" s="252">
        <f t="shared" si="22"/>
        <v>24330.179999999997</v>
      </c>
      <c r="AF143" s="23">
        <f t="shared" si="22"/>
        <v>23842.224499999997</v>
      </c>
      <c r="AG143" s="17">
        <f t="shared" si="22"/>
        <v>24528.1345</v>
      </c>
      <c r="AH143" s="31">
        <f t="shared" si="22"/>
        <v>24592.624299999999</v>
      </c>
      <c r="AI143" s="28"/>
    </row>
    <row r="144" spans="1:35" s="1" customFormat="1" ht="15.9" customHeight="1" x14ac:dyDescent="0.25">
      <c r="A144" s="3"/>
      <c r="B144" s="7" t="s">
        <v>105</v>
      </c>
      <c r="C144" s="229">
        <f>SUM(C114:C140)</f>
        <v>25589</v>
      </c>
      <c r="D144" s="21"/>
      <c r="E144" s="33"/>
      <c r="F144" s="21"/>
      <c r="G144" s="5"/>
      <c r="H144" s="5"/>
      <c r="I144" s="5"/>
      <c r="J144" s="5"/>
      <c r="K144" s="5"/>
      <c r="L144" s="5"/>
      <c r="M144" s="33"/>
      <c r="N144" s="21"/>
      <c r="O144" s="5"/>
      <c r="P144" s="5"/>
      <c r="Q144" s="5"/>
      <c r="R144" s="5"/>
      <c r="S144" s="5"/>
      <c r="T144" s="33"/>
      <c r="U144" s="21"/>
      <c r="V144" s="5"/>
      <c r="W144" s="5"/>
      <c r="X144" s="5"/>
      <c r="Y144" s="33"/>
      <c r="Z144" s="21"/>
      <c r="AA144" s="33"/>
      <c r="AB144" s="21"/>
      <c r="AC144" s="5"/>
      <c r="AD144" s="247"/>
      <c r="AE144" s="248"/>
      <c r="AF144" s="21"/>
      <c r="AG144" s="5"/>
      <c r="AH144" s="29"/>
    </row>
    <row r="145" spans="1:35" s="1" customFormat="1" ht="15.9" customHeight="1" x14ac:dyDescent="0.25">
      <c r="A145" s="3"/>
      <c r="B145" s="4"/>
      <c r="C145" s="223">
        <f>SUM(D143:AH143)/31</f>
        <v>25120.180106451622</v>
      </c>
      <c r="D145" s="21"/>
      <c r="E145" s="33"/>
      <c r="F145" s="21"/>
      <c r="G145" s="5"/>
      <c r="H145" s="5"/>
      <c r="I145" s="5"/>
      <c r="J145" s="5"/>
      <c r="K145" s="5"/>
      <c r="L145" s="5"/>
      <c r="M145" s="33"/>
      <c r="N145" s="21"/>
      <c r="O145" s="5"/>
      <c r="P145" s="5"/>
      <c r="Q145" s="5"/>
      <c r="R145" s="5"/>
      <c r="S145" s="5"/>
      <c r="T145" s="33"/>
      <c r="U145" s="21"/>
      <c r="V145" s="5"/>
      <c r="W145" s="5"/>
      <c r="X145" s="5"/>
      <c r="Y145" s="33"/>
      <c r="Z145" s="21"/>
      <c r="AA145" s="33"/>
      <c r="AB145" s="21"/>
      <c r="AC145" s="5"/>
      <c r="AD145" s="247"/>
      <c r="AE145" s="248"/>
      <c r="AF145" s="21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223"/>
      <c r="D146" s="21"/>
      <c r="E146" s="33"/>
      <c r="F146" s="21"/>
      <c r="G146" s="5"/>
      <c r="H146" s="5"/>
      <c r="I146" s="5"/>
      <c r="J146" s="5"/>
      <c r="K146" s="5"/>
      <c r="L146" s="5"/>
      <c r="M146" s="33"/>
      <c r="N146" s="21"/>
      <c r="O146" s="5"/>
      <c r="P146" s="5"/>
      <c r="Q146" s="5"/>
      <c r="R146" s="5"/>
      <c r="S146" s="5"/>
      <c r="T146" s="33"/>
      <c r="U146" s="21"/>
      <c r="V146" s="5"/>
      <c r="W146" s="5"/>
      <c r="X146" s="5"/>
      <c r="Y146" s="33"/>
      <c r="Z146" s="21"/>
      <c r="AA146" s="33"/>
      <c r="AB146" s="21"/>
      <c r="AC146" s="5"/>
      <c r="AD146" s="247"/>
      <c r="AE146" s="248"/>
      <c r="AF146" s="21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224">
        <v>836</v>
      </c>
      <c r="D147" s="104">
        <v>1</v>
      </c>
      <c r="E147" s="102">
        <v>1</v>
      </c>
      <c r="F147" s="104">
        <v>1</v>
      </c>
      <c r="G147" s="101">
        <v>1</v>
      </c>
      <c r="H147" s="101">
        <v>1</v>
      </c>
      <c r="I147" s="101">
        <v>1</v>
      </c>
      <c r="J147" s="101">
        <v>1</v>
      </c>
      <c r="K147" s="101">
        <v>1</v>
      </c>
      <c r="L147" s="101">
        <v>1</v>
      </c>
      <c r="M147" s="102">
        <v>1</v>
      </c>
      <c r="N147" s="104">
        <v>1</v>
      </c>
      <c r="O147" s="101">
        <v>1</v>
      </c>
      <c r="P147" s="101">
        <v>1</v>
      </c>
      <c r="Q147" s="101">
        <v>1</v>
      </c>
      <c r="R147" s="101">
        <v>1</v>
      </c>
      <c r="S147" s="101">
        <v>1</v>
      </c>
      <c r="T147" s="102">
        <v>1</v>
      </c>
      <c r="U147" s="104">
        <v>1</v>
      </c>
      <c r="V147" s="101">
        <v>1</v>
      </c>
      <c r="W147" s="101">
        <v>1</v>
      </c>
      <c r="X147" s="101">
        <v>1</v>
      </c>
      <c r="Y147" s="102">
        <v>1</v>
      </c>
      <c r="Z147" s="104">
        <v>1</v>
      </c>
      <c r="AA147" s="102">
        <v>1</v>
      </c>
      <c r="AB147" s="104">
        <v>1</v>
      </c>
      <c r="AC147" s="101">
        <v>1</v>
      </c>
      <c r="AD147" s="264">
        <v>1</v>
      </c>
      <c r="AE147" s="261">
        <v>1</v>
      </c>
      <c r="AF147" s="64">
        <v>1</v>
      </c>
      <c r="AG147" s="65">
        <v>1</v>
      </c>
      <c r="AH147" s="75">
        <v>1</v>
      </c>
    </row>
    <row r="148" spans="1:35" s="1" customFormat="1" ht="15.9" customHeight="1" x14ac:dyDescent="0.25">
      <c r="A148" s="71">
        <f t="shared" ref="A148:A153" si="23">+A147+1</f>
        <v>2</v>
      </c>
      <c r="B148" s="72" t="s">
        <v>99</v>
      </c>
      <c r="C148" s="224">
        <v>858</v>
      </c>
      <c r="D148" s="104">
        <v>1</v>
      </c>
      <c r="E148" s="102">
        <v>1</v>
      </c>
      <c r="F148" s="104">
        <v>1</v>
      </c>
      <c r="G148" s="101">
        <v>1</v>
      </c>
      <c r="H148" s="101">
        <v>1</v>
      </c>
      <c r="I148" s="101">
        <v>1</v>
      </c>
      <c r="J148" s="101">
        <v>1</v>
      </c>
      <c r="K148" s="101">
        <v>1</v>
      </c>
      <c r="L148" s="101">
        <v>1</v>
      </c>
      <c r="M148" s="102">
        <v>1</v>
      </c>
      <c r="N148" s="104">
        <v>1</v>
      </c>
      <c r="O148" s="101">
        <v>1</v>
      </c>
      <c r="P148" s="101">
        <v>1</v>
      </c>
      <c r="Q148" s="101">
        <v>1</v>
      </c>
      <c r="R148" s="101">
        <v>1</v>
      </c>
      <c r="S148" s="101">
        <v>1</v>
      </c>
      <c r="T148" s="102">
        <v>1</v>
      </c>
      <c r="U148" s="104">
        <v>1</v>
      </c>
      <c r="V148" s="101">
        <v>1</v>
      </c>
      <c r="W148" s="101">
        <v>1</v>
      </c>
      <c r="X148" s="101">
        <v>1</v>
      </c>
      <c r="Y148" s="102">
        <v>1</v>
      </c>
      <c r="Z148" s="104">
        <v>1</v>
      </c>
      <c r="AA148" s="102">
        <v>1</v>
      </c>
      <c r="AB148" s="104">
        <v>1</v>
      </c>
      <c r="AC148" s="101">
        <v>1</v>
      </c>
      <c r="AD148" s="264">
        <v>1</v>
      </c>
      <c r="AE148" s="261">
        <v>1</v>
      </c>
      <c r="AF148" s="64">
        <v>1</v>
      </c>
      <c r="AG148" s="65">
        <v>1</v>
      </c>
      <c r="AH148" s="75">
        <v>1</v>
      </c>
    </row>
    <row r="149" spans="1:35" s="1" customFormat="1" ht="15.9" customHeight="1" x14ac:dyDescent="0.25">
      <c r="A149" s="71">
        <f t="shared" si="23"/>
        <v>3</v>
      </c>
      <c r="B149" s="72" t="s">
        <v>100</v>
      </c>
      <c r="C149" s="224">
        <v>1235</v>
      </c>
      <c r="D149" s="104">
        <v>1</v>
      </c>
      <c r="E149" s="102">
        <v>1</v>
      </c>
      <c r="F149" s="104">
        <v>1</v>
      </c>
      <c r="G149" s="101">
        <v>1</v>
      </c>
      <c r="H149" s="101">
        <v>1</v>
      </c>
      <c r="I149" s="101">
        <v>1</v>
      </c>
      <c r="J149" s="101">
        <v>1</v>
      </c>
      <c r="K149" s="101">
        <v>1</v>
      </c>
      <c r="L149" s="101">
        <v>1</v>
      </c>
      <c r="M149" s="102">
        <v>1</v>
      </c>
      <c r="N149" s="104">
        <v>1</v>
      </c>
      <c r="O149" s="101">
        <v>1</v>
      </c>
      <c r="P149" s="101">
        <v>1</v>
      </c>
      <c r="Q149" s="101">
        <v>1</v>
      </c>
      <c r="R149" s="101">
        <v>1</v>
      </c>
      <c r="S149" s="101">
        <v>1</v>
      </c>
      <c r="T149" s="102">
        <v>1</v>
      </c>
      <c r="U149" s="104">
        <v>1</v>
      </c>
      <c r="V149" s="101">
        <v>1</v>
      </c>
      <c r="W149" s="101">
        <v>1</v>
      </c>
      <c r="X149" s="101">
        <v>1</v>
      </c>
      <c r="Y149" s="102">
        <v>1</v>
      </c>
      <c r="Z149" s="104">
        <v>1</v>
      </c>
      <c r="AA149" s="102">
        <v>1</v>
      </c>
      <c r="AB149" s="104">
        <v>1</v>
      </c>
      <c r="AC149" s="101">
        <v>1</v>
      </c>
      <c r="AD149" s="264">
        <v>1</v>
      </c>
      <c r="AE149" s="261">
        <v>1</v>
      </c>
      <c r="AF149" s="64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23"/>
        <v>4</v>
      </c>
      <c r="B150" s="72" t="s">
        <v>101</v>
      </c>
      <c r="C150" s="224">
        <v>1142</v>
      </c>
      <c r="D150" s="104">
        <v>1</v>
      </c>
      <c r="E150" s="102">
        <v>1</v>
      </c>
      <c r="F150" s="104">
        <v>1</v>
      </c>
      <c r="G150" s="101">
        <v>1</v>
      </c>
      <c r="H150" s="101">
        <v>1</v>
      </c>
      <c r="I150" s="101">
        <v>1</v>
      </c>
      <c r="J150" s="101">
        <v>1</v>
      </c>
      <c r="K150" s="99">
        <v>0</v>
      </c>
      <c r="L150" s="99">
        <v>0.01</v>
      </c>
      <c r="M150" s="46">
        <v>0.24</v>
      </c>
      <c r="N150" s="104">
        <v>1</v>
      </c>
      <c r="O150" s="101">
        <v>1</v>
      </c>
      <c r="P150" s="101">
        <v>1</v>
      </c>
      <c r="Q150" s="101">
        <v>1</v>
      </c>
      <c r="R150" s="101">
        <v>1</v>
      </c>
      <c r="S150" s="101">
        <v>1</v>
      </c>
      <c r="T150" s="102">
        <v>1</v>
      </c>
      <c r="U150" s="104">
        <v>1</v>
      </c>
      <c r="V150" s="101">
        <v>1</v>
      </c>
      <c r="W150" s="101">
        <v>1</v>
      </c>
      <c r="X150" s="101">
        <v>1</v>
      </c>
      <c r="Y150" s="102">
        <v>1</v>
      </c>
      <c r="Z150" s="47">
        <v>0.41</v>
      </c>
      <c r="AA150" s="100">
        <v>0</v>
      </c>
      <c r="AB150" s="91">
        <v>0</v>
      </c>
      <c r="AC150" s="99">
        <v>0</v>
      </c>
      <c r="AD150" s="266">
        <v>0.08</v>
      </c>
      <c r="AE150" s="268">
        <v>0.27</v>
      </c>
      <c r="AF150" s="217">
        <v>0.7</v>
      </c>
      <c r="AG150" s="65">
        <v>1</v>
      </c>
      <c r="AH150" s="75">
        <v>1</v>
      </c>
    </row>
    <row r="151" spans="1:35" s="1" customFormat="1" ht="15.9" customHeight="1" x14ac:dyDescent="0.25">
      <c r="A151" s="71">
        <f t="shared" si="23"/>
        <v>5</v>
      </c>
      <c r="B151" s="72" t="s">
        <v>102</v>
      </c>
      <c r="C151" s="224">
        <v>936</v>
      </c>
      <c r="D151" s="104">
        <v>1</v>
      </c>
      <c r="E151" s="102">
        <v>1</v>
      </c>
      <c r="F151" s="104">
        <v>1</v>
      </c>
      <c r="G151" s="101">
        <v>1</v>
      </c>
      <c r="H151" s="101">
        <v>1</v>
      </c>
      <c r="I151" s="101">
        <v>1</v>
      </c>
      <c r="J151" s="101">
        <v>1</v>
      </c>
      <c r="K151" s="101">
        <v>1</v>
      </c>
      <c r="L151" s="101">
        <v>1</v>
      </c>
      <c r="M151" s="102">
        <v>1</v>
      </c>
      <c r="N151" s="104">
        <v>1</v>
      </c>
      <c r="O151" s="101">
        <v>1</v>
      </c>
      <c r="P151" s="101">
        <v>1</v>
      </c>
      <c r="Q151" s="101">
        <v>1</v>
      </c>
      <c r="R151" s="101">
        <v>1</v>
      </c>
      <c r="S151" s="101">
        <v>1</v>
      </c>
      <c r="T151" s="102">
        <v>1</v>
      </c>
      <c r="U151" s="104">
        <v>1</v>
      </c>
      <c r="V151" s="101">
        <v>1</v>
      </c>
      <c r="W151" s="101">
        <v>1</v>
      </c>
      <c r="X151" s="101">
        <v>1</v>
      </c>
      <c r="Y151" s="102">
        <v>1</v>
      </c>
      <c r="Z151" s="104">
        <v>1</v>
      </c>
      <c r="AA151" s="102">
        <v>1</v>
      </c>
      <c r="AB151" s="104">
        <v>1</v>
      </c>
      <c r="AC151" s="101">
        <v>1</v>
      </c>
      <c r="AD151" s="264">
        <v>1</v>
      </c>
      <c r="AE151" s="261">
        <v>1</v>
      </c>
      <c r="AF151" s="64">
        <v>1</v>
      </c>
      <c r="AG151" s="65">
        <v>1</v>
      </c>
      <c r="AH151" s="75">
        <v>1</v>
      </c>
    </row>
    <row r="152" spans="1:35" s="1" customFormat="1" ht="15.9" customHeight="1" x14ac:dyDescent="0.25">
      <c r="A152" s="71">
        <f t="shared" si="23"/>
        <v>6</v>
      </c>
      <c r="B152" s="72" t="s">
        <v>103</v>
      </c>
      <c r="C152" s="224">
        <v>1075</v>
      </c>
      <c r="D152" s="104">
        <v>1</v>
      </c>
      <c r="E152" s="102">
        <v>1</v>
      </c>
      <c r="F152" s="104">
        <v>1</v>
      </c>
      <c r="G152" s="101">
        <v>1</v>
      </c>
      <c r="H152" s="101">
        <v>1</v>
      </c>
      <c r="I152" s="101">
        <v>1</v>
      </c>
      <c r="J152" s="101">
        <v>1</v>
      </c>
      <c r="K152" s="101">
        <v>1</v>
      </c>
      <c r="L152" s="101">
        <v>1</v>
      </c>
      <c r="M152" s="102">
        <v>1</v>
      </c>
      <c r="N152" s="104">
        <v>1</v>
      </c>
      <c r="O152" s="101">
        <v>1</v>
      </c>
      <c r="P152" s="101">
        <v>1</v>
      </c>
      <c r="Q152" s="101">
        <v>1</v>
      </c>
      <c r="R152" s="101">
        <v>1</v>
      </c>
      <c r="S152" s="101">
        <v>1</v>
      </c>
      <c r="T152" s="102">
        <v>1</v>
      </c>
      <c r="U152" s="104">
        <v>1</v>
      </c>
      <c r="V152" s="101">
        <v>1</v>
      </c>
      <c r="W152" s="101">
        <v>1</v>
      </c>
      <c r="X152" s="101">
        <v>1</v>
      </c>
      <c r="Y152" s="102">
        <v>1</v>
      </c>
      <c r="Z152" s="104">
        <v>1</v>
      </c>
      <c r="AA152" s="102">
        <v>1</v>
      </c>
      <c r="AB152" s="104">
        <v>1</v>
      </c>
      <c r="AC152" s="101">
        <v>1</v>
      </c>
      <c r="AD152" s="264">
        <v>1</v>
      </c>
      <c r="AE152" s="261">
        <v>1</v>
      </c>
      <c r="AF152" s="64">
        <v>1</v>
      </c>
      <c r="AG152" s="65">
        <v>1</v>
      </c>
      <c r="AH152" s="75">
        <v>1</v>
      </c>
    </row>
    <row r="153" spans="1:35" s="1" customFormat="1" ht="15.9" customHeight="1" thickBot="1" x14ac:dyDescent="0.3">
      <c r="A153" s="73">
        <f t="shared" si="23"/>
        <v>7</v>
      </c>
      <c r="B153" s="74" t="s">
        <v>104</v>
      </c>
      <c r="C153" s="230">
        <v>1135</v>
      </c>
      <c r="D153" s="105">
        <v>1</v>
      </c>
      <c r="E153" s="108">
        <v>1</v>
      </c>
      <c r="F153" s="105">
        <v>1</v>
      </c>
      <c r="G153" s="107">
        <v>1</v>
      </c>
      <c r="H153" s="107">
        <v>1</v>
      </c>
      <c r="I153" s="107">
        <v>1</v>
      </c>
      <c r="J153" s="107">
        <v>1</v>
      </c>
      <c r="K153" s="107">
        <v>1</v>
      </c>
      <c r="L153" s="107">
        <v>1</v>
      </c>
      <c r="M153" s="108">
        <v>1</v>
      </c>
      <c r="N153" s="105">
        <v>1</v>
      </c>
      <c r="O153" s="107">
        <v>1</v>
      </c>
      <c r="P153" s="107">
        <v>1</v>
      </c>
      <c r="Q153" s="107">
        <v>1</v>
      </c>
      <c r="R153" s="107">
        <v>1</v>
      </c>
      <c r="S153" s="107">
        <v>1</v>
      </c>
      <c r="T153" s="108">
        <v>1</v>
      </c>
      <c r="U153" s="105">
        <v>1</v>
      </c>
      <c r="V153" s="107">
        <v>1</v>
      </c>
      <c r="W153" s="107">
        <v>1</v>
      </c>
      <c r="X153" s="107">
        <v>1</v>
      </c>
      <c r="Y153" s="108">
        <v>1</v>
      </c>
      <c r="Z153" s="105">
        <v>1</v>
      </c>
      <c r="AA153" s="108">
        <v>1</v>
      </c>
      <c r="AB153" s="105">
        <v>1</v>
      </c>
      <c r="AC153" s="107">
        <v>1</v>
      </c>
      <c r="AD153" s="267">
        <v>1</v>
      </c>
      <c r="AE153" s="263">
        <v>1</v>
      </c>
      <c r="AF153" s="69">
        <v>1</v>
      </c>
      <c r="AG153" s="70">
        <v>1</v>
      </c>
      <c r="AH153" s="76">
        <v>1</v>
      </c>
    </row>
    <row r="154" spans="1:35" s="1" customFormat="1" ht="15.9" customHeight="1" x14ac:dyDescent="0.25">
      <c r="A154" s="9"/>
      <c r="B154" s="20" t="s">
        <v>107</v>
      </c>
      <c r="C154" s="226"/>
      <c r="D154" s="22">
        <f t="shared" ref="D154:AH154" si="24">(D147*$C147)+(D148*$C148)+(D149*$C149)+(D150*$C150)+(D151*$C151)+(D152*$C152)+(D153*$C153)</f>
        <v>7217</v>
      </c>
      <c r="E154" s="34">
        <f t="shared" si="24"/>
        <v>7217</v>
      </c>
      <c r="F154" s="22">
        <f t="shared" si="24"/>
        <v>7217</v>
      </c>
      <c r="G154" s="12">
        <f t="shared" si="24"/>
        <v>7217</v>
      </c>
      <c r="H154" s="12">
        <f t="shared" si="24"/>
        <v>7217</v>
      </c>
      <c r="I154" s="12">
        <f t="shared" si="24"/>
        <v>7217</v>
      </c>
      <c r="J154" s="12">
        <f t="shared" si="24"/>
        <v>7217</v>
      </c>
      <c r="K154" s="12">
        <f t="shared" si="24"/>
        <v>6075</v>
      </c>
      <c r="L154" s="12">
        <f t="shared" si="24"/>
        <v>6086.42</v>
      </c>
      <c r="M154" s="34">
        <f t="shared" si="24"/>
        <v>6349.08</v>
      </c>
      <c r="N154" s="22">
        <f t="shared" si="24"/>
        <v>7217</v>
      </c>
      <c r="O154" s="12">
        <f t="shared" si="24"/>
        <v>7217</v>
      </c>
      <c r="P154" s="12">
        <f t="shared" si="24"/>
        <v>7217</v>
      </c>
      <c r="Q154" s="12">
        <f t="shared" si="24"/>
        <v>7217</v>
      </c>
      <c r="R154" s="12">
        <f t="shared" si="24"/>
        <v>7217</v>
      </c>
      <c r="S154" s="12">
        <f t="shared" si="24"/>
        <v>7217</v>
      </c>
      <c r="T154" s="34">
        <f t="shared" si="24"/>
        <v>7217</v>
      </c>
      <c r="U154" s="22">
        <f t="shared" si="24"/>
        <v>7217</v>
      </c>
      <c r="V154" s="12">
        <f t="shared" si="24"/>
        <v>7217</v>
      </c>
      <c r="W154" s="12">
        <f t="shared" si="24"/>
        <v>7217</v>
      </c>
      <c r="X154" s="12">
        <f t="shared" si="24"/>
        <v>7217</v>
      </c>
      <c r="Y154" s="34">
        <f t="shared" si="24"/>
        <v>7217</v>
      </c>
      <c r="Z154" s="22">
        <f t="shared" si="24"/>
        <v>6543.2199999999993</v>
      </c>
      <c r="AA154" s="34">
        <f t="shared" si="24"/>
        <v>6075</v>
      </c>
      <c r="AB154" s="22">
        <f t="shared" si="24"/>
        <v>6075</v>
      </c>
      <c r="AC154" s="12">
        <f t="shared" si="24"/>
        <v>6075</v>
      </c>
      <c r="AD154" s="249">
        <f t="shared" si="24"/>
        <v>6166.3600000000006</v>
      </c>
      <c r="AE154" s="250">
        <f t="shared" si="24"/>
        <v>6383.34</v>
      </c>
      <c r="AF154" s="22">
        <f t="shared" si="24"/>
        <v>6874.4</v>
      </c>
      <c r="AG154" s="12">
        <f t="shared" si="24"/>
        <v>7217</v>
      </c>
      <c r="AH154" s="30">
        <f t="shared" si="24"/>
        <v>7217</v>
      </c>
    </row>
    <row r="155" spans="1:35" s="18" customFormat="1" ht="15.9" customHeight="1" x14ac:dyDescent="0.25">
      <c r="A155" s="15"/>
      <c r="B155" s="13" t="s">
        <v>108</v>
      </c>
      <c r="C155" s="227">
        <v>3.1800000000000002E-2</v>
      </c>
      <c r="D155" s="22"/>
      <c r="E155" s="34"/>
      <c r="F155" s="22"/>
      <c r="G155" s="12"/>
      <c r="H155" s="12"/>
      <c r="I155" s="12"/>
      <c r="J155" s="12"/>
      <c r="K155" s="12"/>
      <c r="L155" s="12"/>
      <c r="M155" s="34"/>
      <c r="N155" s="22"/>
      <c r="O155" s="12"/>
      <c r="P155" s="12"/>
      <c r="Q155" s="12"/>
      <c r="R155" s="12"/>
      <c r="S155" s="12"/>
      <c r="T155" s="34"/>
      <c r="U155" s="22"/>
      <c r="V155" s="12"/>
      <c r="W155" s="12"/>
      <c r="X155" s="12"/>
      <c r="Y155" s="34"/>
      <c r="Z155" s="22"/>
      <c r="AA155" s="34"/>
      <c r="AB155" s="22"/>
      <c r="AC155" s="12"/>
      <c r="AD155" s="249"/>
      <c r="AE155" s="250"/>
      <c r="AF155" s="22">
        <f>(IF(AF147&lt;100%,0,AF147*$C147)+IF(AF148&lt;100%,0,AF148*$C148)+IF(AF149&lt;100%,0,AF149*$C149)+IF(AF150&lt;100%,0,AF150*$C150)+IF(AF151&lt;100%,0,AF151*$C151)+IF(AF152&lt;100%,0,AF152*$C152)+IF(AF153&lt;100%,0,AF153*$C153))*$C155</f>
        <v>193.185</v>
      </c>
      <c r="AG155" s="12">
        <f>(IF(AG147&lt;100%,0,AG147*$C147)+IF(AG148&lt;100%,0,AG148*$C148)+IF(AG149&lt;100%,0,AG149*$C149)+IF(AG150&lt;100%,0,AG150*$C150)+IF(AG151&lt;100%,0,AG151*$C151)+IF(AG152&lt;100%,0,AG152*$C152)+IF(AG153&lt;100%,0,AG153*$C153))*$C155</f>
        <v>229.50060000000002</v>
      </c>
      <c r="AH155" s="30">
        <f>(IF(AH147&lt;100%,0,AH147*$C147)+IF(AH148&lt;100%,0,AH148*$C148)+IF(AH149&lt;100%,0,AH149*$C149)+IF(AH150&lt;100%,0,AH150*$C150)+IF(AH151&lt;100%,0,AH151*$C151)+IF(AH152&lt;100%,0,AH152*$C152)+IF(AH153&lt;100%,0,AH153*$C153))*$C155</f>
        <v>229.50060000000002</v>
      </c>
      <c r="AI155" s="28"/>
    </row>
    <row r="156" spans="1:35" s="18" customFormat="1" ht="15.9" customHeight="1" x14ac:dyDescent="0.25">
      <c r="A156" s="15"/>
      <c r="B156" s="14" t="s">
        <v>106</v>
      </c>
      <c r="C156" s="228"/>
      <c r="D156" s="23">
        <f t="shared" ref="D156:AH156" si="25">D154-D155</f>
        <v>7217</v>
      </c>
      <c r="E156" s="35">
        <f t="shared" si="25"/>
        <v>7217</v>
      </c>
      <c r="F156" s="23">
        <f t="shared" si="25"/>
        <v>7217</v>
      </c>
      <c r="G156" s="17">
        <f t="shared" si="25"/>
        <v>7217</v>
      </c>
      <c r="H156" s="17">
        <f t="shared" si="25"/>
        <v>7217</v>
      </c>
      <c r="I156" s="17">
        <f t="shared" si="25"/>
        <v>7217</v>
      </c>
      <c r="J156" s="17">
        <f t="shared" si="25"/>
        <v>7217</v>
      </c>
      <c r="K156" s="17">
        <f t="shared" si="25"/>
        <v>6075</v>
      </c>
      <c r="L156" s="17">
        <f t="shared" si="25"/>
        <v>6086.42</v>
      </c>
      <c r="M156" s="35">
        <f t="shared" si="25"/>
        <v>6349.08</v>
      </c>
      <c r="N156" s="23">
        <f t="shared" si="25"/>
        <v>7217</v>
      </c>
      <c r="O156" s="17">
        <f t="shared" si="25"/>
        <v>7217</v>
      </c>
      <c r="P156" s="17">
        <f t="shared" si="25"/>
        <v>7217</v>
      </c>
      <c r="Q156" s="17">
        <f t="shared" si="25"/>
        <v>7217</v>
      </c>
      <c r="R156" s="17">
        <f t="shared" si="25"/>
        <v>7217</v>
      </c>
      <c r="S156" s="17">
        <f t="shared" si="25"/>
        <v>7217</v>
      </c>
      <c r="T156" s="35">
        <f t="shared" si="25"/>
        <v>7217</v>
      </c>
      <c r="U156" s="23">
        <f t="shared" si="25"/>
        <v>7217</v>
      </c>
      <c r="V156" s="17">
        <f t="shared" si="25"/>
        <v>7217</v>
      </c>
      <c r="W156" s="17">
        <f t="shared" si="25"/>
        <v>7217</v>
      </c>
      <c r="X156" s="17">
        <f t="shared" si="25"/>
        <v>7217</v>
      </c>
      <c r="Y156" s="35">
        <f t="shared" si="25"/>
        <v>7217</v>
      </c>
      <c r="Z156" s="23">
        <f t="shared" si="25"/>
        <v>6543.2199999999993</v>
      </c>
      <c r="AA156" s="35">
        <f t="shared" si="25"/>
        <v>6075</v>
      </c>
      <c r="AB156" s="23">
        <f t="shared" si="25"/>
        <v>6075</v>
      </c>
      <c r="AC156" s="17">
        <f t="shared" si="25"/>
        <v>6075</v>
      </c>
      <c r="AD156" s="251">
        <f t="shared" si="25"/>
        <v>6166.3600000000006</v>
      </c>
      <c r="AE156" s="252">
        <f t="shared" si="25"/>
        <v>6383.34</v>
      </c>
      <c r="AF156" s="23">
        <f t="shared" si="25"/>
        <v>6681.2149999999992</v>
      </c>
      <c r="AG156" s="17">
        <f t="shared" si="25"/>
        <v>6987.4993999999997</v>
      </c>
      <c r="AH156" s="31">
        <f t="shared" si="25"/>
        <v>6987.4993999999997</v>
      </c>
      <c r="AI156" s="28"/>
    </row>
    <row r="157" spans="1:35" s="1" customFormat="1" ht="15.9" customHeight="1" x14ac:dyDescent="0.25">
      <c r="A157" s="3"/>
      <c r="B157" s="7" t="s">
        <v>105</v>
      </c>
      <c r="C157" s="229">
        <f>SUM(C147:C153)</f>
        <v>7217</v>
      </c>
      <c r="D157" s="21"/>
      <c r="E157" s="33"/>
      <c r="F157" s="21"/>
      <c r="G157" s="5"/>
      <c r="H157" s="5"/>
      <c r="I157" s="5"/>
      <c r="J157" s="5"/>
      <c r="K157" s="5"/>
      <c r="L157" s="5"/>
      <c r="M157" s="33"/>
      <c r="N157" s="21"/>
      <c r="O157" s="5"/>
      <c r="P157" s="5"/>
      <c r="Q157" s="5"/>
      <c r="R157" s="5"/>
      <c r="S157" s="5"/>
      <c r="T157" s="33"/>
      <c r="U157" s="21"/>
      <c r="V157" s="5"/>
      <c r="W157" s="5"/>
      <c r="X157" s="5"/>
      <c r="Y157" s="33"/>
      <c r="Z157" s="21"/>
      <c r="AA157" s="33"/>
      <c r="AB157" s="21"/>
      <c r="AC157" s="5"/>
      <c r="AD157" s="247"/>
      <c r="AE157" s="248"/>
      <c r="AF157" s="21"/>
      <c r="AG157" s="5"/>
      <c r="AH157" s="29"/>
    </row>
    <row r="158" spans="1:35" s="1" customFormat="1" ht="15.9" customHeight="1" x14ac:dyDescent="0.25">
      <c r="A158" s="3"/>
      <c r="B158" s="4"/>
      <c r="C158" s="223">
        <f>SUM(D156:AH156)/31</f>
        <v>6890.5688322580645</v>
      </c>
      <c r="D158" s="21"/>
      <c r="E158" s="33"/>
      <c r="F158" s="21"/>
      <c r="G158" s="5"/>
      <c r="H158" s="5"/>
      <c r="I158" s="5"/>
      <c r="J158" s="5"/>
      <c r="K158" s="5"/>
      <c r="L158" s="5"/>
      <c r="M158" s="33"/>
      <c r="N158" s="21"/>
      <c r="O158" s="5"/>
      <c r="P158" s="5"/>
      <c r="Q158" s="5"/>
      <c r="R158" s="5"/>
      <c r="S158" s="5"/>
      <c r="T158" s="33"/>
      <c r="U158" s="21"/>
      <c r="V158" s="5"/>
      <c r="W158" s="5"/>
      <c r="X158" s="5"/>
      <c r="Y158" s="33"/>
      <c r="Z158" s="21"/>
      <c r="AA158" s="33"/>
      <c r="AB158" s="21"/>
      <c r="AC158" s="5"/>
      <c r="AD158" s="247"/>
      <c r="AE158" s="248"/>
      <c r="AF158" s="21"/>
      <c r="AG158" s="5"/>
      <c r="AH158" s="29"/>
    </row>
    <row r="159" spans="1:35" s="1" customFormat="1" ht="15.9" customHeight="1" x14ac:dyDescent="0.25">
      <c r="A159" s="3"/>
      <c r="B159" s="4"/>
      <c r="C159" s="223"/>
      <c r="D159" s="21"/>
      <c r="E159" s="33"/>
      <c r="F159" s="21"/>
      <c r="G159" s="5"/>
      <c r="H159" s="5"/>
      <c r="I159" s="5"/>
      <c r="J159" s="5"/>
      <c r="K159" s="5"/>
      <c r="L159" s="5"/>
      <c r="M159" s="33"/>
      <c r="N159" s="21"/>
      <c r="O159" s="5"/>
      <c r="P159" s="5"/>
      <c r="Q159" s="5"/>
      <c r="R159" s="5"/>
      <c r="S159" s="5"/>
      <c r="T159" s="33"/>
      <c r="U159" s="21"/>
      <c r="V159" s="5"/>
      <c r="W159" s="5"/>
      <c r="X159" s="5"/>
      <c r="Y159" s="33"/>
      <c r="Z159" s="21"/>
      <c r="AA159" s="33"/>
      <c r="AB159" s="21"/>
      <c r="AC159" s="5"/>
      <c r="AD159" s="247"/>
      <c r="AE159" s="248"/>
      <c r="AF159" s="21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226"/>
      <c r="D160" s="23">
        <f>D15+D25+D36+D55+D75+D87+D98+D110+D143+D156</f>
        <v>85275.23000000001</v>
      </c>
      <c r="E160" s="180">
        <f t="shared" ref="E160:AH160" si="26">E15+E25+E36+E55+E75+E87+E98+E110+E143+E156</f>
        <v>85088.989999999991</v>
      </c>
      <c r="F160" s="179">
        <f t="shared" si="26"/>
        <v>84124.83</v>
      </c>
      <c r="G160" s="43">
        <f t="shared" si="26"/>
        <v>84354.700000000012</v>
      </c>
      <c r="H160" s="43">
        <f t="shared" si="26"/>
        <v>84183.1</v>
      </c>
      <c r="I160" s="43">
        <f t="shared" si="26"/>
        <v>84185.33</v>
      </c>
      <c r="J160" s="43">
        <f t="shared" si="26"/>
        <v>83865.58</v>
      </c>
      <c r="K160" s="43">
        <f t="shared" si="26"/>
        <v>82857.56</v>
      </c>
      <c r="L160" s="43">
        <f t="shared" si="26"/>
        <v>83199.64</v>
      </c>
      <c r="M160" s="180">
        <f t="shared" si="26"/>
        <v>82828.590000000011</v>
      </c>
      <c r="N160" s="179">
        <f t="shared" si="26"/>
        <v>83629.13</v>
      </c>
      <c r="O160" s="43">
        <f t="shared" si="26"/>
        <v>83279.100000000006</v>
      </c>
      <c r="P160" s="43">
        <f t="shared" si="26"/>
        <v>83279.13</v>
      </c>
      <c r="Q160" s="43">
        <f t="shared" si="26"/>
        <v>82496.490000000005</v>
      </c>
      <c r="R160" s="43">
        <f t="shared" si="26"/>
        <v>82118.28</v>
      </c>
      <c r="S160" s="43">
        <f t="shared" si="26"/>
        <v>82385.799999999988</v>
      </c>
      <c r="T160" s="180">
        <f t="shared" si="26"/>
        <v>82608.510000000009</v>
      </c>
      <c r="U160" s="179">
        <f t="shared" si="26"/>
        <v>83361.64</v>
      </c>
      <c r="V160" s="43">
        <f t="shared" si="26"/>
        <v>82316.11</v>
      </c>
      <c r="W160" s="43">
        <f t="shared" si="26"/>
        <v>82450.64</v>
      </c>
      <c r="X160" s="43">
        <f t="shared" si="26"/>
        <v>82633.279999999999</v>
      </c>
      <c r="Y160" s="180">
        <f t="shared" si="26"/>
        <v>82881.42</v>
      </c>
      <c r="Z160" s="179">
        <f t="shared" si="26"/>
        <v>81546.33</v>
      </c>
      <c r="AA160" s="180">
        <f t="shared" si="26"/>
        <v>81217.049999999988</v>
      </c>
      <c r="AB160" s="179">
        <f t="shared" si="26"/>
        <v>79906.720000000001</v>
      </c>
      <c r="AC160" s="43">
        <f t="shared" si="26"/>
        <v>79707.12</v>
      </c>
      <c r="AD160" s="255">
        <f t="shared" si="26"/>
        <v>80050.099999999991</v>
      </c>
      <c r="AE160" s="256">
        <f t="shared" si="26"/>
        <v>79621.909999999989</v>
      </c>
      <c r="AF160" s="179">
        <f t="shared" si="26"/>
        <v>79071.99850799999</v>
      </c>
      <c r="AG160" s="43">
        <f t="shared" si="26"/>
        <v>81129.992908</v>
      </c>
      <c r="AH160" s="44">
        <f t="shared" si="26"/>
        <v>82216.495108000003</v>
      </c>
    </row>
    <row r="161" spans="1:35" s="1" customFormat="1" ht="15.9" customHeight="1" x14ac:dyDescent="0.25">
      <c r="A161" s="3"/>
      <c r="B161" s="7" t="s">
        <v>105</v>
      </c>
      <c r="C161" s="229">
        <f>C16+C26+C37+C56+C76+C88+C99+C111+C144+C157</f>
        <v>87010</v>
      </c>
      <c r="D161" s="21"/>
      <c r="E161" s="33"/>
      <c r="F161" s="21"/>
      <c r="G161" s="5"/>
      <c r="H161" s="5"/>
      <c r="I161" s="5"/>
      <c r="J161" s="5"/>
      <c r="K161" s="5"/>
      <c r="L161" s="5"/>
      <c r="M161" s="33"/>
      <c r="N161" s="21"/>
      <c r="O161" s="5"/>
      <c r="P161" s="5"/>
      <c r="Q161" s="5"/>
      <c r="R161" s="5"/>
      <c r="S161" s="5"/>
      <c r="T161" s="33"/>
      <c r="U161" s="21"/>
      <c r="V161" s="5"/>
      <c r="W161" s="5"/>
      <c r="X161" s="5"/>
      <c r="Y161" s="33"/>
      <c r="Z161" s="21"/>
      <c r="AA161" s="33"/>
      <c r="AB161" s="21"/>
      <c r="AC161" s="5"/>
      <c r="AD161" s="247"/>
      <c r="AE161" s="248"/>
      <c r="AF161" s="21"/>
      <c r="AG161" s="5"/>
      <c r="AH161" s="29"/>
    </row>
    <row r="162" spans="1:35" s="1" customFormat="1" ht="15.9" customHeight="1" x14ac:dyDescent="0.25">
      <c r="A162" s="3"/>
      <c r="B162" s="4"/>
      <c r="C162" s="223">
        <f>SUM(D160:AH160)/31</f>
        <v>82511.961178193553</v>
      </c>
      <c r="D162" s="26">
        <f t="shared" ref="D162:AH162" si="27">(D13+D23+D34+D53+D73+D85+D96+D141+D154)/87012</f>
        <v>0.92330057923045106</v>
      </c>
      <c r="E162" s="36">
        <f t="shared" si="27"/>
        <v>0.92116018480209616</v>
      </c>
      <c r="F162" s="26">
        <f t="shared" si="27"/>
        <v>0.91007941433365513</v>
      </c>
      <c r="G162" s="25">
        <f t="shared" si="27"/>
        <v>0.91272123385280202</v>
      </c>
      <c r="H162" s="25">
        <f t="shared" si="27"/>
        <v>0.91074909207925347</v>
      </c>
      <c r="I162" s="25">
        <f t="shared" si="27"/>
        <v>0.91077472072817545</v>
      </c>
      <c r="J162" s="25">
        <f t="shared" si="27"/>
        <v>0.90709994023812812</v>
      </c>
      <c r="K162" s="25">
        <f t="shared" si="27"/>
        <v>0.8959633154047717</v>
      </c>
      <c r="L162" s="25">
        <f t="shared" si="27"/>
        <v>0.89944651312462653</v>
      </c>
      <c r="M162" s="36">
        <f t="shared" si="27"/>
        <v>0.8951821587826968</v>
      </c>
      <c r="N162" s="26">
        <f t="shared" si="27"/>
        <v>0.90438249896565992</v>
      </c>
      <c r="O162" s="25">
        <f t="shared" si="27"/>
        <v>0.90035972049832214</v>
      </c>
      <c r="P162" s="25">
        <f t="shared" si="27"/>
        <v>0.90036006527835244</v>
      </c>
      <c r="Q162" s="25">
        <f t="shared" si="27"/>
        <v>0.89136544384682581</v>
      </c>
      <c r="R162" s="25">
        <f t="shared" si="27"/>
        <v>0.89094067484944606</v>
      </c>
      <c r="S162" s="25">
        <f t="shared" si="27"/>
        <v>0.89379108628694881</v>
      </c>
      <c r="T162" s="36">
        <f t="shared" si="27"/>
        <v>0.89590240426607837</v>
      </c>
      <c r="U162" s="26">
        <f t="shared" si="27"/>
        <v>0.90130832528846594</v>
      </c>
      <c r="V162" s="25">
        <f t="shared" si="27"/>
        <v>0.88929239645106428</v>
      </c>
      <c r="W162" s="25">
        <f t="shared" si="27"/>
        <v>0.89083850503378847</v>
      </c>
      <c r="X162" s="25">
        <f t="shared" si="27"/>
        <v>0.89293752585850228</v>
      </c>
      <c r="Y162" s="36">
        <f t="shared" si="27"/>
        <v>0.89578931641612647</v>
      </c>
      <c r="Z162" s="26">
        <f t="shared" si="27"/>
        <v>0.88745609800947001</v>
      </c>
      <c r="AA162" s="36">
        <f t="shared" si="27"/>
        <v>0.88367179239645088</v>
      </c>
      <c r="AB162" s="26">
        <f t="shared" si="27"/>
        <v>0.86861260515790928</v>
      </c>
      <c r="AC162" s="25">
        <f t="shared" si="27"/>
        <v>0.86631866868937613</v>
      </c>
      <c r="AD162" s="257">
        <f t="shared" si="27"/>
        <v>0.87026042384958391</v>
      </c>
      <c r="AE162" s="258">
        <f t="shared" si="27"/>
        <v>0.86393727301981327</v>
      </c>
      <c r="AF162" s="26">
        <f t="shared" si="27"/>
        <v>0.8823208293108995</v>
      </c>
      <c r="AG162" s="25">
        <f t="shared" si="27"/>
        <v>0.90358582724221947</v>
      </c>
      <c r="AH162" s="32">
        <f t="shared" si="27"/>
        <v>0.9165366845952283</v>
      </c>
      <c r="AI162" s="24"/>
    </row>
    <row r="163" spans="1:35" s="1" customFormat="1" ht="15.9" customHeight="1" thickBot="1" x14ac:dyDescent="0.3">
      <c r="A163" s="3"/>
      <c r="B163" s="4"/>
      <c r="C163" s="223"/>
      <c r="D163" s="21"/>
      <c r="E163" s="33"/>
      <c r="F163" s="21"/>
      <c r="G163" s="5"/>
      <c r="H163" s="5"/>
      <c r="I163" s="5"/>
      <c r="J163" s="5"/>
      <c r="K163" s="5"/>
      <c r="L163" s="5"/>
      <c r="M163" s="33"/>
      <c r="N163" s="21"/>
      <c r="O163" s="5"/>
      <c r="P163" s="5"/>
      <c r="Q163" s="5"/>
      <c r="R163" s="5"/>
      <c r="S163" s="5"/>
      <c r="T163" s="33"/>
      <c r="U163" s="21"/>
      <c r="V163" s="5"/>
      <c r="W163" s="5"/>
      <c r="X163" s="5"/>
      <c r="Y163" s="33"/>
      <c r="Z163" s="21"/>
      <c r="AA163" s="33"/>
      <c r="AB163" s="21"/>
      <c r="AC163" s="5"/>
      <c r="AD163" s="247"/>
      <c r="AE163" s="248"/>
      <c r="AF163" s="21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233"/>
      <c r="D164" s="145"/>
      <c r="E164" s="144"/>
      <c r="F164" s="145"/>
      <c r="G164" s="143"/>
      <c r="H164" s="143"/>
      <c r="I164" s="143"/>
      <c r="J164" s="143"/>
      <c r="K164" s="143"/>
      <c r="L164" s="143"/>
      <c r="M164" s="144"/>
      <c r="N164" s="145"/>
      <c r="O164" s="143"/>
      <c r="P164" s="143"/>
      <c r="Q164" s="143"/>
      <c r="R164" s="143"/>
      <c r="S164" s="143"/>
      <c r="T164" s="144"/>
      <c r="U164" s="145"/>
      <c r="V164" s="143"/>
      <c r="W164" s="143"/>
      <c r="X164" s="143"/>
      <c r="Y164" s="144"/>
      <c r="Z164" s="145"/>
      <c r="AA164" s="144"/>
      <c r="AB164" s="145"/>
      <c r="AC164" s="143"/>
      <c r="AD164" s="259"/>
      <c r="AE164" s="260"/>
      <c r="AF164" s="145"/>
      <c r="AG164" s="144"/>
      <c r="AH164" s="146"/>
    </row>
    <row r="165" spans="1:35" s="1" customFormat="1" ht="15.9" customHeight="1" x14ac:dyDescent="0.3">
      <c r="A165" s="3"/>
      <c r="B165" s="113" t="s">
        <v>114</v>
      </c>
      <c r="C165" s="223"/>
      <c r="D165" s="21"/>
      <c r="E165" s="33"/>
      <c r="F165" s="21"/>
      <c r="G165" s="5"/>
      <c r="H165" s="5"/>
      <c r="I165" s="5"/>
      <c r="J165" s="5"/>
      <c r="K165" s="5"/>
      <c r="L165" s="5"/>
      <c r="M165" s="33"/>
      <c r="N165" s="21"/>
      <c r="O165" s="5"/>
      <c r="P165" s="5"/>
      <c r="Q165" s="5"/>
      <c r="R165" s="5"/>
      <c r="S165" s="5"/>
      <c r="T165" s="33"/>
      <c r="U165" s="21"/>
      <c r="V165" s="5"/>
      <c r="W165" s="5"/>
      <c r="X165" s="5"/>
      <c r="Y165" s="33"/>
      <c r="Z165" s="21"/>
      <c r="AA165" s="33"/>
      <c r="AB165" s="21"/>
      <c r="AC165" s="5"/>
      <c r="AD165" s="247"/>
      <c r="AE165" s="248"/>
      <c r="AF165" s="21"/>
      <c r="AG165" s="33"/>
      <c r="AH165" s="147"/>
    </row>
    <row r="166" spans="1:35" x14ac:dyDescent="0.3">
      <c r="A166" s="191">
        <v>1</v>
      </c>
      <c r="B166" s="192" t="s">
        <v>115</v>
      </c>
      <c r="C166" s="235">
        <v>1107</v>
      </c>
      <c r="D166" s="91">
        <v>0</v>
      </c>
      <c r="E166" s="100">
        <v>0.17</v>
      </c>
      <c r="F166" s="104">
        <v>1</v>
      </c>
      <c r="G166" s="101">
        <v>1</v>
      </c>
      <c r="H166" s="101">
        <v>1</v>
      </c>
      <c r="I166" s="101">
        <v>1</v>
      </c>
      <c r="J166" s="101">
        <v>1</v>
      </c>
      <c r="K166" s="101">
        <v>1</v>
      </c>
      <c r="L166" s="101">
        <v>1</v>
      </c>
      <c r="M166" s="102">
        <v>1</v>
      </c>
      <c r="N166" s="104">
        <v>1</v>
      </c>
      <c r="O166" s="101">
        <v>1</v>
      </c>
      <c r="P166" s="101">
        <v>1</v>
      </c>
      <c r="Q166" s="101">
        <v>1</v>
      </c>
      <c r="R166" s="101">
        <v>1</v>
      </c>
      <c r="S166" s="101">
        <v>1</v>
      </c>
      <c r="T166" s="102">
        <v>1</v>
      </c>
      <c r="U166" s="104">
        <v>1</v>
      </c>
      <c r="V166" s="101">
        <v>1</v>
      </c>
      <c r="W166" s="101">
        <v>1</v>
      </c>
      <c r="X166" s="101">
        <v>1</v>
      </c>
      <c r="Y166" s="102">
        <v>1</v>
      </c>
      <c r="Z166" s="104">
        <v>1</v>
      </c>
      <c r="AA166" s="102">
        <v>1</v>
      </c>
      <c r="AB166" s="104">
        <v>1</v>
      </c>
      <c r="AC166" s="101">
        <v>1</v>
      </c>
      <c r="AD166" s="264">
        <v>1</v>
      </c>
      <c r="AE166" s="261">
        <v>1</v>
      </c>
      <c r="AF166" s="64">
        <v>1</v>
      </c>
      <c r="AG166" s="66">
        <v>1</v>
      </c>
      <c r="AH166" s="148">
        <v>1</v>
      </c>
    </row>
    <row r="167" spans="1:35" x14ac:dyDescent="0.3">
      <c r="A167" s="71">
        <f t="shared" ref="A167:A173" si="28">+A166+1</f>
        <v>2</v>
      </c>
      <c r="B167" s="72" t="s">
        <v>116</v>
      </c>
      <c r="C167" s="224">
        <v>1073</v>
      </c>
      <c r="D167" s="104">
        <v>1</v>
      </c>
      <c r="E167" s="102">
        <v>1</v>
      </c>
      <c r="F167" s="104">
        <v>1</v>
      </c>
      <c r="G167" s="101">
        <v>1</v>
      </c>
      <c r="H167" s="101">
        <v>1</v>
      </c>
      <c r="I167" s="101">
        <v>1</v>
      </c>
      <c r="J167" s="101">
        <v>1</v>
      </c>
      <c r="K167" s="101">
        <v>1</v>
      </c>
      <c r="L167" s="101">
        <v>1</v>
      </c>
      <c r="M167" s="102">
        <v>1</v>
      </c>
      <c r="N167" s="104">
        <v>1</v>
      </c>
      <c r="O167" s="101">
        <v>1</v>
      </c>
      <c r="P167" s="101">
        <v>1</v>
      </c>
      <c r="Q167" s="101">
        <v>1</v>
      </c>
      <c r="R167" s="101">
        <v>1</v>
      </c>
      <c r="S167" s="101">
        <v>1</v>
      </c>
      <c r="T167" s="102">
        <v>1</v>
      </c>
      <c r="U167" s="104">
        <v>1</v>
      </c>
      <c r="V167" s="101">
        <v>1</v>
      </c>
      <c r="W167" s="101">
        <v>1</v>
      </c>
      <c r="X167" s="101">
        <v>1</v>
      </c>
      <c r="Y167" s="102">
        <v>1</v>
      </c>
      <c r="Z167" s="104">
        <v>1</v>
      </c>
      <c r="AA167" s="102">
        <v>1</v>
      </c>
      <c r="AB167" s="104">
        <v>1</v>
      </c>
      <c r="AC167" s="101">
        <v>1</v>
      </c>
      <c r="AD167" s="264">
        <v>1</v>
      </c>
      <c r="AE167" s="261">
        <v>1</v>
      </c>
      <c r="AF167" s="64">
        <v>1</v>
      </c>
      <c r="AG167" s="66">
        <v>1</v>
      </c>
      <c r="AH167" s="148">
        <v>1</v>
      </c>
    </row>
    <row r="168" spans="1:35" x14ac:dyDescent="0.3">
      <c r="A168" s="71">
        <f t="shared" si="28"/>
        <v>3</v>
      </c>
      <c r="B168" s="72" t="s">
        <v>117</v>
      </c>
      <c r="C168" s="224">
        <v>1087</v>
      </c>
      <c r="D168" s="104">
        <v>1</v>
      </c>
      <c r="E168" s="102">
        <v>1</v>
      </c>
      <c r="F168" s="104">
        <v>1</v>
      </c>
      <c r="G168" s="101">
        <v>1</v>
      </c>
      <c r="H168" s="101">
        <v>1</v>
      </c>
      <c r="I168" s="101">
        <v>1</v>
      </c>
      <c r="J168" s="101">
        <v>1</v>
      </c>
      <c r="K168" s="101">
        <v>1</v>
      </c>
      <c r="L168" s="101">
        <v>1</v>
      </c>
      <c r="M168" s="102">
        <v>1</v>
      </c>
      <c r="N168" s="104">
        <v>1</v>
      </c>
      <c r="O168" s="101">
        <v>1</v>
      </c>
      <c r="P168" s="101">
        <v>1</v>
      </c>
      <c r="Q168" s="101">
        <v>1</v>
      </c>
      <c r="R168" s="101">
        <v>1</v>
      </c>
      <c r="S168" s="101">
        <v>1</v>
      </c>
      <c r="T168" s="102">
        <v>1</v>
      </c>
      <c r="U168" s="104">
        <v>1</v>
      </c>
      <c r="V168" s="101">
        <v>1</v>
      </c>
      <c r="W168" s="101">
        <v>1</v>
      </c>
      <c r="X168" s="101">
        <v>1</v>
      </c>
      <c r="Y168" s="102">
        <v>1</v>
      </c>
      <c r="Z168" s="104">
        <v>1</v>
      </c>
      <c r="AA168" s="102">
        <v>1</v>
      </c>
      <c r="AB168" s="104">
        <v>1</v>
      </c>
      <c r="AC168" s="101">
        <v>1</v>
      </c>
      <c r="AD168" s="264">
        <v>1</v>
      </c>
      <c r="AE168" s="261">
        <v>1</v>
      </c>
      <c r="AF168" s="64">
        <v>1</v>
      </c>
      <c r="AG168" s="66">
        <v>1</v>
      </c>
      <c r="AH168" s="148">
        <v>1</v>
      </c>
    </row>
    <row r="169" spans="1:35" x14ac:dyDescent="0.3">
      <c r="A169" s="54">
        <f t="shared" si="28"/>
        <v>4</v>
      </c>
      <c r="B169" s="55" t="s">
        <v>118</v>
      </c>
      <c r="C169" s="231">
        <v>1243</v>
      </c>
      <c r="D169" s="47">
        <v>0.99</v>
      </c>
      <c r="E169" s="46">
        <v>0.99</v>
      </c>
      <c r="F169" s="47">
        <v>0.99</v>
      </c>
      <c r="G169" s="45">
        <v>0.99</v>
      </c>
      <c r="H169" s="45">
        <v>0.99</v>
      </c>
      <c r="I169" s="45">
        <v>0.99</v>
      </c>
      <c r="J169" s="45">
        <v>0.99</v>
      </c>
      <c r="K169" s="45">
        <v>0.99</v>
      </c>
      <c r="L169" s="45">
        <v>0.99</v>
      </c>
      <c r="M169" s="46">
        <v>0.99</v>
      </c>
      <c r="N169" s="47">
        <v>0.99</v>
      </c>
      <c r="O169" s="45">
        <v>0.99</v>
      </c>
      <c r="P169" s="45">
        <v>0.99</v>
      </c>
      <c r="Q169" s="45">
        <v>0.99</v>
      </c>
      <c r="R169" s="45">
        <v>0.99</v>
      </c>
      <c r="S169" s="45">
        <v>0.99</v>
      </c>
      <c r="T169" s="46">
        <v>0.99</v>
      </c>
      <c r="U169" s="47">
        <v>0.99</v>
      </c>
      <c r="V169" s="45">
        <v>0.99</v>
      </c>
      <c r="W169" s="45">
        <v>0.99</v>
      </c>
      <c r="X169" s="45">
        <v>0.99</v>
      </c>
      <c r="Y169" s="46">
        <v>0.99</v>
      </c>
      <c r="Z169" s="47">
        <v>0.99</v>
      </c>
      <c r="AA169" s="46">
        <v>0.99</v>
      </c>
      <c r="AB169" s="47">
        <v>0.99</v>
      </c>
      <c r="AC169" s="45">
        <v>0.99</v>
      </c>
      <c r="AD169" s="265">
        <v>0.99</v>
      </c>
      <c r="AE169" s="268">
        <v>0.99</v>
      </c>
      <c r="AF169" s="178">
        <v>0.99</v>
      </c>
      <c r="AG169" s="60">
        <v>0.99</v>
      </c>
      <c r="AH169" s="62">
        <v>0.99</v>
      </c>
    </row>
    <row r="170" spans="1:35" x14ac:dyDescent="0.3">
      <c r="A170" s="54">
        <f t="shared" si="28"/>
        <v>5</v>
      </c>
      <c r="B170" s="55" t="s">
        <v>119</v>
      </c>
      <c r="C170" s="231">
        <v>1243</v>
      </c>
      <c r="D170" s="47">
        <v>0.98</v>
      </c>
      <c r="E170" s="156">
        <v>0.98</v>
      </c>
      <c r="F170" s="218">
        <v>0.98</v>
      </c>
      <c r="G170" s="156">
        <v>0.98</v>
      </c>
      <c r="H170" s="172">
        <v>0.99</v>
      </c>
      <c r="I170" s="172">
        <v>0.99</v>
      </c>
      <c r="J170" s="172">
        <v>0.99</v>
      </c>
      <c r="K170" s="172">
        <v>0.99</v>
      </c>
      <c r="L170" s="172">
        <v>0.99</v>
      </c>
      <c r="M170" s="156">
        <v>0.99</v>
      </c>
      <c r="N170" s="218">
        <v>0.99</v>
      </c>
      <c r="O170" s="172">
        <v>0.99</v>
      </c>
      <c r="P170" s="172">
        <v>0.99</v>
      </c>
      <c r="Q170" s="172">
        <v>0.99</v>
      </c>
      <c r="R170" s="172">
        <v>0.99</v>
      </c>
      <c r="S170" s="172">
        <v>0.99</v>
      </c>
      <c r="T170" s="156">
        <v>0.99</v>
      </c>
      <c r="U170" s="218">
        <v>0.99</v>
      </c>
      <c r="V170" s="172">
        <v>0.99</v>
      </c>
      <c r="W170" s="172">
        <v>0.99</v>
      </c>
      <c r="X170" s="172">
        <v>0.99</v>
      </c>
      <c r="Y170" s="156">
        <v>0.99</v>
      </c>
      <c r="Z170" s="243">
        <v>0.99</v>
      </c>
      <c r="AA170" s="156">
        <v>0.99</v>
      </c>
      <c r="AB170" s="218">
        <v>0.99</v>
      </c>
      <c r="AC170" s="172">
        <v>0.99</v>
      </c>
      <c r="AD170" s="271">
        <v>0.99</v>
      </c>
      <c r="AE170" s="272">
        <v>0.99</v>
      </c>
      <c r="AF170" s="217">
        <v>0.99</v>
      </c>
      <c r="AG170" s="186">
        <v>0.99</v>
      </c>
      <c r="AH170" s="62">
        <v>0.99</v>
      </c>
    </row>
    <row r="171" spans="1:35" x14ac:dyDescent="0.3">
      <c r="A171" s="54">
        <f t="shared" si="28"/>
        <v>6</v>
      </c>
      <c r="B171" s="55" t="s">
        <v>120</v>
      </c>
      <c r="C171" s="231">
        <v>1247</v>
      </c>
      <c r="D171" s="47">
        <v>0.97</v>
      </c>
      <c r="E171" s="156">
        <v>0.97</v>
      </c>
      <c r="F171" s="218">
        <v>0.97</v>
      </c>
      <c r="G171" s="156">
        <v>0.97</v>
      </c>
      <c r="H171" s="172">
        <v>0.97</v>
      </c>
      <c r="I171" s="172">
        <v>0.97</v>
      </c>
      <c r="J171" s="172">
        <v>0.97</v>
      </c>
      <c r="K171" s="172">
        <v>0.97</v>
      </c>
      <c r="L171" s="172">
        <v>0.97</v>
      </c>
      <c r="M171" s="156">
        <v>0.97</v>
      </c>
      <c r="N171" s="218">
        <v>0.99</v>
      </c>
      <c r="O171" s="172">
        <v>0.99</v>
      </c>
      <c r="P171" s="172">
        <v>0.97</v>
      </c>
      <c r="Q171" s="172">
        <v>0.97</v>
      </c>
      <c r="R171" s="172">
        <v>0.97</v>
      </c>
      <c r="S171" s="172">
        <v>0.97</v>
      </c>
      <c r="T171" s="156">
        <v>0.97</v>
      </c>
      <c r="U171" s="242">
        <v>0</v>
      </c>
      <c r="V171" s="236">
        <v>0</v>
      </c>
      <c r="W171" s="236">
        <v>0.04</v>
      </c>
      <c r="X171" s="172">
        <v>0.18</v>
      </c>
      <c r="Y171" s="156">
        <v>0.86</v>
      </c>
      <c r="Z171" s="243">
        <v>0.97</v>
      </c>
      <c r="AA171" s="156">
        <v>0.97</v>
      </c>
      <c r="AB171" s="218">
        <v>0.97</v>
      </c>
      <c r="AC171" s="172">
        <v>0.97</v>
      </c>
      <c r="AD171" s="271">
        <v>0.97</v>
      </c>
      <c r="AE171" s="272">
        <v>0.97</v>
      </c>
      <c r="AF171" s="217">
        <v>0.99</v>
      </c>
      <c r="AG171" s="186">
        <v>0.99</v>
      </c>
      <c r="AH171" s="62">
        <v>0.99</v>
      </c>
    </row>
    <row r="172" spans="1:35" x14ac:dyDescent="0.3">
      <c r="A172" s="71">
        <f t="shared" si="28"/>
        <v>7</v>
      </c>
      <c r="B172" s="72" t="s">
        <v>121</v>
      </c>
      <c r="C172" s="224">
        <v>1070</v>
      </c>
      <c r="D172" s="104">
        <v>1</v>
      </c>
      <c r="E172" s="102">
        <v>1</v>
      </c>
      <c r="F172" s="104">
        <v>1</v>
      </c>
      <c r="G172" s="101">
        <v>1</v>
      </c>
      <c r="H172" s="101">
        <v>1</v>
      </c>
      <c r="I172" s="101">
        <v>1</v>
      </c>
      <c r="J172" s="101">
        <v>1</v>
      </c>
      <c r="K172" s="45">
        <v>0.99</v>
      </c>
      <c r="L172" s="45">
        <v>0.99</v>
      </c>
      <c r="M172" s="46">
        <v>0.99</v>
      </c>
      <c r="N172" s="46">
        <v>0.99</v>
      </c>
      <c r="O172" s="101">
        <v>1</v>
      </c>
      <c r="P172" s="101">
        <v>1</v>
      </c>
      <c r="Q172" s="101">
        <v>1</v>
      </c>
      <c r="R172" s="45">
        <v>0.98</v>
      </c>
      <c r="S172" s="45">
        <v>0.98</v>
      </c>
      <c r="T172" s="156">
        <v>0.98</v>
      </c>
      <c r="U172" s="176">
        <v>0.99</v>
      </c>
      <c r="V172" s="45">
        <v>0.99</v>
      </c>
      <c r="W172" s="45">
        <v>0.99</v>
      </c>
      <c r="X172" s="101">
        <v>1</v>
      </c>
      <c r="Y172" s="102">
        <v>1</v>
      </c>
      <c r="Z172" s="243">
        <v>0.99</v>
      </c>
      <c r="AA172" s="156">
        <v>0.99</v>
      </c>
      <c r="AB172" s="218">
        <v>0.99</v>
      </c>
      <c r="AC172" s="172">
        <v>0.99</v>
      </c>
      <c r="AD172" s="271">
        <v>0.99</v>
      </c>
      <c r="AE172" s="268">
        <v>0.99</v>
      </c>
      <c r="AF172" s="240">
        <v>1</v>
      </c>
      <c r="AG172" s="66">
        <v>1</v>
      </c>
      <c r="AH172" s="148">
        <v>1</v>
      </c>
    </row>
    <row r="173" spans="1:35" ht="16.2" thickBot="1" x14ac:dyDescent="0.35">
      <c r="A173" s="73">
        <f t="shared" si="28"/>
        <v>8</v>
      </c>
      <c r="B173" s="74" t="s">
        <v>122</v>
      </c>
      <c r="C173" s="230">
        <v>1080</v>
      </c>
      <c r="D173" s="105">
        <v>1</v>
      </c>
      <c r="E173" s="108">
        <v>1</v>
      </c>
      <c r="F173" s="105">
        <v>1</v>
      </c>
      <c r="G173" s="107">
        <v>1</v>
      </c>
      <c r="H173" s="107">
        <v>1</v>
      </c>
      <c r="I173" s="107">
        <v>1</v>
      </c>
      <c r="J173" s="107">
        <v>1</v>
      </c>
      <c r="K173" s="57">
        <v>0.99</v>
      </c>
      <c r="L173" s="57">
        <v>0.99</v>
      </c>
      <c r="M173" s="58">
        <v>0.99</v>
      </c>
      <c r="N173" s="58">
        <v>0.99</v>
      </c>
      <c r="O173" s="107">
        <v>1</v>
      </c>
      <c r="P173" s="107">
        <v>1</v>
      </c>
      <c r="Q173" s="107">
        <v>1</v>
      </c>
      <c r="R173" s="57">
        <v>0.98</v>
      </c>
      <c r="S173" s="57">
        <v>0.98</v>
      </c>
      <c r="T173" s="108">
        <v>1</v>
      </c>
      <c r="U173" s="105">
        <v>1</v>
      </c>
      <c r="V173" s="107">
        <v>1</v>
      </c>
      <c r="W173" s="107">
        <v>1</v>
      </c>
      <c r="X173" s="107">
        <v>1</v>
      </c>
      <c r="Y173" s="108">
        <v>1</v>
      </c>
      <c r="Z173" s="105">
        <v>1</v>
      </c>
      <c r="AA173" s="108">
        <v>1</v>
      </c>
      <c r="AB173" s="105">
        <v>1</v>
      </c>
      <c r="AC173" s="107">
        <v>1</v>
      </c>
      <c r="AD173" s="267">
        <v>1</v>
      </c>
      <c r="AE173" s="263">
        <v>1</v>
      </c>
      <c r="AF173" s="69">
        <v>1</v>
      </c>
      <c r="AG173" s="68">
        <v>1</v>
      </c>
      <c r="AH173" s="149">
        <v>1</v>
      </c>
    </row>
    <row r="174" spans="1:35" x14ac:dyDescent="0.3">
      <c r="A174" s="9"/>
      <c r="B174" s="20" t="s">
        <v>107</v>
      </c>
      <c r="C174" s="226"/>
      <c r="D174" s="22">
        <f t="shared" ref="D174:AH174" si="29">(D166*$C166)+(D167*$C167)+(D168*$C168)+(D169*$C169)+(D170*$C170)+(D171*$C171)+(D172*$C172)+(D173*$C173)</f>
        <v>7968.2999999999993</v>
      </c>
      <c r="E174" s="34">
        <f t="shared" si="29"/>
        <v>8156.49</v>
      </c>
      <c r="F174" s="22">
        <f t="shared" si="29"/>
        <v>9075.2999999999993</v>
      </c>
      <c r="G174" s="12">
        <f t="shared" si="29"/>
        <v>9075.2999999999993</v>
      </c>
      <c r="H174" s="12">
        <f t="shared" si="29"/>
        <v>9087.73</v>
      </c>
      <c r="I174" s="12">
        <f t="shared" si="29"/>
        <v>9087.73</v>
      </c>
      <c r="J174" s="12">
        <f t="shared" si="29"/>
        <v>9087.73</v>
      </c>
      <c r="K174" s="12">
        <f t="shared" si="29"/>
        <v>9066.23</v>
      </c>
      <c r="L174" s="12">
        <f t="shared" si="29"/>
        <v>9066.23</v>
      </c>
      <c r="M174" s="34">
        <f t="shared" si="29"/>
        <v>9066.23</v>
      </c>
      <c r="N174" s="22">
        <f t="shared" si="29"/>
        <v>9091.17</v>
      </c>
      <c r="O174" s="12">
        <f t="shared" si="29"/>
        <v>9112.6699999999983</v>
      </c>
      <c r="P174" s="12">
        <f t="shared" si="29"/>
        <v>9087.73</v>
      </c>
      <c r="Q174" s="12">
        <f t="shared" si="29"/>
        <v>9087.73</v>
      </c>
      <c r="R174" s="12">
        <f t="shared" si="29"/>
        <v>9044.73</v>
      </c>
      <c r="S174" s="12">
        <f t="shared" si="29"/>
        <v>9044.73</v>
      </c>
      <c r="T174" s="34">
        <f t="shared" si="29"/>
        <v>9066.33</v>
      </c>
      <c r="U174" s="22">
        <f t="shared" si="29"/>
        <v>7867.44</v>
      </c>
      <c r="V174" s="12">
        <f t="shared" si="29"/>
        <v>7867.44</v>
      </c>
      <c r="W174" s="12">
        <f t="shared" si="29"/>
        <v>7917.32</v>
      </c>
      <c r="X174" s="12">
        <f t="shared" si="29"/>
        <v>8102.5999999999995</v>
      </c>
      <c r="Y174" s="34">
        <f t="shared" si="29"/>
        <v>8950.56</v>
      </c>
      <c r="Z174" s="22">
        <f t="shared" si="29"/>
        <v>9077.0299999999988</v>
      </c>
      <c r="AA174" s="34">
        <f t="shared" si="29"/>
        <v>9077.0299999999988</v>
      </c>
      <c r="AB174" s="22">
        <f t="shared" si="29"/>
        <v>9077.0299999999988</v>
      </c>
      <c r="AC174" s="12">
        <f t="shared" si="29"/>
        <v>9077.0299999999988</v>
      </c>
      <c r="AD174" s="249">
        <f t="shared" si="29"/>
        <v>9077.0299999999988</v>
      </c>
      <c r="AE174" s="250">
        <f t="shared" si="29"/>
        <v>9077.0299999999988</v>
      </c>
      <c r="AF174" s="22">
        <f t="shared" si="29"/>
        <v>9112.6699999999983</v>
      </c>
      <c r="AG174" s="34">
        <f t="shared" si="29"/>
        <v>9112.6699999999983</v>
      </c>
      <c r="AH174" s="38">
        <f t="shared" si="29"/>
        <v>9112.6699999999983</v>
      </c>
    </row>
    <row r="175" spans="1:35" x14ac:dyDescent="0.3">
      <c r="A175" s="15"/>
      <c r="B175" s="13" t="s">
        <v>108</v>
      </c>
      <c r="C175" s="227">
        <v>7.2499999999999995E-2</v>
      </c>
      <c r="D175" s="22"/>
      <c r="E175" s="34"/>
      <c r="F175" s="37"/>
      <c r="G175" s="37"/>
      <c r="H175" s="22"/>
      <c r="I175" s="12"/>
      <c r="J175" s="12"/>
      <c r="K175" s="12"/>
      <c r="L175" s="12"/>
      <c r="M175" s="34"/>
      <c r="N175" s="37"/>
      <c r="O175" s="12"/>
      <c r="P175" s="12"/>
      <c r="Q175" s="12"/>
      <c r="R175" s="12"/>
      <c r="S175" s="12"/>
      <c r="T175" s="34"/>
      <c r="U175" s="37"/>
      <c r="V175" s="12"/>
      <c r="W175" s="12"/>
      <c r="X175" s="12"/>
      <c r="Y175" s="34"/>
      <c r="Z175" s="22"/>
      <c r="AA175" s="34"/>
      <c r="AB175" s="37"/>
      <c r="AC175" s="12"/>
      <c r="AD175" s="249"/>
      <c r="AE175" s="250"/>
      <c r="AF175" s="37">
        <f>(IF(AF166&lt;100%,0,AF166*$C166)+IF(AF167&lt;100%,0,AF167*$C167)+IF(AF168&lt;100%,0,AF168*$C168)+IF(AF169&lt;100%,0,AF169*$C169)+IF(AF170&lt;100%,0,AF170*$C170)+IF(AF171&lt;100%,0,AF171*$C171)+IF(AF172&lt;100%,0,AF172*$C172)+IF(AF173&lt;100%,0,AF173*$C173))*$C175</f>
        <v>392.73249999999996</v>
      </c>
      <c r="AG175" s="34">
        <f>(IF(AG166&lt;100%,0,AG166*$C166)+IF(AG167&lt;100%,0,AG167*$C167)+IF(AG168&lt;100%,0,AG168*$C168)+IF(AG169&lt;100%,0,AG169*$C169)+IF(AG170&lt;100%,0,AG170*$C170)+IF(AG171&lt;100%,0,AG171*$C171)+IF(AG172&lt;100%,0,AG172*$C172)+IF(AG173&lt;100%,0,AG173*$C173))*$C175</f>
        <v>392.73249999999996</v>
      </c>
      <c r="AH175" s="38">
        <f>(IF(AH166&lt;100%,0,AH166*$C166)+IF(AH167&lt;100%,0,AH167*$C167)+IF(AH168&lt;100%,0,AH168*$C168)+IF(AH169&lt;100%,0,AH169*$C169)+IF(AH170&lt;100%,0,AH170*$C170)+IF(AH171&lt;100%,0,AH171*$C171)+IF(AH172&lt;100%,0,AH172*$C172)+IF(AH173&lt;100%,0,AH173*$C173))*$C175</f>
        <v>392.73249999999996</v>
      </c>
    </row>
    <row r="176" spans="1:35" x14ac:dyDescent="0.3">
      <c r="A176" s="15"/>
      <c r="B176" s="14" t="s">
        <v>106</v>
      </c>
      <c r="C176" s="228"/>
      <c r="D176" s="23">
        <f t="shared" ref="D176:AH176" si="30">D174-D175</f>
        <v>7968.2999999999993</v>
      </c>
      <c r="E176" s="35">
        <f t="shared" si="30"/>
        <v>8156.49</v>
      </c>
      <c r="F176" s="23">
        <f t="shared" si="30"/>
        <v>9075.2999999999993</v>
      </c>
      <c r="G176" s="17">
        <f t="shared" si="30"/>
        <v>9075.2999999999993</v>
      </c>
      <c r="H176" s="17">
        <f t="shared" si="30"/>
        <v>9087.73</v>
      </c>
      <c r="I176" s="17">
        <f t="shared" si="30"/>
        <v>9087.73</v>
      </c>
      <c r="J176" s="17">
        <f t="shared" si="30"/>
        <v>9087.73</v>
      </c>
      <c r="K176" s="17">
        <f t="shared" si="30"/>
        <v>9066.23</v>
      </c>
      <c r="L176" s="17">
        <f t="shared" si="30"/>
        <v>9066.23</v>
      </c>
      <c r="M176" s="35">
        <f t="shared" si="30"/>
        <v>9066.23</v>
      </c>
      <c r="N176" s="23">
        <f t="shared" si="30"/>
        <v>9091.17</v>
      </c>
      <c r="O176" s="17">
        <f t="shared" si="30"/>
        <v>9112.6699999999983</v>
      </c>
      <c r="P176" s="17">
        <f t="shared" si="30"/>
        <v>9087.73</v>
      </c>
      <c r="Q176" s="17">
        <f t="shared" si="30"/>
        <v>9087.73</v>
      </c>
      <c r="R176" s="17">
        <f t="shared" si="30"/>
        <v>9044.73</v>
      </c>
      <c r="S176" s="17">
        <f t="shared" si="30"/>
        <v>9044.73</v>
      </c>
      <c r="T176" s="35">
        <f t="shared" si="30"/>
        <v>9066.33</v>
      </c>
      <c r="U176" s="23">
        <f t="shared" si="30"/>
        <v>7867.44</v>
      </c>
      <c r="V176" s="17">
        <f t="shared" si="30"/>
        <v>7867.44</v>
      </c>
      <c r="W176" s="17">
        <f t="shared" si="30"/>
        <v>7917.32</v>
      </c>
      <c r="X176" s="17">
        <f t="shared" si="30"/>
        <v>8102.5999999999995</v>
      </c>
      <c r="Y176" s="35">
        <f t="shared" si="30"/>
        <v>8950.56</v>
      </c>
      <c r="Z176" s="23">
        <f t="shared" si="30"/>
        <v>9077.0299999999988</v>
      </c>
      <c r="AA176" s="35">
        <f t="shared" si="30"/>
        <v>9077.0299999999988</v>
      </c>
      <c r="AB176" s="23">
        <f t="shared" si="30"/>
        <v>9077.0299999999988</v>
      </c>
      <c r="AC176" s="17">
        <f t="shared" si="30"/>
        <v>9077.0299999999988</v>
      </c>
      <c r="AD176" s="251">
        <f t="shared" si="30"/>
        <v>9077.0299999999988</v>
      </c>
      <c r="AE176" s="252">
        <f t="shared" si="30"/>
        <v>9077.0299999999988</v>
      </c>
      <c r="AF176" s="23">
        <f t="shared" si="30"/>
        <v>8719.9374999999982</v>
      </c>
      <c r="AG176" s="35">
        <f t="shared" si="30"/>
        <v>8719.9374999999982</v>
      </c>
      <c r="AH176" s="150">
        <f t="shared" si="30"/>
        <v>8719.9374999999982</v>
      </c>
    </row>
    <row r="177" spans="1:34" x14ac:dyDescent="0.3">
      <c r="A177" s="3"/>
      <c r="B177" s="7" t="s">
        <v>105</v>
      </c>
      <c r="C177" s="234">
        <f>SUM(C166:C173)</f>
        <v>9150</v>
      </c>
      <c r="D177" s="220"/>
      <c r="E177" s="33"/>
      <c r="F177" s="21"/>
      <c r="G177" s="5"/>
      <c r="H177" s="5"/>
      <c r="I177" s="5"/>
      <c r="J177" s="5"/>
      <c r="K177" s="5"/>
      <c r="L177" s="5"/>
      <c r="M177" s="33"/>
      <c r="N177" s="21"/>
      <c r="O177" s="5"/>
      <c r="P177" s="5"/>
      <c r="Q177" s="5"/>
      <c r="R177" s="5"/>
      <c r="S177" s="5"/>
      <c r="T177" s="33"/>
      <c r="U177" s="21"/>
      <c r="V177" s="5"/>
      <c r="W177" s="5"/>
      <c r="X177" s="5"/>
      <c r="Y177" s="33"/>
      <c r="Z177" s="21"/>
      <c r="AA177" s="33"/>
      <c r="AB177" s="21"/>
      <c r="AC177" s="5"/>
      <c r="AD177" s="247"/>
      <c r="AE177" s="248"/>
      <c r="AF177" s="21"/>
      <c r="AG177" s="33"/>
      <c r="AH177" s="147"/>
    </row>
    <row r="178" spans="1:34" x14ac:dyDescent="0.3">
      <c r="A178" s="3"/>
      <c r="B178" s="4"/>
      <c r="C178" s="3">
        <f>SUM(D176:AH176)/31</f>
        <v>8825.7971774193538</v>
      </c>
      <c r="D178" s="48"/>
      <c r="E178" s="33"/>
      <c r="F178" s="21"/>
      <c r="G178" s="5"/>
      <c r="H178" s="5"/>
      <c r="I178" s="5"/>
      <c r="J178" s="5"/>
      <c r="K178" s="5"/>
      <c r="L178" s="5"/>
      <c r="M178" s="33"/>
      <c r="N178" s="21"/>
      <c r="O178" s="5"/>
      <c r="P178" s="5"/>
      <c r="Q178" s="5"/>
      <c r="R178" s="5"/>
      <c r="S178" s="5"/>
      <c r="T178" s="33"/>
      <c r="U178" s="21"/>
      <c r="V178" s="5"/>
      <c r="W178" s="5"/>
      <c r="X178" s="5"/>
      <c r="Y178" s="33"/>
      <c r="Z178" s="21"/>
      <c r="AA178" s="33"/>
      <c r="AB178" s="21"/>
      <c r="AC178" s="5"/>
      <c r="AD178" s="247"/>
      <c r="AE178" s="248"/>
      <c r="AF178" s="21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D114" activePane="bottomRight" state="frozen"/>
      <selection pane="topRight" activeCell="E1" sqref="E1"/>
      <selection pane="bottomLeft" activeCell="A3" sqref="A3"/>
      <selection pane="bottomRight" activeCell="Q119" sqref="Q119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3" width="6.3984375" customWidth="1"/>
  </cols>
  <sheetData>
    <row r="1" spans="1:34" s="2" customFormat="1" ht="31.5" customHeight="1" thickTop="1" thickBot="1" x14ac:dyDescent="0.35">
      <c r="A1" s="77"/>
      <c r="B1" s="195">
        <v>37135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F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14">
        <f>AF2+1</f>
        <v>30</v>
      </c>
    </row>
    <row r="3" spans="1:34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58"/>
      <c r="O3" s="159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" customHeight="1" x14ac:dyDescent="0.25">
      <c r="A5" s="92">
        <v>1</v>
      </c>
      <c r="B5" s="93" t="s">
        <v>2</v>
      </c>
      <c r="C5" s="238">
        <v>810</v>
      </c>
      <c r="D5" s="210">
        <v>0</v>
      </c>
      <c r="E5" s="115">
        <v>0</v>
      </c>
      <c r="F5" s="115">
        <v>0</v>
      </c>
      <c r="G5" s="115">
        <v>0</v>
      </c>
      <c r="H5" s="115">
        <v>0</v>
      </c>
      <c r="I5" s="115">
        <v>0</v>
      </c>
      <c r="J5" s="115">
        <v>0</v>
      </c>
      <c r="K5" s="115">
        <v>0</v>
      </c>
      <c r="L5" s="115">
        <v>0</v>
      </c>
      <c r="M5" s="115">
        <v>0</v>
      </c>
      <c r="N5" s="115">
        <v>0</v>
      </c>
      <c r="O5" s="115">
        <v>0</v>
      </c>
      <c r="P5" s="115">
        <v>0</v>
      </c>
      <c r="Q5" s="115">
        <v>0</v>
      </c>
      <c r="R5" s="115">
        <v>0</v>
      </c>
      <c r="S5" s="115">
        <v>0</v>
      </c>
      <c r="T5" s="115">
        <v>0</v>
      </c>
      <c r="U5" s="115">
        <v>0</v>
      </c>
      <c r="V5" s="115">
        <v>0</v>
      </c>
      <c r="W5" s="115">
        <v>0</v>
      </c>
      <c r="X5" s="115">
        <v>0</v>
      </c>
      <c r="Y5" s="115">
        <v>0</v>
      </c>
      <c r="Z5" s="115">
        <v>0</v>
      </c>
      <c r="AA5" s="115">
        <v>0</v>
      </c>
      <c r="AB5" s="115">
        <v>0</v>
      </c>
      <c r="AC5" s="115">
        <v>0</v>
      </c>
      <c r="AD5" s="115">
        <v>0</v>
      </c>
      <c r="AE5" s="115">
        <v>0</v>
      </c>
      <c r="AF5" s="115">
        <v>0</v>
      </c>
      <c r="AG5" s="116">
        <v>0</v>
      </c>
    </row>
    <row r="6" spans="1:34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75">
        <v>1</v>
      </c>
    </row>
    <row r="8" spans="1:34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75">
        <v>1</v>
      </c>
    </row>
    <row r="9" spans="1:34" s="1" customFormat="1" ht="15.9" customHeight="1" x14ac:dyDescent="0.25">
      <c r="A9" s="71">
        <f t="shared" si="1"/>
        <v>5</v>
      </c>
      <c r="B9" s="72" t="s">
        <v>7</v>
      </c>
      <c r="C9" s="7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6">
        <v>1</v>
      </c>
      <c r="R9" s="66">
        <v>1</v>
      </c>
      <c r="S9" s="66">
        <v>1</v>
      </c>
      <c r="T9" s="66">
        <v>1</v>
      </c>
      <c r="U9" s="66">
        <v>1</v>
      </c>
      <c r="V9" s="66">
        <v>1</v>
      </c>
      <c r="W9" s="66">
        <v>1</v>
      </c>
      <c r="X9" s="66">
        <v>1</v>
      </c>
      <c r="Y9" s="66">
        <v>1</v>
      </c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6">
        <v>1</v>
      </c>
      <c r="AF9" s="65">
        <v>1</v>
      </c>
      <c r="AG9" s="75">
        <v>1</v>
      </c>
    </row>
    <row r="10" spans="1:34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6">
        <v>1</v>
      </c>
      <c r="W10" s="66">
        <v>1</v>
      </c>
      <c r="X10" s="66">
        <v>1</v>
      </c>
      <c r="Y10" s="173">
        <v>0.99</v>
      </c>
      <c r="Z10" s="173">
        <v>0.99</v>
      </c>
      <c r="AA10" s="173">
        <v>0.98</v>
      </c>
      <c r="AB10" s="173">
        <v>0.98</v>
      </c>
      <c r="AC10" s="173">
        <v>0.97</v>
      </c>
      <c r="AD10" s="173">
        <v>0.97</v>
      </c>
      <c r="AE10" s="173">
        <v>0.96</v>
      </c>
      <c r="AF10" s="173">
        <v>0.96</v>
      </c>
      <c r="AG10" s="61">
        <v>0.95</v>
      </c>
    </row>
    <row r="11" spans="1:34" s="1" customFormat="1" ht="15.9" customHeight="1" x14ac:dyDescent="0.25">
      <c r="A11" s="92">
        <f t="shared" si="1"/>
        <v>7</v>
      </c>
      <c r="B11" s="93" t="s">
        <v>9</v>
      </c>
      <c r="C11" s="92">
        <v>780</v>
      </c>
      <c r="D11" s="123">
        <v>0</v>
      </c>
      <c r="E11" s="115">
        <v>0</v>
      </c>
      <c r="F11" s="115">
        <v>0</v>
      </c>
      <c r="G11" s="115">
        <v>0</v>
      </c>
      <c r="H11" s="115">
        <v>0</v>
      </c>
      <c r="I11" s="115">
        <v>0</v>
      </c>
      <c r="J11" s="115">
        <v>0</v>
      </c>
      <c r="K11" s="115">
        <v>0</v>
      </c>
      <c r="L11" s="60">
        <v>0.2</v>
      </c>
      <c r="M11" s="60">
        <v>0.3</v>
      </c>
      <c r="N11" s="60">
        <v>0.5</v>
      </c>
      <c r="O11" s="60">
        <v>0.7</v>
      </c>
      <c r="P11" s="60">
        <v>0.9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" customHeight="1" x14ac:dyDescent="0.25">
      <c r="A13" s="9"/>
      <c r="B13" s="20" t="s">
        <v>107</v>
      </c>
      <c r="C13" s="11"/>
      <c r="D13" s="49">
        <f t="shared" ref="D13:AG13" si="2">(D5*$C5)+(D6*$C6)+(D7*$C7)+(D8*$C8)+(D9*$C9)+(D10*$C10)+(D11*$C11)+(D12*$C12)</f>
        <v>6112</v>
      </c>
      <c r="E13" s="12">
        <f t="shared" si="2"/>
        <v>6112</v>
      </c>
      <c r="F13" s="12">
        <f t="shared" si="2"/>
        <v>6112</v>
      </c>
      <c r="G13" s="12">
        <f t="shared" si="2"/>
        <v>6112</v>
      </c>
      <c r="H13" s="12">
        <f t="shared" si="2"/>
        <v>6112</v>
      </c>
      <c r="I13" s="12">
        <f t="shared" si="2"/>
        <v>6112</v>
      </c>
      <c r="J13" s="12">
        <f t="shared" si="2"/>
        <v>6112</v>
      </c>
      <c r="K13" s="12">
        <f t="shared" si="2"/>
        <v>6112</v>
      </c>
      <c r="L13" s="12">
        <f t="shared" si="2"/>
        <v>6268</v>
      </c>
      <c r="M13" s="12">
        <f t="shared" si="2"/>
        <v>6346</v>
      </c>
      <c r="N13" s="12">
        <f t="shared" si="2"/>
        <v>6502</v>
      </c>
      <c r="O13" s="12">
        <f t="shared" si="2"/>
        <v>6658</v>
      </c>
      <c r="P13" s="12">
        <f t="shared" si="2"/>
        <v>6814</v>
      </c>
      <c r="Q13" s="12">
        <f t="shared" si="2"/>
        <v>6892</v>
      </c>
      <c r="R13" s="12">
        <f t="shared" si="2"/>
        <v>6892</v>
      </c>
      <c r="S13" s="12">
        <f t="shared" si="2"/>
        <v>6892</v>
      </c>
      <c r="T13" s="12">
        <f t="shared" si="2"/>
        <v>6892</v>
      </c>
      <c r="U13" s="12">
        <f t="shared" si="2"/>
        <v>6892</v>
      </c>
      <c r="V13" s="12">
        <f t="shared" si="2"/>
        <v>6892</v>
      </c>
      <c r="W13" s="12">
        <f t="shared" si="2"/>
        <v>6892</v>
      </c>
      <c r="X13" s="12">
        <f t="shared" si="2"/>
        <v>6892</v>
      </c>
      <c r="Y13" s="12">
        <f t="shared" si="2"/>
        <v>6881.02</v>
      </c>
      <c r="Z13" s="12">
        <f t="shared" si="2"/>
        <v>6881.02</v>
      </c>
      <c r="AA13" s="12">
        <f t="shared" si="2"/>
        <v>6870.04</v>
      </c>
      <c r="AB13" s="12">
        <f t="shared" si="2"/>
        <v>6870.04</v>
      </c>
      <c r="AC13" s="12">
        <f t="shared" si="2"/>
        <v>6859.0599999999995</v>
      </c>
      <c r="AD13" s="12">
        <f t="shared" si="2"/>
        <v>6859.0599999999995</v>
      </c>
      <c r="AE13" s="12">
        <f t="shared" si="2"/>
        <v>6848.08</v>
      </c>
      <c r="AF13" s="12">
        <f t="shared" si="2"/>
        <v>6848.08</v>
      </c>
      <c r="AG13" s="30">
        <f t="shared" si="2"/>
        <v>6837.1</v>
      </c>
    </row>
    <row r="14" spans="1:34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264.03840000000002</v>
      </c>
      <c r="E14" s="12">
        <f t="shared" si="3"/>
        <v>264.03840000000002</v>
      </c>
      <c r="F14" s="12">
        <f t="shared" si="3"/>
        <v>264.03840000000002</v>
      </c>
      <c r="G14" s="12">
        <f t="shared" si="3"/>
        <v>264.03840000000002</v>
      </c>
      <c r="H14" s="12">
        <f t="shared" si="3"/>
        <v>264.03840000000002</v>
      </c>
      <c r="I14" s="12">
        <f t="shared" si="3"/>
        <v>264.03840000000002</v>
      </c>
      <c r="J14" s="12">
        <f t="shared" si="3"/>
        <v>264.03840000000002</v>
      </c>
      <c r="K14" s="12">
        <f t="shared" si="3"/>
        <v>264.03840000000002</v>
      </c>
      <c r="L14" s="12">
        <f t="shared" si="3"/>
        <v>264.03840000000002</v>
      </c>
      <c r="M14" s="12">
        <f t="shared" si="3"/>
        <v>264.03840000000002</v>
      </c>
      <c r="N14" s="12">
        <f t="shared" si="3"/>
        <v>264.03840000000002</v>
      </c>
      <c r="O14" s="12">
        <f t="shared" si="3"/>
        <v>264.03840000000002</v>
      </c>
      <c r="P14" s="12">
        <f t="shared" si="3"/>
        <v>264.03840000000002</v>
      </c>
      <c r="Q14" s="12">
        <f t="shared" si="3"/>
        <v>297.73439999999999</v>
      </c>
      <c r="R14" s="12">
        <f t="shared" si="3"/>
        <v>297.73439999999999</v>
      </c>
      <c r="S14" s="12">
        <f t="shared" si="3"/>
        <v>297.73439999999999</v>
      </c>
      <c r="T14" s="12">
        <f t="shared" si="3"/>
        <v>297.73439999999999</v>
      </c>
      <c r="U14" s="12">
        <f t="shared" si="3"/>
        <v>297.73439999999999</v>
      </c>
      <c r="V14" s="12">
        <f t="shared" si="3"/>
        <v>297.73439999999999</v>
      </c>
      <c r="W14" s="12">
        <f t="shared" si="3"/>
        <v>297.73439999999999</v>
      </c>
      <c r="X14" s="12">
        <f t="shared" si="3"/>
        <v>297.73439999999999</v>
      </c>
      <c r="Y14" s="12">
        <f t="shared" si="3"/>
        <v>250.30080000000001</v>
      </c>
      <c r="Z14" s="12">
        <f t="shared" si="3"/>
        <v>250.30080000000001</v>
      </c>
      <c r="AA14" s="12">
        <f t="shared" si="3"/>
        <v>250.30080000000001</v>
      </c>
      <c r="AB14" s="12">
        <f t="shared" si="3"/>
        <v>250.30080000000001</v>
      </c>
      <c r="AC14" s="12">
        <f t="shared" si="3"/>
        <v>250.30080000000001</v>
      </c>
      <c r="AD14" s="12">
        <f t="shared" si="3"/>
        <v>250.30080000000001</v>
      </c>
      <c r="AE14" s="12">
        <f t="shared" si="3"/>
        <v>250.30080000000001</v>
      </c>
      <c r="AF14" s="12">
        <f t="shared" si="3"/>
        <v>250.30080000000001</v>
      </c>
      <c r="AG14" s="30">
        <f t="shared" si="3"/>
        <v>250.30080000000001</v>
      </c>
      <c r="AH14" s="28"/>
    </row>
    <row r="15" spans="1:34" s="18" customFormat="1" ht="15.9" customHeight="1" x14ac:dyDescent="0.25">
      <c r="A15" s="15"/>
      <c r="B15" s="14" t="s">
        <v>106</v>
      </c>
      <c r="C15" s="16"/>
      <c r="D15" s="51">
        <f t="shared" ref="D15:AG15" si="4">D13-D14</f>
        <v>5847.9615999999996</v>
      </c>
      <c r="E15" s="17">
        <f t="shared" si="4"/>
        <v>5847.9615999999996</v>
      </c>
      <c r="F15" s="17">
        <f t="shared" si="4"/>
        <v>5847.9615999999996</v>
      </c>
      <c r="G15" s="17">
        <f t="shared" si="4"/>
        <v>5847.9615999999996</v>
      </c>
      <c r="H15" s="17">
        <f t="shared" si="4"/>
        <v>5847.9615999999996</v>
      </c>
      <c r="I15" s="17">
        <f t="shared" si="4"/>
        <v>5847.9615999999996</v>
      </c>
      <c r="J15" s="17">
        <f t="shared" si="4"/>
        <v>5847.9615999999996</v>
      </c>
      <c r="K15" s="17">
        <f t="shared" si="4"/>
        <v>5847.9615999999996</v>
      </c>
      <c r="L15" s="17">
        <f t="shared" si="4"/>
        <v>6003.9615999999996</v>
      </c>
      <c r="M15" s="17">
        <f t="shared" si="4"/>
        <v>6081.9615999999996</v>
      </c>
      <c r="N15" s="17">
        <f t="shared" si="4"/>
        <v>6237.9615999999996</v>
      </c>
      <c r="O15" s="17">
        <f t="shared" si="4"/>
        <v>6393.9615999999996</v>
      </c>
      <c r="P15" s="17">
        <f t="shared" si="4"/>
        <v>6549.9615999999996</v>
      </c>
      <c r="Q15" s="17">
        <f t="shared" si="4"/>
        <v>6594.2655999999997</v>
      </c>
      <c r="R15" s="17">
        <f t="shared" si="4"/>
        <v>6594.2655999999997</v>
      </c>
      <c r="S15" s="17">
        <f t="shared" si="4"/>
        <v>6594.2655999999997</v>
      </c>
      <c r="T15" s="17">
        <f t="shared" si="4"/>
        <v>6594.2655999999997</v>
      </c>
      <c r="U15" s="17">
        <f t="shared" si="4"/>
        <v>6594.2655999999997</v>
      </c>
      <c r="V15" s="17">
        <f t="shared" si="4"/>
        <v>6594.2655999999997</v>
      </c>
      <c r="W15" s="17">
        <f t="shared" si="4"/>
        <v>6594.2655999999997</v>
      </c>
      <c r="X15" s="17">
        <f t="shared" si="4"/>
        <v>6594.2655999999997</v>
      </c>
      <c r="Y15" s="17">
        <f t="shared" si="4"/>
        <v>6630.7192000000005</v>
      </c>
      <c r="Z15" s="17">
        <f t="shared" si="4"/>
        <v>6630.7192000000005</v>
      </c>
      <c r="AA15" s="17">
        <f t="shared" si="4"/>
        <v>6619.7392</v>
      </c>
      <c r="AB15" s="17">
        <f t="shared" si="4"/>
        <v>6619.7392</v>
      </c>
      <c r="AC15" s="17">
        <f t="shared" si="4"/>
        <v>6608.7591999999995</v>
      </c>
      <c r="AD15" s="17">
        <f t="shared" si="4"/>
        <v>6608.7591999999995</v>
      </c>
      <c r="AE15" s="17">
        <f t="shared" si="4"/>
        <v>6597.7791999999999</v>
      </c>
      <c r="AF15" s="17">
        <f t="shared" si="4"/>
        <v>6597.7791999999999</v>
      </c>
      <c r="AG15" s="31">
        <f t="shared" si="4"/>
        <v>6586.7992000000004</v>
      </c>
      <c r="AH15" s="28"/>
    </row>
    <row r="16" spans="1:34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" customHeight="1" x14ac:dyDescent="0.25">
      <c r="A17" s="3"/>
      <c r="B17" s="4"/>
      <c r="C17" s="3">
        <f>SUM(D15:AG15)/30</f>
        <v>6343.5472799999998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75">
        <v>1</v>
      </c>
    </row>
    <row r="21" spans="1:34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0">
        <v>0.99</v>
      </c>
      <c r="S21" s="60">
        <v>0.98</v>
      </c>
      <c r="T21" s="60">
        <v>0.97</v>
      </c>
      <c r="U21" s="60">
        <v>0.96</v>
      </c>
      <c r="V21" s="60">
        <v>0.95</v>
      </c>
      <c r="W21" s="60">
        <v>0.94</v>
      </c>
      <c r="X21" s="60">
        <v>0.93</v>
      </c>
      <c r="Y21" s="60">
        <v>0.92</v>
      </c>
      <c r="Z21" s="60">
        <v>0.91</v>
      </c>
      <c r="AA21" s="60">
        <v>0.9</v>
      </c>
      <c r="AB21" s="60">
        <v>0.89</v>
      </c>
      <c r="AC21" s="60">
        <v>0.88</v>
      </c>
      <c r="AD21" s="60">
        <v>0.87</v>
      </c>
      <c r="AE21" s="60">
        <v>0.86</v>
      </c>
      <c r="AF21" s="60">
        <v>0.85</v>
      </c>
      <c r="AG21" s="61">
        <v>0.84</v>
      </c>
    </row>
    <row r="22" spans="1:34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" customHeight="1" x14ac:dyDescent="0.25">
      <c r="A23" s="9"/>
      <c r="B23" s="20" t="s">
        <v>107</v>
      </c>
      <c r="C23" s="11"/>
      <c r="D23" s="49">
        <f t="shared" ref="D23:AG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4787.5</v>
      </c>
      <c r="S23" s="12">
        <f t="shared" si="5"/>
        <v>4775</v>
      </c>
      <c r="T23" s="12">
        <f t="shared" si="5"/>
        <v>4762.5</v>
      </c>
      <c r="U23" s="12">
        <f t="shared" si="5"/>
        <v>4750</v>
      </c>
      <c r="V23" s="12">
        <f t="shared" si="5"/>
        <v>4737.5</v>
      </c>
      <c r="W23" s="12">
        <f t="shared" si="5"/>
        <v>4725</v>
      </c>
      <c r="X23" s="12">
        <f t="shared" si="5"/>
        <v>4712.5</v>
      </c>
      <c r="Y23" s="12">
        <f t="shared" si="5"/>
        <v>4700</v>
      </c>
      <c r="Z23" s="12">
        <f t="shared" si="5"/>
        <v>4687.5</v>
      </c>
      <c r="AA23" s="12">
        <f t="shared" si="5"/>
        <v>4675</v>
      </c>
      <c r="AB23" s="12">
        <f t="shared" si="5"/>
        <v>4662.5</v>
      </c>
      <c r="AC23" s="12">
        <f t="shared" si="5"/>
        <v>4650</v>
      </c>
      <c r="AD23" s="12">
        <f t="shared" si="5"/>
        <v>4637.5</v>
      </c>
      <c r="AE23" s="12">
        <f t="shared" si="5"/>
        <v>4625</v>
      </c>
      <c r="AF23" s="12">
        <f t="shared" si="5"/>
        <v>4612.5</v>
      </c>
      <c r="AG23" s="30">
        <f t="shared" si="5"/>
        <v>4600</v>
      </c>
    </row>
    <row r="24" spans="1:34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51.475000000000001</v>
      </c>
      <c r="S24" s="12">
        <f t="shared" si="6"/>
        <v>51.475000000000001</v>
      </c>
      <c r="T24" s="12">
        <f t="shared" si="6"/>
        <v>51.475000000000001</v>
      </c>
      <c r="U24" s="12">
        <f t="shared" si="6"/>
        <v>51.475000000000001</v>
      </c>
      <c r="V24" s="12">
        <f t="shared" si="6"/>
        <v>51.475000000000001</v>
      </c>
      <c r="W24" s="12">
        <f t="shared" si="6"/>
        <v>51.475000000000001</v>
      </c>
      <c r="X24" s="12">
        <f t="shared" si="6"/>
        <v>51.475000000000001</v>
      </c>
      <c r="Y24" s="12">
        <f t="shared" si="6"/>
        <v>51.475000000000001</v>
      </c>
      <c r="Z24" s="12">
        <f t="shared" si="6"/>
        <v>51.475000000000001</v>
      </c>
      <c r="AA24" s="12">
        <f t="shared" si="6"/>
        <v>51.475000000000001</v>
      </c>
      <c r="AB24" s="12">
        <f t="shared" si="6"/>
        <v>51.475000000000001</v>
      </c>
      <c r="AC24" s="12">
        <f t="shared" si="6"/>
        <v>51.475000000000001</v>
      </c>
      <c r="AD24" s="12">
        <f t="shared" si="6"/>
        <v>51.475000000000001</v>
      </c>
      <c r="AE24" s="12">
        <f t="shared" si="6"/>
        <v>51.475000000000001</v>
      </c>
      <c r="AF24" s="12">
        <f t="shared" si="6"/>
        <v>51.475000000000001</v>
      </c>
      <c r="AG24" s="30">
        <f t="shared" si="6"/>
        <v>51.475000000000001</v>
      </c>
      <c r="AH24" s="28"/>
    </row>
    <row r="25" spans="1:34" s="18" customFormat="1" ht="15.9" customHeight="1" x14ac:dyDescent="0.25">
      <c r="A25" s="15"/>
      <c r="B25" s="14" t="s">
        <v>106</v>
      </c>
      <c r="C25" s="16"/>
      <c r="D25" s="51">
        <f t="shared" ref="D25:AG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4736.0249999999996</v>
      </c>
      <c r="S25" s="17">
        <f t="shared" si="7"/>
        <v>4723.5249999999996</v>
      </c>
      <c r="T25" s="17">
        <f t="shared" si="7"/>
        <v>4711.0249999999996</v>
      </c>
      <c r="U25" s="17">
        <f t="shared" si="7"/>
        <v>4698.5249999999996</v>
      </c>
      <c r="V25" s="17">
        <f t="shared" si="7"/>
        <v>4686.0249999999996</v>
      </c>
      <c r="W25" s="17">
        <f t="shared" si="7"/>
        <v>4673.5249999999996</v>
      </c>
      <c r="X25" s="17">
        <f t="shared" si="7"/>
        <v>4661.0249999999996</v>
      </c>
      <c r="Y25" s="17">
        <f t="shared" si="7"/>
        <v>4648.5249999999996</v>
      </c>
      <c r="Z25" s="17">
        <f t="shared" si="7"/>
        <v>4636.0249999999996</v>
      </c>
      <c r="AA25" s="17">
        <f t="shared" si="7"/>
        <v>4623.5249999999996</v>
      </c>
      <c r="AB25" s="17">
        <f t="shared" si="7"/>
        <v>4611.0249999999996</v>
      </c>
      <c r="AC25" s="17">
        <f t="shared" si="7"/>
        <v>4598.5249999999996</v>
      </c>
      <c r="AD25" s="17">
        <f t="shared" si="7"/>
        <v>4586.0249999999996</v>
      </c>
      <c r="AE25" s="17">
        <f t="shared" si="7"/>
        <v>4573.5249999999996</v>
      </c>
      <c r="AF25" s="17">
        <f t="shared" si="7"/>
        <v>4561.0249999999996</v>
      </c>
      <c r="AG25" s="31">
        <f t="shared" si="7"/>
        <v>4548.5249999999996</v>
      </c>
      <c r="AH25" s="28"/>
    </row>
    <row r="26" spans="1:34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" customHeight="1" x14ac:dyDescent="0.25">
      <c r="A27" s="3"/>
      <c r="B27" s="4"/>
      <c r="C27" s="3">
        <f>SUM(D25:AG25)/30</f>
        <v>4683.3999999999969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" customHeight="1" x14ac:dyDescent="0.25">
      <c r="A29" s="54">
        <v>1</v>
      </c>
      <c r="B29" s="55" t="s">
        <v>17</v>
      </c>
      <c r="C29" s="54">
        <v>825</v>
      </c>
      <c r="D29" s="112">
        <v>0.99</v>
      </c>
      <c r="E29" s="60">
        <v>0.99</v>
      </c>
      <c r="F29" s="60">
        <v>0.98</v>
      </c>
      <c r="G29" s="60">
        <v>0.98</v>
      </c>
      <c r="H29" s="60">
        <v>0.97</v>
      </c>
      <c r="I29" s="60">
        <v>0.97</v>
      </c>
      <c r="J29" s="60">
        <v>0.96</v>
      </c>
      <c r="K29" s="60">
        <v>0.96</v>
      </c>
      <c r="L29" s="60">
        <v>0.95</v>
      </c>
      <c r="M29" s="60">
        <v>0.95</v>
      </c>
      <c r="N29" s="60">
        <v>0.94</v>
      </c>
      <c r="O29" s="60">
        <v>0.94</v>
      </c>
      <c r="P29" s="60">
        <v>0.93</v>
      </c>
      <c r="Q29" s="60">
        <v>0.93</v>
      </c>
      <c r="R29" s="60">
        <v>0.92</v>
      </c>
      <c r="S29" s="60">
        <v>0.92</v>
      </c>
      <c r="T29" s="60">
        <v>0.91</v>
      </c>
      <c r="U29" s="60">
        <v>0.91</v>
      </c>
      <c r="V29" s="60">
        <v>0.9</v>
      </c>
      <c r="W29" s="60">
        <v>0.89</v>
      </c>
      <c r="X29" s="60">
        <v>0.88</v>
      </c>
      <c r="Y29" s="60">
        <v>0.87</v>
      </c>
      <c r="Z29" s="60">
        <v>0.86</v>
      </c>
      <c r="AA29" s="60">
        <v>0.85</v>
      </c>
      <c r="AB29" s="60">
        <v>0.84</v>
      </c>
      <c r="AC29" s="60">
        <v>0.83</v>
      </c>
      <c r="AD29" s="60">
        <v>0.82</v>
      </c>
      <c r="AE29" s="60">
        <v>0.8</v>
      </c>
      <c r="AF29" s="115">
        <v>0</v>
      </c>
      <c r="AG29" s="116">
        <v>0</v>
      </c>
    </row>
    <row r="30" spans="1:34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75">
        <v>1</v>
      </c>
    </row>
    <row r="32" spans="1:34" s="1" customFormat="1" ht="15.9" customHeight="1" x14ac:dyDescent="0.25">
      <c r="A32" s="54">
        <f>+A31+1</f>
        <v>4</v>
      </c>
      <c r="B32" s="55" t="s">
        <v>21</v>
      </c>
      <c r="C32" s="54">
        <v>693</v>
      </c>
      <c r="D32" s="112">
        <v>0.99</v>
      </c>
      <c r="E32" s="60">
        <v>0.99</v>
      </c>
      <c r="F32" s="60">
        <v>0.98</v>
      </c>
      <c r="G32" s="60">
        <v>0.98</v>
      </c>
      <c r="H32" s="60">
        <v>0.97</v>
      </c>
      <c r="I32" s="60">
        <v>0.97</v>
      </c>
      <c r="J32" s="60">
        <v>0.96</v>
      </c>
      <c r="K32" s="60">
        <v>0.96</v>
      </c>
      <c r="L32" s="60">
        <v>0.95</v>
      </c>
      <c r="M32" s="60">
        <v>0.95</v>
      </c>
      <c r="N32" s="60">
        <v>0.94</v>
      </c>
      <c r="O32" s="60">
        <v>0.94</v>
      </c>
      <c r="P32" s="60">
        <v>0.93</v>
      </c>
      <c r="Q32" s="60">
        <v>0.93</v>
      </c>
      <c r="R32" s="60">
        <v>0.92</v>
      </c>
      <c r="S32" s="60">
        <v>0.92</v>
      </c>
      <c r="T32" s="60">
        <v>0.91</v>
      </c>
      <c r="U32" s="60">
        <v>0.91</v>
      </c>
      <c r="V32" s="60">
        <v>0.9</v>
      </c>
      <c r="W32" s="60">
        <v>0.89</v>
      </c>
      <c r="X32" s="60">
        <v>0.88</v>
      </c>
      <c r="Y32" s="60">
        <v>0.87</v>
      </c>
      <c r="Z32" s="60">
        <v>0.86</v>
      </c>
      <c r="AA32" s="60">
        <v>0.85</v>
      </c>
      <c r="AB32" s="60">
        <v>0.84</v>
      </c>
      <c r="AC32" s="60">
        <v>0.83</v>
      </c>
      <c r="AD32" s="60">
        <v>0.82</v>
      </c>
      <c r="AE32" s="60">
        <v>0.8</v>
      </c>
      <c r="AF32" s="115">
        <v>0</v>
      </c>
      <c r="AG32" s="116">
        <v>0</v>
      </c>
    </row>
    <row r="33" spans="1:34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6">
        <v>1</v>
      </c>
    </row>
    <row r="34" spans="1:34" s="1" customFormat="1" ht="15.9" customHeight="1" x14ac:dyDescent="0.25">
      <c r="A34" s="9"/>
      <c r="B34" s="20" t="s">
        <v>107</v>
      </c>
      <c r="C34" s="11"/>
      <c r="D34" s="49">
        <f t="shared" ref="D34:AG34" si="8">(D29*$C29)+(D30*$C30)+(D31*$C31)+(D32*$C32)+(D33*$C33)</f>
        <v>3873.82</v>
      </c>
      <c r="E34" s="12">
        <f t="shared" si="8"/>
        <v>3873.82</v>
      </c>
      <c r="F34" s="12">
        <f t="shared" si="8"/>
        <v>3858.64</v>
      </c>
      <c r="G34" s="12">
        <f t="shared" si="8"/>
        <v>3858.64</v>
      </c>
      <c r="H34" s="12">
        <f t="shared" si="8"/>
        <v>3843.46</v>
      </c>
      <c r="I34" s="12">
        <f t="shared" si="8"/>
        <v>3843.46</v>
      </c>
      <c r="J34" s="12">
        <f t="shared" si="8"/>
        <v>3828.2799999999997</v>
      </c>
      <c r="K34" s="12">
        <f t="shared" si="8"/>
        <v>3828.2799999999997</v>
      </c>
      <c r="L34" s="12">
        <f t="shared" si="8"/>
        <v>3813.1</v>
      </c>
      <c r="M34" s="12">
        <f t="shared" si="8"/>
        <v>3813.1</v>
      </c>
      <c r="N34" s="12">
        <f t="shared" si="8"/>
        <v>3797.92</v>
      </c>
      <c r="O34" s="12">
        <f t="shared" si="8"/>
        <v>3797.92</v>
      </c>
      <c r="P34" s="12">
        <f t="shared" si="8"/>
        <v>3782.74</v>
      </c>
      <c r="Q34" s="12">
        <f t="shared" si="8"/>
        <v>3782.74</v>
      </c>
      <c r="R34" s="12">
        <f t="shared" si="8"/>
        <v>3767.56</v>
      </c>
      <c r="S34" s="12">
        <f t="shared" si="8"/>
        <v>3767.56</v>
      </c>
      <c r="T34" s="12">
        <f t="shared" si="8"/>
        <v>3752.38</v>
      </c>
      <c r="U34" s="12">
        <f t="shared" si="8"/>
        <v>3752.38</v>
      </c>
      <c r="V34" s="12">
        <f t="shared" si="8"/>
        <v>3737.2</v>
      </c>
      <c r="W34" s="12">
        <f t="shared" si="8"/>
        <v>3722.02</v>
      </c>
      <c r="X34" s="12">
        <f t="shared" si="8"/>
        <v>3706.84</v>
      </c>
      <c r="Y34" s="12">
        <f t="shared" si="8"/>
        <v>3691.66</v>
      </c>
      <c r="Z34" s="12">
        <f t="shared" si="8"/>
        <v>3676.48</v>
      </c>
      <c r="AA34" s="12">
        <f t="shared" si="8"/>
        <v>3661.3</v>
      </c>
      <c r="AB34" s="12">
        <f t="shared" si="8"/>
        <v>3646.12</v>
      </c>
      <c r="AC34" s="12">
        <f t="shared" si="8"/>
        <v>3630.94</v>
      </c>
      <c r="AD34" s="12">
        <f t="shared" si="8"/>
        <v>3615.76</v>
      </c>
      <c r="AE34" s="12">
        <f t="shared" si="8"/>
        <v>3585.4</v>
      </c>
      <c r="AF34" s="12">
        <f t="shared" si="8"/>
        <v>2371</v>
      </c>
      <c r="AG34" s="30">
        <f t="shared" si="8"/>
        <v>2371</v>
      </c>
    </row>
    <row r="35" spans="1:34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40.5441</v>
      </c>
      <c r="E35" s="12">
        <f t="shared" si="9"/>
        <v>40.5441</v>
      </c>
      <c r="F35" s="12">
        <f t="shared" si="9"/>
        <v>40.5441</v>
      </c>
      <c r="G35" s="12">
        <f t="shared" si="9"/>
        <v>40.5441</v>
      </c>
      <c r="H35" s="12">
        <f t="shared" si="9"/>
        <v>40.5441</v>
      </c>
      <c r="I35" s="12">
        <f t="shared" si="9"/>
        <v>40.5441</v>
      </c>
      <c r="J35" s="12">
        <f t="shared" si="9"/>
        <v>40.5441</v>
      </c>
      <c r="K35" s="12">
        <f t="shared" si="9"/>
        <v>40.5441</v>
      </c>
      <c r="L35" s="12">
        <f t="shared" si="9"/>
        <v>40.5441</v>
      </c>
      <c r="M35" s="12">
        <f t="shared" si="9"/>
        <v>40.5441</v>
      </c>
      <c r="N35" s="12">
        <f t="shared" si="9"/>
        <v>40.5441</v>
      </c>
      <c r="O35" s="12">
        <f t="shared" si="9"/>
        <v>40.5441</v>
      </c>
      <c r="P35" s="12">
        <f t="shared" si="9"/>
        <v>40.5441</v>
      </c>
      <c r="Q35" s="12">
        <f t="shared" si="9"/>
        <v>40.5441</v>
      </c>
      <c r="R35" s="12">
        <f t="shared" si="9"/>
        <v>40.5441</v>
      </c>
      <c r="S35" s="12">
        <f t="shared" si="9"/>
        <v>40.5441</v>
      </c>
      <c r="T35" s="12">
        <f t="shared" si="9"/>
        <v>40.5441</v>
      </c>
      <c r="U35" s="12">
        <f t="shared" si="9"/>
        <v>40.5441</v>
      </c>
      <c r="V35" s="12">
        <f t="shared" si="9"/>
        <v>40.5441</v>
      </c>
      <c r="W35" s="12">
        <f t="shared" si="9"/>
        <v>40.5441</v>
      </c>
      <c r="X35" s="12">
        <f t="shared" si="9"/>
        <v>40.5441</v>
      </c>
      <c r="Y35" s="12">
        <f t="shared" si="9"/>
        <v>40.5441</v>
      </c>
      <c r="Z35" s="12">
        <f t="shared" si="9"/>
        <v>40.5441</v>
      </c>
      <c r="AA35" s="12">
        <f t="shared" si="9"/>
        <v>40.5441</v>
      </c>
      <c r="AB35" s="12">
        <f t="shared" si="9"/>
        <v>40.5441</v>
      </c>
      <c r="AC35" s="12">
        <f t="shared" si="9"/>
        <v>40.5441</v>
      </c>
      <c r="AD35" s="12">
        <f t="shared" si="9"/>
        <v>40.5441</v>
      </c>
      <c r="AE35" s="12">
        <f t="shared" si="9"/>
        <v>40.5441</v>
      </c>
      <c r="AF35" s="12">
        <f t="shared" si="9"/>
        <v>40.5441</v>
      </c>
      <c r="AG35" s="30">
        <f t="shared" si="9"/>
        <v>40.5441</v>
      </c>
      <c r="AH35" s="28"/>
    </row>
    <row r="36" spans="1:34" s="18" customFormat="1" ht="15.9" customHeight="1" x14ac:dyDescent="0.25">
      <c r="A36" s="15"/>
      <c r="B36" s="14" t="s">
        <v>106</v>
      </c>
      <c r="C36" s="16"/>
      <c r="D36" s="51">
        <f t="shared" ref="D36:AG36" si="10">D34-D35</f>
        <v>3833.2759000000001</v>
      </c>
      <c r="E36" s="17">
        <f t="shared" si="10"/>
        <v>3833.2759000000001</v>
      </c>
      <c r="F36" s="17">
        <f t="shared" si="10"/>
        <v>3818.0958999999998</v>
      </c>
      <c r="G36" s="17">
        <f t="shared" si="10"/>
        <v>3818.0958999999998</v>
      </c>
      <c r="H36" s="17">
        <f t="shared" si="10"/>
        <v>3802.9159</v>
      </c>
      <c r="I36" s="17">
        <f t="shared" si="10"/>
        <v>3802.9159</v>
      </c>
      <c r="J36" s="17">
        <f t="shared" si="10"/>
        <v>3787.7358999999997</v>
      </c>
      <c r="K36" s="17">
        <f t="shared" si="10"/>
        <v>3787.7358999999997</v>
      </c>
      <c r="L36" s="17">
        <f t="shared" si="10"/>
        <v>3772.5558999999998</v>
      </c>
      <c r="M36" s="17">
        <f t="shared" si="10"/>
        <v>3772.5558999999998</v>
      </c>
      <c r="N36" s="17">
        <f t="shared" si="10"/>
        <v>3757.3759</v>
      </c>
      <c r="O36" s="17">
        <f t="shared" si="10"/>
        <v>3757.3759</v>
      </c>
      <c r="P36" s="17">
        <f t="shared" si="10"/>
        <v>3742.1958999999997</v>
      </c>
      <c r="Q36" s="17">
        <f t="shared" si="10"/>
        <v>3742.1958999999997</v>
      </c>
      <c r="R36" s="17">
        <f t="shared" si="10"/>
        <v>3727.0158999999999</v>
      </c>
      <c r="S36" s="17">
        <f t="shared" si="10"/>
        <v>3727.0158999999999</v>
      </c>
      <c r="T36" s="17">
        <f t="shared" si="10"/>
        <v>3711.8359</v>
      </c>
      <c r="U36" s="17">
        <f t="shared" si="10"/>
        <v>3711.8359</v>
      </c>
      <c r="V36" s="17">
        <f t="shared" si="10"/>
        <v>3696.6558999999997</v>
      </c>
      <c r="W36" s="17">
        <f t="shared" si="10"/>
        <v>3681.4758999999999</v>
      </c>
      <c r="X36" s="17">
        <f t="shared" si="10"/>
        <v>3666.2959000000001</v>
      </c>
      <c r="Y36" s="17">
        <f t="shared" si="10"/>
        <v>3651.1158999999998</v>
      </c>
      <c r="Z36" s="17">
        <f t="shared" si="10"/>
        <v>3635.9358999999999</v>
      </c>
      <c r="AA36" s="17">
        <f t="shared" si="10"/>
        <v>3620.7559000000001</v>
      </c>
      <c r="AB36" s="17">
        <f t="shared" si="10"/>
        <v>3605.5758999999998</v>
      </c>
      <c r="AC36" s="17">
        <f t="shared" si="10"/>
        <v>3590.3959</v>
      </c>
      <c r="AD36" s="17">
        <f t="shared" si="10"/>
        <v>3575.2159000000001</v>
      </c>
      <c r="AE36" s="17">
        <f t="shared" si="10"/>
        <v>3544.8559</v>
      </c>
      <c r="AF36" s="17">
        <f t="shared" si="10"/>
        <v>2330.4558999999999</v>
      </c>
      <c r="AG36" s="31">
        <f t="shared" si="10"/>
        <v>2330.4558999999999</v>
      </c>
      <c r="AH36" s="28"/>
    </row>
    <row r="37" spans="1:34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" customHeight="1" x14ac:dyDescent="0.25">
      <c r="A38" s="3"/>
      <c r="B38" s="4"/>
      <c r="C38" s="3">
        <f>SUM(D36:AG36)/30</f>
        <v>3627.8398999999995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109">
        <v>1</v>
      </c>
    </row>
    <row r="41" spans="1:34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109">
        <v>1</v>
      </c>
    </row>
    <row r="42" spans="1:34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0">
        <v>0.99</v>
      </c>
      <c r="F42" s="60">
        <v>0.99</v>
      </c>
      <c r="G42" s="60">
        <v>0.98</v>
      </c>
      <c r="H42" s="60">
        <v>0.98</v>
      </c>
      <c r="I42" s="60">
        <v>0.97</v>
      </c>
      <c r="J42" s="60">
        <v>0.97</v>
      </c>
      <c r="K42" s="60">
        <v>0.96</v>
      </c>
      <c r="L42" s="60">
        <v>0.96</v>
      </c>
      <c r="M42" s="60">
        <v>0.95</v>
      </c>
      <c r="N42" s="60">
        <v>0.95</v>
      </c>
      <c r="O42" s="60">
        <v>0.94</v>
      </c>
      <c r="P42" s="60">
        <v>0.94</v>
      </c>
      <c r="Q42" s="60">
        <v>0.93</v>
      </c>
      <c r="R42" s="60">
        <v>0.93</v>
      </c>
      <c r="S42" s="60">
        <v>0.92</v>
      </c>
      <c r="T42" s="60">
        <v>0.92</v>
      </c>
      <c r="U42" s="60">
        <v>0.91</v>
      </c>
      <c r="V42" s="60">
        <v>0.91</v>
      </c>
      <c r="W42" s="60">
        <v>0.9</v>
      </c>
      <c r="X42" s="60">
        <v>0.9</v>
      </c>
      <c r="Y42" s="60">
        <v>0.89</v>
      </c>
      <c r="Z42" s="60">
        <v>0.88</v>
      </c>
      <c r="AA42" s="60">
        <v>0.87</v>
      </c>
      <c r="AB42" s="60">
        <v>0.86</v>
      </c>
      <c r="AC42" s="60">
        <v>0.85</v>
      </c>
      <c r="AD42" s="60">
        <v>0.84</v>
      </c>
      <c r="AE42" s="60">
        <v>0.83</v>
      </c>
      <c r="AF42" s="60">
        <v>0.82</v>
      </c>
      <c r="AG42" s="61">
        <v>0.81</v>
      </c>
    </row>
    <row r="43" spans="1:34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" customHeight="1" x14ac:dyDescent="0.25">
      <c r="A47" s="54">
        <f t="shared" si="11"/>
        <v>8</v>
      </c>
      <c r="B47" s="55" t="s">
        <v>31</v>
      </c>
      <c r="C47" s="54">
        <v>1100</v>
      </c>
      <c r="D47" s="112">
        <v>0.77</v>
      </c>
      <c r="E47" s="60">
        <v>0.77</v>
      </c>
      <c r="F47" s="60">
        <v>0.76</v>
      </c>
      <c r="G47" s="60">
        <v>0.76</v>
      </c>
      <c r="H47" s="60">
        <v>0.75</v>
      </c>
      <c r="I47" s="60">
        <v>0.75</v>
      </c>
      <c r="J47" s="60">
        <v>0.74</v>
      </c>
      <c r="K47" s="60">
        <v>0.73</v>
      </c>
      <c r="L47" s="60">
        <v>0.72</v>
      </c>
      <c r="M47" s="60">
        <v>0.71</v>
      </c>
      <c r="N47" s="60">
        <v>0.7</v>
      </c>
      <c r="O47" s="60">
        <v>0.69</v>
      </c>
      <c r="P47" s="60">
        <v>0.67</v>
      </c>
      <c r="Q47" s="115">
        <v>0</v>
      </c>
      <c r="R47" s="115">
        <v>0</v>
      </c>
      <c r="S47" s="115">
        <v>0</v>
      </c>
      <c r="T47" s="115">
        <v>0</v>
      </c>
      <c r="U47" s="115">
        <v>0</v>
      </c>
      <c r="V47" s="115">
        <v>0</v>
      </c>
      <c r="W47" s="115">
        <v>0</v>
      </c>
      <c r="X47" s="115">
        <v>0</v>
      </c>
      <c r="Y47" s="115">
        <v>0</v>
      </c>
      <c r="Z47" s="115">
        <v>0</v>
      </c>
      <c r="AA47" s="115">
        <v>0</v>
      </c>
      <c r="AB47" s="115">
        <v>0</v>
      </c>
      <c r="AC47" s="115">
        <v>0</v>
      </c>
      <c r="AD47" s="115">
        <v>0</v>
      </c>
      <c r="AE47" s="115">
        <v>0</v>
      </c>
      <c r="AF47" s="115">
        <v>0</v>
      </c>
      <c r="AG47" s="116">
        <v>0</v>
      </c>
    </row>
    <row r="48" spans="1:34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75">
        <v>1</v>
      </c>
    </row>
    <row r="50" spans="1:34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75">
        <v>1</v>
      </c>
    </row>
    <row r="51" spans="1:34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" customHeight="1" x14ac:dyDescent="0.25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12583</v>
      </c>
      <c r="E53" s="12">
        <f t="shared" si="12"/>
        <v>12572.69</v>
      </c>
      <c r="F53" s="12">
        <f t="shared" si="12"/>
        <v>12561.69</v>
      </c>
      <c r="G53" s="12">
        <f t="shared" si="12"/>
        <v>12551.380000000001</v>
      </c>
      <c r="H53" s="12">
        <f t="shared" si="12"/>
        <v>12540.380000000001</v>
      </c>
      <c r="I53" s="12">
        <f t="shared" si="12"/>
        <v>12530.07</v>
      </c>
      <c r="J53" s="12">
        <f t="shared" si="12"/>
        <v>12519.07</v>
      </c>
      <c r="K53" s="12">
        <f t="shared" si="12"/>
        <v>12497.76</v>
      </c>
      <c r="L53" s="12">
        <f t="shared" si="12"/>
        <v>12486.76</v>
      </c>
      <c r="M53" s="12">
        <f t="shared" si="12"/>
        <v>12465.45</v>
      </c>
      <c r="N53" s="12">
        <f t="shared" si="12"/>
        <v>12454.45</v>
      </c>
      <c r="O53" s="12">
        <f t="shared" si="12"/>
        <v>12433.14</v>
      </c>
      <c r="P53" s="12">
        <f t="shared" si="12"/>
        <v>12411.14</v>
      </c>
      <c r="Q53" s="12">
        <f t="shared" si="12"/>
        <v>11663.83</v>
      </c>
      <c r="R53" s="12">
        <f t="shared" si="12"/>
        <v>11663.83</v>
      </c>
      <c r="S53" s="12">
        <f t="shared" si="12"/>
        <v>11653.52</v>
      </c>
      <c r="T53" s="12">
        <f t="shared" si="12"/>
        <v>11653.52</v>
      </c>
      <c r="U53" s="12">
        <f t="shared" si="12"/>
        <v>11643.21</v>
      </c>
      <c r="V53" s="12">
        <f t="shared" si="12"/>
        <v>11643.21</v>
      </c>
      <c r="W53" s="12">
        <f t="shared" si="12"/>
        <v>11632.9</v>
      </c>
      <c r="X53" s="12">
        <f t="shared" si="12"/>
        <v>11632.9</v>
      </c>
      <c r="Y53" s="12">
        <f t="shared" si="12"/>
        <v>11622.59</v>
      </c>
      <c r="Z53" s="12">
        <f t="shared" si="12"/>
        <v>11612.279999999999</v>
      </c>
      <c r="AA53" s="12">
        <f t="shared" si="12"/>
        <v>11601.970000000001</v>
      </c>
      <c r="AB53" s="12">
        <f t="shared" si="12"/>
        <v>11591.66</v>
      </c>
      <c r="AC53" s="12">
        <f t="shared" si="12"/>
        <v>11581.35</v>
      </c>
      <c r="AD53" s="12">
        <f t="shared" si="12"/>
        <v>11571.04</v>
      </c>
      <c r="AE53" s="12">
        <f t="shared" si="12"/>
        <v>11560.73</v>
      </c>
      <c r="AF53" s="12">
        <f t="shared" si="12"/>
        <v>11550.42</v>
      </c>
      <c r="AG53" s="30">
        <f t="shared" si="12"/>
        <v>11540.11</v>
      </c>
    </row>
    <row r="54" spans="1:34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573.8904</v>
      </c>
      <c r="E54" s="12">
        <f t="shared" si="13"/>
        <v>523.47450000000003</v>
      </c>
      <c r="F54" s="12">
        <f t="shared" si="13"/>
        <v>523.47450000000003</v>
      </c>
      <c r="G54" s="12">
        <f t="shared" si="13"/>
        <v>523.47450000000003</v>
      </c>
      <c r="H54" s="12">
        <f t="shared" si="13"/>
        <v>523.47450000000003</v>
      </c>
      <c r="I54" s="12">
        <f t="shared" si="13"/>
        <v>523.47450000000003</v>
      </c>
      <c r="J54" s="12">
        <f t="shared" si="13"/>
        <v>523.47450000000003</v>
      </c>
      <c r="K54" s="12">
        <f t="shared" si="13"/>
        <v>523.47450000000003</v>
      </c>
      <c r="L54" s="12">
        <f t="shared" si="13"/>
        <v>523.47450000000003</v>
      </c>
      <c r="M54" s="12">
        <f t="shared" si="13"/>
        <v>523.47450000000003</v>
      </c>
      <c r="N54" s="12">
        <f t="shared" si="13"/>
        <v>523.47450000000003</v>
      </c>
      <c r="O54" s="12">
        <f t="shared" si="13"/>
        <v>523.47450000000003</v>
      </c>
      <c r="P54" s="12">
        <f t="shared" si="13"/>
        <v>523.47450000000003</v>
      </c>
      <c r="Q54" s="12">
        <f t="shared" si="13"/>
        <v>523.47450000000003</v>
      </c>
      <c r="R54" s="12">
        <f t="shared" si="13"/>
        <v>523.47450000000003</v>
      </c>
      <c r="S54" s="12">
        <f t="shared" si="13"/>
        <v>523.47450000000003</v>
      </c>
      <c r="T54" s="12">
        <f t="shared" si="13"/>
        <v>523.47450000000003</v>
      </c>
      <c r="U54" s="12">
        <f t="shared" si="13"/>
        <v>523.47450000000003</v>
      </c>
      <c r="V54" s="12">
        <f t="shared" si="13"/>
        <v>523.47450000000003</v>
      </c>
      <c r="W54" s="12">
        <f t="shared" si="13"/>
        <v>523.47450000000003</v>
      </c>
      <c r="X54" s="12">
        <f t="shared" si="13"/>
        <v>523.47450000000003</v>
      </c>
      <c r="Y54" s="12">
        <f t="shared" si="13"/>
        <v>523.47450000000003</v>
      </c>
      <c r="Z54" s="12">
        <f t="shared" si="13"/>
        <v>523.47450000000003</v>
      </c>
      <c r="AA54" s="12">
        <f t="shared" si="13"/>
        <v>523.47450000000003</v>
      </c>
      <c r="AB54" s="12">
        <f t="shared" si="13"/>
        <v>523.47450000000003</v>
      </c>
      <c r="AC54" s="12">
        <f t="shared" si="13"/>
        <v>523.47450000000003</v>
      </c>
      <c r="AD54" s="12">
        <f t="shared" si="13"/>
        <v>523.47450000000003</v>
      </c>
      <c r="AE54" s="12">
        <f t="shared" si="13"/>
        <v>523.47450000000003</v>
      </c>
      <c r="AF54" s="12">
        <f t="shared" si="13"/>
        <v>523.47450000000003</v>
      </c>
      <c r="AG54" s="30">
        <f t="shared" si="13"/>
        <v>523.47450000000003</v>
      </c>
      <c r="AH54" s="28"/>
    </row>
    <row r="55" spans="1:34" s="18" customFormat="1" ht="15.9" customHeight="1" x14ac:dyDescent="0.25">
      <c r="A55" s="15"/>
      <c r="B55" s="14" t="s">
        <v>106</v>
      </c>
      <c r="C55" s="16"/>
      <c r="D55" s="51">
        <f t="shared" ref="D55:AG55" si="14">D53-D54</f>
        <v>12009.1096</v>
      </c>
      <c r="E55" s="17">
        <f t="shared" si="14"/>
        <v>12049.2155</v>
      </c>
      <c r="F55" s="17">
        <f t="shared" si="14"/>
        <v>12038.2155</v>
      </c>
      <c r="G55" s="17">
        <f t="shared" si="14"/>
        <v>12027.905500000001</v>
      </c>
      <c r="H55" s="17">
        <f t="shared" si="14"/>
        <v>12016.905500000001</v>
      </c>
      <c r="I55" s="17">
        <f t="shared" si="14"/>
        <v>12006.595499999999</v>
      </c>
      <c r="J55" s="17">
        <f t="shared" si="14"/>
        <v>11995.595499999999</v>
      </c>
      <c r="K55" s="17">
        <f t="shared" si="14"/>
        <v>11974.2855</v>
      </c>
      <c r="L55" s="17">
        <f t="shared" si="14"/>
        <v>11963.2855</v>
      </c>
      <c r="M55" s="17">
        <f t="shared" si="14"/>
        <v>11941.9755</v>
      </c>
      <c r="N55" s="17">
        <f t="shared" si="14"/>
        <v>11930.9755</v>
      </c>
      <c r="O55" s="17">
        <f t="shared" si="14"/>
        <v>11909.665499999999</v>
      </c>
      <c r="P55" s="17">
        <f t="shared" si="14"/>
        <v>11887.665499999999</v>
      </c>
      <c r="Q55" s="17">
        <f t="shared" si="14"/>
        <v>11140.3555</v>
      </c>
      <c r="R55" s="17">
        <f t="shared" si="14"/>
        <v>11140.3555</v>
      </c>
      <c r="S55" s="17">
        <f t="shared" si="14"/>
        <v>11130.0455</v>
      </c>
      <c r="T55" s="17">
        <f t="shared" si="14"/>
        <v>11130.0455</v>
      </c>
      <c r="U55" s="17">
        <f t="shared" si="14"/>
        <v>11119.735499999999</v>
      </c>
      <c r="V55" s="17">
        <f t="shared" si="14"/>
        <v>11119.735499999999</v>
      </c>
      <c r="W55" s="17">
        <f t="shared" si="14"/>
        <v>11109.425499999999</v>
      </c>
      <c r="X55" s="17">
        <f t="shared" si="14"/>
        <v>11109.425499999999</v>
      </c>
      <c r="Y55" s="17">
        <f t="shared" si="14"/>
        <v>11099.1155</v>
      </c>
      <c r="Z55" s="17">
        <f t="shared" si="14"/>
        <v>11088.805499999999</v>
      </c>
      <c r="AA55" s="17">
        <f t="shared" si="14"/>
        <v>11078.495500000001</v>
      </c>
      <c r="AB55" s="17">
        <f t="shared" si="14"/>
        <v>11068.1855</v>
      </c>
      <c r="AC55" s="17">
        <f t="shared" si="14"/>
        <v>11057.8755</v>
      </c>
      <c r="AD55" s="17">
        <f t="shared" si="14"/>
        <v>11047.565500000001</v>
      </c>
      <c r="AE55" s="17">
        <f t="shared" si="14"/>
        <v>11037.255499999999</v>
      </c>
      <c r="AF55" s="17">
        <f t="shared" si="14"/>
        <v>11026.9455</v>
      </c>
      <c r="AG55" s="31">
        <f t="shared" si="14"/>
        <v>11016.6355</v>
      </c>
      <c r="AH55" s="28"/>
    </row>
    <row r="56" spans="1:34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" customHeight="1" x14ac:dyDescent="0.25">
      <c r="A57" s="3"/>
      <c r="B57" s="4"/>
      <c r="C57" s="3">
        <f>SUM(D55:AG55)/30</f>
        <v>11475.713303333336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" customHeight="1" x14ac:dyDescent="0.25">
      <c r="A59" s="54">
        <v>1</v>
      </c>
      <c r="B59" s="55" t="s">
        <v>36</v>
      </c>
      <c r="C59" s="54">
        <v>1134</v>
      </c>
      <c r="D59" s="112">
        <v>0.98</v>
      </c>
      <c r="E59" s="60">
        <v>0.98</v>
      </c>
      <c r="F59" s="60">
        <v>0.97</v>
      </c>
      <c r="G59" s="60">
        <v>0.96</v>
      </c>
      <c r="H59" s="60">
        <v>0.96</v>
      </c>
      <c r="I59" s="60">
        <v>0.95</v>
      </c>
      <c r="J59" s="60">
        <v>0.94</v>
      </c>
      <c r="K59" s="60">
        <v>0.93</v>
      </c>
      <c r="L59" s="60">
        <v>0.92</v>
      </c>
      <c r="M59" s="60">
        <v>0.91</v>
      </c>
      <c r="N59" s="60">
        <v>0.9</v>
      </c>
      <c r="O59" s="60">
        <v>0.89</v>
      </c>
      <c r="P59" s="60">
        <v>0.88</v>
      </c>
      <c r="Q59" s="60">
        <v>0.87</v>
      </c>
      <c r="R59" s="60">
        <v>0.86</v>
      </c>
      <c r="S59" s="60">
        <v>0.85</v>
      </c>
      <c r="T59" s="60">
        <v>0.84</v>
      </c>
      <c r="U59" s="60">
        <v>0.83</v>
      </c>
      <c r="V59" s="60">
        <v>0.82</v>
      </c>
      <c r="W59" s="60">
        <v>0.81</v>
      </c>
      <c r="X59" s="60">
        <v>0.79</v>
      </c>
      <c r="Y59" s="115">
        <v>0</v>
      </c>
      <c r="Z59" s="115">
        <v>0</v>
      </c>
      <c r="AA59" s="115">
        <v>0</v>
      </c>
      <c r="AB59" s="115">
        <v>0</v>
      </c>
      <c r="AC59" s="115">
        <v>0</v>
      </c>
      <c r="AD59" s="115">
        <v>0</v>
      </c>
      <c r="AE59" s="115">
        <v>0</v>
      </c>
      <c r="AF59" s="115">
        <v>0</v>
      </c>
      <c r="AG59" s="116">
        <v>0</v>
      </c>
    </row>
    <row r="60" spans="1:34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1">
        <v>0.97</v>
      </c>
    </row>
    <row r="61" spans="1:34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1">
        <v>0.99</v>
      </c>
    </row>
    <row r="62" spans="1:34" s="1" customFormat="1" ht="15.9" customHeight="1" x14ac:dyDescent="0.25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75">
        <v>1</v>
      </c>
    </row>
    <row r="63" spans="1:34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75">
        <v>1</v>
      </c>
    </row>
    <row r="64" spans="1:34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0">
        <v>0.99</v>
      </c>
      <c r="S64" s="60">
        <v>0.99</v>
      </c>
      <c r="T64" s="60">
        <v>0.99</v>
      </c>
      <c r="U64" s="60">
        <v>0.98</v>
      </c>
      <c r="V64" s="60">
        <v>0.98</v>
      </c>
      <c r="W64" s="60">
        <v>0.97</v>
      </c>
      <c r="X64" s="60">
        <v>0.97</v>
      </c>
      <c r="Y64" s="60">
        <v>0.96</v>
      </c>
      <c r="Z64" s="60">
        <v>0.96</v>
      </c>
      <c r="AA64" s="60">
        <v>0.95</v>
      </c>
      <c r="AB64" s="60">
        <v>0.95</v>
      </c>
      <c r="AC64" s="60">
        <v>0.94</v>
      </c>
      <c r="AD64" s="60">
        <v>0.94</v>
      </c>
      <c r="AE64" s="60">
        <v>0.93</v>
      </c>
      <c r="AF64" s="60">
        <v>0.93</v>
      </c>
      <c r="AG64" s="61">
        <v>0.92</v>
      </c>
    </row>
    <row r="65" spans="1:34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75">
        <v>1</v>
      </c>
    </row>
    <row r="66" spans="1:34" s="1" customFormat="1" ht="15.9" customHeight="1" x14ac:dyDescent="0.25">
      <c r="A66" s="54">
        <f t="shared" si="15"/>
        <v>8</v>
      </c>
      <c r="B66" s="55" t="s">
        <v>44</v>
      </c>
      <c r="C66" s="54">
        <v>503</v>
      </c>
      <c r="D66" s="112">
        <v>0.96</v>
      </c>
      <c r="E66" s="60">
        <v>0.96</v>
      </c>
      <c r="F66" s="60">
        <v>0.96</v>
      </c>
      <c r="G66" s="60">
        <v>0.96</v>
      </c>
      <c r="H66" s="60">
        <v>0.96</v>
      </c>
      <c r="I66" s="60">
        <v>0.96</v>
      </c>
      <c r="J66" s="60">
        <v>0.96</v>
      </c>
      <c r="K66" s="60">
        <v>0.96</v>
      </c>
      <c r="L66" s="60">
        <v>0.96</v>
      </c>
      <c r="M66" s="60">
        <v>0.96</v>
      </c>
      <c r="N66" s="60">
        <v>0.96</v>
      </c>
      <c r="O66" s="60">
        <v>0.96</v>
      </c>
      <c r="P66" s="60">
        <v>0.96</v>
      </c>
      <c r="Q66" s="60">
        <v>0.96</v>
      </c>
      <c r="R66" s="60">
        <v>0.96</v>
      </c>
      <c r="S66" s="60">
        <v>0.96</v>
      </c>
      <c r="T66" s="60">
        <v>0.96</v>
      </c>
      <c r="U66" s="60">
        <v>0.96</v>
      </c>
      <c r="V66" s="60">
        <v>0.96</v>
      </c>
      <c r="W66" s="60">
        <v>0.96</v>
      </c>
      <c r="X66" s="60">
        <v>0.96</v>
      </c>
      <c r="Y66" s="60">
        <v>0.96</v>
      </c>
      <c r="Z66" s="60">
        <v>0.96</v>
      </c>
      <c r="AA66" s="60">
        <v>0.96</v>
      </c>
      <c r="AB66" s="60">
        <v>0.96</v>
      </c>
      <c r="AC66" s="60">
        <v>0.96</v>
      </c>
      <c r="AD66" s="115">
        <v>0</v>
      </c>
      <c r="AE66" s="115">
        <v>0</v>
      </c>
      <c r="AF66" s="115">
        <v>0</v>
      </c>
      <c r="AG66" s="127">
        <v>0</v>
      </c>
    </row>
    <row r="67" spans="1:34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75">
        <v>1</v>
      </c>
    </row>
    <row r="68" spans="1:34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75">
        <v>1</v>
      </c>
    </row>
    <row r="71" spans="1:34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" customHeight="1" x14ac:dyDescent="0.25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12137.02</v>
      </c>
      <c r="E73" s="12">
        <f t="shared" si="16"/>
        <v>12137.02</v>
      </c>
      <c r="F73" s="12">
        <f t="shared" si="16"/>
        <v>12125.68</v>
      </c>
      <c r="G73" s="12">
        <f t="shared" si="16"/>
        <v>12114.34</v>
      </c>
      <c r="H73" s="12">
        <f t="shared" si="16"/>
        <v>12114.34</v>
      </c>
      <c r="I73" s="12">
        <f t="shared" si="16"/>
        <v>12103</v>
      </c>
      <c r="J73" s="12">
        <f t="shared" si="16"/>
        <v>12091.66</v>
      </c>
      <c r="K73" s="12">
        <f t="shared" si="16"/>
        <v>12080.32</v>
      </c>
      <c r="L73" s="12">
        <f t="shared" si="16"/>
        <v>12068.98</v>
      </c>
      <c r="M73" s="12">
        <f t="shared" si="16"/>
        <v>12057.64</v>
      </c>
      <c r="N73" s="12">
        <f t="shared" si="16"/>
        <v>12046.3</v>
      </c>
      <c r="O73" s="12">
        <f t="shared" si="16"/>
        <v>12034.96</v>
      </c>
      <c r="P73" s="12">
        <f t="shared" si="16"/>
        <v>12023.619999999999</v>
      </c>
      <c r="Q73" s="12">
        <f t="shared" si="16"/>
        <v>12012.279999999999</v>
      </c>
      <c r="R73" s="12">
        <f t="shared" si="16"/>
        <v>11993</v>
      </c>
      <c r="S73" s="12">
        <f t="shared" si="16"/>
        <v>11981.66</v>
      </c>
      <c r="T73" s="12">
        <f t="shared" si="16"/>
        <v>11970.32</v>
      </c>
      <c r="U73" s="12">
        <f t="shared" si="16"/>
        <v>11951.04</v>
      </c>
      <c r="V73" s="12">
        <f t="shared" si="16"/>
        <v>11939.7</v>
      </c>
      <c r="W73" s="12">
        <f t="shared" si="16"/>
        <v>11920.42</v>
      </c>
      <c r="X73" s="12">
        <f t="shared" si="16"/>
        <v>11897.740000000002</v>
      </c>
      <c r="Y73" s="12">
        <f t="shared" si="16"/>
        <v>10993.939999999999</v>
      </c>
      <c r="Z73" s="12">
        <f t="shared" si="16"/>
        <v>10993.939999999999</v>
      </c>
      <c r="AA73" s="12">
        <f t="shared" si="16"/>
        <v>10986</v>
      </c>
      <c r="AB73" s="12">
        <f t="shared" si="16"/>
        <v>10986</v>
      </c>
      <c r="AC73" s="12">
        <f t="shared" si="16"/>
        <v>10978.06</v>
      </c>
      <c r="AD73" s="12">
        <f t="shared" si="16"/>
        <v>10495.18</v>
      </c>
      <c r="AE73" s="12">
        <f t="shared" si="16"/>
        <v>10487.24</v>
      </c>
      <c r="AF73" s="12">
        <f t="shared" si="16"/>
        <v>10487.24</v>
      </c>
      <c r="AG73" s="30">
        <f t="shared" si="16"/>
        <v>10479.299999999999</v>
      </c>
    </row>
    <row r="74" spans="1:34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250.51299200000005</v>
      </c>
      <c r="E74" s="12">
        <f t="shared" si="17"/>
        <v>250.51299200000005</v>
      </c>
      <c r="F74" s="12">
        <f t="shared" si="17"/>
        <v>250.51299200000005</v>
      </c>
      <c r="G74" s="12">
        <f t="shared" si="17"/>
        <v>250.51299200000005</v>
      </c>
      <c r="H74" s="12">
        <f t="shared" si="17"/>
        <v>250.51299200000005</v>
      </c>
      <c r="I74" s="12">
        <f t="shared" si="17"/>
        <v>250.51299200000005</v>
      </c>
      <c r="J74" s="12">
        <f t="shared" si="17"/>
        <v>250.51299200000005</v>
      </c>
      <c r="K74" s="12">
        <f t="shared" si="17"/>
        <v>250.51299200000005</v>
      </c>
      <c r="L74" s="12">
        <f t="shared" si="17"/>
        <v>250.51299200000005</v>
      </c>
      <c r="M74" s="12">
        <f t="shared" si="17"/>
        <v>250.51299200000005</v>
      </c>
      <c r="N74" s="12">
        <f t="shared" si="17"/>
        <v>250.51299200000005</v>
      </c>
      <c r="O74" s="12">
        <f t="shared" si="17"/>
        <v>250.51299200000005</v>
      </c>
      <c r="P74" s="12">
        <f t="shared" si="17"/>
        <v>250.51299200000005</v>
      </c>
      <c r="Q74" s="12">
        <f t="shared" si="17"/>
        <v>250.51299200000005</v>
      </c>
      <c r="R74" s="12">
        <f t="shared" si="17"/>
        <v>227.96339200000003</v>
      </c>
      <c r="S74" s="12">
        <f t="shared" si="17"/>
        <v>227.96339200000003</v>
      </c>
      <c r="T74" s="12">
        <f t="shared" si="17"/>
        <v>227.96339200000003</v>
      </c>
      <c r="U74" s="12">
        <f t="shared" si="17"/>
        <v>227.96339200000003</v>
      </c>
      <c r="V74" s="12">
        <f t="shared" si="17"/>
        <v>227.96339200000003</v>
      </c>
      <c r="W74" s="12">
        <f t="shared" si="17"/>
        <v>227.96339200000003</v>
      </c>
      <c r="X74" s="12">
        <f t="shared" si="17"/>
        <v>227.96339200000003</v>
      </c>
      <c r="Y74" s="12">
        <f t="shared" si="17"/>
        <v>227.96339200000003</v>
      </c>
      <c r="Z74" s="12">
        <f t="shared" si="17"/>
        <v>227.96339200000003</v>
      </c>
      <c r="AA74" s="12">
        <f t="shared" si="17"/>
        <v>227.96339200000003</v>
      </c>
      <c r="AB74" s="12">
        <f t="shared" si="17"/>
        <v>227.96339200000003</v>
      </c>
      <c r="AC74" s="12">
        <f t="shared" si="17"/>
        <v>227.96339200000003</v>
      </c>
      <c r="AD74" s="12">
        <f t="shared" si="17"/>
        <v>214.24960000000002</v>
      </c>
      <c r="AE74" s="12">
        <f t="shared" si="17"/>
        <v>214.24960000000002</v>
      </c>
      <c r="AF74" s="12">
        <f t="shared" si="17"/>
        <v>214.24960000000002</v>
      </c>
      <c r="AG74" s="30">
        <f t="shared" si="17"/>
        <v>214.24960000000002</v>
      </c>
      <c r="AH74" s="28"/>
    </row>
    <row r="75" spans="1:34" s="18" customFormat="1" ht="15.9" customHeight="1" x14ac:dyDescent="0.25">
      <c r="A75" s="15"/>
      <c r="B75" s="14" t="s">
        <v>106</v>
      </c>
      <c r="C75" s="16"/>
      <c r="D75" s="51">
        <f t="shared" ref="D75:AG75" si="18">D73-D74</f>
        <v>11886.507008</v>
      </c>
      <c r="E75" s="17">
        <f t="shared" si="18"/>
        <v>11886.507008</v>
      </c>
      <c r="F75" s="17">
        <f t="shared" si="18"/>
        <v>11875.167008</v>
      </c>
      <c r="G75" s="17">
        <f t="shared" si="18"/>
        <v>11863.827008</v>
      </c>
      <c r="H75" s="17">
        <f t="shared" si="18"/>
        <v>11863.827008</v>
      </c>
      <c r="I75" s="17">
        <f t="shared" si="18"/>
        <v>11852.487008</v>
      </c>
      <c r="J75" s="17">
        <f t="shared" si="18"/>
        <v>11841.147008</v>
      </c>
      <c r="K75" s="17">
        <f t="shared" si="18"/>
        <v>11829.807008</v>
      </c>
      <c r="L75" s="17">
        <f t="shared" si="18"/>
        <v>11818.467008</v>
      </c>
      <c r="M75" s="17">
        <f t="shared" si="18"/>
        <v>11807.127007999999</v>
      </c>
      <c r="N75" s="17">
        <f t="shared" si="18"/>
        <v>11795.787007999999</v>
      </c>
      <c r="O75" s="17">
        <f t="shared" si="18"/>
        <v>11784.447007999999</v>
      </c>
      <c r="P75" s="17">
        <f t="shared" si="18"/>
        <v>11773.107007999999</v>
      </c>
      <c r="Q75" s="17">
        <f t="shared" si="18"/>
        <v>11761.767007999999</v>
      </c>
      <c r="R75" s="17">
        <f t="shared" si="18"/>
        <v>11765.036608</v>
      </c>
      <c r="S75" s="17">
        <f t="shared" si="18"/>
        <v>11753.696608</v>
      </c>
      <c r="T75" s="17">
        <f t="shared" si="18"/>
        <v>11742.356608</v>
      </c>
      <c r="U75" s="17">
        <f t="shared" si="18"/>
        <v>11723.076608000001</v>
      </c>
      <c r="V75" s="17">
        <f t="shared" si="18"/>
        <v>11711.736608000001</v>
      </c>
      <c r="W75" s="17">
        <f t="shared" si="18"/>
        <v>11692.456608</v>
      </c>
      <c r="X75" s="17">
        <f t="shared" si="18"/>
        <v>11669.776608000002</v>
      </c>
      <c r="Y75" s="17">
        <f t="shared" si="18"/>
        <v>10765.976607999999</v>
      </c>
      <c r="Z75" s="17">
        <f t="shared" si="18"/>
        <v>10765.976607999999</v>
      </c>
      <c r="AA75" s="17">
        <f t="shared" si="18"/>
        <v>10758.036608</v>
      </c>
      <c r="AB75" s="17">
        <f t="shared" si="18"/>
        <v>10758.036608</v>
      </c>
      <c r="AC75" s="17">
        <f t="shared" si="18"/>
        <v>10750.096608</v>
      </c>
      <c r="AD75" s="17">
        <f t="shared" si="18"/>
        <v>10280.930400000001</v>
      </c>
      <c r="AE75" s="17">
        <f t="shared" si="18"/>
        <v>10272.990400000001</v>
      </c>
      <c r="AF75" s="17">
        <f t="shared" si="18"/>
        <v>10272.990400000001</v>
      </c>
      <c r="AG75" s="31">
        <f t="shared" si="18"/>
        <v>10265.0504</v>
      </c>
      <c r="AH75" s="28"/>
    </row>
    <row r="76" spans="1:34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" customHeight="1" x14ac:dyDescent="0.25">
      <c r="A77" s="3"/>
      <c r="B77" s="4"/>
      <c r="C77" s="3">
        <f>SUM(D75:AG75)/30</f>
        <v>11419.6066336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" customHeight="1" x14ac:dyDescent="0.25">
      <c r="A79" s="54">
        <v>1</v>
      </c>
      <c r="B79" s="55" t="s">
        <v>51</v>
      </c>
      <c r="C79" s="54">
        <v>764</v>
      </c>
      <c r="D79" s="112">
        <v>0.99</v>
      </c>
      <c r="E79" s="60">
        <v>0.99</v>
      </c>
      <c r="F79" s="60">
        <v>0.99</v>
      </c>
      <c r="G79" s="60">
        <v>0.98</v>
      </c>
      <c r="H79" s="60">
        <v>0.98</v>
      </c>
      <c r="I79" s="60">
        <v>0.98</v>
      </c>
      <c r="J79" s="60">
        <v>0.97</v>
      </c>
      <c r="K79" s="60">
        <v>0.97</v>
      </c>
      <c r="L79" s="60">
        <v>0.97</v>
      </c>
      <c r="M79" s="60">
        <v>0.96</v>
      </c>
      <c r="N79" s="60">
        <v>0.96</v>
      </c>
      <c r="O79" s="60">
        <v>0.96</v>
      </c>
      <c r="P79" s="60">
        <v>0.95</v>
      </c>
      <c r="Q79" s="60">
        <v>0.95</v>
      </c>
      <c r="R79" s="60">
        <v>0.95</v>
      </c>
      <c r="S79" s="60">
        <v>0.94</v>
      </c>
      <c r="T79" s="60">
        <v>0.94</v>
      </c>
      <c r="U79" s="60">
        <v>0.94</v>
      </c>
      <c r="V79" s="60">
        <v>0.93</v>
      </c>
      <c r="W79" s="60">
        <v>0.93</v>
      </c>
      <c r="X79" s="60">
        <v>0.93</v>
      </c>
      <c r="Y79" s="60">
        <v>0.92</v>
      </c>
      <c r="Z79" s="60">
        <v>0.92</v>
      </c>
      <c r="AA79" s="60">
        <v>0.92</v>
      </c>
      <c r="AB79" s="60">
        <v>0.91</v>
      </c>
      <c r="AC79" s="60">
        <v>0.91</v>
      </c>
      <c r="AD79" s="60">
        <v>0.91</v>
      </c>
      <c r="AE79" s="60">
        <v>0.9</v>
      </c>
      <c r="AF79" s="60">
        <v>0.9</v>
      </c>
      <c r="AG79" s="61">
        <v>0.89</v>
      </c>
    </row>
    <row r="80" spans="1:34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" customHeight="1" x14ac:dyDescent="0.25">
      <c r="A82" s="71">
        <f>+A81+1</f>
        <v>4</v>
      </c>
      <c r="B82" s="72" t="s">
        <v>55</v>
      </c>
      <c r="C82" s="7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75">
        <v>1</v>
      </c>
    </row>
    <row r="83" spans="1:34" s="1" customFormat="1" ht="15.9" customHeight="1" x14ac:dyDescent="0.25">
      <c r="A83" s="54">
        <f>+A82+1</f>
        <v>5</v>
      </c>
      <c r="B83" s="55" t="s">
        <v>56</v>
      </c>
      <c r="C83" s="54">
        <v>540</v>
      </c>
      <c r="D83" s="112">
        <v>0.3</v>
      </c>
      <c r="E83" s="60">
        <v>0.7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" customHeight="1" thickBot="1" x14ac:dyDescent="0.3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76">
        <v>1</v>
      </c>
    </row>
    <row r="85" spans="1:34" s="1" customFormat="1" ht="15.9" customHeight="1" x14ac:dyDescent="0.25">
      <c r="A85" s="9"/>
      <c r="B85" s="20" t="s">
        <v>107</v>
      </c>
      <c r="C85" s="11"/>
      <c r="D85" s="49">
        <f t="shared" ref="D85:AG85" si="19">(D79*$C79)+(D80*$C80)+(D81*$C81)+(D82*$C82)+(D83*$C83)+(D84*$C84)</f>
        <v>3074.36</v>
      </c>
      <c r="E85" s="12">
        <f t="shared" si="19"/>
        <v>3290.36</v>
      </c>
      <c r="F85" s="12">
        <f t="shared" si="19"/>
        <v>3452.36</v>
      </c>
      <c r="G85" s="12">
        <f t="shared" si="19"/>
        <v>3444.7200000000003</v>
      </c>
      <c r="H85" s="12">
        <f t="shared" si="19"/>
        <v>3444.7200000000003</v>
      </c>
      <c r="I85" s="12">
        <f t="shared" si="19"/>
        <v>3444.7200000000003</v>
      </c>
      <c r="J85" s="12">
        <f t="shared" si="19"/>
        <v>3437.08</v>
      </c>
      <c r="K85" s="12">
        <f t="shared" si="19"/>
        <v>3437.08</v>
      </c>
      <c r="L85" s="12">
        <f t="shared" si="19"/>
        <v>3437.08</v>
      </c>
      <c r="M85" s="12">
        <f t="shared" si="19"/>
        <v>3429.44</v>
      </c>
      <c r="N85" s="12">
        <f t="shared" si="19"/>
        <v>3429.44</v>
      </c>
      <c r="O85" s="12">
        <f t="shared" si="19"/>
        <v>3429.44</v>
      </c>
      <c r="P85" s="12">
        <f t="shared" si="19"/>
        <v>3421.8</v>
      </c>
      <c r="Q85" s="12">
        <f t="shared" si="19"/>
        <v>3421.8</v>
      </c>
      <c r="R85" s="12">
        <f t="shared" si="19"/>
        <v>3421.8</v>
      </c>
      <c r="S85" s="12">
        <f t="shared" si="19"/>
        <v>3414.16</v>
      </c>
      <c r="T85" s="12">
        <f t="shared" si="19"/>
        <v>3414.16</v>
      </c>
      <c r="U85" s="12">
        <f t="shared" si="19"/>
        <v>3414.16</v>
      </c>
      <c r="V85" s="12">
        <f t="shared" si="19"/>
        <v>3406.52</v>
      </c>
      <c r="W85" s="12">
        <f t="shared" si="19"/>
        <v>3406.52</v>
      </c>
      <c r="X85" s="12">
        <f t="shared" si="19"/>
        <v>3406.52</v>
      </c>
      <c r="Y85" s="12">
        <f t="shared" si="19"/>
        <v>3398.88</v>
      </c>
      <c r="Z85" s="12">
        <f t="shared" si="19"/>
        <v>3398.88</v>
      </c>
      <c r="AA85" s="12">
        <f t="shared" si="19"/>
        <v>3398.88</v>
      </c>
      <c r="AB85" s="12">
        <f t="shared" si="19"/>
        <v>3391.24</v>
      </c>
      <c r="AC85" s="12">
        <f t="shared" si="19"/>
        <v>3391.24</v>
      </c>
      <c r="AD85" s="12">
        <f t="shared" si="19"/>
        <v>3391.24</v>
      </c>
      <c r="AE85" s="12">
        <f t="shared" si="19"/>
        <v>3383.6</v>
      </c>
      <c r="AF85" s="12">
        <f t="shared" si="19"/>
        <v>3383.6</v>
      </c>
      <c r="AG85" s="30">
        <f t="shared" si="19"/>
        <v>3375.96</v>
      </c>
    </row>
    <row r="86" spans="1:34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51.097200000000001</v>
      </c>
      <c r="E86" s="12">
        <f t="shared" si="20"/>
        <v>51.097200000000001</v>
      </c>
      <c r="F86" s="12">
        <f t="shared" si="20"/>
        <v>63.895199999999996</v>
      </c>
      <c r="G86" s="12">
        <f t="shared" si="20"/>
        <v>63.895199999999996</v>
      </c>
      <c r="H86" s="12">
        <f t="shared" si="20"/>
        <v>63.895199999999996</v>
      </c>
      <c r="I86" s="12">
        <f t="shared" si="20"/>
        <v>63.895199999999996</v>
      </c>
      <c r="J86" s="12">
        <f t="shared" si="20"/>
        <v>63.895199999999996</v>
      </c>
      <c r="K86" s="12">
        <f t="shared" si="20"/>
        <v>63.895199999999996</v>
      </c>
      <c r="L86" s="12">
        <f t="shared" si="20"/>
        <v>63.895199999999996</v>
      </c>
      <c r="M86" s="12">
        <f t="shared" si="20"/>
        <v>63.895199999999996</v>
      </c>
      <c r="N86" s="12">
        <f t="shared" si="20"/>
        <v>63.895199999999996</v>
      </c>
      <c r="O86" s="12">
        <f t="shared" si="20"/>
        <v>63.895199999999996</v>
      </c>
      <c r="P86" s="12">
        <f t="shared" si="20"/>
        <v>63.895199999999996</v>
      </c>
      <c r="Q86" s="12">
        <f t="shared" si="20"/>
        <v>63.895199999999996</v>
      </c>
      <c r="R86" s="12">
        <f t="shared" si="20"/>
        <v>63.895199999999996</v>
      </c>
      <c r="S86" s="12">
        <f t="shared" si="20"/>
        <v>63.895199999999996</v>
      </c>
      <c r="T86" s="12">
        <f t="shared" si="20"/>
        <v>63.895199999999996</v>
      </c>
      <c r="U86" s="12">
        <f t="shared" si="20"/>
        <v>63.895199999999996</v>
      </c>
      <c r="V86" s="12">
        <f t="shared" si="20"/>
        <v>63.895199999999996</v>
      </c>
      <c r="W86" s="12">
        <f t="shared" si="20"/>
        <v>63.895199999999996</v>
      </c>
      <c r="X86" s="12">
        <f t="shared" si="20"/>
        <v>63.895199999999996</v>
      </c>
      <c r="Y86" s="12">
        <f t="shared" si="20"/>
        <v>63.895199999999996</v>
      </c>
      <c r="Z86" s="12">
        <f t="shared" si="20"/>
        <v>63.895199999999996</v>
      </c>
      <c r="AA86" s="12">
        <f t="shared" si="20"/>
        <v>63.895199999999996</v>
      </c>
      <c r="AB86" s="12">
        <f t="shared" si="20"/>
        <v>63.895199999999996</v>
      </c>
      <c r="AC86" s="12">
        <f t="shared" si="20"/>
        <v>63.895199999999996</v>
      </c>
      <c r="AD86" s="12">
        <f t="shared" si="20"/>
        <v>63.895199999999996</v>
      </c>
      <c r="AE86" s="12">
        <f t="shared" si="20"/>
        <v>63.895199999999996</v>
      </c>
      <c r="AF86" s="12">
        <f t="shared" si="20"/>
        <v>63.895199999999996</v>
      </c>
      <c r="AG86" s="30">
        <f t="shared" si="20"/>
        <v>63.895199999999996</v>
      </c>
      <c r="AH86" s="28"/>
    </row>
    <row r="87" spans="1:34" s="18" customFormat="1" ht="15.9" customHeight="1" x14ac:dyDescent="0.25">
      <c r="A87" s="15"/>
      <c r="B87" s="14" t="s">
        <v>106</v>
      </c>
      <c r="C87" s="16"/>
      <c r="D87" s="51">
        <f t="shared" ref="D87:AG87" si="21">D85-D86</f>
        <v>3023.2628</v>
      </c>
      <c r="E87" s="17">
        <f t="shared" si="21"/>
        <v>3239.2628</v>
      </c>
      <c r="F87" s="17">
        <f t="shared" si="21"/>
        <v>3388.4648000000002</v>
      </c>
      <c r="G87" s="17">
        <f t="shared" si="21"/>
        <v>3380.8248000000003</v>
      </c>
      <c r="H87" s="17">
        <f t="shared" si="21"/>
        <v>3380.8248000000003</v>
      </c>
      <c r="I87" s="17">
        <f t="shared" si="21"/>
        <v>3380.8248000000003</v>
      </c>
      <c r="J87" s="17">
        <f t="shared" si="21"/>
        <v>3373.1848</v>
      </c>
      <c r="K87" s="17">
        <f t="shared" si="21"/>
        <v>3373.1848</v>
      </c>
      <c r="L87" s="17">
        <f t="shared" si="21"/>
        <v>3373.1848</v>
      </c>
      <c r="M87" s="17">
        <f t="shared" si="21"/>
        <v>3365.5448000000001</v>
      </c>
      <c r="N87" s="17">
        <f t="shared" si="21"/>
        <v>3365.5448000000001</v>
      </c>
      <c r="O87" s="17">
        <f t="shared" si="21"/>
        <v>3365.5448000000001</v>
      </c>
      <c r="P87" s="17">
        <f t="shared" si="21"/>
        <v>3357.9048000000003</v>
      </c>
      <c r="Q87" s="17">
        <f t="shared" si="21"/>
        <v>3357.9048000000003</v>
      </c>
      <c r="R87" s="17">
        <f t="shared" si="21"/>
        <v>3357.9048000000003</v>
      </c>
      <c r="S87" s="17">
        <f t="shared" si="21"/>
        <v>3350.2647999999999</v>
      </c>
      <c r="T87" s="17">
        <f t="shared" si="21"/>
        <v>3350.2647999999999</v>
      </c>
      <c r="U87" s="17">
        <f t="shared" si="21"/>
        <v>3350.2647999999999</v>
      </c>
      <c r="V87" s="17">
        <f t="shared" si="21"/>
        <v>3342.6248000000001</v>
      </c>
      <c r="W87" s="17">
        <f t="shared" si="21"/>
        <v>3342.6248000000001</v>
      </c>
      <c r="X87" s="17">
        <f t="shared" si="21"/>
        <v>3342.6248000000001</v>
      </c>
      <c r="Y87" s="17">
        <f t="shared" si="21"/>
        <v>3334.9848000000002</v>
      </c>
      <c r="Z87" s="17">
        <f t="shared" si="21"/>
        <v>3334.9848000000002</v>
      </c>
      <c r="AA87" s="17">
        <f t="shared" si="21"/>
        <v>3334.9848000000002</v>
      </c>
      <c r="AB87" s="17">
        <f t="shared" si="21"/>
        <v>3327.3447999999999</v>
      </c>
      <c r="AC87" s="17">
        <f t="shared" si="21"/>
        <v>3327.3447999999999</v>
      </c>
      <c r="AD87" s="17">
        <f t="shared" si="21"/>
        <v>3327.3447999999999</v>
      </c>
      <c r="AE87" s="17">
        <f t="shared" si="21"/>
        <v>3319.7048</v>
      </c>
      <c r="AF87" s="17">
        <f t="shared" si="21"/>
        <v>3319.7048</v>
      </c>
      <c r="AG87" s="31">
        <f t="shared" si="21"/>
        <v>3312.0648000000001</v>
      </c>
      <c r="AH87" s="28"/>
    </row>
    <row r="88" spans="1:34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" customHeight="1" x14ac:dyDescent="0.25">
      <c r="A89" s="3"/>
      <c r="B89" s="4"/>
      <c r="C89" s="3">
        <f>SUM(D87:AG87)/30</f>
        <v>3336.6833333333352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75">
        <v>1</v>
      </c>
    </row>
    <row r="95" spans="1:34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" customHeight="1" x14ac:dyDescent="0.25">
      <c r="A96" s="9"/>
      <c r="B96" s="20" t="s">
        <v>107</v>
      </c>
      <c r="C96" s="11"/>
      <c r="D96" s="49">
        <f t="shared" ref="D96:AG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40">
        <f t="shared" si="22"/>
        <v>4355</v>
      </c>
    </row>
    <row r="97" spans="1:34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30">
        <f t="shared" si="23"/>
        <v>90.583999999999989</v>
      </c>
      <c r="AH97" s="28"/>
    </row>
    <row r="98" spans="1:34" s="18" customFormat="1" ht="15.9" customHeight="1" x14ac:dyDescent="0.25">
      <c r="A98" s="15"/>
      <c r="B98" s="14" t="s">
        <v>106</v>
      </c>
      <c r="C98" s="16"/>
      <c r="D98" s="51">
        <f t="shared" ref="D98:AG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31">
        <f t="shared" si="24"/>
        <v>4264.4160000000002</v>
      </c>
      <c r="AH98" s="28"/>
    </row>
    <row r="99" spans="1:34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" customHeight="1" x14ac:dyDescent="0.25">
      <c r="A100" s="3"/>
      <c r="B100" s="4"/>
      <c r="C100" s="3">
        <f>SUM(D98:AG98)/30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75">
        <v>1</v>
      </c>
    </row>
    <row r="104" spans="1:34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" customHeight="1" x14ac:dyDescent="0.25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40">
        <f t="shared" si="25"/>
        <v>4937</v>
      </c>
    </row>
    <row r="109" spans="1:34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30">
        <f t="shared" si="26"/>
        <v>249.31850000000003</v>
      </c>
    </row>
    <row r="110" spans="1:34" s="1" customFormat="1" ht="15.9" customHeight="1" x14ac:dyDescent="0.25">
      <c r="A110" s="15"/>
      <c r="B110" s="14" t="s">
        <v>106</v>
      </c>
      <c r="C110" s="16"/>
      <c r="D110" s="51">
        <f t="shared" ref="D110:AG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31">
        <f t="shared" si="27"/>
        <v>4687.6814999999997</v>
      </c>
    </row>
    <row r="111" spans="1:34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" customHeight="1" x14ac:dyDescent="0.25">
      <c r="A112" s="3"/>
      <c r="B112" s="4"/>
      <c r="C112" s="3">
        <f>SUM(D110:AG110)/30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75">
        <v>1</v>
      </c>
    </row>
    <row r="116" spans="1:33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" customHeight="1" x14ac:dyDescent="0.25">
      <c r="A119" s="54">
        <f t="shared" si="28"/>
        <v>6</v>
      </c>
      <c r="B119" s="55" t="s">
        <v>75</v>
      </c>
      <c r="C119" s="54">
        <v>1129</v>
      </c>
      <c r="D119" s="112">
        <v>0.95</v>
      </c>
      <c r="E119" s="60">
        <v>0.94</v>
      </c>
      <c r="F119" s="60">
        <v>0.93</v>
      </c>
      <c r="G119" s="60">
        <v>0.92</v>
      </c>
      <c r="H119" s="60">
        <v>0.91</v>
      </c>
      <c r="I119" s="60">
        <v>0.9</v>
      </c>
      <c r="J119" s="60">
        <v>0.89</v>
      </c>
      <c r="K119" s="60">
        <v>0.88</v>
      </c>
      <c r="L119" s="60">
        <v>0.87</v>
      </c>
      <c r="M119" s="60">
        <v>0.86</v>
      </c>
      <c r="N119" s="60">
        <v>0.85</v>
      </c>
      <c r="O119" s="60">
        <v>0.84</v>
      </c>
      <c r="P119" s="60">
        <v>0.82</v>
      </c>
      <c r="Q119" s="115">
        <v>0</v>
      </c>
      <c r="R119" s="115">
        <v>0</v>
      </c>
      <c r="S119" s="115">
        <v>0</v>
      </c>
      <c r="T119" s="115">
        <v>0</v>
      </c>
      <c r="U119" s="115">
        <v>0</v>
      </c>
      <c r="V119" s="115">
        <v>0</v>
      </c>
      <c r="W119" s="115">
        <v>0</v>
      </c>
      <c r="X119" s="115">
        <v>0</v>
      </c>
      <c r="Y119" s="115">
        <v>0</v>
      </c>
      <c r="Z119" s="115">
        <v>0</v>
      </c>
      <c r="AA119" s="115">
        <v>0</v>
      </c>
      <c r="AB119" s="115">
        <v>0</v>
      </c>
      <c r="AC119" s="115">
        <v>0</v>
      </c>
      <c r="AD119" s="115">
        <v>0</v>
      </c>
      <c r="AE119" s="115">
        <v>0</v>
      </c>
      <c r="AF119" s="115">
        <v>0</v>
      </c>
      <c r="AG119" s="127">
        <v>0</v>
      </c>
    </row>
    <row r="120" spans="1:33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115">
        <v>0</v>
      </c>
      <c r="Z122" s="115">
        <v>0</v>
      </c>
      <c r="AA122" s="115">
        <v>0</v>
      </c>
      <c r="AB122" s="115">
        <v>0</v>
      </c>
      <c r="AC122" s="115">
        <v>0</v>
      </c>
      <c r="AD122" s="115">
        <v>0</v>
      </c>
      <c r="AE122" s="115">
        <v>0</v>
      </c>
      <c r="AF122" s="115">
        <v>0</v>
      </c>
      <c r="AG122" s="116">
        <v>0</v>
      </c>
    </row>
    <row r="123" spans="1:33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75">
        <v>1</v>
      </c>
    </row>
    <row r="124" spans="1:33" s="1" customFormat="1" ht="15.9" customHeight="1" x14ac:dyDescent="0.25">
      <c r="A124" s="54">
        <f t="shared" si="28"/>
        <v>11</v>
      </c>
      <c r="B124" s="55" t="s">
        <v>80</v>
      </c>
      <c r="C124" s="54">
        <v>818</v>
      </c>
      <c r="D124" s="112">
        <v>0.99</v>
      </c>
      <c r="E124" s="60">
        <v>0.98</v>
      </c>
      <c r="F124" s="60">
        <v>0.97</v>
      </c>
      <c r="G124" s="60">
        <v>0.96</v>
      </c>
      <c r="H124" s="60">
        <v>0.95</v>
      </c>
      <c r="I124" s="60">
        <v>0.94</v>
      </c>
      <c r="J124" s="60">
        <v>0.93</v>
      </c>
      <c r="K124" s="60">
        <v>0.92</v>
      </c>
      <c r="L124" s="60">
        <v>0.91</v>
      </c>
      <c r="M124" s="60">
        <v>0.9</v>
      </c>
      <c r="N124" s="60">
        <v>0.88</v>
      </c>
      <c r="O124" s="60">
        <v>0.86</v>
      </c>
      <c r="P124" s="60">
        <v>0.84</v>
      </c>
      <c r="Q124" s="60">
        <v>0.81</v>
      </c>
      <c r="R124" s="115">
        <v>0</v>
      </c>
      <c r="S124" s="115">
        <v>0</v>
      </c>
      <c r="T124" s="115">
        <v>0</v>
      </c>
      <c r="U124" s="115">
        <v>0</v>
      </c>
      <c r="V124" s="115">
        <v>0</v>
      </c>
      <c r="W124" s="115">
        <v>0</v>
      </c>
      <c r="X124" s="115">
        <v>0</v>
      </c>
      <c r="Y124" s="115">
        <v>0</v>
      </c>
      <c r="Z124" s="115">
        <v>0</v>
      </c>
      <c r="AA124" s="115">
        <v>0</v>
      </c>
      <c r="AB124" s="115">
        <v>0</v>
      </c>
      <c r="AC124" s="115">
        <v>0</v>
      </c>
      <c r="AD124" s="115">
        <v>0</v>
      </c>
      <c r="AE124" s="115">
        <v>0</v>
      </c>
      <c r="AF124" s="115">
        <v>0</v>
      </c>
      <c r="AG124" s="116">
        <v>0</v>
      </c>
    </row>
    <row r="125" spans="1:33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" customHeight="1" x14ac:dyDescent="0.25">
      <c r="A127" s="54">
        <f t="shared" si="28"/>
        <v>14</v>
      </c>
      <c r="B127" s="55" t="s">
        <v>83</v>
      </c>
      <c r="C127" s="54">
        <v>893</v>
      </c>
      <c r="D127" s="112">
        <v>0.65</v>
      </c>
      <c r="E127" s="60">
        <v>0.64</v>
      </c>
      <c r="F127" s="60">
        <v>0.64</v>
      </c>
      <c r="G127" s="60">
        <v>0.63</v>
      </c>
      <c r="H127" s="60">
        <v>0.63</v>
      </c>
      <c r="I127" s="60">
        <v>0.62</v>
      </c>
      <c r="J127" s="60">
        <v>0.61</v>
      </c>
      <c r="K127" s="60">
        <v>0.6</v>
      </c>
      <c r="L127" s="115">
        <v>0</v>
      </c>
      <c r="M127" s="115">
        <v>0</v>
      </c>
      <c r="N127" s="115">
        <v>0</v>
      </c>
      <c r="O127" s="115">
        <v>0</v>
      </c>
      <c r="P127" s="115">
        <v>0</v>
      </c>
      <c r="Q127" s="115">
        <v>0</v>
      </c>
      <c r="R127" s="115">
        <v>0</v>
      </c>
      <c r="S127" s="115">
        <v>0</v>
      </c>
      <c r="T127" s="115">
        <v>0</v>
      </c>
      <c r="U127" s="115">
        <v>0</v>
      </c>
      <c r="V127" s="115">
        <v>0</v>
      </c>
      <c r="W127" s="115">
        <v>0</v>
      </c>
      <c r="X127" s="115">
        <v>0</v>
      </c>
      <c r="Y127" s="115">
        <v>0</v>
      </c>
      <c r="Z127" s="115">
        <v>0</v>
      </c>
      <c r="AA127" s="115">
        <v>0</v>
      </c>
      <c r="AB127" s="115">
        <v>0</v>
      </c>
      <c r="AC127" s="115">
        <v>0</v>
      </c>
      <c r="AD127" s="115">
        <v>0</v>
      </c>
      <c r="AE127" s="115">
        <v>0</v>
      </c>
      <c r="AF127" s="115">
        <v>0</v>
      </c>
      <c r="AG127" s="116">
        <v>0</v>
      </c>
    </row>
    <row r="128" spans="1:33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75">
        <v>1</v>
      </c>
    </row>
    <row r="130" spans="1:34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75">
        <v>1</v>
      </c>
    </row>
    <row r="132" spans="1:34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75">
        <v>1</v>
      </c>
    </row>
    <row r="134" spans="1:34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75">
        <v>1</v>
      </c>
    </row>
    <row r="135" spans="1:34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75">
        <v>1</v>
      </c>
    </row>
    <row r="136" spans="1:34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75">
        <v>1</v>
      </c>
    </row>
    <row r="138" spans="1:34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75">
        <v>1</v>
      </c>
    </row>
    <row r="139" spans="1:34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75">
        <v>1</v>
      </c>
    </row>
    <row r="140" spans="1:34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" customHeight="1" x14ac:dyDescent="0.25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25211.82</v>
      </c>
      <c r="E141" s="12">
        <f t="shared" si="29"/>
        <v>25183.42</v>
      </c>
      <c r="F141" s="12">
        <f t="shared" si="29"/>
        <v>25163.95</v>
      </c>
      <c r="G141" s="12">
        <f t="shared" si="29"/>
        <v>25135.550000000003</v>
      </c>
      <c r="H141" s="12">
        <f t="shared" si="29"/>
        <v>25116.080000000002</v>
      </c>
      <c r="I141" s="12">
        <f t="shared" si="29"/>
        <v>25087.68</v>
      </c>
      <c r="J141" s="12">
        <f t="shared" si="29"/>
        <v>25059.279999999999</v>
      </c>
      <c r="K141" s="12">
        <f t="shared" si="29"/>
        <v>25030.879999999997</v>
      </c>
      <c r="L141" s="12">
        <f t="shared" si="29"/>
        <v>24475.61</v>
      </c>
      <c r="M141" s="12">
        <f t="shared" si="29"/>
        <v>24456.14</v>
      </c>
      <c r="N141" s="12">
        <f t="shared" si="29"/>
        <v>24428.489999999998</v>
      </c>
      <c r="O141" s="12">
        <f t="shared" si="29"/>
        <v>24400.84</v>
      </c>
      <c r="P141" s="12">
        <f t="shared" si="29"/>
        <v>24361.9</v>
      </c>
      <c r="Q141" s="12">
        <f t="shared" si="29"/>
        <v>23411.58</v>
      </c>
      <c r="R141" s="12">
        <f t="shared" si="29"/>
        <v>22749</v>
      </c>
      <c r="S141" s="12">
        <f t="shared" si="29"/>
        <v>22749</v>
      </c>
      <c r="T141" s="12">
        <f t="shared" si="29"/>
        <v>22749</v>
      </c>
      <c r="U141" s="12">
        <f t="shared" si="29"/>
        <v>22749</v>
      </c>
      <c r="V141" s="12">
        <f t="shared" si="29"/>
        <v>22749</v>
      </c>
      <c r="W141" s="12">
        <f t="shared" si="29"/>
        <v>22749</v>
      </c>
      <c r="X141" s="12">
        <f t="shared" si="29"/>
        <v>22749</v>
      </c>
      <c r="Y141" s="12">
        <f t="shared" si="29"/>
        <v>21889</v>
      </c>
      <c r="Z141" s="12">
        <f t="shared" si="29"/>
        <v>21889</v>
      </c>
      <c r="AA141" s="12">
        <f t="shared" si="29"/>
        <v>21889</v>
      </c>
      <c r="AB141" s="12">
        <f t="shared" si="29"/>
        <v>21889</v>
      </c>
      <c r="AC141" s="12">
        <f t="shared" si="29"/>
        <v>21889</v>
      </c>
      <c r="AD141" s="12">
        <f t="shared" si="29"/>
        <v>21889</v>
      </c>
      <c r="AE141" s="12">
        <f t="shared" si="29"/>
        <v>21889</v>
      </c>
      <c r="AF141" s="12">
        <f t="shared" si="29"/>
        <v>21889</v>
      </c>
      <c r="AG141" s="30">
        <f t="shared" si="29"/>
        <v>21889</v>
      </c>
    </row>
    <row r="142" spans="1:34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616.49789999999996</v>
      </c>
      <c r="E142" s="12">
        <f t="shared" si="30"/>
        <v>616.49789999999996</v>
      </c>
      <c r="F142" s="12">
        <f t="shared" si="30"/>
        <v>616.49789999999996</v>
      </c>
      <c r="G142" s="12">
        <f t="shared" si="30"/>
        <v>616.49789999999996</v>
      </c>
      <c r="H142" s="12">
        <f t="shared" si="30"/>
        <v>616.49789999999996</v>
      </c>
      <c r="I142" s="12">
        <f t="shared" si="30"/>
        <v>616.49789999999996</v>
      </c>
      <c r="J142" s="12">
        <f t="shared" si="30"/>
        <v>616.49789999999996</v>
      </c>
      <c r="K142" s="12">
        <f t="shared" si="30"/>
        <v>616.49789999999996</v>
      </c>
      <c r="L142" s="12">
        <f t="shared" si="30"/>
        <v>616.49789999999996</v>
      </c>
      <c r="M142" s="12">
        <f t="shared" si="30"/>
        <v>616.49789999999996</v>
      </c>
      <c r="N142" s="12">
        <f t="shared" si="30"/>
        <v>616.49789999999996</v>
      </c>
      <c r="O142" s="12">
        <f t="shared" si="30"/>
        <v>616.49789999999996</v>
      </c>
      <c r="P142" s="12">
        <f t="shared" si="30"/>
        <v>616.49789999999996</v>
      </c>
      <c r="Q142" s="12">
        <f t="shared" si="30"/>
        <v>616.49789999999996</v>
      </c>
      <c r="R142" s="12">
        <f t="shared" si="30"/>
        <v>616.49789999999996</v>
      </c>
      <c r="S142" s="12">
        <f t="shared" si="30"/>
        <v>616.49789999999996</v>
      </c>
      <c r="T142" s="12">
        <f t="shared" si="30"/>
        <v>616.49789999999996</v>
      </c>
      <c r="U142" s="12">
        <f t="shared" si="30"/>
        <v>616.49789999999996</v>
      </c>
      <c r="V142" s="12">
        <f t="shared" si="30"/>
        <v>616.49789999999996</v>
      </c>
      <c r="W142" s="12">
        <f t="shared" si="30"/>
        <v>616.49789999999996</v>
      </c>
      <c r="X142" s="12">
        <f t="shared" si="30"/>
        <v>616.49789999999996</v>
      </c>
      <c r="Y142" s="12">
        <f t="shared" si="30"/>
        <v>593.19190000000003</v>
      </c>
      <c r="Z142" s="12">
        <f t="shared" si="30"/>
        <v>593.19190000000003</v>
      </c>
      <c r="AA142" s="12">
        <f t="shared" si="30"/>
        <v>593.19190000000003</v>
      </c>
      <c r="AB142" s="12">
        <f t="shared" si="30"/>
        <v>593.19190000000003</v>
      </c>
      <c r="AC142" s="12">
        <f t="shared" si="30"/>
        <v>593.19190000000003</v>
      </c>
      <c r="AD142" s="12">
        <f t="shared" si="30"/>
        <v>593.19190000000003</v>
      </c>
      <c r="AE142" s="12">
        <f t="shared" si="30"/>
        <v>593.19190000000003</v>
      </c>
      <c r="AF142" s="12">
        <f t="shared" si="30"/>
        <v>593.19190000000003</v>
      </c>
      <c r="AG142" s="30">
        <f t="shared" si="30"/>
        <v>593.19190000000003</v>
      </c>
      <c r="AH142" s="28"/>
    </row>
    <row r="143" spans="1:34" s="18" customFormat="1" ht="15.9" customHeight="1" x14ac:dyDescent="0.25">
      <c r="A143" s="15"/>
      <c r="B143" s="14" t="s">
        <v>106</v>
      </c>
      <c r="C143" s="16"/>
      <c r="D143" s="51">
        <f t="shared" ref="D143:AG143" si="31">D141-D142</f>
        <v>24595.322100000001</v>
      </c>
      <c r="E143" s="17">
        <f t="shared" si="31"/>
        <v>24566.9221</v>
      </c>
      <c r="F143" s="17">
        <f t="shared" si="31"/>
        <v>24547.452100000002</v>
      </c>
      <c r="G143" s="17">
        <f t="shared" si="31"/>
        <v>24519.052100000004</v>
      </c>
      <c r="H143" s="17">
        <f t="shared" si="31"/>
        <v>24499.582100000003</v>
      </c>
      <c r="I143" s="17">
        <f t="shared" si="31"/>
        <v>24471.182100000002</v>
      </c>
      <c r="J143" s="17">
        <f t="shared" si="31"/>
        <v>24442.7821</v>
      </c>
      <c r="K143" s="17">
        <f t="shared" si="31"/>
        <v>24414.382099999999</v>
      </c>
      <c r="L143" s="17">
        <f t="shared" si="31"/>
        <v>23859.112100000002</v>
      </c>
      <c r="M143" s="17">
        <f t="shared" si="31"/>
        <v>23839.642100000001</v>
      </c>
      <c r="N143" s="17">
        <f t="shared" si="31"/>
        <v>23811.992099999999</v>
      </c>
      <c r="O143" s="17">
        <f t="shared" si="31"/>
        <v>23784.342100000002</v>
      </c>
      <c r="P143" s="17">
        <f t="shared" si="31"/>
        <v>23745.402100000003</v>
      </c>
      <c r="Q143" s="17">
        <f t="shared" si="31"/>
        <v>22795.082100000003</v>
      </c>
      <c r="R143" s="17">
        <f t="shared" si="31"/>
        <v>22132.502100000002</v>
      </c>
      <c r="S143" s="17">
        <f t="shared" si="31"/>
        <v>22132.502100000002</v>
      </c>
      <c r="T143" s="17">
        <f t="shared" si="31"/>
        <v>22132.502100000002</v>
      </c>
      <c r="U143" s="17">
        <f t="shared" si="31"/>
        <v>22132.502100000002</v>
      </c>
      <c r="V143" s="17">
        <f t="shared" si="31"/>
        <v>22132.502100000002</v>
      </c>
      <c r="W143" s="17">
        <f t="shared" si="31"/>
        <v>22132.502100000002</v>
      </c>
      <c r="X143" s="17">
        <f t="shared" si="31"/>
        <v>22132.502100000002</v>
      </c>
      <c r="Y143" s="17">
        <f t="shared" si="31"/>
        <v>21295.808099999998</v>
      </c>
      <c r="Z143" s="17">
        <f t="shared" si="31"/>
        <v>21295.808099999998</v>
      </c>
      <c r="AA143" s="17">
        <f t="shared" si="31"/>
        <v>21295.808099999998</v>
      </c>
      <c r="AB143" s="17">
        <f t="shared" si="31"/>
        <v>21295.808099999998</v>
      </c>
      <c r="AC143" s="17">
        <f t="shared" si="31"/>
        <v>21295.808099999998</v>
      </c>
      <c r="AD143" s="17">
        <f t="shared" si="31"/>
        <v>21295.808099999998</v>
      </c>
      <c r="AE143" s="17">
        <f t="shared" si="31"/>
        <v>21295.808099999998</v>
      </c>
      <c r="AF143" s="17">
        <f t="shared" si="31"/>
        <v>21295.808099999998</v>
      </c>
      <c r="AG143" s="31">
        <f t="shared" si="31"/>
        <v>21295.808099999998</v>
      </c>
      <c r="AH143" s="28"/>
    </row>
    <row r="144" spans="1:34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" customHeight="1" x14ac:dyDescent="0.25">
      <c r="A145" s="3"/>
      <c r="B145" s="4"/>
      <c r="C145" s="3">
        <f>SUM(D143:AG143)/30</f>
        <v>22816.067900000005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75">
        <v>1</v>
      </c>
    </row>
    <row r="149" spans="1:34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" customHeight="1" x14ac:dyDescent="0.25">
      <c r="A151" s="54">
        <f t="shared" si="32"/>
        <v>5</v>
      </c>
      <c r="B151" s="55" t="s">
        <v>102</v>
      </c>
      <c r="C151" s="54">
        <v>936</v>
      </c>
      <c r="D151" s="112">
        <v>0.99</v>
      </c>
      <c r="E151" s="60">
        <v>0.98</v>
      </c>
      <c r="F151" s="60">
        <v>0.98</v>
      </c>
      <c r="G151" s="60">
        <v>0.97</v>
      </c>
      <c r="H151" s="60">
        <v>0.96</v>
      </c>
      <c r="I151" s="60">
        <v>0.96</v>
      </c>
      <c r="J151" s="60">
        <v>0.95</v>
      </c>
      <c r="K151" s="60">
        <v>0.94</v>
      </c>
      <c r="L151" s="60">
        <v>0.93</v>
      </c>
      <c r="M151" s="60">
        <v>0.92</v>
      </c>
      <c r="N151" s="60">
        <v>0.91</v>
      </c>
      <c r="O151" s="60">
        <v>0.9</v>
      </c>
      <c r="P151" s="60">
        <v>0.89</v>
      </c>
      <c r="Q151" s="60">
        <v>0.88</v>
      </c>
      <c r="R151" s="60">
        <v>0.87</v>
      </c>
      <c r="S151" s="60">
        <v>0.86</v>
      </c>
      <c r="T151" s="60">
        <v>0.85</v>
      </c>
      <c r="U151" s="60">
        <v>0.84</v>
      </c>
      <c r="V151" s="60">
        <v>0.83</v>
      </c>
      <c r="W151" s="60">
        <v>0.81</v>
      </c>
      <c r="X151" s="115">
        <v>0</v>
      </c>
      <c r="Y151" s="130">
        <v>0</v>
      </c>
      <c r="Z151" s="130">
        <v>0</v>
      </c>
      <c r="AA151" s="130">
        <v>0</v>
      </c>
      <c r="AB151" s="130">
        <v>0</v>
      </c>
      <c r="AC151" s="130">
        <v>0</v>
      </c>
      <c r="AD151" s="130">
        <v>0</v>
      </c>
      <c r="AE151" s="130">
        <v>0</v>
      </c>
      <c r="AF151" s="130">
        <v>0</v>
      </c>
      <c r="AG151" s="127">
        <v>0</v>
      </c>
    </row>
    <row r="152" spans="1:34" s="1" customFormat="1" ht="15.9" customHeight="1" x14ac:dyDescent="0.25">
      <c r="A152" s="71">
        <f t="shared" si="32"/>
        <v>6</v>
      </c>
      <c r="B152" s="72" t="s">
        <v>103</v>
      </c>
      <c r="C152" s="128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" customHeight="1" thickBot="1" x14ac:dyDescent="0.3">
      <c r="A153" s="73">
        <f t="shared" si="32"/>
        <v>7</v>
      </c>
      <c r="B153" s="74" t="s">
        <v>104</v>
      </c>
      <c r="C153" s="129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6">
        <v>1</v>
      </c>
    </row>
    <row r="154" spans="1:34" s="1" customFormat="1" ht="15.9" customHeight="1" x14ac:dyDescent="0.25">
      <c r="A154" s="9"/>
      <c r="B154" s="20" t="s">
        <v>107</v>
      </c>
      <c r="C154" s="117"/>
      <c r="D154" s="49">
        <f t="shared" ref="D154:AG154" si="33">(D147*$C147)+(D148*$C148)+(D149*$C149)+(D150*$C150)+(D151*$C151)+(D152*$C152)+(D153*$C153)</f>
        <v>7207.64</v>
      </c>
      <c r="E154" s="12">
        <f t="shared" si="33"/>
        <v>7198.28</v>
      </c>
      <c r="F154" s="12">
        <f t="shared" si="33"/>
        <v>7198.28</v>
      </c>
      <c r="G154" s="12">
        <f t="shared" si="33"/>
        <v>7188.92</v>
      </c>
      <c r="H154" s="12">
        <f t="shared" si="33"/>
        <v>7179.5599999999995</v>
      </c>
      <c r="I154" s="12">
        <f t="shared" si="33"/>
        <v>7179.5599999999995</v>
      </c>
      <c r="J154" s="12">
        <f t="shared" si="33"/>
        <v>7170.2</v>
      </c>
      <c r="K154" s="12">
        <f t="shared" si="33"/>
        <v>7160.84</v>
      </c>
      <c r="L154" s="12">
        <f t="shared" si="33"/>
        <v>7151.48</v>
      </c>
      <c r="M154" s="12">
        <f t="shared" si="33"/>
        <v>7142.12</v>
      </c>
      <c r="N154" s="12">
        <f t="shared" si="33"/>
        <v>7132.76</v>
      </c>
      <c r="O154" s="12">
        <f t="shared" si="33"/>
        <v>7123.4</v>
      </c>
      <c r="P154" s="12">
        <f t="shared" si="33"/>
        <v>7114.04</v>
      </c>
      <c r="Q154" s="12">
        <f t="shared" si="33"/>
        <v>7104.68</v>
      </c>
      <c r="R154" s="12">
        <f t="shared" si="33"/>
        <v>7095.32</v>
      </c>
      <c r="S154" s="12">
        <f t="shared" si="33"/>
        <v>7085.96</v>
      </c>
      <c r="T154" s="12">
        <f t="shared" si="33"/>
        <v>7076.6</v>
      </c>
      <c r="U154" s="12">
        <f t="shared" si="33"/>
        <v>7067.24</v>
      </c>
      <c r="V154" s="12">
        <f t="shared" si="33"/>
        <v>7057.88</v>
      </c>
      <c r="W154" s="12">
        <f t="shared" si="33"/>
        <v>7039.16</v>
      </c>
      <c r="X154" s="12">
        <f t="shared" si="33"/>
        <v>6281</v>
      </c>
      <c r="Y154" s="12">
        <f t="shared" si="33"/>
        <v>6281</v>
      </c>
      <c r="Z154" s="12">
        <f t="shared" si="33"/>
        <v>6281</v>
      </c>
      <c r="AA154" s="12">
        <f t="shared" si="33"/>
        <v>6281</v>
      </c>
      <c r="AB154" s="12">
        <f t="shared" si="33"/>
        <v>6281</v>
      </c>
      <c r="AC154" s="12">
        <f t="shared" si="33"/>
        <v>6281</v>
      </c>
      <c r="AD154" s="12">
        <f t="shared" si="33"/>
        <v>6281</v>
      </c>
      <c r="AE154" s="12">
        <f t="shared" si="33"/>
        <v>6281</v>
      </c>
      <c r="AF154" s="12">
        <f t="shared" si="33"/>
        <v>6281</v>
      </c>
      <c r="AG154" s="30">
        <f t="shared" si="33"/>
        <v>6281</v>
      </c>
    </row>
    <row r="155" spans="1:34" s="18" customFormat="1" ht="15.9" customHeight="1" x14ac:dyDescent="0.25">
      <c r="A155" s="15"/>
      <c r="B155" s="13" t="s">
        <v>108</v>
      </c>
      <c r="C155" s="118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199.73580000000001</v>
      </c>
      <c r="E155" s="12">
        <f t="shared" si="34"/>
        <v>199.73580000000001</v>
      </c>
      <c r="F155" s="12">
        <f t="shared" si="34"/>
        <v>199.73580000000001</v>
      </c>
      <c r="G155" s="12">
        <f t="shared" si="34"/>
        <v>199.73580000000001</v>
      </c>
      <c r="H155" s="12">
        <f t="shared" si="34"/>
        <v>199.73580000000001</v>
      </c>
      <c r="I155" s="12">
        <f t="shared" si="34"/>
        <v>199.73580000000001</v>
      </c>
      <c r="J155" s="12">
        <f t="shared" si="34"/>
        <v>199.73580000000001</v>
      </c>
      <c r="K155" s="12">
        <f t="shared" si="34"/>
        <v>199.73580000000001</v>
      </c>
      <c r="L155" s="12">
        <f t="shared" si="34"/>
        <v>199.73580000000001</v>
      </c>
      <c r="M155" s="12">
        <f t="shared" si="34"/>
        <v>199.73580000000001</v>
      </c>
      <c r="N155" s="12">
        <f t="shared" si="34"/>
        <v>199.73580000000001</v>
      </c>
      <c r="O155" s="12">
        <f t="shared" si="34"/>
        <v>199.73580000000001</v>
      </c>
      <c r="P155" s="12">
        <f t="shared" si="34"/>
        <v>199.73580000000001</v>
      </c>
      <c r="Q155" s="12">
        <f t="shared" si="34"/>
        <v>199.73580000000001</v>
      </c>
      <c r="R155" s="12">
        <f t="shared" si="34"/>
        <v>199.73580000000001</v>
      </c>
      <c r="S155" s="12">
        <f t="shared" si="34"/>
        <v>199.73580000000001</v>
      </c>
      <c r="T155" s="12">
        <f t="shared" si="34"/>
        <v>199.73580000000001</v>
      </c>
      <c r="U155" s="12">
        <f t="shared" si="34"/>
        <v>199.73580000000001</v>
      </c>
      <c r="V155" s="12">
        <f t="shared" si="34"/>
        <v>199.73580000000001</v>
      </c>
      <c r="W155" s="12">
        <f t="shared" si="34"/>
        <v>199.73580000000001</v>
      </c>
      <c r="X155" s="12">
        <f t="shared" si="34"/>
        <v>199.73580000000001</v>
      </c>
      <c r="Y155" s="12">
        <f t="shared" si="34"/>
        <v>199.73580000000001</v>
      </c>
      <c r="Z155" s="12">
        <f t="shared" si="34"/>
        <v>199.73580000000001</v>
      </c>
      <c r="AA155" s="12">
        <f t="shared" si="34"/>
        <v>199.73580000000001</v>
      </c>
      <c r="AB155" s="12">
        <f t="shared" si="34"/>
        <v>199.73580000000001</v>
      </c>
      <c r="AC155" s="12">
        <f t="shared" si="34"/>
        <v>199.73580000000001</v>
      </c>
      <c r="AD155" s="12">
        <f t="shared" si="34"/>
        <v>199.73580000000001</v>
      </c>
      <c r="AE155" s="12">
        <f t="shared" si="34"/>
        <v>199.73580000000001</v>
      </c>
      <c r="AF155" s="12">
        <f t="shared" si="34"/>
        <v>199.73580000000001</v>
      </c>
      <c r="AG155" s="30">
        <f t="shared" si="34"/>
        <v>199.73580000000001</v>
      </c>
      <c r="AH155" s="28"/>
    </row>
    <row r="156" spans="1:34" s="18" customFormat="1" ht="15.9" customHeight="1" x14ac:dyDescent="0.25">
      <c r="A156" s="15"/>
      <c r="B156" s="14" t="s">
        <v>106</v>
      </c>
      <c r="C156" s="119"/>
      <c r="D156" s="51">
        <f t="shared" ref="D156:AG156" si="35">D154-D155</f>
        <v>7007.9041999999999</v>
      </c>
      <c r="E156" s="17">
        <f t="shared" si="35"/>
        <v>6998.5441999999994</v>
      </c>
      <c r="F156" s="17">
        <f t="shared" si="35"/>
        <v>6998.5441999999994</v>
      </c>
      <c r="G156" s="17">
        <f t="shared" si="35"/>
        <v>6989.1841999999997</v>
      </c>
      <c r="H156" s="17">
        <f t="shared" si="35"/>
        <v>6979.8241999999991</v>
      </c>
      <c r="I156" s="17">
        <f t="shared" si="35"/>
        <v>6979.8241999999991</v>
      </c>
      <c r="J156" s="17">
        <f t="shared" si="35"/>
        <v>6970.4641999999994</v>
      </c>
      <c r="K156" s="17">
        <f t="shared" si="35"/>
        <v>6961.1041999999998</v>
      </c>
      <c r="L156" s="17">
        <f t="shared" si="35"/>
        <v>6951.7441999999992</v>
      </c>
      <c r="M156" s="17">
        <f t="shared" si="35"/>
        <v>6942.3841999999995</v>
      </c>
      <c r="N156" s="17">
        <f t="shared" si="35"/>
        <v>6933.0241999999998</v>
      </c>
      <c r="O156" s="17">
        <f t="shared" si="35"/>
        <v>6923.6641999999993</v>
      </c>
      <c r="P156" s="17">
        <f t="shared" si="35"/>
        <v>6914.3041999999996</v>
      </c>
      <c r="Q156" s="17">
        <f t="shared" si="35"/>
        <v>6904.9441999999999</v>
      </c>
      <c r="R156" s="17">
        <f t="shared" si="35"/>
        <v>6895.5841999999993</v>
      </c>
      <c r="S156" s="17">
        <f t="shared" si="35"/>
        <v>6886.2241999999997</v>
      </c>
      <c r="T156" s="17">
        <f t="shared" si="35"/>
        <v>6876.8642</v>
      </c>
      <c r="U156" s="17">
        <f t="shared" si="35"/>
        <v>6867.5041999999994</v>
      </c>
      <c r="V156" s="17">
        <f t="shared" si="35"/>
        <v>6858.1441999999997</v>
      </c>
      <c r="W156" s="17">
        <f t="shared" si="35"/>
        <v>6839.4241999999995</v>
      </c>
      <c r="X156" s="17">
        <f t="shared" si="35"/>
        <v>6081.2641999999996</v>
      </c>
      <c r="Y156" s="17">
        <f t="shared" si="35"/>
        <v>6081.2641999999996</v>
      </c>
      <c r="Z156" s="17">
        <f t="shared" si="35"/>
        <v>6081.2641999999996</v>
      </c>
      <c r="AA156" s="17">
        <f t="shared" si="35"/>
        <v>6081.2641999999996</v>
      </c>
      <c r="AB156" s="17">
        <f t="shared" si="35"/>
        <v>6081.2641999999996</v>
      </c>
      <c r="AC156" s="17">
        <f t="shared" si="35"/>
        <v>6081.2641999999996</v>
      </c>
      <c r="AD156" s="17">
        <f t="shared" si="35"/>
        <v>6081.2641999999996</v>
      </c>
      <c r="AE156" s="17">
        <f t="shared" si="35"/>
        <v>6081.2641999999996</v>
      </c>
      <c r="AF156" s="17">
        <f t="shared" si="35"/>
        <v>6081.2641999999996</v>
      </c>
      <c r="AG156" s="31">
        <f t="shared" si="35"/>
        <v>6081.2641999999996</v>
      </c>
      <c r="AH156" s="28"/>
    </row>
    <row r="157" spans="1:34" s="1" customFormat="1" ht="15.9" customHeight="1" x14ac:dyDescent="0.25">
      <c r="A157" s="3"/>
      <c r="B157" s="7" t="s">
        <v>105</v>
      </c>
      <c r="C157" s="120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" customHeight="1" x14ac:dyDescent="0.25">
      <c r="A158" s="3"/>
      <c r="B158" s="4"/>
      <c r="C158" s="121">
        <f>SUM(D156:AG156)/30</f>
        <v>6649.7282000000014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" customHeight="1" x14ac:dyDescent="0.25">
      <c r="A159" s="3"/>
      <c r="B159" s="4"/>
      <c r="C159" s="121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" customHeight="1" x14ac:dyDescent="0.25">
      <c r="A160" s="9"/>
      <c r="B160" s="10" t="s">
        <v>112</v>
      </c>
      <c r="C160" s="117"/>
      <c r="D160" s="51">
        <f>D15+D25+D36+D55+D75+D87+D98+D110+D143+D156</f>
        <v>81885.840708000003</v>
      </c>
      <c r="E160" s="43">
        <f t="shared" ref="E160:AG160" si="36">E15+E25+E36+E55+E75+E87+E98+E110+E143+E156</f>
        <v>82104.186608000004</v>
      </c>
      <c r="F160" s="43">
        <f t="shared" si="36"/>
        <v>82196.398608000003</v>
      </c>
      <c r="G160" s="43">
        <f t="shared" si="36"/>
        <v>82129.348608000015</v>
      </c>
      <c r="H160" s="43">
        <f t="shared" si="36"/>
        <v>82074.338608000005</v>
      </c>
      <c r="I160" s="43">
        <f t="shared" si="36"/>
        <v>82024.288608000003</v>
      </c>
      <c r="J160" s="43">
        <f t="shared" si="36"/>
        <v>81941.368608000004</v>
      </c>
      <c r="K160" s="43">
        <f t="shared" si="36"/>
        <v>81870.958608000001</v>
      </c>
      <c r="L160" s="43">
        <f t="shared" si="36"/>
        <v>81424.808608000007</v>
      </c>
      <c r="M160" s="43">
        <f t="shared" si="36"/>
        <v>81433.688607999997</v>
      </c>
      <c r="N160" s="43">
        <f t="shared" si="36"/>
        <v>81515.158607999998</v>
      </c>
      <c r="O160" s="43">
        <f t="shared" si="36"/>
        <v>81601.498607999994</v>
      </c>
      <c r="P160" s="43">
        <f t="shared" si="36"/>
        <v>81653.038607999988</v>
      </c>
      <c r="Q160" s="43">
        <f t="shared" si="36"/>
        <v>79979.012608000005</v>
      </c>
      <c r="R160" s="43">
        <f t="shared" si="36"/>
        <v>79300.787207999994</v>
      </c>
      <c r="S160" s="43">
        <f t="shared" si="36"/>
        <v>79249.637207999986</v>
      </c>
      <c r="T160" s="43">
        <f t="shared" si="36"/>
        <v>79201.257207999995</v>
      </c>
      <c r="U160" s="43">
        <f t="shared" si="36"/>
        <v>79149.807207999998</v>
      </c>
      <c r="V160" s="43">
        <f t="shared" si="36"/>
        <v>79093.787207999994</v>
      </c>
      <c r="W160" s="43">
        <f t="shared" si="36"/>
        <v>79017.797207999989</v>
      </c>
      <c r="X160" s="43">
        <f t="shared" si="36"/>
        <v>78209.277208</v>
      </c>
      <c r="Y160" s="43">
        <f t="shared" si="36"/>
        <v>76459.606807999997</v>
      </c>
      <c r="Z160" s="43">
        <f t="shared" si="36"/>
        <v>76421.616807999992</v>
      </c>
      <c r="AA160" s="43">
        <f t="shared" si="36"/>
        <v>76364.706808000003</v>
      </c>
      <c r="AB160" s="43">
        <f t="shared" si="36"/>
        <v>76319.076807999998</v>
      </c>
      <c r="AC160" s="43">
        <f t="shared" si="36"/>
        <v>76262.166807999994</v>
      </c>
      <c r="AD160" s="43">
        <f t="shared" si="36"/>
        <v>75755.010599999994</v>
      </c>
      <c r="AE160" s="43">
        <f t="shared" si="36"/>
        <v>75675.280599999998</v>
      </c>
      <c r="AF160" s="43">
        <f t="shared" si="36"/>
        <v>74438.070600000006</v>
      </c>
      <c r="AG160" s="44">
        <f t="shared" si="36"/>
        <v>74388.700599999996</v>
      </c>
    </row>
    <row r="161" spans="1:34" s="1" customFormat="1" ht="15.9" customHeight="1" x14ac:dyDescent="0.25">
      <c r="A161" s="3"/>
      <c r="B161" s="7" t="s">
        <v>105</v>
      </c>
      <c r="C161" s="122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" customHeight="1" x14ac:dyDescent="0.25">
      <c r="A162" s="3"/>
      <c r="B162" s="4"/>
      <c r="C162" s="3">
        <f>SUM(D160:AG160)/30</f>
        <v>79304.684050266689</v>
      </c>
      <c r="D162" s="53">
        <f t="shared" ref="D162:AG162" si="37">(D13+D23+D34+D53+D73+D85+D96+D141+D154)/87012</f>
        <v>0.9119967360823793</v>
      </c>
      <c r="E162" s="25">
        <f t="shared" si="37"/>
        <v>0.91392669976554952</v>
      </c>
      <c r="F162" s="25">
        <f t="shared" si="37"/>
        <v>0.91513354479841869</v>
      </c>
      <c r="G162" s="25">
        <f t="shared" si="37"/>
        <v>0.91436296143060736</v>
      </c>
      <c r="H162" s="25">
        <f t="shared" si="37"/>
        <v>0.91373074978163937</v>
      </c>
      <c r="I162" s="25">
        <f t="shared" si="37"/>
        <v>0.91315554176435421</v>
      </c>
      <c r="J162" s="25">
        <f t="shared" si="37"/>
        <v>0.91220256976049274</v>
      </c>
      <c r="K162" s="25">
        <f t="shared" si="37"/>
        <v>0.91139337102928331</v>
      </c>
      <c r="L162" s="25">
        <f t="shared" si="37"/>
        <v>0.90626591734473405</v>
      </c>
      <c r="M162" s="25">
        <f t="shared" si="37"/>
        <v>0.9063679722337149</v>
      </c>
      <c r="N162" s="25">
        <f t="shared" si="37"/>
        <v>0.90730427986944329</v>
      </c>
      <c r="O162" s="25">
        <f t="shared" si="37"/>
        <v>0.90829655679676358</v>
      </c>
      <c r="P162" s="25">
        <f t="shared" si="37"/>
        <v>0.90888888888888897</v>
      </c>
      <c r="Q162" s="25">
        <f t="shared" si="37"/>
        <v>0.89003712131660007</v>
      </c>
      <c r="R162" s="25">
        <f t="shared" si="37"/>
        <v>0.88177504252287053</v>
      </c>
      <c r="S162" s="25">
        <f t="shared" si="37"/>
        <v>0.88118719257113975</v>
      </c>
      <c r="T162" s="25">
        <f t="shared" si="37"/>
        <v>0.88063117730887708</v>
      </c>
      <c r="U162" s="25">
        <f t="shared" si="37"/>
        <v>0.88003987955684293</v>
      </c>
      <c r="V162" s="25">
        <f t="shared" si="37"/>
        <v>0.87939606031352013</v>
      </c>
      <c r="W162" s="25">
        <f t="shared" si="37"/>
        <v>0.87852273249666701</v>
      </c>
      <c r="X162" s="25">
        <f t="shared" si="37"/>
        <v>0.86923068082563326</v>
      </c>
      <c r="Y162" s="25">
        <f t="shared" si="37"/>
        <v>0.8483093136578862</v>
      </c>
      <c r="Z162" s="25">
        <f t="shared" si="37"/>
        <v>0.84787270721279828</v>
      </c>
      <c r="AA162" s="25">
        <f t="shared" si="37"/>
        <v>0.84721865949524211</v>
      </c>
      <c r="AB162" s="25">
        <f t="shared" si="37"/>
        <v>0.84669424906909385</v>
      </c>
      <c r="AC162" s="25">
        <f t="shared" si="37"/>
        <v>0.84604020135153768</v>
      </c>
      <c r="AD162" s="25">
        <f t="shared" si="37"/>
        <v>0.84005401553808667</v>
      </c>
      <c r="AE162" s="25">
        <f t="shared" si="37"/>
        <v>0.8391377051441179</v>
      </c>
      <c r="AF162" s="25">
        <f t="shared" si="37"/>
        <v>0.82491886176619311</v>
      </c>
      <c r="AG162" s="32">
        <f t="shared" si="37"/>
        <v>0.82435146876292931</v>
      </c>
      <c r="AH162" s="24"/>
    </row>
    <row r="163" spans="1:34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3"/>
      <c r="AH164" s="151"/>
    </row>
    <row r="165" spans="1:34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151"/>
    </row>
    <row r="166" spans="1:34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5">
        <v>1</v>
      </c>
      <c r="AH166" s="151"/>
    </row>
    <row r="167" spans="1:34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5">
        <v>1</v>
      </c>
      <c r="AH167" s="151"/>
    </row>
    <row r="168" spans="1:34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5">
        <v>1</v>
      </c>
      <c r="AH168" s="151"/>
    </row>
    <row r="169" spans="1:34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5">
        <v>1</v>
      </c>
      <c r="AH169" s="151"/>
    </row>
    <row r="170" spans="1:34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5">
        <v>1</v>
      </c>
      <c r="AH170" s="151"/>
    </row>
    <row r="171" spans="1:34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124">
        <v>0</v>
      </c>
      <c r="AG171" s="115">
        <v>0</v>
      </c>
      <c r="AH171" s="151"/>
    </row>
    <row r="172" spans="1:34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5">
        <v>1</v>
      </c>
      <c r="AH172" s="151"/>
    </row>
    <row r="173" spans="1:34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0">
        <v>1</v>
      </c>
      <c r="AH173" s="151"/>
    </row>
    <row r="174" spans="1:34" x14ac:dyDescent="0.3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7903</v>
      </c>
      <c r="AG174" s="12">
        <f t="shared" si="39"/>
        <v>7903</v>
      </c>
      <c r="AH174" s="152"/>
    </row>
    <row r="175" spans="1:34" x14ac:dyDescent="0.3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572.96749999999997</v>
      </c>
      <c r="AG175" s="12">
        <f t="shared" si="40"/>
        <v>572.96749999999997</v>
      </c>
      <c r="AH175" s="152"/>
    </row>
    <row r="176" spans="1:34" x14ac:dyDescent="0.3">
      <c r="A176" s="15"/>
      <c r="B176" s="14" t="s">
        <v>106</v>
      </c>
      <c r="C176" s="16"/>
      <c r="D176" s="51">
        <f t="shared" ref="D176:AG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7330.0325000000003</v>
      </c>
      <c r="AG176" s="17">
        <f t="shared" si="41"/>
        <v>7330.0325000000003</v>
      </c>
      <c r="AH176" s="153"/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151"/>
    </row>
    <row r="178" spans="1:34" x14ac:dyDescent="0.3">
      <c r="A178" s="3"/>
      <c r="B178" s="4"/>
      <c r="C178" s="3">
        <f>SUM(D176:AH176)/30</f>
        <v>8409.5188333333335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151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11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5">
        <v>37165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" customHeight="1" x14ac:dyDescent="0.25">
      <c r="A5" s="92">
        <v>1</v>
      </c>
      <c r="B5" s="93" t="s">
        <v>2</v>
      </c>
      <c r="C5" s="92">
        <v>810</v>
      </c>
      <c r="D5" s="123">
        <v>0</v>
      </c>
      <c r="E5" s="115">
        <v>0</v>
      </c>
      <c r="F5" s="115">
        <v>0</v>
      </c>
      <c r="G5" s="115">
        <v>0</v>
      </c>
      <c r="H5" s="115">
        <v>0</v>
      </c>
      <c r="I5" s="115">
        <v>0</v>
      </c>
      <c r="J5" s="115">
        <v>0</v>
      </c>
      <c r="K5" s="60">
        <v>0.2</v>
      </c>
      <c r="L5" s="60">
        <v>0.3</v>
      </c>
      <c r="M5" s="60">
        <v>0.5</v>
      </c>
      <c r="N5" s="60">
        <v>0.7</v>
      </c>
      <c r="O5" s="60">
        <v>0.9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" customHeight="1" x14ac:dyDescent="0.25">
      <c r="A9" s="71">
        <f t="shared" si="1"/>
        <v>5</v>
      </c>
      <c r="B9" s="72" t="s">
        <v>7</v>
      </c>
      <c r="C9" s="7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0">
        <v>0.98</v>
      </c>
      <c r="AG9" s="60">
        <v>0.96</v>
      </c>
      <c r="AH9" s="61">
        <v>0.94</v>
      </c>
    </row>
    <row r="10" spans="1:35" s="1" customFormat="1" ht="15.9" customHeight="1" x14ac:dyDescent="0.25">
      <c r="A10" s="54">
        <f t="shared" si="1"/>
        <v>6</v>
      </c>
      <c r="B10" s="55" t="s">
        <v>8</v>
      </c>
      <c r="C10" s="54">
        <v>1098</v>
      </c>
      <c r="D10" s="112">
        <v>0.95</v>
      </c>
      <c r="E10" s="60">
        <v>0.94</v>
      </c>
      <c r="F10" s="60">
        <v>0.93</v>
      </c>
      <c r="G10" s="60">
        <v>0.92</v>
      </c>
      <c r="H10" s="60">
        <v>0.91</v>
      </c>
      <c r="I10" s="60">
        <v>0.9</v>
      </c>
      <c r="J10" s="60">
        <v>0.89</v>
      </c>
      <c r="K10" s="60">
        <v>0.88</v>
      </c>
      <c r="L10" s="60">
        <v>0.87</v>
      </c>
      <c r="M10" s="60">
        <v>0.86</v>
      </c>
      <c r="N10" s="60">
        <v>0.85</v>
      </c>
      <c r="O10" s="60">
        <v>0.84</v>
      </c>
      <c r="P10" s="60">
        <v>0.83</v>
      </c>
      <c r="Q10" s="173">
        <v>0.82</v>
      </c>
      <c r="R10" s="173">
        <v>0.81</v>
      </c>
      <c r="S10" s="173">
        <v>0.8</v>
      </c>
      <c r="T10" s="173">
        <v>0.79</v>
      </c>
      <c r="U10" s="173">
        <v>0.78</v>
      </c>
      <c r="V10" s="173">
        <v>0.77</v>
      </c>
      <c r="W10" s="173">
        <v>0.76</v>
      </c>
      <c r="X10" s="173">
        <v>0.75</v>
      </c>
      <c r="Y10" s="173">
        <v>0.74</v>
      </c>
      <c r="Z10" s="173">
        <v>0.73</v>
      </c>
      <c r="AA10" s="173">
        <v>0.72</v>
      </c>
      <c r="AB10" s="173">
        <v>0.7</v>
      </c>
      <c r="AC10" s="115">
        <v>0</v>
      </c>
      <c r="AD10" s="115">
        <v>0</v>
      </c>
      <c r="AE10" s="115">
        <v>0</v>
      </c>
      <c r="AF10" s="115">
        <v>0</v>
      </c>
      <c r="AG10" s="115">
        <v>0</v>
      </c>
      <c r="AH10" s="116">
        <v>0</v>
      </c>
    </row>
    <row r="11" spans="1:35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6837.1</v>
      </c>
      <c r="E13" s="12">
        <f t="shared" si="2"/>
        <v>6826.12</v>
      </c>
      <c r="F13" s="12">
        <f t="shared" si="2"/>
        <v>6815.14</v>
      </c>
      <c r="G13" s="12">
        <f t="shared" si="2"/>
        <v>6804.16</v>
      </c>
      <c r="H13" s="12">
        <f t="shared" si="2"/>
        <v>6793.18</v>
      </c>
      <c r="I13" s="12">
        <f t="shared" si="2"/>
        <v>6782.2</v>
      </c>
      <c r="J13" s="12">
        <f t="shared" si="2"/>
        <v>6771.22</v>
      </c>
      <c r="K13" s="12">
        <f t="shared" si="2"/>
        <v>6922.24</v>
      </c>
      <c r="L13" s="12">
        <f t="shared" si="2"/>
        <v>6992.26</v>
      </c>
      <c r="M13" s="12">
        <f t="shared" si="2"/>
        <v>7143.28</v>
      </c>
      <c r="N13" s="12">
        <f t="shared" si="2"/>
        <v>7294.3</v>
      </c>
      <c r="O13" s="12">
        <f t="shared" si="2"/>
        <v>7445.32</v>
      </c>
      <c r="P13" s="12">
        <f t="shared" si="2"/>
        <v>7515.34</v>
      </c>
      <c r="Q13" s="12">
        <f t="shared" si="2"/>
        <v>7504.36</v>
      </c>
      <c r="R13" s="12">
        <f t="shared" si="2"/>
        <v>7493.38</v>
      </c>
      <c r="S13" s="12">
        <f t="shared" si="2"/>
        <v>7482.4</v>
      </c>
      <c r="T13" s="12">
        <f t="shared" si="2"/>
        <v>7471.42</v>
      </c>
      <c r="U13" s="12">
        <f t="shared" si="2"/>
        <v>7460.4400000000005</v>
      </c>
      <c r="V13" s="12">
        <f t="shared" si="2"/>
        <v>7449.46</v>
      </c>
      <c r="W13" s="12">
        <f t="shared" si="2"/>
        <v>7438.48</v>
      </c>
      <c r="X13" s="12">
        <f t="shared" si="2"/>
        <v>7427.5</v>
      </c>
      <c r="Y13" s="12">
        <f t="shared" si="2"/>
        <v>7416.52</v>
      </c>
      <c r="Z13" s="12">
        <f t="shared" si="2"/>
        <v>7405.54</v>
      </c>
      <c r="AA13" s="12">
        <f t="shared" si="2"/>
        <v>7394.5599999999995</v>
      </c>
      <c r="AB13" s="12">
        <f t="shared" si="2"/>
        <v>7372.6</v>
      </c>
      <c r="AC13" s="12">
        <f t="shared" si="2"/>
        <v>6604</v>
      </c>
      <c r="AD13" s="12">
        <f t="shared" si="2"/>
        <v>6604</v>
      </c>
      <c r="AE13" s="12">
        <f t="shared" si="2"/>
        <v>6604</v>
      </c>
      <c r="AF13" s="12">
        <f t="shared" si="2"/>
        <v>6582.2</v>
      </c>
      <c r="AG13" s="12">
        <f t="shared" si="2"/>
        <v>6560.4</v>
      </c>
      <c r="AH13" s="30">
        <f t="shared" si="2"/>
        <v>6538.6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250.30080000000001</v>
      </c>
      <c r="E14" s="12">
        <f t="shared" si="3"/>
        <v>250.30080000000001</v>
      </c>
      <c r="F14" s="12">
        <f t="shared" si="3"/>
        <v>250.30080000000001</v>
      </c>
      <c r="G14" s="12">
        <f t="shared" si="3"/>
        <v>250.30080000000001</v>
      </c>
      <c r="H14" s="12">
        <f t="shared" si="3"/>
        <v>250.30080000000001</v>
      </c>
      <c r="I14" s="12">
        <f t="shared" si="3"/>
        <v>250.30080000000001</v>
      </c>
      <c r="J14" s="12">
        <f t="shared" si="3"/>
        <v>250.30080000000001</v>
      </c>
      <c r="K14" s="12">
        <f t="shared" si="3"/>
        <v>250.30080000000001</v>
      </c>
      <c r="L14" s="12">
        <f t="shared" si="3"/>
        <v>250.30080000000001</v>
      </c>
      <c r="M14" s="12">
        <f t="shared" si="3"/>
        <v>250.30080000000001</v>
      </c>
      <c r="N14" s="12">
        <f t="shared" si="3"/>
        <v>250.30080000000001</v>
      </c>
      <c r="O14" s="12">
        <f t="shared" si="3"/>
        <v>250.30080000000001</v>
      </c>
      <c r="P14" s="12">
        <f t="shared" si="3"/>
        <v>285.2928</v>
      </c>
      <c r="Q14" s="12">
        <f t="shared" si="3"/>
        <v>285.2928</v>
      </c>
      <c r="R14" s="12">
        <f t="shared" si="3"/>
        <v>285.2928</v>
      </c>
      <c r="S14" s="12">
        <f t="shared" si="3"/>
        <v>285.2928</v>
      </c>
      <c r="T14" s="12">
        <f t="shared" si="3"/>
        <v>285.2928</v>
      </c>
      <c r="U14" s="12">
        <f t="shared" si="3"/>
        <v>285.2928</v>
      </c>
      <c r="V14" s="12">
        <f t="shared" si="3"/>
        <v>285.2928</v>
      </c>
      <c r="W14" s="12">
        <f t="shared" si="3"/>
        <v>285.2928</v>
      </c>
      <c r="X14" s="12">
        <f t="shared" si="3"/>
        <v>285.2928</v>
      </c>
      <c r="Y14" s="12">
        <f t="shared" si="3"/>
        <v>285.2928</v>
      </c>
      <c r="Z14" s="12">
        <f t="shared" si="3"/>
        <v>285.2928</v>
      </c>
      <c r="AA14" s="12">
        <f t="shared" si="3"/>
        <v>285.2928</v>
      </c>
      <c r="AB14" s="12">
        <f t="shared" si="3"/>
        <v>285.2928</v>
      </c>
      <c r="AC14" s="12">
        <f t="shared" si="3"/>
        <v>285.2928</v>
      </c>
      <c r="AD14" s="12">
        <f t="shared" si="3"/>
        <v>285.2928</v>
      </c>
      <c r="AE14" s="12">
        <f t="shared" si="3"/>
        <v>285.2928</v>
      </c>
      <c r="AF14" s="12">
        <f t="shared" si="3"/>
        <v>238.20480000000001</v>
      </c>
      <c r="AG14" s="12">
        <f t="shared" si="3"/>
        <v>238.20480000000001</v>
      </c>
      <c r="AH14" s="30">
        <f t="shared" si="3"/>
        <v>238.20480000000001</v>
      </c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4">D13-D14</f>
        <v>6586.7992000000004</v>
      </c>
      <c r="E15" s="17">
        <f t="shared" si="4"/>
        <v>6575.8191999999999</v>
      </c>
      <c r="F15" s="17">
        <f t="shared" si="4"/>
        <v>6564.8392000000003</v>
      </c>
      <c r="G15" s="17">
        <f t="shared" si="4"/>
        <v>6553.8591999999999</v>
      </c>
      <c r="H15" s="17">
        <f t="shared" si="4"/>
        <v>6542.8792000000003</v>
      </c>
      <c r="I15" s="17">
        <f t="shared" si="4"/>
        <v>6531.8991999999998</v>
      </c>
      <c r="J15" s="17">
        <f t="shared" si="4"/>
        <v>6520.9192000000003</v>
      </c>
      <c r="K15" s="17">
        <f t="shared" si="4"/>
        <v>6671.9391999999998</v>
      </c>
      <c r="L15" s="17">
        <f t="shared" si="4"/>
        <v>6741.9592000000002</v>
      </c>
      <c r="M15" s="17">
        <f t="shared" si="4"/>
        <v>6892.9791999999998</v>
      </c>
      <c r="N15" s="17">
        <f t="shared" si="4"/>
        <v>7043.9992000000002</v>
      </c>
      <c r="O15" s="17">
        <f t="shared" si="4"/>
        <v>7195.0191999999997</v>
      </c>
      <c r="P15" s="17">
        <f t="shared" si="4"/>
        <v>7230.0472</v>
      </c>
      <c r="Q15" s="17">
        <f t="shared" si="4"/>
        <v>7219.0671999999995</v>
      </c>
      <c r="R15" s="17">
        <f t="shared" si="4"/>
        <v>7208.0871999999999</v>
      </c>
      <c r="S15" s="17">
        <f t="shared" si="4"/>
        <v>7197.1071999999995</v>
      </c>
      <c r="T15" s="17">
        <f t="shared" si="4"/>
        <v>7186.1271999999999</v>
      </c>
      <c r="U15" s="17">
        <f t="shared" si="4"/>
        <v>7175.1472000000003</v>
      </c>
      <c r="V15" s="17">
        <f t="shared" si="4"/>
        <v>7164.1671999999999</v>
      </c>
      <c r="W15" s="17">
        <f t="shared" si="4"/>
        <v>7153.1871999999994</v>
      </c>
      <c r="X15" s="17">
        <f t="shared" si="4"/>
        <v>7142.2071999999998</v>
      </c>
      <c r="Y15" s="17">
        <f t="shared" si="4"/>
        <v>7131.2272000000003</v>
      </c>
      <c r="Z15" s="17">
        <f t="shared" si="4"/>
        <v>7120.2471999999998</v>
      </c>
      <c r="AA15" s="17">
        <f t="shared" si="4"/>
        <v>7109.2671999999993</v>
      </c>
      <c r="AB15" s="17">
        <f t="shared" si="4"/>
        <v>7087.3072000000002</v>
      </c>
      <c r="AC15" s="17">
        <f t="shared" si="4"/>
        <v>6318.7071999999998</v>
      </c>
      <c r="AD15" s="17">
        <f t="shared" si="4"/>
        <v>6318.7071999999998</v>
      </c>
      <c r="AE15" s="17">
        <f t="shared" si="4"/>
        <v>6318.7071999999998</v>
      </c>
      <c r="AF15" s="17">
        <f t="shared" si="4"/>
        <v>6343.9951999999994</v>
      </c>
      <c r="AG15" s="17">
        <f t="shared" si="4"/>
        <v>6322.1951999999992</v>
      </c>
      <c r="AH15" s="31">
        <f t="shared" si="4"/>
        <v>6300.3951999999999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" customHeight="1" x14ac:dyDescent="0.25">
      <c r="A17" s="3"/>
      <c r="B17" s="4"/>
      <c r="C17" s="3">
        <f>SUM(D15:AH15)/31</f>
        <v>6821.5745548387104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" customHeight="1" x14ac:dyDescent="0.25">
      <c r="A21" s="189">
        <f>+A20+1</f>
        <v>3</v>
      </c>
      <c r="B21" s="190" t="s">
        <v>15</v>
      </c>
      <c r="C21" s="189">
        <v>1250</v>
      </c>
      <c r="D21" s="203">
        <v>0.83</v>
      </c>
      <c r="E21" s="204">
        <v>0.81</v>
      </c>
      <c r="F21" s="115">
        <v>0</v>
      </c>
      <c r="G21" s="115">
        <v>0</v>
      </c>
      <c r="H21" s="115">
        <v>0</v>
      </c>
      <c r="I21" s="115">
        <v>0</v>
      </c>
      <c r="J21" s="115">
        <v>0</v>
      </c>
      <c r="K21" s="115">
        <v>0</v>
      </c>
      <c r="L21" s="115">
        <v>0</v>
      </c>
      <c r="M21" s="115">
        <v>0</v>
      </c>
      <c r="N21" s="115">
        <v>0</v>
      </c>
      <c r="O21" s="115">
        <v>0</v>
      </c>
      <c r="P21" s="115">
        <v>0</v>
      </c>
      <c r="Q21" s="115">
        <v>0</v>
      </c>
      <c r="R21" s="115">
        <v>0</v>
      </c>
      <c r="S21" s="115">
        <v>0</v>
      </c>
      <c r="T21" s="115">
        <v>0</v>
      </c>
      <c r="U21" s="115">
        <v>0</v>
      </c>
      <c r="V21" s="115">
        <v>0</v>
      </c>
      <c r="W21" s="115">
        <v>0</v>
      </c>
      <c r="X21" s="115">
        <v>0</v>
      </c>
      <c r="Y21" s="115">
        <v>0</v>
      </c>
      <c r="Z21" s="115">
        <v>0</v>
      </c>
      <c r="AA21" s="60">
        <v>0.2</v>
      </c>
      <c r="AB21" s="60">
        <v>0.3</v>
      </c>
      <c r="AC21" s="60">
        <v>0.5</v>
      </c>
      <c r="AD21" s="60">
        <v>0.7</v>
      </c>
      <c r="AE21" s="60">
        <v>0.9</v>
      </c>
      <c r="AF21" s="65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5">(D19*$C19)+(D20*$C20)+(D21*$C21)+(D22*$C22)</f>
        <v>4587.5</v>
      </c>
      <c r="E23" s="12">
        <f t="shared" si="5"/>
        <v>4562.5</v>
      </c>
      <c r="F23" s="12">
        <f t="shared" si="5"/>
        <v>3550</v>
      </c>
      <c r="G23" s="12">
        <f t="shared" si="5"/>
        <v>3550</v>
      </c>
      <c r="H23" s="12">
        <f t="shared" si="5"/>
        <v>3550</v>
      </c>
      <c r="I23" s="12">
        <f t="shared" si="5"/>
        <v>3550</v>
      </c>
      <c r="J23" s="12">
        <f t="shared" si="5"/>
        <v>3550</v>
      </c>
      <c r="K23" s="12">
        <f t="shared" si="5"/>
        <v>3550</v>
      </c>
      <c r="L23" s="12">
        <f t="shared" si="5"/>
        <v>3550</v>
      </c>
      <c r="M23" s="12">
        <f t="shared" si="5"/>
        <v>3550</v>
      </c>
      <c r="N23" s="12">
        <f t="shared" si="5"/>
        <v>3550</v>
      </c>
      <c r="O23" s="12">
        <f t="shared" si="5"/>
        <v>3550</v>
      </c>
      <c r="P23" s="12">
        <f t="shared" si="5"/>
        <v>3550</v>
      </c>
      <c r="Q23" s="12">
        <f t="shared" si="5"/>
        <v>3550</v>
      </c>
      <c r="R23" s="12">
        <f t="shared" si="5"/>
        <v>3550</v>
      </c>
      <c r="S23" s="12">
        <f t="shared" si="5"/>
        <v>3550</v>
      </c>
      <c r="T23" s="12">
        <f t="shared" si="5"/>
        <v>3550</v>
      </c>
      <c r="U23" s="12">
        <f t="shared" si="5"/>
        <v>3550</v>
      </c>
      <c r="V23" s="12">
        <f t="shared" si="5"/>
        <v>3550</v>
      </c>
      <c r="W23" s="12">
        <f t="shared" si="5"/>
        <v>3550</v>
      </c>
      <c r="X23" s="12">
        <f t="shared" si="5"/>
        <v>3550</v>
      </c>
      <c r="Y23" s="12">
        <f t="shared" si="5"/>
        <v>3550</v>
      </c>
      <c r="Z23" s="12">
        <f t="shared" si="5"/>
        <v>3550</v>
      </c>
      <c r="AA23" s="12">
        <f t="shared" si="5"/>
        <v>3800</v>
      </c>
      <c r="AB23" s="12">
        <f t="shared" si="5"/>
        <v>3925</v>
      </c>
      <c r="AC23" s="12">
        <f t="shared" si="5"/>
        <v>4175</v>
      </c>
      <c r="AD23" s="12">
        <f t="shared" si="5"/>
        <v>4425</v>
      </c>
      <c r="AE23" s="12">
        <f t="shared" si="5"/>
        <v>4675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51.475000000000001</v>
      </c>
      <c r="E24" s="12">
        <f t="shared" si="6"/>
        <v>51.475000000000001</v>
      </c>
      <c r="F24" s="12">
        <f t="shared" si="6"/>
        <v>51.475000000000001</v>
      </c>
      <c r="G24" s="12">
        <f t="shared" si="6"/>
        <v>51.475000000000001</v>
      </c>
      <c r="H24" s="12">
        <f t="shared" si="6"/>
        <v>51.475000000000001</v>
      </c>
      <c r="I24" s="12">
        <f t="shared" si="6"/>
        <v>51.475000000000001</v>
      </c>
      <c r="J24" s="12">
        <f t="shared" si="6"/>
        <v>51.475000000000001</v>
      </c>
      <c r="K24" s="12">
        <f t="shared" si="6"/>
        <v>51.475000000000001</v>
      </c>
      <c r="L24" s="12">
        <f t="shared" si="6"/>
        <v>51.475000000000001</v>
      </c>
      <c r="M24" s="12">
        <f t="shared" si="6"/>
        <v>51.475000000000001</v>
      </c>
      <c r="N24" s="12">
        <f t="shared" si="6"/>
        <v>51.475000000000001</v>
      </c>
      <c r="O24" s="12">
        <f t="shared" si="6"/>
        <v>51.475000000000001</v>
      </c>
      <c r="P24" s="12">
        <f t="shared" si="6"/>
        <v>51.475000000000001</v>
      </c>
      <c r="Q24" s="12">
        <f t="shared" si="6"/>
        <v>51.475000000000001</v>
      </c>
      <c r="R24" s="12">
        <f t="shared" si="6"/>
        <v>51.475000000000001</v>
      </c>
      <c r="S24" s="12">
        <f t="shared" si="6"/>
        <v>51.475000000000001</v>
      </c>
      <c r="T24" s="12">
        <f t="shared" si="6"/>
        <v>51.475000000000001</v>
      </c>
      <c r="U24" s="12">
        <f t="shared" si="6"/>
        <v>51.475000000000001</v>
      </c>
      <c r="V24" s="12">
        <f t="shared" si="6"/>
        <v>51.475000000000001</v>
      </c>
      <c r="W24" s="12">
        <f t="shared" si="6"/>
        <v>51.475000000000001</v>
      </c>
      <c r="X24" s="12">
        <f t="shared" si="6"/>
        <v>51.475000000000001</v>
      </c>
      <c r="Y24" s="12">
        <f t="shared" si="6"/>
        <v>51.475000000000001</v>
      </c>
      <c r="Z24" s="12">
        <f t="shared" si="6"/>
        <v>51.475000000000001</v>
      </c>
      <c r="AA24" s="12">
        <f t="shared" si="6"/>
        <v>51.475000000000001</v>
      </c>
      <c r="AB24" s="12">
        <f t="shared" si="6"/>
        <v>51.475000000000001</v>
      </c>
      <c r="AC24" s="12">
        <f t="shared" si="6"/>
        <v>51.475000000000001</v>
      </c>
      <c r="AD24" s="12">
        <f t="shared" si="6"/>
        <v>51.475000000000001</v>
      </c>
      <c r="AE24" s="12">
        <f t="shared" si="6"/>
        <v>51.475000000000001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7">D23-D24</f>
        <v>4536.0249999999996</v>
      </c>
      <c r="E25" s="17">
        <f t="shared" si="7"/>
        <v>4511.0249999999996</v>
      </c>
      <c r="F25" s="17">
        <f t="shared" si="7"/>
        <v>3498.5250000000001</v>
      </c>
      <c r="G25" s="17">
        <f t="shared" si="7"/>
        <v>3498.5250000000001</v>
      </c>
      <c r="H25" s="17">
        <f t="shared" si="7"/>
        <v>3498.5250000000001</v>
      </c>
      <c r="I25" s="17">
        <f t="shared" si="7"/>
        <v>3498.5250000000001</v>
      </c>
      <c r="J25" s="17">
        <f t="shared" si="7"/>
        <v>3498.5250000000001</v>
      </c>
      <c r="K25" s="17">
        <f t="shared" si="7"/>
        <v>3498.5250000000001</v>
      </c>
      <c r="L25" s="17">
        <f t="shared" si="7"/>
        <v>3498.5250000000001</v>
      </c>
      <c r="M25" s="17">
        <f t="shared" si="7"/>
        <v>3498.5250000000001</v>
      </c>
      <c r="N25" s="17">
        <f t="shared" si="7"/>
        <v>3498.5250000000001</v>
      </c>
      <c r="O25" s="17">
        <f t="shared" si="7"/>
        <v>3498.5250000000001</v>
      </c>
      <c r="P25" s="17">
        <f t="shared" si="7"/>
        <v>3498.5250000000001</v>
      </c>
      <c r="Q25" s="17">
        <f t="shared" si="7"/>
        <v>3498.5250000000001</v>
      </c>
      <c r="R25" s="17">
        <f t="shared" si="7"/>
        <v>3498.5250000000001</v>
      </c>
      <c r="S25" s="17">
        <f t="shared" si="7"/>
        <v>3498.5250000000001</v>
      </c>
      <c r="T25" s="17">
        <f t="shared" si="7"/>
        <v>3498.5250000000001</v>
      </c>
      <c r="U25" s="17">
        <f t="shared" si="7"/>
        <v>3498.5250000000001</v>
      </c>
      <c r="V25" s="17">
        <f t="shared" si="7"/>
        <v>3498.5250000000001</v>
      </c>
      <c r="W25" s="17">
        <f t="shared" si="7"/>
        <v>3498.5250000000001</v>
      </c>
      <c r="X25" s="17">
        <f t="shared" si="7"/>
        <v>3498.5250000000001</v>
      </c>
      <c r="Y25" s="17">
        <f t="shared" si="7"/>
        <v>3498.5250000000001</v>
      </c>
      <c r="Z25" s="17">
        <f t="shared" si="7"/>
        <v>3498.5250000000001</v>
      </c>
      <c r="AA25" s="17">
        <f t="shared" si="7"/>
        <v>3748.5250000000001</v>
      </c>
      <c r="AB25" s="17">
        <f t="shared" si="7"/>
        <v>3873.5250000000001</v>
      </c>
      <c r="AC25" s="17">
        <f t="shared" si="7"/>
        <v>4123.5249999999996</v>
      </c>
      <c r="AD25" s="17">
        <f t="shared" si="7"/>
        <v>4373.5249999999996</v>
      </c>
      <c r="AE25" s="17">
        <f t="shared" si="7"/>
        <v>4623.5249999999996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" customHeight="1" x14ac:dyDescent="0.25">
      <c r="A27" s="3"/>
      <c r="B27" s="4"/>
      <c r="C27" s="3">
        <f>SUM(D25:AH25)/31</f>
        <v>3788.7064516129017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" customHeight="1" x14ac:dyDescent="0.25">
      <c r="A29" s="92">
        <v>1</v>
      </c>
      <c r="B29" s="93" t="s">
        <v>17</v>
      </c>
      <c r="C29" s="92">
        <v>825</v>
      </c>
      <c r="D29" s="123">
        <v>0</v>
      </c>
      <c r="E29" s="115">
        <v>0</v>
      </c>
      <c r="F29" s="115">
        <v>0</v>
      </c>
      <c r="G29" s="115">
        <v>0</v>
      </c>
      <c r="H29" s="115">
        <v>0</v>
      </c>
      <c r="I29" s="115">
        <v>0</v>
      </c>
      <c r="J29" s="115">
        <v>0</v>
      </c>
      <c r="K29" s="115">
        <v>0</v>
      </c>
      <c r="L29" s="115">
        <v>0</v>
      </c>
      <c r="M29" s="115">
        <v>0</v>
      </c>
      <c r="N29" s="115">
        <v>0</v>
      </c>
      <c r="O29" s="115">
        <v>0</v>
      </c>
      <c r="P29" s="115">
        <v>0</v>
      </c>
      <c r="Q29" s="115">
        <v>0</v>
      </c>
      <c r="R29" s="115">
        <v>0</v>
      </c>
      <c r="S29" s="115">
        <v>0</v>
      </c>
      <c r="T29" s="115">
        <v>0</v>
      </c>
      <c r="U29" s="115">
        <v>0</v>
      </c>
      <c r="V29" s="115">
        <v>0</v>
      </c>
      <c r="W29" s="115">
        <v>0</v>
      </c>
      <c r="X29" s="115">
        <v>0</v>
      </c>
      <c r="Y29" s="115">
        <v>0</v>
      </c>
      <c r="Z29" s="115">
        <v>0</v>
      </c>
      <c r="AA29" s="115">
        <v>0</v>
      </c>
      <c r="AB29" s="115">
        <v>0</v>
      </c>
      <c r="AC29" s="115">
        <v>0</v>
      </c>
      <c r="AD29" s="115">
        <v>0</v>
      </c>
      <c r="AE29" s="115">
        <v>0</v>
      </c>
      <c r="AF29" s="115">
        <v>0</v>
      </c>
      <c r="AG29" s="115">
        <v>0</v>
      </c>
      <c r="AH29" s="127">
        <v>0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" customHeight="1" x14ac:dyDescent="0.25">
      <c r="A32" s="92">
        <f>+A31+1</f>
        <v>4</v>
      </c>
      <c r="B32" s="93" t="s">
        <v>21</v>
      </c>
      <c r="C32" s="92">
        <v>693</v>
      </c>
      <c r="D32" s="123">
        <v>0</v>
      </c>
      <c r="E32" s="115">
        <v>0</v>
      </c>
      <c r="F32" s="115">
        <v>0</v>
      </c>
      <c r="G32" s="115">
        <v>0</v>
      </c>
      <c r="H32" s="115">
        <v>0</v>
      </c>
      <c r="I32" s="115">
        <v>0</v>
      </c>
      <c r="J32" s="115">
        <v>0</v>
      </c>
      <c r="K32" s="115">
        <v>0</v>
      </c>
      <c r="L32" s="115">
        <v>0</v>
      </c>
      <c r="M32" s="115">
        <v>0</v>
      </c>
      <c r="N32" s="115">
        <v>0</v>
      </c>
      <c r="O32" s="115">
        <v>0</v>
      </c>
      <c r="P32" s="115">
        <v>0</v>
      </c>
      <c r="Q32" s="115">
        <v>0</v>
      </c>
      <c r="R32" s="115">
        <v>0</v>
      </c>
      <c r="S32" s="115">
        <v>0</v>
      </c>
      <c r="T32" s="115">
        <v>0</v>
      </c>
      <c r="U32" s="115">
        <v>0</v>
      </c>
      <c r="V32" s="115">
        <v>0</v>
      </c>
      <c r="W32" s="115">
        <v>0</v>
      </c>
      <c r="X32" s="115">
        <v>0</v>
      </c>
      <c r="Y32" s="115">
        <v>0</v>
      </c>
      <c r="Z32" s="115">
        <v>0</v>
      </c>
      <c r="AA32" s="115">
        <v>0</v>
      </c>
      <c r="AB32" s="115">
        <v>0</v>
      </c>
      <c r="AC32" s="115">
        <v>0</v>
      </c>
      <c r="AD32" s="60">
        <v>0.2</v>
      </c>
      <c r="AE32" s="60">
        <v>0.3</v>
      </c>
      <c r="AF32" s="60">
        <v>0.5</v>
      </c>
      <c r="AG32" s="60">
        <v>0.7</v>
      </c>
      <c r="AH32" s="61">
        <v>0.9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8">(D29*$C29)+(D30*$C30)+(D31*$C31)+(D32*$C32)+(D33*$C33)</f>
        <v>2371</v>
      </c>
      <c r="E34" s="12">
        <f t="shared" si="8"/>
        <v>2371</v>
      </c>
      <c r="F34" s="12">
        <f t="shared" si="8"/>
        <v>2371</v>
      </c>
      <c r="G34" s="12">
        <f t="shared" si="8"/>
        <v>2371</v>
      </c>
      <c r="H34" s="12">
        <f t="shared" si="8"/>
        <v>2371</v>
      </c>
      <c r="I34" s="12">
        <f t="shared" si="8"/>
        <v>2371</v>
      </c>
      <c r="J34" s="12">
        <f t="shared" si="8"/>
        <v>2371</v>
      </c>
      <c r="K34" s="12">
        <f t="shared" si="8"/>
        <v>2371</v>
      </c>
      <c r="L34" s="12">
        <f t="shared" si="8"/>
        <v>2371</v>
      </c>
      <c r="M34" s="12">
        <f t="shared" si="8"/>
        <v>2371</v>
      </c>
      <c r="N34" s="12">
        <f t="shared" si="8"/>
        <v>2371</v>
      </c>
      <c r="O34" s="12">
        <f t="shared" si="8"/>
        <v>2371</v>
      </c>
      <c r="P34" s="12">
        <f t="shared" si="8"/>
        <v>2371</v>
      </c>
      <c r="Q34" s="12">
        <f t="shared" si="8"/>
        <v>2371</v>
      </c>
      <c r="R34" s="12">
        <f t="shared" si="8"/>
        <v>2371</v>
      </c>
      <c r="S34" s="12">
        <f t="shared" si="8"/>
        <v>2371</v>
      </c>
      <c r="T34" s="12">
        <f t="shared" si="8"/>
        <v>2371</v>
      </c>
      <c r="U34" s="12">
        <f t="shared" si="8"/>
        <v>2371</v>
      </c>
      <c r="V34" s="12">
        <f t="shared" si="8"/>
        <v>2371</v>
      </c>
      <c r="W34" s="12">
        <f t="shared" si="8"/>
        <v>2371</v>
      </c>
      <c r="X34" s="12">
        <f t="shared" si="8"/>
        <v>2371</v>
      </c>
      <c r="Y34" s="12">
        <f t="shared" si="8"/>
        <v>2371</v>
      </c>
      <c r="Z34" s="12">
        <f t="shared" si="8"/>
        <v>2371</v>
      </c>
      <c r="AA34" s="12">
        <f t="shared" si="8"/>
        <v>2371</v>
      </c>
      <c r="AB34" s="12">
        <f t="shared" si="8"/>
        <v>2371</v>
      </c>
      <c r="AC34" s="12">
        <f t="shared" si="8"/>
        <v>2371</v>
      </c>
      <c r="AD34" s="12">
        <f t="shared" si="8"/>
        <v>2509.6</v>
      </c>
      <c r="AE34" s="12">
        <f t="shared" si="8"/>
        <v>2578.9</v>
      </c>
      <c r="AF34" s="12">
        <f t="shared" si="8"/>
        <v>2717.5</v>
      </c>
      <c r="AG34" s="12">
        <f t="shared" si="8"/>
        <v>2856.1</v>
      </c>
      <c r="AH34" s="30">
        <f t="shared" si="8"/>
        <v>2994.7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40.5441</v>
      </c>
      <c r="E35" s="12">
        <f t="shared" si="9"/>
        <v>40.5441</v>
      </c>
      <c r="F35" s="12">
        <f t="shared" si="9"/>
        <v>40.5441</v>
      </c>
      <c r="G35" s="12">
        <f t="shared" si="9"/>
        <v>40.5441</v>
      </c>
      <c r="H35" s="12">
        <f t="shared" si="9"/>
        <v>40.5441</v>
      </c>
      <c r="I35" s="12">
        <f t="shared" si="9"/>
        <v>40.5441</v>
      </c>
      <c r="J35" s="12">
        <f t="shared" si="9"/>
        <v>40.5441</v>
      </c>
      <c r="K35" s="12">
        <f t="shared" si="9"/>
        <v>40.5441</v>
      </c>
      <c r="L35" s="12">
        <f t="shared" si="9"/>
        <v>40.5441</v>
      </c>
      <c r="M35" s="12">
        <f t="shared" si="9"/>
        <v>40.5441</v>
      </c>
      <c r="N35" s="12">
        <f t="shared" si="9"/>
        <v>40.5441</v>
      </c>
      <c r="O35" s="12">
        <f t="shared" si="9"/>
        <v>40.5441</v>
      </c>
      <c r="P35" s="12">
        <f t="shared" si="9"/>
        <v>40.5441</v>
      </c>
      <c r="Q35" s="12">
        <f t="shared" si="9"/>
        <v>40.5441</v>
      </c>
      <c r="R35" s="12">
        <f t="shared" si="9"/>
        <v>40.5441</v>
      </c>
      <c r="S35" s="12">
        <f t="shared" si="9"/>
        <v>40.5441</v>
      </c>
      <c r="T35" s="12">
        <f t="shared" si="9"/>
        <v>40.5441</v>
      </c>
      <c r="U35" s="12">
        <f t="shared" si="9"/>
        <v>40.5441</v>
      </c>
      <c r="V35" s="12">
        <f t="shared" si="9"/>
        <v>40.5441</v>
      </c>
      <c r="W35" s="12">
        <f t="shared" si="9"/>
        <v>40.5441</v>
      </c>
      <c r="X35" s="12">
        <f t="shared" si="9"/>
        <v>40.5441</v>
      </c>
      <c r="Y35" s="12">
        <f t="shared" si="9"/>
        <v>40.5441</v>
      </c>
      <c r="Z35" s="12">
        <f t="shared" si="9"/>
        <v>40.5441</v>
      </c>
      <c r="AA35" s="12">
        <f t="shared" si="9"/>
        <v>40.5441</v>
      </c>
      <c r="AB35" s="12">
        <f t="shared" si="9"/>
        <v>40.5441</v>
      </c>
      <c r="AC35" s="12">
        <f t="shared" si="9"/>
        <v>40.5441</v>
      </c>
      <c r="AD35" s="12">
        <f t="shared" si="9"/>
        <v>40.5441</v>
      </c>
      <c r="AE35" s="12">
        <f t="shared" si="9"/>
        <v>40.5441</v>
      </c>
      <c r="AF35" s="12">
        <f t="shared" si="9"/>
        <v>40.5441</v>
      </c>
      <c r="AG35" s="12">
        <f t="shared" si="9"/>
        <v>40.5441</v>
      </c>
      <c r="AH35" s="30">
        <f t="shared" si="9"/>
        <v>40.5441</v>
      </c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10">D34-D35</f>
        <v>2330.4558999999999</v>
      </c>
      <c r="E36" s="17">
        <f t="shared" si="10"/>
        <v>2330.4558999999999</v>
      </c>
      <c r="F36" s="17">
        <f t="shared" si="10"/>
        <v>2330.4558999999999</v>
      </c>
      <c r="G36" s="17">
        <f t="shared" si="10"/>
        <v>2330.4558999999999</v>
      </c>
      <c r="H36" s="17">
        <f t="shared" si="10"/>
        <v>2330.4558999999999</v>
      </c>
      <c r="I36" s="17">
        <f t="shared" si="10"/>
        <v>2330.4558999999999</v>
      </c>
      <c r="J36" s="17">
        <f t="shared" si="10"/>
        <v>2330.4558999999999</v>
      </c>
      <c r="K36" s="17">
        <f t="shared" si="10"/>
        <v>2330.4558999999999</v>
      </c>
      <c r="L36" s="17">
        <f t="shared" si="10"/>
        <v>2330.4558999999999</v>
      </c>
      <c r="M36" s="17">
        <f t="shared" si="10"/>
        <v>2330.4558999999999</v>
      </c>
      <c r="N36" s="17">
        <f t="shared" si="10"/>
        <v>2330.4558999999999</v>
      </c>
      <c r="O36" s="17">
        <f t="shared" si="10"/>
        <v>2330.4558999999999</v>
      </c>
      <c r="P36" s="17">
        <f t="shared" si="10"/>
        <v>2330.4558999999999</v>
      </c>
      <c r="Q36" s="17">
        <f t="shared" si="10"/>
        <v>2330.4558999999999</v>
      </c>
      <c r="R36" s="17">
        <f t="shared" si="10"/>
        <v>2330.4558999999999</v>
      </c>
      <c r="S36" s="17">
        <f t="shared" si="10"/>
        <v>2330.4558999999999</v>
      </c>
      <c r="T36" s="17">
        <f t="shared" si="10"/>
        <v>2330.4558999999999</v>
      </c>
      <c r="U36" s="17">
        <f t="shared" si="10"/>
        <v>2330.4558999999999</v>
      </c>
      <c r="V36" s="17">
        <f t="shared" si="10"/>
        <v>2330.4558999999999</v>
      </c>
      <c r="W36" s="17">
        <f t="shared" si="10"/>
        <v>2330.4558999999999</v>
      </c>
      <c r="X36" s="17">
        <f t="shared" si="10"/>
        <v>2330.4558999999999</v>
      </c>
      <c r="Y36" s="17">
        <f t="shared" si="10"/>
        <v>2330.4558999999999</v>
      </c>
      <c r="Z36" s="17">
        <f t="shared" si="10"/>
        <v>2330.4558999999999</v>
      </c>
      <c r="AA36" s="17">
        <f t="shared" si="10"/>
        <v>2330.4558999999999</v>
      </c>
      <c r="AB36" s="17">
        <f t="shared" si="10"/>
        <v>2330.4558999999999</v>
      </c>
      <c r="AC36" s="17">
        <f t="shared" si="10"/>
        <v>2330.4558999999999</v>
      </c>
      <c r="AD36" s="17">
        <f t="shared" si="10"/>
        <v>2469.0558999999998</v>
      </c>
      <c r="AE36" s="17">
        <f t="shared" si="10"/>
        <v>2538.3559</v>
      </c>
      <c r="AF36" s="17">
        <f t="shared" si="10"/>
        <v>2676.9558999999999</v>
      </c>
      <c r="AG36" s="17">
        <f t="shared" si="10"/>
        <v>2815.5558999999998</v>
      </c>
      <c r="AH36" s="31">
        <f t="shared" si="10"/>
        <v>2954.1558999999997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" customHeight="1" x14ac:dyDescent="0.25">
      <c r="A38" s="3"/>
      <c r="B38" s="4"/>
      <c r="C38" s="3">
        <f>SUM(D36:AH36)/31</f>
        <v>2388.5784806451616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" customHeight="1" x14ac:dyDescent="0.25">
      <c r="A42" s="54">
        <f t="shared" si="11"/>
        <v>3</v>
      </c>
      <c r="B42" s="55" t="s">
        <v>26</v>
      </c>
      <c r="C42" s="54">
        <v>1031</v>
      </c>
      <c r="D42" s="112">
        <v>0.8</v>
      </c>
      <c r="E42" s="60">
        <v>0.79</v>
      </c>
      <c r="F42" s="60">
        <v>0.78</v>
      </c>
      <c r="G42" s="60">
        <v>0.77</v>
      </c>
      <c r="H42" s="60">
        <v>0.75</v>
      </c>
      <c r="I42" s="115">
        <v>0</v>
      </c>
      <c r="J42" s="115">
        <v>0</v>
      </c>
      <c r="K42" s="115">
        <v>0</v>
      </c>
      <c r="L42" s="115">
        <v>0</v>
      </c>
      <c r="M42" s="115">
        <v>0</v>
      </c>
      <c r="N42" s="115">
        <v>0</v>
      </c>
      <c r="O42" s="115">
        <v>0</v>
      </c>
      <c r="P42" s="115">
        <v>0</v>
      </c>
      <c r="Q42" s="115">
        <v>0</v>
      </c>
      <c r="R42" s="115">
        <v>0</v>
      </c>
      <c r="S42" s="115">
        <v>0</v>
      </c>
      <c r="T42" s="115">
        <v>0</v>
      </c>
      <c r="U42" s="115">
        <v>0</v>
      </c>
      <c r="V42" s="115">
        <v>0</v>
      </c>
      <c r="W42" s="115">
        <v>0</v>
      </c>
      <c r="X42" s="115">
        <v>0</v>
      </c>
      <c r="Y42" s="115">
        <v>0</v>
      </c>
      <c r="Z42" s="115">
        <v>0</v>
      </c>
      <c r="AA42" s="115">
        <v>0</v>
      </c>
      <c r="AB42" s="115">
        <v>0</v>
      </c>
      <c r="AC42" s="115">
        <v>0</v>
      </c>
      <c r="AD42" s="115">
        <v>0</v>
      </c>
      <c r="AE42" s="115">
        <v>0</v>
      </c>
      <c r="AF42" s="115">
        <v>0</v>
      </c>
      <c r="AG42" s="115">
        <v>0</v>
      </c>
      <c r="AH42" s="116">
        <v>0</v>
      </c>
    </row>
    <row r="43" spans="1:35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" customHeight="1" x14ac:dyDescent="0.25">
      <c r="A47" s="92">
        <f t="shared" si="11"/>
        <v>8</v>
      </c>
      <c r="B47" s="93" t="s">
        <v>31</v>
      </c>
      <c r="C47" s="238">
        <v>1100</v>
      </c>
      <c r="D47" s="210">
        <v>0</v>
      </c>
      <c r="E47" s="115">
        <v>0</v>
      </c>
      <c r="F47" s="115">
        <v>0</v>
      </c>
      <c r="G47" s="60">
        <v>0.2</v>
      </c>
      <c r="H47" s="60">
        <v>0.3</v>
      </c>
      <c r="I47" s="60">
        <v>0.5</v>
      </c>
      <c r="J47" s="60">
        <v>0.7</v>
      </c>
      <c r="K47" s="60">
        <v>0.9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125">
        <v>0</v>
      </c>
      <c r="I52" s="125">
        <v>0</v>
      </c>
      <c r="J52" s="125">
        <v>0</v>
      </c>
      <c r="K52" s="125">
        <v>0</v>
      </c>
      <c r="L52" s="125">
        <v>0</v>
      </c>
      <c r="M52" s="125">
        <v>0</v>
      </c>
      <c r="N52" s="125">
        <v>0</v>
      </c>
      <c r="O52" s="125">
        <v>0</v>
      </c>
      <c r="P52" s="125">
        <v>0</v>
      </c>
      <c r="Q52" s="125">
        <v>0</v>
      </c>
      <c r="R52" s="125">
        <v>0</v>
      </c>
      <c r="S52" s="125">
        <v>0</v>
      </c>
      <c r="T52" s="125">
        <v>0</v>
      </c>
      <c r="U52" s="125">
        <v>0</v>
      </c>
      <c r="V52" s="125">
        <v>0</v>
      </c>
      <c r="W52" s="125">
        <v>0</v>
      </c>
      <c r="X52" s="125">
        <v>0</v>
      </c>
      <c r="Y52" s="125">
        <v>0</v>
      </c>
      <c r="Z52" s="125">
        <v>0</v>
      </c>
      <c r="AA52" s="125">
        <v>0</v>
      </c>
      <c r="AB52" s="125">
        <v>0</v>
      </c>
      <c r="AC52" s="125">
        <v>0</v>
      </c>
      <c r="AD52" s="125">
        <v>0</v>
      </c>
      <c r="AE52" s="125">
        <v>0</v>
      </c>
      <c r="AF52" s="125">
        <v>0</v>
      </c>
      <c r="AG52" s="125">
        <v>0</v>
      </c>
      <c r="AH52" s="126">
        <v>0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11529.8</v>
      </c>
      <c r="E53" s="12">
        <f t="shared" si="12"/>
        <v>11519.49</v>
      </c>
      <c r="F53" s="12">
        <f t="shared" si="12"/>
        <v>11509.18</v>
      </c>
      <c r="G53" s="12">
        <f t="shared" si="12"/>
        <v>11718.869999999999</v>
      </c>
      <c r="H53" s="12">
        <f t="shared" si="12"/>
        <v>11022.25</v>
      </c>
      <c r="I53" s="12">
        <f t="shared" si="12"/>
        <v>10469</v>
      </c>
      <c r="J53" s="12">
        <f t="shared" si="12"/>
        <v>10689</v>
      </c>
      <c r="K53" s="12">
        <f t="shared" si="12"/>
        <v>10909</v>
      </c>
      <c r="L53" s="12">
        <f t="shared" si="12"/>
        <v>11019</v>
      </c>
      <c r="M53" s="12">
        <f t="shared" si="12"/>
        <v>11019</v>
      </c>
      <c r="N53" s="12">
        <f t="shared" si="12"/>
        <v>11019</v>
      </c>
      <c r="O53" s="12">
        <f t="shared" si="12"/>
        <v>11019</v>
      </c>
      <c r="P53" s="12">
        <f t="shared" si="12"/>
        <v>11019</v>
      </c>
      <c r="Q53" s="12">
        <f t="shared" si="12"/>
        <v>11019</v>
      </c>
      <c r="R53" s="12">
        <f t="shared" si="12"/>
        <v>11019</v>
      </c>
      <c r="S53" s="12">
        <f t="shared" si="12"/>
        <v>11019</v>
      </c>
      <c r="T53" s="12">
        <f t="shared" si="12"/>
        <v>11019</v>
      </c>
      <c r="U53" s="12">
        <f t="shared" si="12"/>
        <v>11019</v>
      </c>
      <c r="V53" s="12">
        <f t="shared" si="12"/>
        <v>11019</v>
      </c>
      <c r="W53" s="12">
        <f t="shared" si="12"/>
        <v>11019</v>
      </c>
      <c r="X53" s="12">
        <f t="shared" si="12"/>
        <v>11019</v>
      </c>
      <c r="Y53" s="12">
        <f t="shared" si="12"/>
        <v>11019</v>
      </c>
      <c r="Z53" s="12">
        <f t="shared" si="12"/>
        <v>11019</v>
      </c>
      <c r="AA53" s="12">
        <f t="shared" si="12"/>
        <v>11019</v>
      </c>
      <c r="AB53" s="12">
        <f t="shared" si="12"/>
        <v>11019</v>
      </c>
      <c r="AC53" s="12">
        <f t="shared" si="12"/>
        <v>11019</v>
      </c>
      <c r="AD53" s="12">
        <f t="shared" si="12"/>
        <v>11019</v>
      </c>
      <c r="AE53" s="12">
        <f t="shared" si="12"/>
        <v>11019</v>
      </c>
      <c r="AF53" s="12">
        <f t="shared" si="12"/>
        <v>11019</v>
      </c>
      <c r="AG53" s="12">
        <f t="shared" si="12"/>
        <v>11019</v>
      </c>
      <c r="AH53" s="30">
        <f t="shared" si="12"/>
        <v>11019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523.47450000000003</v>
      </c>
      <c r="E54" s="12">
        <f t="shared" si="13"/>
        <v>523.47450000000003</v>
      </c>
      <c r="F54" s="12">
        <f t="shared" si="13"/>
        <v>523.47450000000003</v>
      </c>
      <c r="G54" s="12">
        <f t="shared" si="13"/>
        <v>523.47450000000003</v>
      </c>
      <c r="H54" s="12">
        <f t="shared" si="13"/>
        <v>485.03909999999996</v>
      </c>
      <c r="I54" s="12">
        <f t="shared" si="13"/>
        <v>485.03909999999996</v>
      </c>
      <c r="J54" s="12">
        <f t="shared" si="13"/>
        <v>485.03909999999996</v>
      </c>
      <c r="K54" s="12">
        <f t="shared" si="13"/>
        <v>485.03909999999996</v>
      </c>
      <c r="L54" s="12">
        <f t="shared" si="13"/>
        <v>538.82910000000004</v>
      </c>
      <c r="M54" s="12">
        <f t="shared" si="13"/>
        <v>538.82910000000004</v>
      </c>
      <c r="N54" s="12">
        <f t="shared" si="13"/>
        <v>538.82910000000004</v>
      </c>
      <c r="O54" s="12">
        <f t="shared" si="13"/>
        <v>538.82910000000004</v>
      </c>
      <c r="P54" s="12">
        <f t="shared" si="13"/>
        <v>538.82910000000004</v>
      </c>
      <c r="Q54" s="12">
        <f t="shared" si="13"/>
        <v>538.82910000000004</v>
      </c>
      <c r="R54" s="12">
        <f t="shared" si="13"/>
        <v>538.82910000000004</v>
      </c>
      <c r="S54" s="12">
        <f t="shared" si="13"/>
        <v>538.82910000000004</v>
      </c>
      <c r="T54" s="12">
        <f t="shared" si="13"/>
        <v>538.82910000000004</v>
      </c>
      <c r="U54" s="12">
        <f t="shared" si="13"/>
        <v>538.82910000000004</v>
      </c>
      <c r="V54" s="12">
        <f t="shared" si="13"/>
        <v>538.82910000000004</v>
      </c>
      <c r="W54" s="12">
        <f t="shared" si="13"/>
        <v>538.82910000000004</v>
      </c>
      <c r="X54" s="12">
        <f t="shared" si="13"/>
        <v>538.82910000000004</v>
      </c>
      <c r="Y54" s="12">
        <f t="shared" si="13"/>
        <v>538.82910000000004</v>
      </c>
      <c r="Z54" s="12">
        <f t="shared" si="13"/>
        <v>538.82910000000004</v>
      </c>
      <c r="AA54" s="12">
        <f t="shared" si="13"/>
        <v>538.82910000000004</v>
      </c>
      <c r="AB54" s="12">
        <f t="shared" si="13"/>
        <v>538.82910000000004</v>
      </c>
      <c r="AC54" s="12">
        <f t="shared" si="13"/>
        <v>538.82910000000004</v>
      </c>
      <c r="AD54" s="12">
        <f t="shared" si="13"/>
        <v>538.82910000000004</v>
      </c>
      <c r="AE54" s="12">
        <f t="shared" si="13"/>
        <v>538.82910000000004</v>
      </c>
      <c r="AF54" s="12">
        <f t="shared" si="13"/>
        <v>538.82910000000004</v>
      </c>
      <c r="AG54" s="12">
        <f t="shared" si="13"/>
        <v>538.82910000000004</v>
      </c>
      <c r="AH54" s="30">
        <f t="shared" si="13"/>
        <v>538.82910000000004</v>
      </c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4">D53-D54</f>
        <v>11006.325499999999</v>
      </c>
      <c r="E55" s="17">
        <f t="shared" si="14"/>
        <v>10996.0155</v>
      </c>
      <c r="F55" s="17">
        <f t="shared" si="14"/>
        <v>10985.7055</v>
      </c>
      <c r="G55" s="17">
        <f t="shared" si="14"/>
        <v>11195.395499999999</v>
      </c>
      <c r="H55" s="17">
        <f t="shared" si="14"/>
        <v>10537.2109</v>
      </c>
      <c r="I55" s="17">
        <f t="shared" si="14"/>
        <v>9983.9609</v>
      </c>
      <c r="J55" s="17">
        <f t="shared" si="14"/>
        <v>10203.9609</v>
      </c>
      <c r="K55" s="17">
        <f t="shared" si="14"/>
        <v>10423.9609</v>
      </c>
      <c r="L55" s="17">
        <f t="shared" si="14"/>
        <v>10480.170899999999</v>
      </c>
      <c r="M55" s="17">
        <f t="shared" si="14"/>
        <v>10480.170899999999</v>
      </c>
      <c r="N55" s="17">
        <f t="shared" si="14"/>
        <v>10480.170899999999</v>
      </c>
      <c r="O55" s="17">
        <f t="shared" si="14"/>
        <v>10480.170899999999</v>
      </c>
      <c r="P55" s="17">
        <f t="shared" si="14"/>
        <v>10480.170899999999</v>
      </c>
      <c r="Q55" s="17">
        <f t="shared" si="14"/>
        <v>10480.170899999999</v>
      </c>
      <c r="R55" s="17">
        <f t="shared" si="14"/>
        <v>10480.170899999999</v>
      </c>
      <c r="S55" s="17">
        <f t="shared" si="14"/>
        <v>10480.170899999999</v>
      </c>
      <c r="T55" s="17">
        <f t="shared" si="14"/>
        <v>10480.170899999999</v>
      </c>
      <c r="U55" s="17">
        <f t="shared" si="14"/>
        <v>10480.170899999999</v>
      </c>
      <c r="V55" s="17">
        <f t="shared" si="14"/>
        <v>10480.170899999999</v>
      </c>
      <c r="W55" s="17">
        <f t="shared" si="14"/>
        <v>10480.170899999999</v>
      </c>
      <c r="X55" s="17">
        <f t="shared" si="14"/>
        <v>10480.170899999999</v>
      </c>
      <c r="Y55" s="17">
        <f t="shared" si="14"/>
        <v>10480.170899999999</v>
      </c>
      <c r="Z55" s="17">
        <f t="shared" si="14"/>
        <v>10480.170899999999</v>
      </c>
      <c r="AA55" s="17">
        <f t="shared" si="14"/>
        <v>10480.170899999999</v>
      </c>
      <c r="AB55" s="17">
        <f t="shared" si="14"/>
        <v>10480.170899999999</v>
      </c>
      <c r="AC55" s="17">
        <f t="shared" si="14"/>
        <v>10480.170899999999</v>
      </c>
      <c r="AD55" s="17">
        <f t="shared" si="14"/>
        <v>10480.170899999999</v>
      </c>
      <c r="AE55" s="17">
        <f t="shared" si="14"/>
        <v>10480.170899999999</v>
      </c>
      <c r="AF55" s="17">
        <f t="shared" si="14"/>
        <v>10480.170899999999</v>
      </c>
      <c r="AG55" s="17">
        <f t="shared" si="14"/>
        <v>10480.170899999999</v>
      </c>
      <c r="AH55" s="31">
        <f t="shared" si="14"/>
        <v>10480.170899999999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" customHeight="1" x14ac:dyDescent="0.25">
      <c r="A57" s="3"/>
      <c r="B57" s="4"/>
      <c r="C57" s="3">
        <f>SUM(D55:AH55)/31</f>
        <v>10528.273106451617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" customHeight="1" x14ac:dyDescent="0.25">
      <c r="A59" s="92">
        <v>1</v>
      </c>
      <c r="B59" s="93" t="s">
        <v>36</v>
      </c>
      <c r="C59" s="92">
        <v>1134</v>
      </c>
      <c r="D59" s="123">
        <v>0</v>
      </c>
      <c r="E59" s="115">
        <v>0</v>
      </c>
      <c r="F59" s="115">
        <v>0</v>
      </c>
      <c r="G59" s="115">
        <v>0</v>
      </c>
      <c r="H59" s="115">
        <v>0</v>
      </c>
      <c r="I59" s="115">
        <v>0</v>
      </c>
      <c r="J59" s="115">
        <v>0</v>
      </c>
      <c r="K59" s="60">
        <v>0.2</v>
      </c>
      <c r="L59" s="60">
        <v>0.3</v>
      </c>
      <c r="M59" s="60">
        <v>0.5</v>
      </c>
      <c r="N59" s="60">
        <v>0.7</v>
      </c>
      <c r="O59" s="60">
        <v>0.9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" customHeight="1" x14ac:dyDescent="0.25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65">
        <v>1</v>
      </c>
      <c r="AH62" s="75">
        <v>1</v>
      </c>
    </row>
    <row r="63" spans="1:35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" customHeight="1" x14ac:dyDescent="0.25">
      <c r="A64" s="54">
        <f t="shared" si="15"/>
        <v>6</v>
      </c>
      <c r="B64" s="55" t="s">
        <v>42</v>
      </c>
      <c r="C64" s="54">
        <v>794</v>
      </c>
      <c r="D64" s="112">
        <v>0.91</v>
      </c>
      <c r="E64" s="60">
        <v>0.9</v>
      </c>
      <c r="F64" s="60">
        <v>0.89</v>
      </c>
      <c r="G64" s="60">
        <v>0.88</v>
      </c>
      <c r="H64" s="60">
        <v>0.87</v>
      </c>
      <c r="I64" s="60">
        <v>0.86</v>
      </c>
      <c r="J64" s="60">
        <v>0.85</v>
      </c>
      <c r="K64" s="60">
        <v>0.84</v>
      </c>
      <c r="L64" s="60">
        <v>0.83</v>
      </c>
      <c r="M64" s="60">
        <v>0.82</v>
      </c>
      <c r="N64" s="60">
        <v>0.8</v>
      </c>
      <c r="O64" s="115">
        <v>0</v>
      </c>
      <c r="P64" s="115">
        <v>0</v>
      </c>
      <c r="Q64" s="115">
        <v>0</v>
      </c>
      <c r="R64" s="115">
        <v>0</v>
      </c>
      <c r="S64" s="115">
        <v>0</v>
      </c>
      <c r="T64" s="115">
        <v>0</v>
      </c>
      <c r="U64" s="115">
        <v>0</v>
      </c>
      <c r="V64" s="115">
        <v>0</v>
      </c>
      <c r="W64" s="115">
        <v>0</v>
      </c>
      <c r="X64" s="115">
        <v>0</v>
      </c>
      <c r="Y64" s="115">
        <v>0</v>
      </c>
      <c r="Z64" s="115">
        <v>0</v>
      </c>
      <c r="AA64" s="115">
        <v>0</v>
      </c>
      <c r="AB64" s="115">
        <v>0</v>
      </c>
      <c r="AC64" s="115">
        <v>0</v>
      </c>
      <c r="AD64" s="115">
        <v>0</v>
      </c>
      <c r="AE64" s="60">
        <v>0.2</v>
      </c>
      <c r="AF64" s="60">
        <v>0.3</v>
      </c>
      <c r="AG64" s="60">
        <v>0.5</v>
      </c>
      <c r="AH64" s="61">
        <v>0.7</v>
      </c>
    </row>
    <row r="65" spans="1:35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" customHeight="1" x14ac:dyDescent="0.25">
      <c r="A66" s="92">
        <f t="shared" si="15"/>
        <v>8</v>
      </c>
      <c r="B66" s="93" t="s">
        <v>44</v>
      </c>
      <c r="C66" s="92">
        <v>503</v>
      </c>
      <c r="D66" s="123">
        <v>0</v>
      </c>
      <c r="E66" s="115">
        <v>0</v>
      </c>
      <c r="F66" s="115">
        <v>0</v>
      </c>
      <c r="G66" s="115">
        <v>0</v>
      </c>
      <c r="H66" s="115">
        <v>0</v>
      </c>
      <c r="I66" s="115">
        <v>0</v>
      </c>
      <c r="J66" s="115">
        <v>0</v>
      </c>
      <c r="K66" s="115">
        <v>0</v>
      </c>
      <c r="L66" s="115">
        <v>0</v>
      </c>
      <c r="M66" s="115">
        <v>0</v>
      </c>
      <c r="N66" s="115">
        <v>0</v>
      </c>
      <c r="O66" s="115">
        <v>0</v>
      </c>
      <c r="P66" s="115">
        <v>0</v>
      </c>
      <c r="Q66" s="115">
        <v>0</v>
      </c>
      <c r="R66" s="115">
        <v>0</v>
      </c>
      <c r="S66" s="115">
        <v>0</v>
      </c>
      <c r="T66" s="115">
        <v>0</v>
      </c>
      <c r="U66" s="115">
        <v>0</v>
      </c>
      <c r="V66" s="115">
        <v>0</v>
      </c>
      <c r="W66" s="115">
        <v>0</v>
      </c>
      <c r="X66" s="115">
        <v>0</v>
      </c>
      <c r="Y66" s="115">
        <v>0</v>
      </c>
      <c r="Z66" s="115">
        <v>0</v>
      </c>
      <c r="AA66" s="115">
        <v>0</v>
      </c>
      <c r="AB66" s="115">
        <v>0</v>
      </c>
      <c r="AC66" s="115">
        <v>0</v>
      </c>
      <c r="AD66" s="115">
        <v>0</v>
      </c>
      <c r="AE66" s="115">
        <v>0</v>
      </c>
      <c r="AF66" s="115">
        <v>0</v>
      </c>
      <c r="AG66" s="115">
        <v>0</v>
      </c>
      <c r="AH66" s="127">
        <v>0</v>
      </c>
    </row>
    <row r="67" spans="1:35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0">
        <v>0.99</v>
      </c>
      <c r="J67" s="60">
        <v>0.99</v>
      </c>
      <c r="K67" s="60">
        <v>0.99</v>
      </c>
      <c r="L67" s="60">
        <v>0.98</v>
      </c>
      <c r="M67" s="60">
        <v>0.98</v>
      </c>
      <c r="N67" s="60">
        <v>0.98</v>
      </c>
      <c r="O67" s="60">
        <v>0.97</v>
      </c>
      <c r="P67" s="60">
        <v>0.97</v>
      </c>
      <c r="Q67" s="60">
        <v>0.97</v>
      </c>
      <c r="R67" s="60">
        <v>0.96</v>
      </c>
      <c r="S67" s="60">
        <v>0.96</v>
      </c>
      <c r="T67" s="60">
        <v>0.96</v>
      </c>
      <c r="U67" s="60">
        <v>0.95</v>
      </c>
      <c r="V67" s="60">
        <v>0.95</v>
      </c>
      <c r="W67" s="60">
        <v>0.95</v>
      </c>
      <c r="X67" s="60">
        <v>0.94</v>
      </c>
      <c r="Y67" s="60">
        <v>0.94</v>
      </c>
      <c r="Z67" s="60">
        <v>0.93</v>
      </c>
      <c r="AA67" s="60">
        <v>0.93</v>
      </c>
      <c r="AB67" s="60">
        <v>0.92</v>
      </c>
      <c r="AC67" s="60">
        <v>0.92</v>
      </c>
      <c r="AD67" s="60">
        <v>0.91</v>
      </c>
      <c r="AE67" s="60">
        <v>0.91</v>
      </c>
      <c r="AF67" s="60">
        <v>0.9</v>
      </c>
      <c r="AG67" s="60">
        <v>0.9</v>
      </c>
      <c r="AH67" s="62">
        <v>0.89</v>
      </c>
    </row>
    <row r="68" spans="1:35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10471.36</v>
      </c>
      <c r="E73" s="12">
        <f t="shared" si="16"/>
        <v>10463.42</v>
      </c>
      <c r="F73" s="12">
        <f t="shared" si="16"/>
        <v>10455.48</v>
      </c>
      <c r="G73" s="12">
        <f t="shared" si="16"/>
        <v>10447.540000000001</v>
      </c>
      <c r="H73" s="12">
        <f t="shared" si="16"/>
        <v>10439.599999999999</v>
      </c>
      <c r="I73" s="12">
        <f t="shared" si="16"/>
        <v>10420.880000000001</v>
      </c>
      <c r="J73" s="12">
        <f t="shared" si="16"/>
        <v>10412.939999999999</v>
      </c>
      <c r="K73" s="12">
        <f t="shared" si="16"/>
        <v>10631.8</v>
      </c>
      <c r="L73" s="12">
        <f t="shared" si="16"/>
        <v>10726.480000000001</v>
      </c>
      <c r="M73" s="12">
        <f t="shared" si="16"/>
        <v>10945.34</v>
      </c>
      <c r="N73" s="12">
        <f t="shared" si="16"/>
        <v>11156.26</v>
      </c>
      <c r="O73" s="12">
        <f t="shared" si="16"/>
        <v>10737.08</v>
      </c>
      <c r="P73" s="12">
        <f t="shared" si="16"/>
        <v>10850.48</v>
      </c>
      <c r="Q73" s="12">
        <f t="shared" si="16"/>
        <v>10850.48</v>
      </c>
      <c r="R73" s="12">
        <f t="shared" si="16"/>
        <v>10839.7</v>
      </c>
      <c r="S73" s="12">
        <f t="shared" si="16"/>
        <v>10839.7</v>
      </c>
      <c r="T73" s="12">
        <f t="shared" si="16"/>
        <v>10839.7</v>
      </c>
      <c r="U73" s="12">
        <f t="shared" si="16"/>
        <v>10828.92</v>
      </c>
      <c r="V73" s="12">
        <f t="shared" si="16"/>
        <v>10828.92</v>
      </c>
      <c r="W73" s="12">
        <f t="shared" si="16"/>
        <v>10828.92</v>
      </c>
      <c r="X73" s="12">
        <f t="shared" si="16"/>
        <v>10818.14</v>
      </c>
      <c r="Y73" s="12">
        <f t="shared" si="16"/>
        <v>10818.14</v>
      </c>
      <c r="Z73" s="12">
        <f t="shared" si="16"/>
        <v>10807.36</v>
      </c>
      <c r="AA73" s="12">
        <f t="shared" si="16"/>
        <v>10807.36</v>
      </c>
      <c r="AB73" s="12">
        <f t="shared" si="16"/>
        <v>10796.58</v>
      </c>
      <c r="AC73" s="12">
        <f t="shared" si="16"/>
        <v>10796.58</v>
      </c>
      <c r="AD73" s="12">
        <f t="shared" si="16"/>
        <v>10785.8</v>
      </c>
      <c r="AE73" s="12">
        <f t="shared" si="16"/>
        <v>10944.6</v>
      </c>
      <c r="AF73" s="12">
        <f t="shared" si="16"/>
        <v>11013.22</v>
      </c>
      <c r="AG73" s="12">
        <f t="shared" si="16"/>
        <v>11172.02</v>
      </c>
      <c r="AH73" s="30">
        <f t="shared" si="16"/>
        <v>11320.04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214.24960000000002</v>
      </c>
      <c r="E74" s="12">
        <f t="shared" si="17"/>
        <v>214.24960000000002</v>
      </c>
      <c r="F74" s="12">
        <f t="shared" si="17"/>
        <v>214.24960000000002</v>
      </c>
      <c r="G74" s="12">
        <f t="shared" si="17"/>
        <v>214.24960000000002</v>
      </c>
      <c r="H74" s="12">
        <f t="shared" si="17"/>
        <v>214.24960000000002</v>
      </c>
      <c r="I74" s="12">
        <f t="shared" si="17"/>
        <v>183.6344</v>
      </c>
      <c r="J74" s="12">
        <f t="shared" si="17"/>
        <v>183.6344</v>
      </c>
      <c r="K74" s="12">
        <f t="shared" si="17"/>
        <v>183.6344</v>
      </c>
      <c r="L74" s="12">
        <f t="shared" si="17"/>
        <v>183.6344</v>
      </c>
      <c r="M74" s="12">
        <f t="shared" si="17"/>
        <v>183.6344</v>
      </c>
      <c r="N74" s="12">
        <f t="shared" si="17"/>
        <v>183.6344</v>
      </c>
      <c r="O74" s="12">
        <f t="shared" si="17"/>
        <v>183.6344</v>
      </c>
      <c r="P74" s="12">
        <f t="shared" si="17"/>
        <v>215.84</v>
      </c>
      <c r="Q74" s="12">
        <f t="shared" si="17"/>
        <v>215.84</v>
      </c>
      <c r="R74" s="12">
        <f t="shared" si="17"/>
        <v>215.84</v>
      </c>
      <c r="S74" s="12">
        <f t="shared" si="17"/>
        <v>215.84</v>
      </c>
      <c r="T74" s="12">
        <f t="shared" si="17"/>
        <v>215.84</v>
      </c>
      <c r="U74" s="12">
        <f t="shared" si="17"/>
        <v>215.84</v>
      </c>
      <c r="V74" s="12">
        <f t="shared" si="17"/>
        <v>215.84</v>
      </c>
      <c r="W74" s="12">
        <f t="shared" si="17"/>
        <v>215.84</v>
      </c>
      <c r="X74" s="12">
        <f t="shared" si="17"/>
        <v>215.84</v>
      </c>
      <c r="Y74" s="12">
        <f t="shared" si="17"/>
        <v>215.84</v>
      </c>
      <c r="Z74" s="12">
        <f t="shared" si="17"/>
        <v>215.84</v>
      </c>
      <c r="AA74" s="12">
        <f t="shared" si="17"/>
        <v>215.84</v>
      </c>
      <c r="AB74" s="12">
        <f t="shared" si="17"/>
        <v>215.84</v>
      </c>
      <c r="AC74" s="12">
        <f t="shared" si="17"/>
        <v>215.84</v>
      </c>
      <c r="AD74" s="12">
        <f t="shared" si="17"/>
        <v>215.84</v>
      </c>
      <c r="AE74" s="12">
        <f t="shared" si="17"/>
        <v>215.84</v>
      </c>
      <c r="AF74" s="12">
        <f t="shared" si="17"/>
        <v>215.84</v>
      </c>
      <c r="AG74" s="12">
        <f t="shared" si="17"/>
        <v>215.84</v>
      </c>
      <c r="AH74" s="30">
        <f t="shared" si="17"/>
        <v>215.84</v>
      </c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8">D73-D74</f>
        <v>10257.110400000001</v>
      </c>
      <c r="E75" s="17">
        <f t="shared" si="18"/>
        <v>10249.170400000001</v>
      </c>
      <c r="F75" s="17">
        <f t="shared" si="18"/>
        <v>10241.2304</v>
      </c>
      <c r="G75" s="17">
        <f t="shared" si="18"/>
        <v>10233.290400000002</v>
      </c>
      <c r="H75" s="17">
        <f t="shared" si="18"/>
        <v>10225.350399999999</v>
      </c>
      <c r="I75" s="17">
        <f t="shared" si="18"/>
        <v>10237.2456</v>
      </c>
      <c r="J75" s="17">
        <f t="shared" si="18"/>
        <v>10229.305599999998</v>
      </c>
      <c r="K75" s="17">
        <f t="shared" si="18"/>
        <v>10448.165599999998</v>
      </c>
      <c r="L75" s="17">
        <f t="shared" si="18"/>
        <v>10542.845600000001</v>
      </c>
      <c r="M75" s="17">
        <f t="shared" si="18"/>
        <v>10761.705599999999</v>
      </c>
      <c r="N75" s="17">
        <f t="shared" si="18"/>
        <v>10972.625599999999</v>
      </c>
      <c r="O75" s="17">
        <f t="shared" si="18"/>
        <v>10553.445599999999</v>
      </c>
      <c r="P75" s="17">
        <f t="shared" si="18"/>
        <v>10634.64</v>
      </c>
      <c r="Q75" s="17">
        <f t="shared" si="18"/>
        <v>10634.64</v>
      </c>
      <c r="R75" s="17">
        <f t="shared" si="18"/>
        <v>10623.86</v>
      </c>
      <c r="S75" s="17">
        <f t="shared" si="18"/>
        <v>10623.86</v>
      </c>
      <c r="T75" s="17">
        <f t="shared" si="18"/>
        <v>10623.86</v>
      </c>
      <c r="U75" s="17">
        <f t="shared" si="18"/>
        <v>10613.08</v>
      </c>
      <c r="V75" s="17">
        <f t="shared" si="18"/>
        <v>10613.08</v>
      </c>
      <c r="W75" s="17">
        <f t="shared" si="18"/>
        <v>10613.08</v>
      </c>
      <c r="X75" s="17">
        <f t="shared" si="18"/>
        <v>10602.3</v>
      </c>
      <c r="Y75" s="17">
        <f t="shared" si="18"/>
        <v>10602.3</v>
      </c>
      <c r="Z75" s="17">
        <f t="shared" si="18"/>
        <v>10591.52</v>
      </c>
      <c r="AA75" s="17">
        <f t="shared" si="18"/>
        <v>10591.52</v>
      </c>
      <c r="AB75" s="17">
        <f t="shared" si="18"/>
        <v>10580.74</v>
      </c>
      <c r="AC75" s="17">
        <f t="shared" si="18"/>
        <v>10580.74</v>
      </c>
      <c r="AD75" s="17">
        <f t="shared" si="18"/>
        <v>10569.96</v>
      </c>
      <c r="AE75" s="17">
        <f t="shared" si="18"/>
        <v>10728.76</v>
      </c>
      <c r="AF75" s="17">
        <f t="shared" si="18"/>
        <v>10797.38</v>
      </c>
      <c r="AG75" s="17">
        <f t="shared" si="18"/>
        <v>10956.18</v>
      </c>
      <c r="AH75" s="31">
        <f t="shared" si="18"/>
        <v>11104.2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" customHeight="1" x14ac:dyDescent="0.25">
      <c r="A77" s="3"/>
      <c r="B77" s="4"/>
      <c r="C77" s="3">
        <f>SUM(D75:AH75)/31</f>
        <v>10568.941651612902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" customHeight="1" x14ac:dyDescent="0.25">
      <c r="A79" s="54">
        <v>1</v>
      </c>
      <c r="B79" s="55" t="s">
        <v>51</v>
      </c>
      <c r="C79" s="54">
        <v>764</v>
      </c>
      <c r="D79" s="112">
        <v>0.89</v>
      </c>
      <c r="E79" s="60">
        <v>0.88</v>
      </c>
      <c r="F79" s="60">
        <v>0.88</v>
      </c>
      <c r="G79" s="60">
        <v>0.87</v>
      </c>
      <c r="H79" s="60">
        <v>0.87</v>
      </c>
      <c r="I79" s="60">
        <v>0.86</v>
      </c>
      <c r="J79" s="60">
        <v>0.86</v>
      </c>
      <c r="K79" s="60">
        <v>0.85</v>
      </c>
      <c r="L79" s="60">
        <v>0.85</v>
      </c>
      <c r="M79" s="60">
        <v>0.84</v>
      </c>
      <c r="N79" s="60">
        <v>0.84</v>
      </c>
      <c r="O79" s="60">
        <v>0.83</v>
      </c>
      <c r="P79" s="60">
        <v>0.83</v>
      </c>
      <c r="Q79" s="60">
        <v>0.82</v>
      </c>
      <c r="R79" s="60">
        <v>0.82</v>
      </c>
      <c r="S79" s="60">
        <v>0.81</v>
      </c>
      <c r="T79" s="60">
        <v>0.81</v>
      </c>
      <c r="U79" s="60">
        <v>0.8</v>
      </c>
      <c r="V79" s="60">
        <v>0.8</v>
      </c>
      <c r="W79" s="60">
        <v>0.79</v>
      </c>
      <c r="X79" s="60">
        <v>0.79</v>
      </c>
      <c r="Y79" s="60">
        <v>0.78</v>
      </c>
      <c r="Z79" s="60">
        <v>0.78</v>
      </c>
      <c r="AA79" s="60">
        <v>0.77</v>
      </c>
      <c r="AB79" s="60">
        <v>0.77</v>
      </c>
      <c r="AC79" s="60">
        <v>0.76</v>
      </c>
      <c r="AD79" s="60">
        <v>0.76</v>
      </c>
      <c r="AE79" s="60">
        <v>0.75</v>
      </c>
      <c r="AF79" s="60">
        <v>0.75</v>
      </c>
      <c r="AG79" s="60">
        <v>0.74</v>
      </c>
      <c r="AH79" s="61">
        <v>0.73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" customHeight="1" x14ac:dyDescent="0.25">
      <c r="A82" s="71">
        <f>+A81+1</f>
        <v>4</v>
      </c>
      <c r="B82" s="72" t="s">
        <v>55</v>
      </c>
      <c r="C82" s="7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" customHeight="1" x14ac:dyDescent="0.25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" customHeight="1" thickBot="1" x14ac:dyDescent="0.3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9">(D79*$C79)+(D80*$C80)+(D81*$C81)+(D82*$C82)+(D83*$C83)+(D84*$C84)</f>
        <v>3375.96</v>
      </c>
      <c r="E85" s="12">
        <f t="shared" si="19"/>
        <v>3368.32</v>
      </c>
      <c r="F85" s="12">
        <f t="shared" si="19"/>
        <v>3368.32</v>
      </c>
      <c r="G85" s="12">
        <f t="shared" si="19"/>
        <v>3360.68</v>
      </c>
      <c r="H85" s="12">
        <f t="shared" si="19"/>
        <v>3360.68</v>
      </c>
      <c r="I85" s="12">
        <f t="shared" si="19"/>
        <v>3353.04</v>
      </c>
      <c r="J85" s="12">
        <f t="shared" si="19"/>
        <v>3353.04</v>
      </c>
      <c r="K85" s="12">
        <f t="shared" si="19"/>
        <v>3345.4</v>
      </c>
      <c r="L85" s="12">
        <f t="shared" si="19"/>
        <v>3345.4</v>
      </c>
      <c r="M85" s="12">
        <f t="shared" si="19"/>
        <v>3337.76</v>
      </c>
      <c r="N85" s="12">
        <f t="shared" si="19"/>
        <v>3337.76</v>
      </c>
      <c r="O85" s="12">
        <f t="shared" si="19"/>
        <v>3330.12</v>
      </c>
      <c r="P85" s="12">
        <f t="shared" si="19"/>
        <v>3330.12</v>
      </c>
      <c r="Q85" s="12">
        <f t="shared" si="19"/>
        <v>3322.48</v>
      </c>
      <c r="R85" s="12">
        <f t="shared" si="19"/>
        <v>3322.48</v>
      </c>
      <c r="S85" s="12">
        <f t="shared" si="19"/>
        <v>3314.84</v>
      </c>
      <c r="T85" s="12">
        <f t="shared" si="19"/>
        <v>3314.84</v>
      </c>
      <c r="U85" s="12">
        <f t="shared" si="19"/>
        <v>3307.2</v>
      </c>
      <c r="V85" s="12">
        <f t="shared" si="19"/>
        <v>3307.2</v>
      </c>
      <c r="W85" s="12">
        <f t="shared" si="19"/>
        <v>3299.56</v>
      </c>
      <c r="X85" s="12">
        <f t="shared" si="19"/>
        <v>3299.56</v>
      </c>
      <c r="Y85" s="12">
        <f t="shared" si="19"/>
        <v>3291.92</v>
      </c>
      <c r="Z85" s="12">
        <f t="shared" si="19"/>
        <v>3291.92</v>
      </c>
      <c r="AA85" s="12">
        <f t="shared" si="19"/>
        <v>3284.2799999999997</v>
      </c>
      <c r="AB85" s="12">
        <f t="shared" si="19"/>
        <v>3284.2799999999997</v>
      </c>
      <c r="AC85" s="12">
        <f t="shared" si="19"/>
        <v>3276.64</v>
      </c>
      <c r="AD85" s="12">
        <f t="shared" si="19"/>
        <v>3276.64</v>
      </c>
      <c r="AE85" s="12">
        <f t="shared" si="19"/>
        <v>3269</v>
      </c>
      <c r="AF85" s="12">
        <f t="shared" si="19"/>
        <v>3269</v>
      </c>
      <c r="AG85" s="12">
        <f t="shared" si="19"/>
        <v>3261.36</v>
      </c>
      <c r="AH85" s="30">
        <f t="shared" si="19"/>
        <v>3253.7200000000003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63.895199999999996</v>
      </c>
      <c r="E86" s="12">
        <f t="shared" si="20"/>
        <v>63.895199999999996</v>
      </c>
      <c r="F86" s="12">
        <f t="shared" si="20"/>
        <v>63.895199999999996</v>
      </c>
      <c r="G86" s="12">
        <f t="shared" si="20"/>
        <v>63.895199999999996</v>
      </c>
      <c r="H86" s="12">
        <f t="shared" si="20"/>
        <v>63.895199999999996</v>
      </c>
      <c r="I86" s="12">
        <f t="shared" si="20"/>
        <v>63.895199999999996</v>
      </c>
      <c r="J86" s="12">
        <f t="shared" si="20"/>
        <v>63.895199999999996</v>
      </c>
      <c r="K86" s="12">
        <f t="shared" si="20"/>
        <v>63.895199999999996</v>
      </c>
      <c r="L86" s="12">
        <f t="shared" si="20"/>
        <v>63.895199999999996</v>
      </c>
      <c r="M86" s="12">
        <f t="shared" si="20"/>
        <v>63.895199999999996</v>
      </c>
      <c r="N86" s="12">
        <f t="shared" si="20"/>
        <v>63.895199999999996</v>
      </c>
      <c r="O86" s="12">
        <f t="shared" si="20"/>
        <v>63.895199999999996</v>
      </c>
      <c r="P86" s="12">
        <f t="shared" si="20"/>
        <v>63.895199999999996</v>
      </c>
      <c r="Q86" s="12">
        <f t="shared" si="20"/>
        <v>63.895199999999996</v>
      </c>
      <c r="R86" s="12">
        <f t="shared" si="20"/>
        <v>63.895199999999996</v>
      </c>
      <c r="S86" s="12">
        <f t="shared" si="20"/>
        <v>63.895199999999996</v>
      </c>
      <c r="T86" s="12">
        <f t="shared" si="20"/>
        <v>63.895199999999996</v>
      </c>
      <c r="U86" s="12">
        <f t="shared" si="20"/>
        <v>63.895199999999996</v>
      </c>
      <c r="V86" s="12">
        <f t="shared" si="20"/>
        <v>63.895199999999996</v>
      </c>
      <c r="W86" s="12">
        <f t="shared" si="20"/>
        <v>63.895199999999996</v>
      </c>
      <c r="X86" s="12">
        <f t="shared" si="20"/>
        <v>63.895199999999996</v>
      </c>
      <c r="Y86" s="12">
        <f t="shared" si="20"/>
        <v>63.895199999999996</v>
      </c>
      <c r="Z86" s="12">
        <f t="shared" si="20"/>
        <v>63.895199999999996</v>
      </c>
      <c r="AA86" s="12">
        <f t="shared" si="20"/>
        <v>63.895199999999996</v>
      </c>
      <c r="AB86" s="12">
        <f t="shared" si="20"/>
        <v>63.895199999999996</v>
      </c>
      <c r="AC86" s="12">
        <f t="shared" si="20"/>
        <v>63.895199999999996</v>
      </c>
      <c r="AD86" s="12">
        <f t="shared" si="20"/>
        <v>63.895199999999996</v>
      </c>
      <c r="AE86" s="12">
        <f t="shared" si="20"/>
        <v>63.895199999999996</v>
      </c>
      <c r="AF86" s="12">
        <f t="shared" si="20"/>
        <v>63.895199999999996</v>
      </c>
      <c r="AG86" s="12">
        <f t="shared" si="20"/>
        <v>63.895199999999996</v>
      </c>
      <c r="AH86" s="30">
        <f t="shared" si="20"/>
        <v>63.895199999999996</v>
      </c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21">D85-D86</f>
        <v>3312.0648000000001</v>
      </c>
      <c r="E87" s="17">
        <f t="shared" si="21"/>
        <v>3304.4248000000002</v>
      </c>
      <c r="F87" s="17">
        <f t="shared" si="21"/>
        <v>3304.4248000000002</v>
      </c>
      <c r="G87" s="17">
        <f t="shared" si="21"/>
        <v>3296.7847999999999</v>
      </c>
      <c r="H87" s="17">
        <f t="shared" si="21"/>
        <v>3296.7847999999999</v>
      </c>
      <c r="I87" s="17">
        <f t="shared" si="21"/>
        <v>3289.1448</v>
      </c>
      <c r="J87" s="17">
        <f t="shared" si="21"/>
        <v>3289.1448</v>
      </c>
      <c r="K87" s="17">
        <f t="shared" si="21"/>
        <v>3281.5048000000002</v>
      </c>
      <c r="L87" s="17">
        <f t="shared" si="21"/>
        <v>3281.5048000000002</v>
      </c>
      <c r="M87" s="17">
        <f t="shared" si="21"/>
        <v>3273.8648000000003</v>
      </c>
      <c r="N87" s="17">
        <f t="shared" si="21"/>
        <v>3273.8648000000003</v>
      </c>
      <c r="O87" s="17">
        <f t="shared" si="21"/>
        <v>3266.2248</v>
      </c>
      <c r="P87" s="17">
        <f t="shared" si="21"/>
        <v>3266.2248</v>
      </c>
      <c r="Q87" s="17">
        <f t="shared" si="21"/>
        <v>3258.5848000000001</v>
      </c>
      <c r="R87" s="17">
        <f t="shared" si="21"/>
        <v>3258.5848000000001</v>
      </c>
      <c r="S87" s="17">
        <f t="shared" si="21"/>
        <v>3250.9448000000002</v>
      </c>
      <c r="T87" s="17">
        <f t="shared" si="21"/>
        <v>3250.9448000000002</v>
      </c>
      <c r="U87" s="17">
        <f t="shared" si="21"/>
        <v>3243.3047999999999</v>
      </c>
      <c r="V87" s="17">
        <f t="shared" si="21"/>
        <v>3243.3047999999999</v>
      </c>
      <c r="W87" s="17">
        <f t="shared" si="21"/>
        <v>3235.6648</v>
      </c>
      <c r="X87" s="17">
        <f t="shared" si="21"/>
        <v>3235.6648</v>
      </c>
      <c r="Y87" s="17">
        <f t="shared" si="21"/>
        <v>3228.0248000000001</v>
      </c>
      <c r="Z87" s="17">
        <f t="shared" si="21"/>
        <v>3228.0248000000001</v>
      </c>
      <c r="AA87" s="17">
        <f t="shared" si="21"/>
        <v>3220.3847999999998</v>
      </c>
      <c r="AB87" s="17">
        <f t="shared" si="21"/>
        <v>3220.3847999999998</v>
      </c>
      <c r="AC87" s="17">
        <f t="shared" si="21"/>
        <v>3212.7447999999999</v>
      </c>
      <c r="AD87" s="17">
        <f t="shared" si="21"/>
        <v>3212.7447999999999</v>
      </c>
      <c r="AE87" s="17">
        <f t="shared" si="21"/>
        <v>3205.1048000000001</v>
      </c>
      <c r="AF87" s="17">
        <f t="shared" si="21"/>
        <v>3205.1048000000001</v>
      </c>
      <c r="AG87" s="17">
        <f t="shared" si="21"/>
        <v>3197.4648000000002</v>
      </c>
      <c r="AH87" s="31">
        <f t="shared" si="21"/>
        <v>3189.8248000000003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" customHeight="1" x14ac:dyDescent="0.25">
      <c r="A89" s="3"/>
      <c r="B89" s="4"/>
      <c r="C89" s="3">
        <f>SUM(D87:AH87)/31</f>
        <v>3252.6699612903221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" customHeight="1" x14ac:dyDescent="0.25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" customHeight="1" x14ac:dyDescent="0.25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" customHeight="1" x14ac:dyDescent="0.25">
      <c r="A119" s="92">
        <f t="shared" si="28"/>
        <v>6</v>
      </c>
      <c r="B119" s="93" t="s">
        <v>75</v>
      </c>
      <c r="C119" s="92">
        <v>1129</v>
      </c>
      <c r="D119" s="123">
        <v>0</v>
      </c>
      <c r="E119" s="115">
        <v>0</v>
      </c>
      <c r="F119" s="115">
        <v>0</v>
      </c>
      <c r="G119" s="115">
        <v>0</v>
      </c>
      <c r="H119" s="115">
        <v>0</v>
      </c>
      <c r="I119" s="115">
        <v>0</v>
      </c>
      <c r="J119" s="115">
        <v>0</v>
      </c>
      <c r="K119" s="115">
        <v>0</v>
      </c>
      <c r="L119" s="115">
        <v>0</v>
      </c>
      <c r="M119" s="115">
        <v>0</v>
      </c>
      <c r="N119" s="115">
        <v>0</v>
      </c>
      <c r="O119" s="115">
        <v>0</v>
      </c>
      <c r="P119" s="115">
        <v>0</v>
      </c>
      <c r="Q119" s="60">
        <v>0.2</v>
      </c>
      <c r="R119" s="60">
        <v>0.3</v>
      </c>
      <c r="S119" s="60">
        <v>0.5</v>
      </c>
      <c r="T119" s="60">
        <v>0.7</v>
      </c>
      <c r="U119" s="60">
        <v>0.9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" customHeight="1" x14ac:dyDescent="0.25">
      <c r="A120" s="92">
        <f t="shared" si="28"/>
        <v>7</v>
      </c>
      <c r="B120" s="93" t="s">
        <v>76</v>
      </c>
      <c r="C120" s="92">
        <v>822</v>
      </c>
      <c r="D120" s="123">
        <v>0</v>
      </c>
      <c r="E120" s="115">
        <v>0</v>
      </c>
      <c r="F120" s="115">
        <v>0</v>
      </c>
      <c r="G120" s="115">
        <v>0</v>
      </c>
      <c r="H120" s="115">
        <v>0</v>
      </c>
      <c r="I120" s="115">
        <v>0</v>
      </c>
      <c r="J120" s="115">
        <v>0</v>
      </c>
      <c r="K120" s="115">
        <v>0</v>
      </c>
      <c r="L120" s="115">
        <v>0</v>
      </c>
      <c r="M120" s="115">
        <v>0</v>
      </c>
      <c r="N120" s="115">
        <v>0</v>
      </c>
      <c r="O120" s="115">
        <v>0</v>
      </c>
      <c r="P120" s="115">
        <v>0</v>
      </c>
      <c r="Q120" s="115">
        <v>0</v>
      </c>
      <c r="R120" s="115">
        <v>0</v>
      </c>
      <c r="S120" s="115">
        <v>0</v>
      </c>
      <c r="T120" s="115">
        <v>0</v>
      </c>
      <c r="U120" s="115">
        <v>0</v>
      </c>
      <c r="V120" s="115">
        <v>0</v>
      </c>
      <c r="W120" s="115">
        <v>0</v>
      </c>
      <c r="X120" s="115">
        <v>0</v>
      </c>
      <c r="Y120" s="115">
        <v>0</v>
      </c>
      <c r="Z120" s="115">
        <v>0</v>
      </c>
      <c r="AA120" s="115">
        <v>0</v>
      </c>
      <c r="AB120" s="115">
        <v>0</v>
      </c>
      <c r="AC120" s="115">
        <v>0</v>
      </c>
      <c r="AD120" s="115">
        <v>0</v>
      </c>
      <c r="AE120" s="115">
        <v>0</v>
      </c>
      <c r="AF120" s="115">
        <v>0</v>
      </c>
      <c r="AG120" s="115">
        <v>0</v>
      </c>
      <c r="AH120" s="116">
        <v>0</v>
      </c>
    </row>
    <row r="121" spans="1:34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" customHeight="1" x14ac:dyDescent="0.25">
      <c r="A122" s="92">
        <f t="shared" si="28"/>
        <v>9</v>
      </c>
      <c r="B122" s="93" t="s">
        <v>78</v>
      </c>
      <c r="C122" s="92">
        <v>860</v>
      </c>
      <c r="D122" s="123">
        <v>0</v>
      </c>
      <c r="E122" s="115">
        <v>0</v>
      </c>
      <c r="F122" s="115">
        <v>0</v>
      </c>
      <c r="G122" s="115">
        <v>0</v>
      </c>
      <c r="H122" s="115">
        <v>0</v>
      </c>
      <c r="I122" s="115">
        <v>0</v>
      </c>
      <c r="J122" s="115">
        <v>0</v>
      </c>
      <c r="K122" s="115">
        <v>0</v>
      </c>
      <c r="L122" s="115">
        <v>0</v>
      </c>
      <c r="M122" s="115">
        <v>0</v>
      </c>
      <c r="N122" s="115">
        <v>0</v>
      </c>
      <c r="O122" s="115">
        <v>0</v>
      </c>
      <c r="P122" s="115">
        <v>0</v>
      </c>
      <c r="Q122" s="115">
        <v>0</v>
      </c>
      <c r="R122" s="115">
        <v>0</v>
      </c>
      <c r="S122" s="115">
        <v>0</v>
      </c>
      <c r="T122" s="115">
        <v>0</v>
      </c>
      <c r="U122" s="115">
        <v>0</v>
      </c>
      <c r="V122" s="115">
        <v>0</v>
      </c>
      <c r="W122" s="115">
        <v>0</v>
      </c>
      <c r="X122" s="115">
        <v>0</v>
      </c>
      <c r="Y122" s="115">
        <v>0</v>
      </c>
      <c r="Z122" s="115">
        <v>0</v>
      </c>
      <c r="AA122" s="115">
        <v>0</v>
      </c>
      <c r="AB122" s="115">
        <v>0</v>
      </c>
      <c r="AC122" s="115">
        <v>0</v>
      </c>
      <c r="AD122" s="115">
        <v>0</v>
      </c>
      <c r="AE122" s="115">
        <v>0</v>
      </c>
      <c r="AF122" s="115">
        <v>0</v>
      </c>
      <c r="AG122" s="115">
        <v>0</v>
      </c>
      <c r="AH122" s="116">
        <v>0</v>
      </c>
    </row>
    <row r="123" spans="1:34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" customHeight="1" x14ac:dyDescent="0.25">
      <c r="A124" s="92">
        <f t="shared" si="28"/>
        <v>11</v>
      </c>
      <c r="B124" s="93" t="s">
        <v>80</v>
      </c>
      <c r="C124" s="92">
        <v>818</v>
      </c>
      <c r="D124" s="123">
        <v>0</v>
      </c>
      <c r="E124" s="115">
        <v>0</v>
      </c>
      <c r="F124" s="115">
        <v>0</v>
      </c>
      <c r="G124" s="115">
        <v>0</v>
      </c>
      <c r="H124" s="115">
        <v>0</v>
      </c>
      <c r="I124" s="115">
        <v>0</v>
      </c>
      <c r="J124" s="115">
        <v>0</v>
      </c>
      <c r="K124" s="115">
        <v>0</v>
      </c>
      <c r="L124" s="115">
        <v>0</v>
      </c>
      <c r="M124" s="115">
        <v>0</v>
      </c>
      <c r="N124" s="115">
        <v>0</v>
      </c>
      <c r="O124" s="115">
        <v>0</v>
      </c>
      <c r="P124" s="115">
        <v>0</v>
      </c>
      <c r="Q124" s="115">
        <v>0</v>
      </c>
      <c r="R124" s="115">
        <v>0</v>
      </c>
      <c r="S124" s="115">
        <v>0</v>
      </c>
      <c r="T124" s="115">
        <v>0</v>
      </c>
      <c r="U124" s="115">
        <v>0</v>
      </c>
      <c r="V124" s="115">
        <v>0</v>
      </c>
      <c r="W124" s="115">
        <v>0</v>
      </c>
      <c r="X124" s="115">
        <v>0</v>
      </c>
      <c r="Y124" s="115">
        <v>0</v>
      </c>
      <c r="Z124" s="115">
        <v>0</v>
      </c>
      <c r="AA124" s="115">
        <v>0</v>
      </c>
      <c r="AB124" s="115">
        <v>0</v>
      </c>
      <c r="AC124" s="115">
        <v>0</v>
      </c>
      <c r="AD124" s="115">
        <v>0</v>
      </c>
      <c r="AE124" s="115">
        <v>0</v>
      </c>
      <c r="AF124" s="115">
        <v>0</v>
      </c>
      <c r="AG124" s="60">
        <v>0.2</v>
      </c>
      <c r="AH124" s="61">
        <v>0.3</v>
      </c>
    </row>
    <row r="125" spans="1:34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" customHeight="1" x14ac:dyDescent="0.25">
      <c r="A127" s="92">
        <f t="shared" si="28"/>
        <v>14</v>
      </c>
      <c r="B127" s="93" t="s">
        <v>83</v>
      </c>
      <c r="C127" s="92">
        <v>893</v>
      </c>
      <c r="D127" s="123">
        <v>0</v>
      </c>
      <c r="E127" s="115">
        <v>0</v>
      </c>
      <c r="F127" s="115">
        <v>0</v>
      </c>
      <c r="G127" s="115">
        <v>0</v>
      </c>
      <c r="H127" s="115">
        <v>0</v>
      </c>
      <c r="I127" s="115">
        <v>0</v>
      </c>
      <c r="J127" s="60">
        <v>0.2</v>
      </c>
      <c r="K127" s="60">
        <v>0.3</v>
      </c>
      <c r="L127" s="60">
        <v>0.5</v>
      </c>
      <c r="M127" s="60">
        <v>0.7</v>
      </c>
      <c r="N127" s="60">
        <v>0.9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115">
        <v>0</v>
      </c>
      <c r="Y133" s="115">
        <v>0</v>
      </c>
      <c r="Z133" s="115">
        <v>0</v>
      </c>
      <c r="AA133" s="115">
        <v>0</v>
      </c>
      <c r="AB133" s="115">
        <v>0</v>
      </c>
      <c r="AC133" s="115">
        <v>0</v>
      </c>
      <c r="AD133" s="115">
        <v>0</v>
      </c>
      <c r="AE133" s="115">
        <v>0</v>
      </c>
      <c r="AF133" s="115">
        <v>0</v>
      </c>
      <c r="AG133" s="115">
        <v>0</v>
      </c>
      <c r="AH133" s="116">
        <v>0</v>
      </c>
    </row>
    <row r="134" spans="1:35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0">
        <v>0.98</v>
      </c>
      <c r="N136" s="60">
        <v>0.95</v>
      </c>
      <c r="O136" s="60">
        <v>0.91</v>
      </c>
      <c r="P136" s="60">
        <v>0.87</v>
      </c>
      <c r="Q136" s="115">
        <v>0</v>
      </c>
      <c r="R136" s="115">
        <v>0</v>
      </c>
      <c r="S136" s="115">
        <v>0</v>
      </c>
      <c r="T136" s="115">
        <v>0</v>
      </c>
      <c r="U136" s="115">
        <v>0</v>
      </c>
      <c r="V136" s="115">
        <v>0</v>
      </c>
      <c r="W136" s="115">
        <v>0</v>
      </c>
      <c r="X136" s="115">
        <v>0</v>
      </c>
      <c r="Y136" s="115">
        <v>0</v>
      </c>
      <c r="Z136" s="115">
        <v>0</v>
      </c>
      <c r="AA136" s="115">
        <v>0</v>
      </c>
      <c r="AB136" s="115">
        <v>0</v>
      </c>
      <c r="AC136" s="115">
        <v>0</v>
      </c>
      <c r="AD136" s="115">
        <v>0</v>
      </c>
      <c r="AE136" s="115">
        <v>0</v>
      </c>
      <c r="AF136" s="115">
        <v>0</v>
      </c>
      <c r="AG136" s="115">
        <v>0</v>
      </c>
      <c r="AH136" s="116">
        <v>0</v>
      </c>
    </row>
    <row r="137" spans="1:35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21067</v>
      </c>
      <c r="E141" s="12">
        <f t="shared" si="29"/>
        <v>21067</v>
      </c>
      <c r="F141" s="12">
        <f t="shared" si="29"/>
        <v>21067</v>
      </c>
      <c r="G141" s="12">
        <f t="shared" si="29"/>
        <v>21067</v>
      </c>
      <c r="H141" s="12">
        <f t="shared" si="29"/>
        <v>21067</v>
      </c>
      <c r="I141" s="12">
        <f t="shared" si="29"/>
        <v>21067</v>
      </c>
      <c r="J141" s="12">
        <f t="shared" si="29"/>
        <v>21245.599999999999</v>
      </c>
      <c r="K141" s="12">
        <f t="shared" si="29"/>
        <v>21334.9</v>
      </c>
      <c r="L141" s="12">
        <f t="shared" si="29"/>
        <v>21513.5</v>
      </c>
      <c r="M141" s="12">
        <f t="shared" si="29"/>
        <v>21676.079999999998</v>
      </c>
      <c r="N141" s="12">
        <f t="shared" si="29"/>
        <v>21830.65</v>
      </c>
      <c r="O141" s="12">
        <f t="shared" si="29"/>
        <v>21887.91</v>
      </c>
      <c r="P141" s="12">
        <f t="shared" si="29"/>
        <v>21855.87</v>
      </c>
      <c r="Q141" s="12">
        <f t="shared" si="29"/>
        <v>21384.799999999999</v>
      </c>
      <c r="R141" s="12">
        <f t="shared" si="29"/>
        <v>21497.7</v>
      </c>
      <c r="S141" s="12">
        <f t="shared" si="29"/>
        <v>21723.5</v>
      </c>
      <c r="T141" s="12">
        <f t="shared" si="29"/>
        <v>21949.3</v>
      </c>
      <c r="U141" s="12">
        <f t="shared" si="29"/>
        <v>22175.1</v>
      </c>
      <c r="V141" s="12">
        <f t="shared" si="29"/>
        <v>22288</v>
      </c>
      <c r="W141" s="12">
        <f t="shared" si="29"/>
        <v>22288</v>
      </c>
      <c r="X141" s="12">
        <f t="shared" si="29"/>
        <v>21140</v>
      </c>
      <c r="Y141" s="12">
        <f t="shared" si="29"/>
        <v>21140</v>
      </c>
      <c r="Z141" s="12">
        <f t="shared" si="29"/>
        <v>21140</v>
      </c>
      <c r="AA141" s="12">
        <f t="shared" si="29"/>
        <v>21140</v>
      </c>
      <c r="AB141" s="12">
        <f t="shared" si="29"/>
        <v>21140</v>
      </c>
      <c r="AC141" s="12">
        <f t="shared" si="29"/>
        <v>21140</v>
      </c>
      <c r="AD141" s="12">
        <f t="shared" si="29"/>
        <v>21140</v>
      </c>
      <c r="AE141" s="12">
        <f t="shared" si="29"/>
        <v>21140</v>
      </c>
      <c r="AF141" s="12">
        <f t="shared" si="29"/>
        <v>21140</v>
      </c>
      <c r="AG141" s="12">
        <f t="shared" si="29"/>
        <v>21303.599999999999</v>
      </c>
      <c r="AH141" s="30">
        <f t="shared" si="29"/>
        <v>21385.4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570.91570000000002</v>
      </c>
      <c r="E142" s="12">
        <f t="shared" si="30"/>
        <v>570.91570000000002</v>
      </c>
      <c r="F142" s="12">
        <f t="shared" si="30"/>
        <v>570.91570000000002</v>
      </c>
      <c r="G142" s="12">
        <f t="shared" si="30"/>
        <v>570.91570000000002</v>
      </c>
      <c r="H142" s="12">
        <f t="shared" si="30"/>
        <v>570.91570000000002</v>
      </c>
      <c r="I142" s="12">
        <f t="shared" si="30"/>
        <v>570.91570000000002</v>
      </c>
      <c r="J142" s="12">
        <f t="shared" si="30"/>
        <v>570.91570000000002</v>
      </c>
      <c r="K142" s="12">
        <f t="shared" si="30"/>
        <v>570.91570000000002</v>
      </c>
      <c r="L142" s="12">
        <f t="shared" si="30"/>
        <v>570.91570000000002</v>
      </c>
      <c r="M142" s="12">
        <f t="shared" si="30"/>
        <v>549.20859999999993</v>
      </c>
      <c r="N142" s="12">
        <f t="shared" si="30"/>
        <v>549.20859999999993</v>
      </c>
      <c r="O142" s="12">
        <f t="shared" si="30"/>
        <v>573.40890000000002</v>
      </c>
      <c r="P142" s="12">
        <f t="shared" si="30"/>
        <v>573.40890000000002</v>
      </c>
      <c r="Q142" s="12">
        <f t="shared" si="30"/>
        <v>573.40890000000002</v>
      </c>
      <c r="R142" s="12">
        <f t="shared" si="30"/>
        <v>573.40890000000002</v>
      </c>
      <c r="S142" s="12">
        <f t="shared" si="30"/>
        <v>573.40890000000002</v>
      </c>
      <c r="T142" s="12">
        <f t="shared" si="30"/>
        <v>573.40890000000002</v>
      </c>
      <c r="U142" s="12">
        <f t="shared" si="30"/>
        <v>573.40890000000002</v>
      </c>
      <c r="V142" s="12">
        <f t="shared" si="30"/>
        <v>604.00479999999993</v>
      </c>
      <c r="W142" s="12">
        <f t="shared" si="30"/>
        <v>604.00479999999993</v>
      </c>
      <c r="X142" s="12">
        <f t="shared" si="30"/>
        <v>572.89400000000001</v>
      </c>
      <c r="Y142" s="12">
        <f t="shared" si="30"/>
        <v>572.89400000000001</v>
      </c>
      <c r="Z142" s="12">
        <f t="shared" si="30"/>
        <v>572.89400000000001</v>
      </c>
      <c r="AA142" s="12">
        <f t="shared" si="30"/>
        <v>572.89400000000001</v>
      </c>
      <c r="AB142" s="12">
        <f t="shared" si="30"/>
        <v>572.89400000000001</v>
      </c>
      <c r="AC142" s="12">
        <f t="shared" si="30"/>
        <v>572.89400000000001</v>
      </c>
      <c r="AD142" s="12">
        <f t="shared" si="30"/>
        <v>572.89400000000001</v>
      </c>
      <c r="AE142" s="12">
        <f t="shared" si="30"/>
        <v>572.89400000000001</v>
      </c>
      <c r="AF142" s="12">
        <f t="shared" si="30"/>
        <v>572.89400000000001</v>
      </c>
      <c r="AG142" s="12">
        <f t="shared" si="30"/>
        <v>572.89400000000001</v>
      </c>
      <c r="AH142" s="30">
        <f t="shared" si="30"/>
        <v>572.89400000000001</v>
      </c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31">D141-D142</f>
        <v>20496.084299999999</v>
      </c>
      <c r="E143" s="17">
        <f t="shared" si="31"/>
        <v>20496.084299999999</v>
      </c>
      <c r="F143" s="17">
        <f t="shared" si="31"/>
        <v>20496.084299999999</v>
      </c>
      <c r="G143" s="17">
        <f t="shared" si="31"/>
        <v>20496.084299999999</v>
      </c>
      <c r="H143" s="17">
        <f t="shared" si="31"/>
        <v>20496.084299999999</v>
      </c>
      <c r="I143" s="17">
        <f t="shared" si="31"/>
        <v>20496.084299999999</v>
      </c>
      <c r="J143" s="17">
        <f t="shared" si="31"/>
        <v>20674.684299999997</v>
      </c>
      <c r="K143" s="17">
        <f t="shared" si="31"/>
        <v>20763.9843</v>
      </c>
      <c r="L143" s="17">
        <f t="shared" si="31"/>
        <v>20942.584299999999</v>
      </c>
      <c r="M143" s="17">
        <f t="shared" si="31"/>
        <v>21126.871399999996</v>
      </c>
      <c r="N143" s="17">
        <f t="shared" si="31"/>
        <v>21281.441400000003</v>
      </c>
      <c r="O143" s="17">
        <f t="shared" si="31"/>
        <v>21314.501100000001</v>
      </c>
      <c r="P143" s="17">
        <f t="shared" si="31"/>
        <v>21282.4611</v>
      </c>
      <c r="Q143" s="17">
        <f t="shared" si="31"/>
        <v>20811.391100000001</v>
      </c>
      <c r="R143" s="17">
        <f t="shared" si="31"/>
        <v>20924.291100000002</v>
      </c>
      <c r="S143" s="17">
        <f t="shared" si="31"/>
        <v>21150.091100000001</v>
      </c>
      <c r="T143" s="17">
        <f t="shared" si="31"/>
        <v>21375.891100000001</v>
      </c>
      <c r="U143" s="17">
        <f t="shared" si="31"/>
        <v>21601.6911</v>
      </c>
      <c r="V143" s="17">
        <f t="shared" si="31"/>
        <v>21683.995200000001</v>
      </c>
      <c r="W143" s="17">
        <f t="shared" si="31"/>
        <v>21683.995200000001</v>
      </c>
      <c r="X143" s="17">
        <f t="shared" si="31"/>
        <v>20567.106</v>
      </c>
      <c r="Y143" s="17">
        <f t="shared" si="31"/>
        <v>20567.106</v>
      </c>
      <c r="Z143" s="17">
        <f t="shared" si="31"/>
        <v>20567.106</v>
      </c>
      <c r="AA143" s="17">
        <f t="shared" si="31"/>
        <v>20567.106</v>
      </c>
      <c r="AB143" s="17">
        <f t="shared" si="31"/>
        <v>20567.106</v>
      </c>
      <c r="AC143" s="17">
        <f t="shared" si="31"/>
        <v>20567.106</v>
      </c>
      <c r="AD143" s="17">
        <f t="shared" si="31"/>
        <v>20567.106</v>
      </c>
      <c r="AE143" s="17">
        <f t="shared" si="31"/>
        <v>20567.106</v>
      </c>
      <c r="AF143" s="17">
        <f t="shared" si="31"/>
        <v>20567.106</v>
      </c>
      <c r="AG143" s="17">
        <f t="shared" si="31"/>
        <v>20730.705999999998</v>
      </c>
      <c r="AH143" s="31">
        <f t="shared" si="31"/>
        <v>20812.506000000001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" customHeight="1" x14ac:dyDescent="0.25">
      <c r="A145" s="3"/>
      <c r="B145" s="4"/>
      <c r="C145" s="3">
        <f>SUM(D143:AH143)/31</f>
        <v>20846.501470967756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" customHeight="1" x14ac:dyDescent="0.25">
      <c r="A151" s="92">
        <f t="shared" si="32"/>
        <v>5</v>
      </c>
      <c r="B151" s="93" t="s">
        <v>102</v>
      </c>
      <c r="C151" s="92">
        <v>936</v>
      </c>
      <c r="D151" s="123">
        <v>0</v>
      </c>
      <c r="E151" s="115">
        <v>0</v>
      </c>
      <c r="F151" s="115">
        <v>0</v>
      </c>
      <c r="G151" s="115">
        <v>0</v>
      </c>
      <c r="H151" s="115">
        <v>0</v>
      </c>
      <c r="I151" s="115">
        <v>0</v>
      </c>
      <c r="J151" s="115">
        <v>0</v>
      </c>
      <c r="K151" s="115">
        <v>0</v>
      </c>
      <c r="L151" s="115">
        <v>0</v>
      </c>
      <c r="M151" s="115">
        <v>0</v>
      </c>
      <c r="N151" s="115">
        <v>0</v>
      </c>
      <c r="O151" s="115">
        <v>0</v>
      </c>
      <c r="P151" s="115">
        <v>0</v>
      </c>
      <c r="Q151" s="115">
        <v>0</v>
      </c>
      <c r="R151" s="115">
        <v>0</v>
      </c>
      <c r="S151" s="115">
        <v>0</v>
      </c>
      <c r="T151" s="115">
        <v>0</v>
      </c>
      <c r="U151" s="115">
        <v>0</v>
      </c>
      <c r="V151" s="60">
        <v>0.2</v>
      </c>
      <c r="W151" s="60">
        <v>0.3</v>
      </c>
      <c r="X151" s="60">
        <v>0.5</v>
      </c>
      <c r="Y151" s="60">
        <v>0.7</v>
      </c>
      <c r="Z151" s="60">
        <v>0.9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6281</v>
      </c>
      <c r="E154" s="12">
        <f t="shared" si="33"/>
        <v>6281</v>
      </c>
      <c r="F154" s="12">
        <f t="shared" si="33"/>
        <v>6281</v>
      </c>
      <c r="G154" s="12">
        <f t="shared" si="33"/>
        <v>6281</v>
      </c>
      <c r="H154" s="12">
        <f t="shared" si="33"/>
        <v>6281</v>
      </c>
      <c r="I154" s="12">
        <f t="shared" si="33"/>
        <v>6281</v>
      </c>
      <c r="J154" s="12">
        <f t="shared" si="33"/>
        <v>6281</v>
      </c>
      <c r="K154" s="12">
        <f t="shared" si="33"/>
        <v>6281</v>
      </c>
      <c r="L154" s="12">
        <f t="shared" si="33"/>
        <v>6281</v>
      </c>
      <c r="M154" s="12">
        <f t="shared" si="33"/>
        <v>6281</v>
      </c>
      <c r="N154" s="12">
        <f t="shared" si="33"/>
        <v>6281</v>
      </c>
      <c r="O154" s="12">
        <f t="shared" si="33"/>
        <v>6281</v>
      </c>
      <c r="P154" s="12">
        <f t="shared" si="33"/>
        <v>6281</v>
      </c>
      <c r="Q154" s="12">
        <f t="shared" si="33"/>
        <v>6281</v>
      </c>
      <c r="R154" s="12">
        <f t="shared" si="33"/>
        <v>6281</v>
      </c>
      <c r="S154" s="12">
        <f t="shared" si="33"/>
        <v>6281</v>
      </c>
      <c r="T154" s="12">
        <f t="shared" si="33"/>
        <v>6281</v>
      </c>
      <c r="U154" s="12">
        <f t="shared" si="33"/>
        <v>6281</v>
      </c>
      <c r="V154" s="12">
        <f t="shared" si="33"/>
        <v>6468.2</v>
      </c>
      <c r="W154" s="12">
        <f t="shared" si="33"/>
        <v>6561.8</v>
      </c>
      <c r="X154" s="12">
        <f t="shared" si="33"/>
        <v>6749</v>
      </c>
      <c r="Y154" s="12">
        <f t="shared" si="33"/>
        <v>6936.2</v>
      </c>
      <c r="Z154" s="12">
        <f t="shared" si="33"/>
        <v>7123.4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199.73580000000001</v>
      </c>
      <c r="E155" s="12">
        <f t="shared" si="34"/>
        <v>199.73580000000001</v>
      </c>
      <c r="F155" s="12">
        <f t="shared" si="34"/>
        <v>199.73580000000001</v>
      </c>
      <c r="G155" s="12">
        <f t="shared" si="34"/>
        <v>199.73580000000001</v>
      </c>
      <c r="H155" s="12">
        <f t="shared" si="34"/>
        <v>199.73580000000001</v>
      </c>
      <c r="I155" s="12">
        <f t="shared" si="34"/>
        <v>199.73580000000001</v>
      </c>
      <c r="J155" s="12">
        <f t="shared" si="34"/>
        <v>199.73580000000001</v>
      </c>
      <c r="K155" s="12">
        <f t="shared" si="34"/>
        <v>199.73580000000001</v>
      </c>
      <c r="L155" s="12">
        <f t="shared" si="34"/>
        <v>199.73580000000001</v>
      </c>
      <c r="M155" s="12">
        <f t="shared" si="34"/>
        <v>199.73580000000001</v>
      </c>
      <c r="N155" s="12">
        <f t="shared" si="34"/>
        <v>199.73580000000001</v>
      </c>
      <c r="O155" s="12">
        <f t="shared" si="34"/>
        <v>199.73580000000001</v>
      </c>
      <c r="P155" s="12">
        <f t="shared" si="34"/>
        <v>199.73580000000001</v>
      </c>
      <c r="Q155" s="12">
        <f t="shared" si="34"/>
        <v>199.73580000000001</v>
      </c>
      <c r="R155" s="12">
        <f t="shared" si="34"/>
        <v>199.73580000000001</v>
      </c>
      <c r="S155" s="12">
        <f t="shared" si="34"/>
        <v>199.73580000000001</v>
      </c>
      <c r="T155" s="12">
        <f t="shared" si="34"/>
        <v>199.73580000000001</v>
      </c>
      <c r="U155" s="12">
        <f t="shared" si="34"/>
        <v>199.73580000000001</v>
      </c>
      <c r="V155" s="12">
        <f t="shared" si="34"/>
        <v>199.73580000000001</v>
      </c>
      <c r="W155" s="12">
        <f t="shared" si="34"/>
        <v>199.73580000000001</v>
      </c>
      <c r="X155" s="12">
        <f t="shared" si="34"/>
        <v>199.73580000000001</v>
      </c>
      <c r="Y155" s="12">
        <f t="shared" si="34"/>
        <v>199.73580000000001</v>
      </c>
      <c r="Z155" s="12">
        <f t="shared" si="34"/>
        <v>199.73580000000001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35">D154-D155</f>
        <v>6081.2641999999996</v>
      </c>
      <c r="E156" s="17">
        <f t="shared" si="35"/>
        <v>6081.2641999999996</v>
      </c>
      <c r="F156" s="17">
        <f t="shared" si="35"/>
        <v>6081.2641999999996</v>
      </c>
      <c r="G156" s="17">
        <f t="shared" si="35"/>
        <v>6081.2641999999996</v>
      </c>
      <c r="H156" s="17">
        <f t="shared" si="35"/>
        <v>6081.2641999999996</v>
      </c>
      <c r="I156" s="17">
        <f t="shared" si="35"/>
        <v>6081.2641999999996</v>
      </c>
      <c r="J156" s="17">
        <f t="shared" si="35"/>
        <v>6081.2641999999996</v>
      </c>
      <c r="K156" s="17">
        <f t="shared" si="35"/>
        <v>6081.2641999999996</v>
      </c>
      <c r="L156" s="17">
        <f t="shared" si="35"/>
        <v>6081.2641999999996</v>
      </c>
      <c r="M156" s="17">
        <f t="shared" si="35"/>
        <v>6081.2641999999996</v>
      </c>
      <c r="N156" s="17">
        <f t="shared" si="35"/>
        <v>6081.2641999999996</v>
      </c>
      <c r="O156" s="17">
        <f t="shared" si="35"/>
        <v>6081.2641999999996</v>
      </c>
      <c r="P156" s="17">
        <f t="shared" si="35"/>
        <v>6081.2641999999996</v>
      </c>
      <c r="Q156" s="17">
        <f t="shared" si="35"/>
        <v>6081.2641999999996</v>
      </c>
      <c r="R156" s="17">
        <f t="shared" si="35"/>
        <v>6081.2641999999996</v>
      </c>
      <c r="S156" s="17">
        <f t="shared" si="35"/>
        <v>6081.2641999999996</v>
      </c>
      <c r="T156" s="17">
        <f t="shared" si="35"/>
        <v>6081.2641999999996</v>
      </c>
      <c r="U156" s="17">
        <f t="shared" si="35"/>
        <v>6081.2641999999996</v>
      </c>
      <c r="V156" s="17">
        <f t="shared" si="35"/>
        <v>6268.4641999999994</v>
      </c>
      <c r="W156" s="17">
        <f t="shared" si="35"/>
        <v>6362.0641999999998</v>
      </c>
      <c r="X156" s="17">
        <f t="shared" si="35"/>
        <v>6549.2641999999996</v>
      </c>
      <c r="Y156" s="17">
        <f t="shared" si="35"/>
        <v>6736.4641999999994</v>
      </c>
      <c r="Z156" s="17">
        <f t="shared" si="35"/>
        <v>6923.6641999999993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" customHeight="1" x14ac:dyDescent="0.25">
      <c r="A158" s="3"/>
      <c r="B158" s="4"/>
      <c r="C158" s="3">
        <f>SUM(D156:AH156)/31</f>
        <v>6393.6345741935484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11"/>
      <c r="D160" s="51">
        <f t="shared" ref="D160:AH160" si="36">D15+D25+D36+D55+D75+D87+D98+D110+D143+D156</f>
        <v>73558.226800000004</v>
      </c>
      <c r="E160" s="43">
        <f t="shared" si="36"/>
        <v>73496.356800000009</v>
      </c>
      <c r="F160" s="43">
        <f t="shared" si="36"/>
        <v>72454.626799999998</v>
      </c>
      <c r="G160" s="43">
        <f t="shared" si="36"/>
        <v>72637.756800000003</v>
      </c>
      <c r="H160" s="43">
        <f t="shared" si="36"/>
        <v>71960.652200000011</v>
      </c>
      <c r="I160" s="43">
        <f t="shared" si="36"/>
        <v>71400.6774</v>
      </c>
      <c r="J160" s="43">
        <f t="shared" si="36"/>
        <v>71780.357399999994</v>
      </c>
      <c r="K160" s="43">
        <f t="shared" si="36"/>
        <v>72451.897400000002</v>
      </c>
      <c r="L160" s="43">
        <f t="shared" si="36"/>
        <v>72851.407399999996</v>
      </c>
      <c r="M160" s="43">
        <f t="shared" si="36"/>
        <v>73397.934500000003</v>
      </c>
      <c r="N160" s="43">
        <f t="shared" si="36"/>
        <v>73914.444500000012</v>
      </c>
      <c r="O160" s="43">
        <f t="shared" si="36"/>
        <v>73671.704200000007</v>
      </c>
      <c r="P160" s="43">
        <f t="shared" si="36"/>
        <v>73755.886599999998</v>
      </c>
      <c r="Q160" s="43">
        <f t="shared" si="36"/>
        <v>73266.196599999996</v>
      </c>
      <c r="R160" s="43">
        <f t="shared" si="36"/>
        <v>73357.33660000001</v>
      </c>
      <c r="S160" s="43">
        <f t="shared" si="36"/>
        <v>73564.516600000003</v>
      </c>
      <c r="T160" s="43">
        <f t="shared" si="36"/>
        <v>73779.33660000001</v>
      </c>
      <c r="U160" s="43">
        <f t="shared" si="36"/>
        <v>73975.736600000004</v>
      </c>
      <c r="V160" s="43">
        <f t="shared" si="36"/>
        <v>74234.260699999999</v>
      </c>
      <c r="W160" s="43">
        <f t="shared" si="36"/>
        <v>74309.240699999995</v>
      </c>
      <c r="X160" s="43">
        <f t="shared" si="36"/>
        <v>73357.791499999992</v>
      </c>
      <c r="Y160" s="43">
        <f t="shared" si="36"/>
        <v>73526.371499999994</v>
      </c>
      <c r="Z160" s="43">
        <f t="shared" si="36"/>
        <v>73691.811499999982</v>
      </c>
      <c r="AA160" s="43">
        <f t="shared" si="36"/>
        <v>73987.026699999988</v>
      </c>
      <c r="AB160" s="43">
        <f t="shared" si="36"/>
        <v>74079.286699999997</v>
      </c>
      <c r="AC160" s="43">
        <f t="shared" si="36"/>
        <v>73553.046699999992</v>
      </c>
      <c r="AD160" s="43">
        <f t="shared" si="36"/>
        <v>73930.866699999984</v>
      </c>
      <c r="AE160" s="43">
        <f t="shared" si="36"/>
        <v>74401.326700000005</v>
      </c>
      <c r="AF160" s="43">
        <f t="shared" si="36"/>
        <v>74740.709699999992</v>
      </c>
      <c r="AG160" s="43">
        <f t="shared" si="36"/>
        <v>75172.269700000004</v>
      </c>
      <c r="AH160" s="44">
        <f t="shared" si="36"/>
        <v>75511.2497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" customHeight="1" x14ac:dyDescent="0.25">
      <c r="A162" s="3"/>
      <c r="B162" s="4"/>
      <c r="C162" s="3">
        <f>SUM(D160:AH160)/31</f>
        <v>73540.977751612911</v>
      </c>
      <c r="D162" s="53">
        <f t="shared" ref="D162:AH162" si="37">(D13+D23+D34+D53+D73+D85+D96+D141+D154)/87012</f>
        <v>0.8145510964004965</v>
      </c>
      <c r="E162" s="25">
        <f t="shared" si="37"/>
        <v>0.8138400450512574</v>
      </c>
      <c r="F162" s="25">
        <f t="shared" si="37"/>
        <v>0.80186778835103201</v>
      </c>
      <c r="G162" s="25">
        <f t="shared" si="37"/>
        <v>0.80397244058290807</v>
      </c>
      <c r="H162" s="25">
        <f t="shared" si="37"/>
        <v>0.79574897715257653</v>
      </c>
      <c r="I162" s="25">
        <f t="shared" si="37"/>
        <v>0.78896152254861396</v>
      </c>
      <c r="J162" s="25">
        <f t="shared" si="37"/>
        <v>0.79332505861260516</v>
      </c>
      <c r="K162" s="25">
        <f t="shared" si="37"/>
        <v>0.80104284466510367</v>
      </c>
      <c r="L162" s="25">
        <f t="shared" si="37"/>
        <v>0.8062524709235509</v>
      </c>
      <c r="M162" s="25">
        <f t="shared" si="37"/>
        <v>0.81228405277432991</v>
      </c>
      <c r="N162" s="25">
        <f t="shared" si="37"/>
        <v>0.81822013055670484</v>
      </c>
      <c r="O162" s="25">
        <f t="shared" si="37"/>
        <v>0.81570852296235008</v>
      </c>
      <c r="P162" s="25">
        <f t="shared" si="37"/>
        <v>0.81744828299544892</v>
      </c>
      <c r="Q162" s="25">
        <f t="shared" si="37"/>
        <v>0.81182043856019859</v>
      </c>
      <c r="R162" s="25">
        <f t="shared" si="37"/>
        <v>0.81286788029237356</v>
      </c>
      <c r="S162" s="25">
        <f t="shared" si="37"/>
        <v>0.815248931181906</v>
      </c>
      <c r="T162" s="25">
        <f t="shared" si="37"/>
        <v>0.81771778605249845</v>
      </c>
      <c r="U162" s="25">
        <f t="shared" si="37"/>
        <v>0.81997494598446197</v>
      </c>
      <c r="V162" s="25">
        <f t="shared" si="37"/>
        <v>0.82329770606353148</v>
      </c>
      <c r="W162" s="25">
        <f t="shared" si="37"/>
        <v>0.82415942628602945</v>
      </c>
      <c r="X162" s="25">
        <f t="shared" si="37"/>
        <v>0.81286719073231273</v>
      </c>
      <c r="Y162" s="25">
        <f t="shared" si="37"/>
        <v>0.81480462464947367</v>
      </c>
      <c r="Z162" s="25">
        <f t="shared" si="37"/>
        <v>0.81670597159012548</v>
      </c>
      <c r="AA162" s="25">
        <f t="shared" si="37"/>
        <v>0.82044085873212891</v>
      </c>
      <c r="AB162" s="25">
        <f t="shared" si="37"/>
        <v>0.82150117225210306</v>
      </c>
      <c r="AC162" s="25">
        <f t="shared" si="37"/>
        <v>0.81545327081322116</v>
      </c>
      <c r="AD162" s="25">
        <f t="shared" si="37"/>
        <v>0.8197954305153311</v>
      </c>
      <c r="AE162" s="25">
        <f t="shared" si="37"/>
        <v>0.82520227095113319</v>
      </c>
      <c r="AF162" s="25">
        <f t="shared" si="37"/>
        <v>0.82876982485174455</v>
      </c>
      <c r="AG162" s="25">
        <f t="shared" si="37"/>
        <v>0.83372960051487166</v>
      </c>
      <c r="AH162" s="32">
        <f t="shared" si="37"/>
        <v>0.83762538500436712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6">
        <v>1</v>
      </c>
      <c r="AH170" s="148">
        <v>1</v>
      </c>
    </row>
    <row r="171" spans="1:35" x14ac:dyDescent="0.3">
      <c r="A171" s="92">
        <f t="shared" si="38"/>
        <v>6</v>
      </c>
      <c r="B171" s="93" t="s">
        <v>120</v>
      </c>
      <c r="C171" s="92">
        <v>1247</v>
      </c>
      <c r="D171" s="123">
        <v>0</v>
      </c>
      <c r="E171" s="115">
        <v>0</v>
      </c>
      <c r="F171" s="115">
        <v>0</v>
      </c>
      <c r="G171" s="115">
        <v>0</v>
      </c>
      <c r="H171" s="124">
        <v>0</v>
      </c>
      <c r="I171" s="154">
        <v>0</v>
      </c>
      <c r="J171" s="185">
        <v>0</v>
      </c>
      <c r="K171" s="185">
        <v>0</v>
      </c>
      <c r="L171" s="185">
        <v>0</v>
      </c>
      <c r="M171" s="185">
        <v>0</v>
      </c>
      <c r="N171" s="185">
        <v>0</v>
      </c>
      <c r="O171" s="185">
        <v>0</v>
      </c>
      <c r="P171" s="185">
        <v>0</v>
      </c>
      <c r="Q171" s="185">
        <v>0</v>
      </c>
      <c r="R171" s="185">
        <v>0</v>
      </c>
      <c r="S171" s="185">
        <v>0</v>
      </c>
      <c r="T171" s="185">
        <v>0</v>
      </c>
      <c r="U171" s="185">
        <v>0</v>
      </c>
      <c r="V171" s="185">
        <v>0</v>
      </c>
      <c r="W171" s="185">
        <v>0</v>
      </c>
      <c r="X171" s="185">
        <v>0</v>
      </c>
      <c r="Y171" s="185">
        <v>0</v>
      </c>
      <c r="Z171" s="185">
        <v>0</v>
      </c>
      <c r="AA171" s="185">
        <v>0</v>
      </c>
      <c r="AB171" s="185">
        <v>0</v>
      </c>
      <c r="AC171" s="185">
        <v>0</v>
      </c>
      <c r="AD171" s="185">
        <v>0</v>
      </c>
      <c r="AE171" s="185">
        <v>0</v>
      </c>
      <c r="AF171" s="185">
        <v>0</v>
      </c>
      <c r="AG171" s="185">
        <v>0</v>
      </c>
      <c r="AH171" s="181">
        <v>0.2</v>
      </c>
    </row>
    <row r="172" spans="1:35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3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7903</v>
      </c>
      <c r="E174" s="12">
        <f t="shared" si="39"/>
        <v>7903</v>
      </c>
      <c r="F174" s="12">
        <f t="shared" si="39"/>
        <v>7903</v>
      </c>
      <c r="G174" s="12">
        <f t="shared" si="39"/>
        <v>7903</v>
      </c>
      <c r="H174" s="34">
        <f t="shared" si="39"/>
        <v>7903</v>
      </c>
      <c r="I174" s="22">
        <f t="shared" si="39"/>
        <v>7903</v>
      </c>
      <c r="J174" s="12">
        <f t="shared" si="39"/>
        <v>7903</v>
      </c>
      <c r="K174" s="34">
        <f t="shared" si="39"/>
        <v>7903</v>
      </c>
      <c r="L174" s="22">
        <f t="shared" si="39"/>
        <v>7903</v>
      </c>
      <c r="M174" s="12">
        <f t="shared" si="39"/>
        <v>7903</v>
      </c>
      <c r="N174" s="12">
        <f t="shared" si="39"/>
        <v>7903</v>
      </c>
      <c r="O174" s="34">
        <f t="shared" si="39"/>
        <v>7903</v>
      </c>
      <c r="P174" s="22">
        <f t="shared" si="39"/>
        <v>7903</v>
      </c>
      <c r="Q174" s="12">
        <f t="shared" si="39"/>
        <v>7903</v>
      </c>
      <c r="R174" s="12">
        <f t="shared" si="39"/>
        <v>7903</v>
      </c>
      <c r="S174" s="12">
        <f t="shared" si="39"/>
        <v>7903</v>
      </c>
      <c r="T174" s="12">
        <f t="shared" si="39"/>
        <v>7903</v>
      </c>
      <c r="U174" s="12">
        <f t="shared" si="39"/>
        <v>7903</v>
      </c>
      <c r="V174" s="12">
        <f t="shared" si="39"/>
        <v>7903</v>
      </c>
      <c r="W174" s="12">
        <f t="shared" si="39"/>
        <v>7903</v>
      </c>
      <c r="X174" s="12">
        <f t="shared" si="39"/>
        <v>7903</v>
      </c>
      <c r="Y174" s="12">
        <f t="shared" si="39"/>
        <v>7903</v>
      </c>
      <c r="Z174" s="12">
        <f t="shared" si="39"/>
        <v>7903</v>
      </c>
      <c r="AA174" s="12">
        <f t="shared" si="39"/>
        <v>7903</v>
      </c>
      <c r="AB174" s="12">
        <f t="shared" si="39"/>
        <v>7903</v>
      </c>
      <c r="AC174" s="12">
        <f t="shared" si="39"/>
        <v>7903</v>
      </c>
      <c r="AD174" s="12">
        <f t="shared" si="39"/>
        <v>7903</v>
      </c>
      <c r="AE174" s="12">
        <f t="shared" si="39"/>
        <v>7903</v>
      </c>
      <c r="AF174" s="12">
        <f t="shared" si="39"/>
        <v>7903</v>
      </c>
      <c r="AG174" s="34">
        <f t="shared" si="39"/>
        <v>7903</v>
      </c>
      <c r="AH174" s="38">
        <f t="shared" si="39"/>
        <v>8152.4</v>
      </c>
    </row>
    <row r="175" spans="1:35" x14ac:dyDescent="0.3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572.96749999999997</v>
      </c>
      <c r="E175" s="37">
        <f t="shared" si="40"/>
        <v>572.96749999999997</v>
      </c>
      <c r="F175" s="37">
        <f t="shared" si="40"/>
        <v>572.96749999999997</v>
      </c>
      <c r="G175" s="37">
        <f t="shared" si="40"/>
        <v>572.96749999999997</v>
      </c>
      <c r="H175" s="37">
        <f t="shared" si="40"/>
        <v>572.96749999999997</v>
      </c>
      <c r="I175" s="37">
        <f t="shared" si="40"/>
        <v>572.96749999999997</v>
      </c>
      <c r="J175" s="37">
        <f t="shared" si="40"/>
        <v>572.96749999999997</v>
      </c>
      <c r="K175" s="37">
        <f t="shared" si="40"/>
        <v>572.96749999999997</v>
      </c>
      <c r="L175" s="37">
        <f t="shared" si="40"/>
        <v>572.96749999999997</v>
      </c>
      <c r="M175" s="34">
        <f t="shared" si="40"/>
        <v>572.96749999999997</v>
      </c>
      <c r="N175" s="34">
        <f t="shared" si="40"/>
        <v>572.96749999999997</v>
      </c>
      <c r="O175" s="34">
        <f t="shared" si="40"/>
        <v>572.96749999999997</v>
      </c>
      <c r="P175" s="37">
        <f t="shared" si="40"/>
        <v>572.96749999999997</v>
      </c>
      <c r="Q175" s="34">
        <f t="shared" si="40"/>
        <v>572.96749999999997</v>
      </c>
      <c r="R175" s="34">
        <f t="shared" si="40"/>
        <v>572.96749999999997</v>
      </c>
      <c r="S175" s="34">
        <f t="shared" si="40"/>
        <v>572.96749999999997</v>
      </c>
      <c r="T175" s="34">
        <f t="shared" si="40"/>
        <v>572.96749999999997</v>
      </c>
      <c r="U175" s="34">
        <f t="shared" si="40"/>
        <v>572.96749999999997</v>
      </c>
      <c r="V175" s="34">
        <f t="shared" si="40"/>
        <v>572.96749999999997</v>
      </c>
      <c r="W175" s="34">
        <f t="shared" si="40"/>
        <v>572.96749999999997</v>
      </c>
      <c r="X175" s="34">
        <f t="shared" si="40"/>
        <v>572.96749999999997</v>
      </c>
      <c r="Y175" s="34">
        <f t="shared" si="40"/>
        <v>572.96749999999997</v>
      </c>
      <c r="Z175" s="34">
        <f t="shared" si="40"/>
        <v>572.96749999999997</v>
      </c>
      <c r="AA175" s="34">
        <f t="shared" si="40"/>
        <v>572.96749999999997</v>
      </c>
      <c r="AB175" s="34">
        <f t="shared" si="40"/>
        <v>572.96749999999997</v>
      </c>
      <c r="AC175" s="34">
        <f t="shared" si="40"/>
        <v>572.96749999999997</v>
      </c>
      <c r="AD175" s="34">
        <f t="shared" si="40"/>
        <v>572.96749999999997</v>
      </c>
      <c r="AE175" s="34">
        <f t="shared" si="40"/>
        <v>572.96749999999997</v>
      </c>
      <c r="AF175" s="34">
        <f t="shared" si="40"/>
        <v>572.96749999999997</v>
      </c>
      <c r="AG175" s="34">
        <f t="shared" si="40"/>
        <v>572.96749999999997</v>
      </c>
      <c r="AH175" s="38">
        <f t="shared" si="40"/>
        <v>572.96749999999997</v>
      </c>
    </row>
    <row r="176" spans="1:35" x14ac:dyDescent="0.3">
      <c r="A176" s="15"/>
      <c r="B176" s="14" t="s">
        <v>106</v>
      </c>
      <c r="C176" s="16"/>
      <c r="D176" s="51">
        <f t="shared" ref="D176:AH176" si="41">D174-D175</f>
        <v>7330.0325000000003</v>
      </c>
      <c r="E176" s="17">
        <f t="shared" si="41"/>
        <v>7330.0325000000003</v>
      </c>
      <c r="F176" s="17">
        <f t="shared" si="41"/>
        <v>7330.0325000000003</v>
      </c>
      <c r="G176" s="17">
        <f t="shared" si="41"/>
        <v>7330.0325000000003</v>
      </c>
      <c r="H176" s="35">
        <f t="shared" si="41"/>
        <v>7330.0325000000003</v>
      </c>
      <c r="I176" s="23">
        <f t="shared" si="41"/>
        <v>7330.0325000000003</v>
      </c>
      <c r="J176" s="17">
        <f t="shared" si="41"/>
        <v>7330.0325000000003</v>
      </c>
      <c r="K176" s="35">
        <f t="shared" si="41"/>
        <v>7330.0325000000003</v>
      </c>
      <c r="L176" s="23">
        <f t="shared" si="41"/>
        <v>7330.0325000000003</v>
      </c>
      <c r="M176" s="17">
        <f t="shared" si="41"/>
        <v>7330.0325000000003</v>
      </c>
      <c r="N176" s="17">
        <f t="shared" si="41"/>
        <v>7330.0325000000003</v>
      </c>
      <c r="O176" s="35">
        <f t="shared" si="41"/>
        <v>7330.0325000000003</v>
      </c>
      <c r="P176" s="23">
        <f t="shared" si="41"/>
        <v>7330.0325000000003</v>
      </c>
      <c r="Q176" s="17">
        <f t="shared" si="41"/>
        <v>7330.0325000000003</v>
      </c>
      <c r="R176" s="17">
        <f t="shared" si="41"/>
        <v>7330.0325000000003</v>
      </c>
      <c r="S176" s="17">
        <f t="shared" si="41"/>
        <v>7330.0325000000003</v>
      </c>
      <c r="T176" s="17">
        <f t="shared" si="41"/>
        <v>7330.0325000000003</v>
      </c>
      <c r="U176" s="17">
        <f t="shared" si="41"/>
        <v>7330.0325000000003</v>
      </c>
      <c r="V176" s="17">
        <f t="shared" si="41"/>
        <v>7330.0325000000003</v>
      </c>
      <c r="W176" s="17">
        <f t="shared" si="41"/>
        <v>7330.0325000000003</v>
      </c>
      <c r="X176" s="17">
        <f t="shared" si="41"/>
        <v>7330.0325000000003</v>
      </c>
      <c r="Y176" s="17">
        <f t="shared" si="41"/>
        <v>7330.0325000000003</v>
      </c>
      <c r="Z176" s="17">
        <f t="shared" si="41"/>
        <v>7330.0325000000003</v>
      </c>
      <c r="AA176" s="17">
        <f t="shared" si="41"/>
        <v>7330.0325000000003</v>
      </c>
      <c r="AB176" s="17">
        <f t="shared" si="41"/>
        <v>7330.0325000000003</v>
      </c>
      <c r="AC176" s="17">
        <f t="shared" si="41"/>
        <v>7330.0325000000003</v>
      </c>
      <c r="AD176" s="17">
        <f t="shared" si="41"/>
        <v>7330.0325000000003</v>
      </c>
      <c r="AE176" s="17">
        <f t="shared" si="41"/>
        <v>7330.0325000000003</v>
      </c>
      <c r="AF176" s="17">
        <f t="shared" si="41"/>
        <v>7330.0325000000003</v>
      </c>
      <c r="AG176" s="35">
        <f t="shared" si="41"/>
        <v>7330.0325000000003</v>
      </c>
      <c r="AH176" s="150">
        <f t="shared" si="41"/>
        <v>7579.4324999999999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3">
      <c r="A178" s="3"/>
      <c r="B178" s="4"/>
      <c r="C178" s="3">
        <f>SUM(D176:AH176)/31</f>
        <v>7338.0776612903228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H178"/>
  <sheetViews>
    <sheetView showOutlineSymbols="0" defaultGridColor="0" colorId="12" zoomScale="70" workbookViewId="0">
      <pane xSplit="3" ySplit="2" topLeftCell="D25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3" width="6.3984375" customWidth="1"/>
  </cols>
  <sheetData>
    <row r="1" spans="1:34" s="2" customFormat="1" ht="31.5" customHeight="1" thickTop="1" thickBot="1" x14ac:dyDescent="0.35">
      <c r="A1" s="77"/>
      <c r="B1" s="195">
        <v>37196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1"/>
    </row>
    <row r="2" spans="1:34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G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183">
        <f t="shared" si="0"/>
        <v>30</v>
      </c>
    </row>
    <row r="3" spans="1:34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8"/>
    </row>
    <row r="4" spans="1:34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29"/>
    </row>
    <row r="5" spans="1:34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75">
        <v>1</v>
      </c>
    </row>
    <row r="6" spans="1:34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75">
        <v>1</v>
      </c>
    </row>
    <row r="7" spans="1:34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75">
        <v>1</v>
      </c>
    </row>
    <row r="8" spans="1:34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75">
        <v>1</v>
      </c>
    </row>
    <row r="9" spans="1:34" s="1" customFormat="1" ht="15.9" customHeight="1" x14ac:dyDescent="0.25">
      <c r="A9" s="54">
        <f t="shared" si="1"/>
        <v>5</v>
      </c>
      <c r="B9" s="55" t="s">
        <v>7</v>
      </c>
      <c r="C9" s="54">
        <v>1090</v>
      </c>
      <c r="D9" s="112">
        <v>0.92</v>
      </c>
      <c r="E9" s="60">
        <v>0.89</v>
      </c>
      <c r="F9" s="115">
        <v>0</v>
      </c>
      <c r="G9" s="115">
        <v>0</v>
      </c>
      <c r="H9" s="115">
        <v>0</v>
      </c>
      <c r="I9" s="115">
        <v>0</v>
      </c>
      <c r="J9" s="115">
        <v>0</v>
      </c>
      <c r="K9" s="115">
        <v>0</v>
      </c>
      <c r="L9" s="115">
        <v>0</v>
      </c>
      <c r="M9" s="115">
        <v>0</v>
      </c>
      <c r="N9" s="115">
        <v>0</v>
      </c>
      <c r="O9" s="115">
        <v>0</v>
      </c>
      <c r="P9" s="115">
        <v>0</v>
      </c>
      <c r="Q9" s="115">
        <v>0</v>
      </c>
      <c r="R9" s="115">
        <v>0</v>
      </c>
      <c r="S9" s="115">
        <v>0</v>
      </c>
      <c r="T9" s="115">
        <v>0</v>
      </c>
      <c r="U9" s="115">
        <v>0</v>
      </c>
      <c r="V9" s="115">
        <v>0</v>
      </c>
      <c r="W9" s="115">
        <v>0</v>
      </c>
      <c r="X9" s="115">
        <v>0</v>
      </c>
      <c r="Y9" s="115">
        <v>0</v>
      </c>
      <c r="Z9" s="115">
        <v>0</v>
      </c>
      <c r="AA9" s="115">
        <v>0</v>
      </c>
      <c r="AB9" s="115">
        <v>0</v>
      </c>
      <c r="AC9" s="115">
        <v>0</v>
      </c>
      <c r="AD9" s="115">
        <v>0</v>
      </c>
      <c r="AE9" s="115">
        <v>0</v>
      </c>
      <c r="AF9" s="115">
        <v>0</v>
      </c>
      <c r="AG9" s="116">
        <v>0</v>
      </c>
    </row>
    <row r="10" spans="1:34" s="1" customFormat="1" ht="15.9" customHeight="1" x14ac:dyDescent="0.25">
      <c r="A10" s="92">
        <f t="shared" si="1"/>
        <v>6</v>
      </c>
      <c r="B10" s="93" t="s">
        <v>8</v>
      </c>
      <c r="C10" s="92">
        <v>1098</v>
      </c>
      <c r="D10" s="123">
        <v>0</v>
      </c>
      <c r="E10" s="115">
        <v>0</v>
      </c>
      <c r="F10" s="115">
        <v>0</v>
      </c>
      <c r="G10" s="115">
        <v>0</v>
      </c>
      <c r="H10" s="115">
        <v>0</v>
      </c>
      <c r="I10" s="115">
        <v>0</v>
      </c>
      <c r="J10" s="115">
        <v>0</v>
      </c>
      <c r="K10" s="115">
        <v>0</v>
      </c>
      <c r="L10" s="115">
        <v>0</v>
      </c>
      <c r="M10" s="115">
        <v>0</v>
      </c>
      <c r="N10" s="115">
        <v>0</v>
      </c>
      <c r="O10" s="115">
        <v>0</v>
      </c>
      <c r="P10" s="115">
        <v>0</v>
      </c>
      <c r="Q10" s="124">
        <v>0</v>
      </c>
      <c r="R10" s="124">
        <v>0</v>
      </c>
      <c r="S10" s="124">
        <v>0</v>
      </c>
      <c r="T10" s="124">
        <v>0</v>
      </c>
      <c r="U10" s="124">
        <v>0</v>
      </c>
      <c r="V10" s="115">
        <v>0</v>
      </c>
      <c r="W10" s="115">
        <v>0</v>
      </c>
      <c r="X10" s="115">
        <v>0</v>
      </c>
      <c r="Y10" s="115">
        <v>0</v>
      </c>
      <c r="Z10" s="115">
        <v>0</v>
      </c>
      <c r="AA10" s="115">
        <v>0</v>
      </c>
      <c r="AB10" s="115">
        <v>0</v>
      </c>
      <c r="AC10" s="115">
        <v>0</v>
      </c>
      <c r="AD10" s="115">
        <v>0</v>
      </c>
      <c r="AE10" s="115">
        <v>0</v>
      </c>
      <c r="AF10" s="115">
        <v>0</v>
      </c>
      <c r="AG10" s="116">
        <v>0</v>
      </c>
    </row>
    <row r="11" spans="1:34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75">
        <v>1</v>
      </c>
    </row>
    <row r="12" spans="1:34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6">
        <v>1</v>
      </c>
    </row>
    <row r="13" spans="1:34" s="1" customFormat="1" ht="15.9" customHeight="1" x14ac:dyDescent="0.25">
      <c r="A13" s="9"/>
      <c r="B13" s="20" t="s">
        <v>107</v>
      </c>
      <c r="C13" s="11"/>
      <c r="D13" s="49">
        <f t="shared" ref="D13:AG13" si="2">(D5*$C5)+(D6*$C6)+(D7*$C7)+(D8*$C8)+(D9*$C9)+(D10*$C10)+(D11*$C11)+(D12*$C12)</f>
        <v>6516.8</v>
      </c>
      <c r="E13" s="12">
        <f t="shared" si="2"/>
        <v>6484.1</v>
      </c>
      <c r="F13" s="12">
        <f t="shared" si="2"/>
        <v>5514</v>
      </c>
      <c r="G13" s="12">
        <f t="shared" si="2"/>
        <v>5514</v>
      </c>
      <c r="H13" s="12">
        <f t="shared" si="2"/>
        <v>5514</v>
      </c>
      <c r="I13" s="12">
        <f t="shared" si="2"/>
        <v>5514</v>
      </c>
      <c r="J13" s="12">
        <f t="shared" si="2"/>
        <v>5514</v>
      </c>
      <c r="K13" s="12">
        <f t="shared" si="2"/>
        <v>5514</v>
      </c>
      <c r="L13" s="12">
        <f t="shared" si="2"/>
        <v>5514</v>
      </c>
      <c r="M13" s="12">
        <f t="shared" si="2"/>
        <v>5514</v>
      </c>
      <c r="N13" s="12">
        <f t="shared" si="2"/>
        <v>5514</v>
      </c>
      <c r="O13" s="12">
        <f t="shared" si="2"/>
        <v>5514</v>
      </c>
      <c r="P13" s="12">
        <f t="shared" si="2"/>
        <v>5514</v>
      </c>
      <c r="Q13" s="12">
        <f t="shared" si="2"/>
        <v>5514</v>
      </c>
      <c r="R13" s="12">
        <f t="shared" si="2"/>
        <v>5514</v>
      </c>
      <c r="S13" s="12">
        <f t="shared" si="2"/>
        <v>5514</v>
      </c>
      <c r="T13" s="12">
        <f t="shared" si="2"/>
        <v>5514</v>
      </c>
      <c r="U13" s="12">
        <f t="shared" si="2"/>
        <v>5514</v>
      </c>
      <c r="V13" s="12">
        <f t="shared" si="2"/>
        <v>5514</v>
      </c>
      <c r="W13" s="12">
        <f t="shared" si="2"/>
        <v>5514</v>
      </c>
      <c r="X13" s="12">
        <f t="shared" si="2"/>
        <v>5514</v>
      </c>
      <c r="Y13" s="12">
        <f t="shared" si="2"/>
        <v>5514</v>
      </c>
      <c r="Z13" s="12">
        <f t="shared" si="2"/>
        <v>5514</v>
      </c>
      <c r="AA13" s="12">
        <f t="shared" si="2"/>
        <v>5514</v>
      </c>
      <c r="AB13" s="12">
        <f t="shared" si="2"/>
        <v>5514</v>
      </c>
      <c r="AC13" s="12">
        <f t="shared" si="2"/>
        <v>5514</v>
      </c>
      <c r="AD13" s="12">
        <f t="shared" si="2"/>
        <v>5514</v>
      </c>
      <c r="AE13" s="12">
        <f t="shared" si="2"/>
        <v>5514</v>
      </c>
      <c r="AF13" s="12">
        <f t="shared" si="2"/>
        <v>5514</v>
      </c>
      <c r="AG13" s="30">
        <f t="shared" si="2"/>
        <v>5514</v>
      </c>
    </row>
    <row r="14" spans="1:34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G14" si="3">(IF(D5&lt;100%,0,D5*$C5)+IF(D6&lt;100%,0,D6*$C6)+IF(D7&lt;100%,0,D7*$C7)+IF(D8&lt;100%,0,D8*$C8)+IF(D9&lt;100%,0,D9*$C9)+IF(D10&lt;100%,0,D10*$C10)+IF(D11&lt;100%,0,D11*$C11)+IF(D12&lt;100%,0,D12*$C12))*$C14</f>
        <v>238.20480000000001</v>
      </c>
      <c r="E14" s="12">
        <f t="shared" si="3"/>
        <v>238.20480000000001</v>
      </c>
      <c r="F14" s="12">
        <f t="shared" si="3"/>
        <v>238.20480000000001</v>
      </c>
      <c r="G14" s="12">
        <f t="shared" si="3"/>
        <v>238.20480000000001</v>
      </c>
      <c r="H14" s="12">
        <f t="shared" si="3"/>
        <v>238.20480000000001</v>
      </c>
      <c r="I14" s="12">
        <f t="shared" si="3"/>
        <v>238.20480000000001</v>
      </c>
      <c r="J14" s="12">
        <f t="shared" si="3"/>
        <v>238.20480000000001</v>
      </c>
      <c r="K14" s="12">
        <f t="shared" si="3"/>
        <v>238.20480000000001</v>
      </c>
      <c r="L14" s="12">
        <f t="shared" si="3"/>
        <v>238.20480000000001</v>
      </c>
      <c r="M14" s="12">
        <f t="shared" si="3"/>
        <v>238.20480000000001</v>
      </c>
      <c r="N14" s="12">
        <f t="shared" si="3"/>
        <v>238.20480000000001</v>
      </c>
      <c r="O14" s="12">
        <f t="shared" si="3"/>
        <v>238.20480000000001</v>
      </c>
      <c r="P14" s="12">
        <f t="shared" si="3"/>
        <v>238.20480000000001</v>
      </c>
      <c r="Q14" s="12">
        <f t="shared" si="3"/>
        <v>238.20480000000001</v>
      </c>
      <c r="R14" s="12">
        <f t="shared" si="3"/>
        <v>238.20480000000001</v>
      </c>
      <c r="S14" s="12">
        <f t="shared" si="3"/>
        <v>238.20480000000001</v>
      </c>
      <c r="T14" s="12">
        <f t="shared" si="3"/>
        <v>238.20480000000001</v>
      </c>
      <c r="U14" s="12">
        <f t="shared" si="3"/>
        <v>238.20480000000001</v>
      </c>
      <c r="V14" s="12">
        <f t="shared" si="3"/>
        <v>238.20480000000001</v>
      </c>
      <c r="W14" s="12">
        <f t="shared" si="3"/>
        <v>238.20480000000001</v>
      </c>
      <c r="X14" s="12">
        <f t="shared" si="3"/>
        <v>238.20480000000001</v>
      </c>
      <c r="Y14" s="12">
        <f t="shared" si="3"/>
        <v>238.20480000000001</v>
      </c>
      <c r="Z14" s="12">
        <f t="shared" si="3"/>
        <v>238.20480000000001</v>
      </c>
      <c r="AA14" s="12">
        <f t="shared" si="3"/>
        <v>238.20480000000001</v>
      </c>
      <c r="AB14" s="12">
        <f t="shared" si="3"/>
        <v>238.20480000000001</v>
      </c>
      <c r="AC14" s="12">
        <f t="shared" si="3"/>
        <v>238.20480000000001</v>
      </c>
      <c r="AD14" s="12">
        <f t="shared" si="3"/>
        <v>238.20480000000001</v>
      </c>
      <c r="AE14" s="12">
        <f t="shared" si="3"/>
        <v>238.20480000000001</v>
      </c>
      <c r="AF14" s="12">
        <f t="shared" si="3"/>
        <v>238.20480000000001</v>
      </c>
      <c r="AG14" s="30">
        <f t="shared" si="3"/>
        <v>238.20480000000001</v>
      </c>
      <c r="AH14" s="28"/>
    </row>
    <row r="15" spans="1:34" s="18" customFormat="1" ht="15.9" customHeight="1" x14ac:dyDescent="0.25">
      <c r="A15" s="15"/>
      <c r="B15" s="14" t="s">
        <v>106</v>
      </c>
      <c r="C15" s="16"/>
      <c r="D15" s="51">
        <f t="shared" ref="D15:AG15" si="4">D13-D14</f>
        <v>6278.5951999999997</v>
      </c>
      <c r="E15" s="17">
        <f t="shared" si="4"/>
        <v>6245.8951999999999</v>
      </c>
      <c r="F15" s="17">
        <f t="shared" si="4"/>
        <v>5275.7951999999996</v>
      </c>
      <c r="G15" s="17">
        <f t="shared" si="4"/>
        <v>5275.7951999999996</v>
      </c>
      <c r="H15" s="17">
        <f t="shared" si="4"/>
        <v>5275.7951999999996</v>
      </c>
      <c r="I15" s="17">
        <f t="shared" si="4"/>
        <v>5275.7951999999996</v>
      </c>
      <c r="J15" s="17">
        <f t="shared" si="4"/>
        <v>5275.7951999999996</v>
      </c>
      <c r="K15" s="17">
        <f t="shared" si="4"/>
        <v>5275.7951999999996</v>
      </c>
      <c r="L15" s="17">
        <f t="shared" si="4"/>
        <v>5275.7951999999996</v>
      </c>
      <c r="M15" s="17">
        <f t="shared" si="4"/>
        <v>5275.7951999999996</v>
      </c>
      <c r="N15" s="17">
        <f t="shared" si="4"/>
        <v>5275.7951999999996</v>
      </c>
      <c r="O15" s="17">
        <f t="shared" si="4"/>
        <v>5275.7951999999996</v>
      </c>
      <c r="P15" s="17">
        <f t="shared" si="4"/>
        <v>5275.7951999999996</v>
      </c>
      <c r="Q15" s="17">
        <f t="shared" si="4"/>
        <v>5275.7951999999996</v>
      </c>
      <c r="R15" s="17">
        <f t="shared" si="4"/>
        <v>5275.7951999999996</v>
      </c>
      <c r="S15" s="17">
        <f t="shared" si="4"/>
        <v>5275.7951999999996</v>
      </c>
      <c r="T15" s="17">
        <f t="shared" si="4"/>
        <v>5275.7951999999996</v>
      </c>
      <c r="U15" s="17">
        <f t="shared" si="4"/>
        <v>5275.7951999999996</v>
      </c>
      <c r="V15" s="17">
        <f t="shared" si="4"/>
        <v>5275.7951999999996</v>
      </c>
      <c r="W15" s="17">
        <f t="shared" si="4"/>
        <v>5275.7951999999996</v>
      </c>
      <c r="X15" s="17">
        <f t="shared" si="4"/>
        <v>5275.7951999999996</v>
      </c>
      <c r="Y15" s="17">
        <f t="shared" si="4"/>
        <v>5275.7951999999996</v>
      </c>
      <c r="Z15" s="17">
        <f t="shared" si="4"/>
        <v>5275.7951999999996</v>
      </c>
      <c r="AA15" s="17">
        <f t="shared" si="4"/>
        <v>5275.7951999999996</v>
      </c>
      <c r="AB15" s="17">
        <f t="shared" si="4"/>
        <v>5275.7951999999996</v>
      </c>
      <c r="AC15" s="17">
        <f t="shared" si="4"/>
        <v>5275.7951999999996</v>
      </c>
      <c r="AD15" s="17">
        <f t="shared" si="4"/>
        <v>5275.7951999999996</v>
      </c>
      <c r="AE15" s="17">
        <f t="shared" si="4"/>
        <v>5275.7951999999996</v>
      </c>
      <c r="AF15" s="17">
        <f t="shared" si="4"/>
        <v>5275.7951999999996</v>
      </c>
      <c r="AG15" s="31">
        <f t="shared" si="4"/>
        <v>5275.7951999999996</v>
      </c>
      <c r="AH15" s="28"/>
    </row>
    <row r="16" spans="1:34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29"/>
    </row>
    <row r="17" spans="1:34" s="1" customFormat="1" ht="15.9" customHeight="1" x14ac:dyDescent="0.25">
      <c r="A17" s="3"/>
      <c r="B17" s="4"/>
      <c r="C17" s="3">
        <f>SUM(D15:AG15)/30</f>
        <v>5341.5585333333293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29"/>
    </row>
    <row r="18" spans="1:34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29"/>
    </row>
    <row r="19" spans="1:34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75">
        <v>1</v>
      </c>
    </row>
    <row r="20" spans="1:34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75">
        <v>1</v>
      </c>
    </row>
    <row r="21" spans="1:34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75">
        <v>1</v>
      </c>
    </row>
    <row r="22" spans="1:34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6">
        <v>1</v>
      </c>
    </row>
    <row r="23" spans="1:34" s="1" customFormat="1" ht="15.9" customHeight="1" x14ac:dyDescent="0.25">
      <c r="A23" s="9"/>
      <c r="B23" s="20" t="s">
        <v>107</v>
      </c>
      <c r="C23" s="11"/>
      <c r="D23" s="49">
        <f t="shared" ref="D23:AG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30">
        <f t="shared" si="5"/>
        <v>4800</v>
      </c>
    </row>
    <row r="24" spans="1:34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G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30">
        <f t="shared" si="6"/>
        <v>69.600000000000009</v>
      </c>
      <c r="AH24" s="28"/>
    </row>
    <row r="25" spans="1:34" s="18" customFormat="1" ht="15.9" customHeight="1" x14ac:dyDescent="0.25">
      <c r="A25" s="15"/>
      <c r="B25" s="14" t="s">
        <v>106</v>
      </c>
      <c r="C25" s="16"/>
      <c r="D25" s="51">
        <f t="shared" ref="D25:AG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31">
        <f t="shared" si="7"/>
        <v>4730.3999999999996</v>
      </c>
      <c r="AH25" s="28"/>
    </row>
    <row r="26" spans="1:34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29"/>
    </row>
    <row r="27" spans="1:34" s="1" customFormat="1" ht="15.9" customHeight="1" x14ac:dyDescent="0.25">
      <c r="A27" s="3"/>
      <c r="B27" s="4"/>
      <c r="C27" s="3">
        <f>SUM(D25:AG25)/30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29"/>
    </row>
    <row r="28" spans="1:34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29"/>
    </row>
    <row r="29" spans="1:34" s="1" customFormat="1" ht="15.9" customHeight="1" x14ac:dyDescent="0.25">
      <c r="A29" s="92">
        <v>1</v>
      </c>
      <c r="B29" s="93" t="s">
        <v>17</v>
      </c>
      <c r="C29" s="92">
        <v>825</v>
      </c>
      <c r="D29" s="123">
        <v>0</v>
      </c>
      <c r="E29" s="115">
        <v>0</v>
      </c>
      <c r="F29" s="60">
        <v>0.2</v>
      </c>
      <c r="G29" s="60">
        <v>0.3</v>
      </c>
      <c r="H29" s="60">
        <v>0.5</v>
      </c>
      <c r="I29" s="60">
        <v>0.7</v>
      </c>
      <c r="J29" s="60">
        <v>0.9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75">
        <v>1</v>
      </c>
    </row>
    <row r="30" spans="1:34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75">
        <v>1</v>
      </c>
    </row>
    <row r="31" spans="1:34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115">
        <v>0</v>
      </c>
      <c r="W31" s="115">
        <v>0</v>
      </c>
      <c r="X31" s="115">
        <v>0</v>
      </c>
      <c r="Y31" s="115">
        <v>0</v>
      </c>
      <c r="Z31" s="115">
        <v>0</v>
      </c>
      <c r="AA31" s="115">
        <v>0</v>
      </c>
      <c r="AB31" s="115">
        <v>0</v>
      </c>
      <c r="AC31" s="115">
        <v>0</v>
      </c>
      <c r="AD31" s="115">
        <v>0</v>
      </c>
      <c r="AE31" s="115">
        <v>0</v>
      </c>
      <c r="AF31" s="115">
        <v>0</v>
      </c>
      <c r="AG31" s="116">
        <v>0</v>
      </c>
    </row>
    <row r="32" spans="1:34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75">
        <v>1</v>
      </c>
    </row>
    <row r="33" spans="1:34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6">
        <v>1</v>
      </c>
    </row>
    <row r="34" spans="1:34" s="1" customFormat="1" ht="15.9" customHeight="1" x14ac:dyDescent="0.25">
      <c r="A34" s="9"/>
      <c r="B34" s="20" t="s">
        <v>107</v>
      </c>
      <c r="C34" s="11"/>
      <c r="D34" s="49">
        <f t="shared" ref="D34:AG34" si="8">(D29*$C29)+(D30*$C30)+(D31*$C31)+(D32*$C32)+(D33*$C33)</f>
        <v>3064</v>
      </c>
      <c r="E34" s="12">
        <f t="shared" si="8"/>
        <v>3064</v>
      </c>
      <c r="F34" s="12">
        <f t="shared" si="8"/>
        <v>3229</v>
      </c>
      <c r="G34" s="12">
        <f t="shared" si="8"/>
        <v>3311.5</v>
      </c>
      <c r="H34" s="12">
        <f t="shared" si="8"/>
        <v>3476.5</v>
      </c>
      <c r="I34" s="12">
        <f t="shared" si="8"/>
        <v>3641.5</v>
      </c>
      <c r="J34" s="12">
        <f t="shared" si="8"/>
        <v>3806.5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3050</v>
      </c>
      <c r="W34" s="12">
        <f t="shared" si="8"/>
        <v>3050</v>
      </c>
      <c r="X34" s="12">
        <f t="shared" si="8"/>
        <v>3050</v>
      </c>
      <c r="Y34" s="12">
        <f t="shared" si="8"/>
        <v>3050</v>
      </c>
      <c r="Z34" s="12">
        <f t="shared" si="8"/>
        <v>3050</v>
      </c>
      <c r="AA34" s="12">
        <f t="shared" si="8"/>
        <v>3050</v>
      </c>
      <c r="AB34" s="12">
        <f t="shared" si="8"/>
        <v>3050</v>
      </c>
      <c r="AC34" s="12">
        <f t="shared" si="8"/>
        <v>3050</v>
      </c>
      <c r="AD34" s="12">
        <f t="shared" si="8"/>
        <v>3050</v>
      </c>
      <c r="AE34" s="12">
        <f t="shared" si="8"/>
        <v>3050</v>
      </c>
      <c r="AF34" s="12">
        <f t="shared" si="8"/>
        <v>3050</v>
      </c>
      <c r="AG34" s="30">
        <f t="shared" si="8"/>
        <v>3050</v>
      </c>
    </row>
    <row r="35" spans="1:34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G35" si="9">(IF(D29&lt;100%,0,D29*$C29)+IF(D30&lt;100%,0,D30*$C30)+IF(D31&lt;100%,0,D31*$C31)+IF(D32&lt;100%,0,D32*$C32)+IF(D33&lt;100%,0,D33*$C33))*$C35</f>
        <v>52.394400000000005</v>
      </c>
      <c r="E35" s="12">
        <f t="shared" si="9"/>
        <v>52.394400000000005</v>
      </c>
      <c r="F35" s="12">
        <f t="shared" si="9"/>
        <v>52.394400000000005</v>
      </c>
      <c r="G35" s="12">
        <f t="shared" si="9"/>
        <v>52.394400000000005</v>
      </c>
      <c r="H35" s="12">
        <f t="shared" si="9"/>
        <v>52.394400000000005</v>
      </c>
      <c r="I35" s="12">
        <f t="shared" si="9"/>
        <v>52.394400000000005</v>
      </c>
      <c r="J35" s="12">
        <f t="shared" si="9"/>
        <v>52.394400000000005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52.155000000000001</v>
      </c>
      <c r="W35" s="12">
        <f t="shared" si="9"/>
        <v>52.155000000000001</v>
      </c>
      <c r="X35" s="12">
        <f t="shared" si="9"/>
        <v>52.155000000000001</v>
      </c>
      <c r="Y35" s="12">
        <f t="shared" si="9"/>
        <v>52.155000000000001</v>
      </c>
      <c r="Z35" s="12">
        <f t="shared" si="9"/>
        <v>52.155000000000001</v>
      </c>
      <c r="AA35" s="12">
        <f t="shared" si="9"/>
        <v>52.155000000000001</v>
      </c>
      <c r="AB35" s="12">
        <f t="shared" si="9"/>
        <v>52.155000000000001</v>
      </c>
      <c r="AC35" s="12">
        <f t="shared" si="9"/>
        <v>52.155000000000001</v>
      </c>
      <c r="AD35" s="12">
        <f t="shared" si="9"/>
        <v>52.155000000000001</v>
      </c>
      <c r="AE35" s="12">
        <f t="shared" si="9"/>
        <v>52.155000000000001</v>
      </c>
      <c r="AF35" s="12">
        <f t="shared" si="9"/>
        <v>52.155000000000001</v>
      </c>
      <c r="AG35" s="30">
        <f t="shared" si="9"/>
        <v>52.155000000000001</v>
      </c>
      <c r="AH35" s="28"/>
    </row>
    <row r="36" spans="1:34" s="18" customFormat="1" ht="15.9" customHeight="1" x14ac:dyDescent="0.25">
      <c r="A36" s="15"/>
      <c r="B36" s="14" t="s">
        <v>106</v>
      </c>
      <c r="C36" s="16"/>
      <c r="D36" s="51">
        <f t="shared" ref="D36:AG36" si="10">D34-D35</f>
        <v>3011.6055999999999</v>
      </c>
      <c r="E36" s="17">
        <f t="shared" si="10"/>
        <v>3011.6055999999999</v>
      </c>
      <c r="F36" s="17">
        <f t="shared" si="10"/>
        <v>3176.6055999999999</v>
      </c>
      <c r="G36" s="17">
        <f t="shared" si="10"/>
        <v>3259.1055999999999</v>
      </c>
      <c r="H36" s="17">
        <f t="shared" si="10"/>
        <v>3424.1055999999999</v>
      </c>
      <c r="I36" s="17">
        <f t="shared" si="10"/>
        <v>3589.1055999999999</v>
      </c>
      <c r="J36" s="17">
        <f t="shared" si="10"/>
        <v>3754.1055999999999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2997.8449999999998</v>
      </c>
      <c r="W36" s="17">
        <f t="shared" si="10"/>
        <v>2997.8449999999998</v>
      </c>
      <c r="X36" s="17">
        <f t="shared" si="10"/>
        <v>2997.8449999999998</v>
      </c>
      <c r="Y36" s="17">
        <f t="shared" si="10"/>
        <v>2997.8449999999998</v>
      </c>
      <c r="Z36" s="17">
        <f t="shared" si="10"/>
        <v>2997.8449999999998</v>
      </c>
      <c r="AA36" s="17">
        <f t="shared" si="10"/>
        <v>2997.8449999999998</v>
      </c>
      <c r="AB36" s="17">
        <f t="shared" si="10"/>
        <v>2997.8449999999998</v>
      </c>
      <c r="AC36" s="17">
        <f t="shared" si="10"/>
        <v>2997.8449999999998</v>
      </c>
      <c r="AD36" s="17">
        <f t="shared" si="10"/>
        <v>2997.8449999999998</v>
      </c>
      <c r="AE36" s="17">
        <f t="shared" si="10"/>
        <v>2997.8449999999998</v>
      </c>
      <c r="AF36" s="17">
        <f t="shared" si="10"/>
        <v>2997.8449999999998</v>
      </c>
      <c r="AG36" s="31">
        <f t="shared" si="10"/>
        <v>2997.8449999999998</v>
      </c>
      <c r="AH36" s="28"/>
    </row>
    <row r="37" spans="1:34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29"/>
    </row>
    <row r="38" spans="1:34" s="1" customFormat="1" ht="15.9" customHeight="1" x14ac:dyDescent="0.25">
      <c r="A38" s="3"/>
      <c r="B38" s="4"/>
      <c r="C38" s="3">
        <f>SUM(D36:AG36)/30</f>
        <v>3374.9286099999995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9"/>
    </row>
    <row r="39" spans="1:34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29"/>
    </row>
    <row r="40" spans="1:34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75">
        <v>1</v>
      </c>
    </row>
    <row r="41" spans="1:34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75">
        <v>1</v>
      </c>
    </row>
    <row r="42" spans="1:34" s="1" customFormat="1" ht="15.9" customHeight="1" x14ac:dyDescent="0.25">
      <c r="A42" s="92">
        <f t="shared" si="11"/>
        <v>3</v>
      </c>
      <c r="B42" s="93" t="s">
        <v>26</v>
      </c>
      <c r="C42" s="92">
        <v>1031</v>
      </c>
      <c r="D42" s="123">
        <v>0</v>
      </c>
      <c r="E42" s="115">
        <v>0</v>
      </c>
      <c r="F42" s="115">
        <v>0</v>
      </c>
      <c r="G42" s="115">
        <v>0</v>
      </c>
      <c r="H42" s="115">
        <v>0</v>
      </c>
      <c r="I42" s="115">
        <v>0</v>
      </c>
      <c r="J42" s="115">
        <v>0</v>
      </c>
      <c r="K42" s="115">
        <v>0</v>
      </c>
      <c r="L42" s="115">
        <v>0</v>
      </c>
      <c r="M42" s="115">
        <v>0</v>
      </c>
      <c r="N42" s="115">
        <v>0</v>
      </c>
      <c r="O42" s="115">
        <v>0</v>
      </c>
      <c r="P42" s="115">
        <v>0</v>
      </c>
      <c r="Q42" s="115">
        <v>0</v>
      </c>
      <c r="R42" s="115">
        <v>0</v>
      </c>
      <c r="S42" s="115">
        <v>0</v>
      </c>
      <c r="T42" s="60">
        <v>0.2</v>
      </c>
      <c r="U42" s="60">
        <v>0.3</v>
      </c>
      <c r="V42" s="60">
        <v>0.5</v>
      </c>
      <c r="W42" s="60">
        <v>0.7</v>
      </c>
      <c r="X42" s="60">
        <v>0.9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75">
        <v>1</v>
      </c>
    </row>
    <row r="43" spans="1:34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75">
        <v>1</v>
      </c>
    </row>
    <row r="44" spans="1:34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75">
        <v>1</v>
      </c>
    </row>
    <row r="45" spans="1:34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75">
        <v>1</v>
      </c>
    </row>
    <row r="46" spans="1:34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75">
        <v>1</v>
      </c>
    </row>
    <row r="47" spans="1:34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75">
        <v>1</v>
      </c>
    </row>
    <row r="48" spans="1:34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75">
        <v>1</v>
      </c>
    </row>
    <row r="49" spans="1:34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75">
        <v>1</v>
      </c>
    </row>
    <row r="50" spans="1:34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75">
        <v>1</v>
      </c>
    </row>
    <row r="51" spans="1:34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75">
        <v>1</v>
      </c>
    </row>
    <row r="52" spans="1:34" s="1" customFormat="1" ht="15.9" customHeight="1" thickBot="1" x14ac:dyDescent="0.3">
      <c r="A52" s="94">
        <f t="shared" si="11"/>
        <v>13</v>
      </c>
      <c r="B52" s="95" t="s">
        <v>11</v>
      </c>
      <c r="C52" s="94">
        <v>786</v>
      </c>
      <c r="D52" s="160">
        <v>0</v>
      </c>
      <c r="E52" s="125">
        <v>0</v>
      </c>
      <c r="F52" s="125">
        <v>0</v>
      </c>
      <c r="G52" s="63">
        <v>0.2</v>
      </c>
      <c r="H52" s="63">
        <v>0.3</v>
      </c>
      <c r="I52" s="63">
        <v>0.5</v>
      </c>
      <c r="J52" s="63">
        <v>0.7</v>
      </c>
      <c r="K52" s="63">
        <v>0.9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6">
        <v>1</v>
      </c>
    </row>
    <row r="53" spans="1:34" s="1" customFormat="1" ht="15.9" customHeight="1" x14ac:dyDescent="0.25">
      <c r="A53" s="9"/>
      <c r="B53" s="20" t="s">
        <v>107</v>
      </c>
      <c r="C53" s="11"/>
      <c r="D53" s="49">
        <f t="shared" ref="D53:AG53" si="12">(D40*$C40)+(D41*$C41)+(D42*$C42)+(D43*$C43)+(D44*$C44)+(D45*$C45)+(D46*$C46)+(D47*$C47)+(D48*$C48)+(D49*$C49)+(D50*$C50)+(D51*$C51)+(D52*$C52)</f>
        <v>11019</v>
      </c>
      <c r="E53" s="12">
        <f t="shared" si="12"/>
        <v>11019</v>
      </c>
      <c r="F53" s="12">
        <f t="shared" si="12"/>
        <v>11019</v>
      </c>
      <c r="G53" s="12">
        <f t="shared" si="12"/>
        <v>11176.2</v>
      </c>
      <c r="H53" s="12">
        <f t="shared" si="12"/>
        <v>11254.8</v>
      </c>
      <c r="I53" s="12">
        <f t="shared" si="12"/>
        <v>11412</v>
      </c>
      <c r="J53" s="12">
        <f t="shared" si="12"/>
        <v>11569.2</v>
      </c>
      <c r="K53" s="12">
        <f t="shared" si="12"/>
        <v>11726.4</v>
      </c>
      <c r="L53" s="12">
        <f t="shared" si="12"/>
        <v>11805</v>
      </c>
      <c r="M53" s="12">
        <f t="shared" si="12"/>
        <v>11805</v>
      </c>
      <c r="N53" s="12">
        <f t="shared" si="12"/>
        <v>11805</v>
      </c>
      <c r="O53" s="12">
        <f t="shared" si="12"/>
        <v>11805</v>
      </c>
      <c r="P53" s="12">
        <f t="shared" si="12"/>
        <v>11805</v>
      </c>
      <c r="Q53" s="12">
        <f t="shared" si="12"/>
        <v>11805</v>
      </c>
      <c r="R53" s="12">
        <f t="shared" si="12"/>
        <v>11805</v>
      </c>
      <c r="S53" s="12">
        <f t="shared" si="12"/>
        <v>11805</v>
      </c>
      <c r="T53" s="12">
        <f t="shared" si="12"/>
        <v>12011.2</v>
      </c>
      <c r="U53" s="12">
        <f t="shared" si="12"/>
        <v>12114.3</v>
      </c>
      <c r="V53" s="12">
        <f t="shared" si="12"/>
        <v>12320.5</v>
      </c>
      <c r="W53" s="12">
        <f t="shared" si="12"/>
        <v>12526.7</v>
      </c>
      <c r="X53" s="12">
        <f t="shared" si="12"/>
        <v>12732.9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30">
        <f t="shared" si="12"/>
        <v>12836</v>
      </c>
    </row>
    <row r="54" spans="1:34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G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538.82910000000004</v>
      </c>
      <c r="E54" s="12">
        <f t="shared" si="13"/>
        <v>538.82910000000004</v>
      </c>
      <c r="F54" s="12">
        <f t="shared" si="13"/>
        <v>538.82910000000004</v>
      </c>
      <c r="G54" s="12">
        <f t="shared" si="13"/>
        <v>538.82910000000004</v>
      </c>
      <c r="H54" s="12">
        <f t="shared" si="13"/>
        <v>538.82910000000004</v>
      </c>
      <c r="I54" s="12">
        <f t="shared" si="13"/>
        <v>538.82910000000004</v>
      </c>
      <c r="J54" s="12">
        <f t="shared" si="13"/>
        <v>538.82910000000004</v>
      </c>
      <c r="K54" s="12">
        <f t="shared" si="13"/>
        <v>538.82910000000004</v>
      </c>
      <c r="L54" s="12">
        <f t="shared" si="13"/>
        <v>577.2645</v>
      </c>
      <c r="M54" s="12">
        <f t="shared" si="13"/>
        <v>577.2645</v>
      </c>
      <c r="N54" s="12">
        <f t="shared" si="13"/>
        <v>577.2645</v>
      </c>
      <c r="O54" s="12">
        <f t="shared" si="13"/>
        <v>577.2645</v>
      </c>
      <c r="P54" s="12">
        <f t="shared" si="13"/>
        <v>577.2645</v>
      </c>
      <c r="Q54" s="12">
        <f t="shared" si="13"/>
        <v>577.2645</v>
      </c>
      <c r="R54" s="12">
        <f t="shared" si="13"/>
        <v>577.2645</v>
      </c>
      <c r="S54" s="12">
        <f t="shared" si="13"/>
        <v>577.2645</v>
      </c>
      <c r="T54" s="12">
        <f t="shared" si="13"/>
        <v>577.2645</v>
      </c>
      <c r="U54" s="12">
        <f t="shared" si="13"/>
        <v>577.2645</v>
      </c>
      <c r="V54" s="12">
        <f t="shared" si="13"/>
        <v>577.2645</v>
      </c>
      <c r="W54" s="12">
        <f t="shared" si="13"/>
        <v>577.2645</v>
      </c>
      <c r="X54" s="12">
        <f t="shared" si="13"/>
        <v>577.2645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30">
        <f t="shared" si="13"/>
        <v>627.68039999999996</v>
      </c>
      <c r="AH54" s="28"/>
    </row>
    <row r="55" spans="1:34" s="18" customFormat="1" ht="15.9" customHeight="1" x14ac:dyDescent="0.25">
      <c r="A55" s="15"/>
      <c r="B55" s="14" t="s">
        <v>106</v>
      </c>
      <c r="C55" s="16"/>
      <c r="D55" s="51">
        <f t="shared" ref="D55:AG55" si="14">D53-D54</f>
        <v>10480.170899999999</v>
      </c>
      <c r="E55" s="17">
        <f t="shared" si="14"/>
        <v>10480.170899999999</v>
      </c>
      <c r="F55" s="17">
        <f t="shared" si="14"/>
        <v>10480.170899999999</v>
      </c>
      <c r="G55" s="17">
        <f t="shared" si="14"/>
        <v>10637.3709</v>
      </c>
      <c r="H55" s="17">
        <f t="shared" si="14"/>
        <v>10715.970899999998</v>
      </c>
      <c r="I55" s="17">
        <f t="shared" si="14"/>
        <v>10873.170899999999</v>
      </c>
      <c r="J55" s="17">
        <f t="shared" si="14"/>
        <v>11030.3709</v>
      </c>
      <c r="K55" s="17">
        <f t="shared" si="14"/>
        <v>11187.570899999999</v>
      </c>
      <c r="L55" s="17">
        <f t="shared" si="14"/>
        <v>11227.735500000001</v>
      </c>
      <c r="M55" s="17">
        <f t="shared" si="14"/>
        <v>11227.735500000001</v>
      </c>
      <c r="N55" s="17">
        <f t="shared" si="14"/>
        <v>11227.735500000001</v>
      </c>
      <c r="O55" s="17">
        <f t="shared" si="14"/>
        <v>11227.735500000001</v>
      </c>
      <c r="P55" s="17">
        <f t="shared" si="14"/>
        <v>11227.735500000001</v>
      </c>
      <c r="Q55" s="17">
        <f t="shared" si="14"/>
        <v>11227.735500000001</v>
      </c>
      <c r="R55" s="17">
        <f t="shared" si="14"/>
        <v>11227.735500000001</v>
      </c>
      <c r="S55" s="17">
        <f t="shared" si="14"/>
        <v>11227.735500000001</v>
      </c>
      <c r="T55" s="17">
        <f t="shared" si="14"/>
        <v>11433.935500000001</v>
      </c>
      <c r="U55" s="17">
        <f t="shared" si="14"/>
        <v>11537.0355</v>
      </c>
      <c r="V55" s="17">
        <f t="shared" si="14"/>
        <v>11743.235500000001</v>
      </c>
      <c r="W55" s="17">
        <f t="shared" si="14"/>
        <v>11949.435500000001</v>
      </c>
      <c r="X55" s="17">
        <f t="shared" si="14"/>
        <v>12155.6355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31">
        <f t="shared" si="14"/>
        <v>12208.319600000001</v>
      </c>
      <c r="AH55" s="28"/>
    </row>
    <row r="56" spans="1:34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29"/>
    </row>
    <row r="57" spans="1:34" s="1" customFormat="1" ht="15.9" customHeight="1" x14ac:dyDescent="0.25">
      <c r="A57" s="3"/>
      <c r="B57" s="4"/>
      <c r="C57" s="3">
        <f>SUM(D55:AG55)/30</f>
        <v>11480.03350333333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29"/>
    </row>
    <row r="58" spans="1:34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29"/>
    </row>
    <row r="59" spans="1:34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75">
        <v>1</v>
      </c>
    </row>
    <row r="60" spans="1:34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1">
        <v>0.97</v>
      </c>
    </row>
    <row r="61" spans="1:34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1">
        <v>0.99</v>
      </c>
    </row>
    <row r="62" spans="1:34" s="1" customFormat="1" ht="15.9" customHeight="1" x14ac:dyDescent="0.25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75">
        <v>1</v>
      </c>
    </row>
    <row r="63" spans="1:34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75">
        <v>1</v>
      </c>
    </row>
    <row r="64" spans="1:34" s="1" customFormat="1" ht="15.9" customHeight="1" x14ac:dyDescent="0.25">
      <c r="A64" s="54">
        <f t="shared" si="15"/>
        <v>6</v>
      </c>
      <c r="B64" s="55" t="s">
        <v>42</v>
      </c>
      <c r="C64" s="54">
        <v>794</v>
      </c>
      <c r="D64" s="237">
        <v>0.9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75">
        <v>1</v>
      </c>
    </row>
    <row r="65" spans="1:34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75">
        <v>1</v>
      </c>
    </row>
    <row r="66" spans="1:34" s="1" customFormat="1" ht="15.9" customHeight="1" x14ac:dyDescent="0.25">
      <c r="A66" s="92">
        <f t="shared" si="15"/>
        <v>8</v>
      </c>
      <c r="B66" s="93" t="s">
        <v>44</v>
      </c>
      <c r="C66" s="92">
        <v>503</v>
      </c>
      <c r="D66" s="123">
        <v>0</v>
      </c>
      <c r="E66" s="115">
        <v>0</v>
      </c>
      <c r="F66" s="115">
        <v>0</v>
      </c>
      <c r="G66" s="115">
        <v>0</v>
      </c>
      <c r="H66" s="115">
        <v>0</v>
      </c>
      <c r="I66" s="115">
        <v>0</v>
      </c>
      <c r="J66" s="115">
        <v>0</v>
      </c>
      <c r="K66" s="115">
        <v>0</v>
      </c>
      <c r="L66" s="115">
        <v>0</v>
      </c>
      <c r="M66" s="115">
        <v>0</v>
      </c>
      <c r="N66" s="115">
        <v>0</v>
      </c>
      <c r="O66" s="115">
        <v>0</v>
      </c>
      <c r="P66" s="115">
        <v>0</v>
      </c>
      <c r="Q66" s="115">
        <v>0</v>
      </c>
      <c r="R66" s="115">
        <v>0</v>
      </c>
      <c r="S66" s="115">
        <v>0</v>
      </c>
      <c r="T66" s="115">
        <v>0</v>
      </c>
      <c r="U66" s="115">
        <v>0</v>
      </c>
      <c r="V66" s="115">
        <v>0</v>
      </c>
      <c r="W66" s="115">
        <v>0</v>
      </c>
      <c r="X66" s="115">
        <v>0</v>
      </c>
      <c r="Y66" s="115">
        <v>0</v>
      </c>
      <c r="Z66" s="115">
        <v>0</v>
      </c>
      <c r="AA66" s="115">
        <v>0</v>
      </c>
      <c r="AB66" s="115">
        <v>0</v>
      </c>
      <c r="AC66" s="115">
        <v>0</v>
      </c>
      <c r="AD66" s="115">
        <v>0</v>
      </c>
      <c r="AE66" s="115">
        <v>0</v>
      </c>
      <c r="AF66" s="115">
        <v>0</v>
      </c>
      <c r="AG66" s="116">
        <v>0</v>
      </c>
    </row>
    <row r="67" spans="1:34" s="1" customFormat="1" ht="15.9" customHeight="1" x14ac:dyDescent="0.25">
      <c r="A67" s="54">
        <f t="shared" si="15"/>
        <v>9</v>
      </c>
      <c r="B67" s="55" t="s">
        <v>45</v>
      </c>
      <c r="C67" s="54">
        <v>1078</v>
      </c>
      <c r="D67" s="112">
        <v>0.89</v>
      </c>
      <c r="E67" s="60">
        <v>0.88</v>
      </c>
      <c r="F67" s="60">
        <v>0.88</v>
      </c>
      <c r="G67" s="60">
        <v>0.87</v>
      </c>
      <c r="H67" s="60">
        <v>0.87</v>
      </c>
      <c r="I67" s="60">
        <v>0.86</v>
      </c>
      <c r="J67" s="60">
        <v>0.86</v>
      </c>
      <c r="K67" s="60">
        <v>0.85</v>
      </c>
      <c r="L67" s="60">
        <v>0.85</v>
      </c>
      <c r="M67" s="60">
        <v>0.84</v>
      </c>
      <c r="N67" s="60">
        <v>0.83</v>
      </c>
      <c r="O67" s="60">
        <v>0.82</v>
      </c>
      <c r="P67" s="60">
        <v>0.81</v>
      </c>
      <c r="Q67" s="60">
        <v>0.8</v>
      </c>
      <c r="R67" s="60">
        <v>0.79</v>
      </c>
      <c r="S67" s="60">
        <v>0.78</v>
      </c>
      <c r="T67" s="60">
        <v>0.77</v>
      </c>
      <c r="U67" s="60">
        <v>0.76</v>
      </c>
      <c r="V67" s="60">
        <v>0.75</v>
      </c>
      <c r="W67" s="60">
        <v>0.74</v>
      </c>
      <c r="X67" s="60">
        <v>0.73</v>
      </c>
      <c r="Y67" s="60">
        <v>0.71</v>
      </c>
      <c r="Z67" s="115">
        <v>0</v>
      </c>
      <c r="AA67" s="115">
        <v>0</v>
      </c>
      <c r="AB67" s="115">
        <v>0</v>
      </c>
      <c r="AC67" s="115">
        <v>0</v>
      </c>
      <c r="AD67" s="115">
        <v>0</v>
      </c>
      <c r="AE67" s="115">
        <v>0</v>
      </c>
      <c r="AF67" s="115">
        <v>0</v>
      </c>
      <c r="AG67" s="116">
        <v>0</v>
      </c>
    </row>
    <row r="68" spans="1:34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75">
        <v>1</v>
      </c>
    </row>
    <row r="69" spans="1:34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75">
        <v>1</v>
      </c>
    </row>
    <row r="70" spans="1:34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75">
        <v>1</v>
      </c>
    </row>
    <row r="71" spans="1:34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75">
        <v>1</v>
      </c>
    </row>
    <row r="72" spans="1:34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6">
        <v>1</v>
      </c>
    </row>
    <row r="73" spans="1:34" s="1" customFormat="1" ht="15.9" customHeight="1" x14ac:dyDescent="0.25">
      <c r="A73" s="9"/>
      <c r="B73" s="20" t="s">
        <v>107</v>
      </c>
      <c r="C73" s="11"/>
      <c r="D73" s="49">
        <f t="shared" ref="D73:AG73" si="16">(D59*$C59)+(D60*$C60)+(D61*$C61)+(D62*$C62)+(D63*$C63)+(D64*$C64)+(D65*$C65)+(D66*$C66)+(D67*$C67)+(D68*$C68)+(D69*$C69)+(D70*$C70)+(D71*$C71)+(D72*$C72)</f>
        <v>11478.84</v>
      </c>
      <c r="E73" s="12">
        <f t="shared" si="16"/>
        <v>11547.46</v>
      </c>
      <c r="F73" s="12">
        <f t="shared" si="16"/>
        <v>11547.46</v>
      </c>
      <c r="G73" s="12">
        <f t="shared" si="16"/>
        <v>11536.68</v>
      </c>
      <c r="H73" s="12">
        <f t="shared" si="16"/>
        <v>11536.68</v>
      </c>
      <c r="I73" s="12">
        <f t="shared" si="16"/>
        <v>11525.9</v>
      </c>
      <c r="J73" s="12">
        <f t="shared" si="16"/>
        <v>11525.9</v>
      </c>
      <c r="K73" s="12">
        <f t="shared" si="16"/>
        <v>11515.119999999999</v>
      </c>
      <c r="L73" s="12">
        <f t="shared" si="16"/>
        <v>11515.119999999999</v>
      </c>
      <c r="M73" s="12">
        <f t="shared" si="16"/>
        <v>11504.34</v>
      </c>
      <c r="N73" s="12">
        <f t="shared" si="16"/>
        <v>11493.56</v>
      </c>
      <c r="O73" s="12">
        <f t="shared" si="16"/>
        <v>11482.779999999999</v>
      </c>
      <c r="P73" s="12">
        <f t="shared" si="16"/>
        <v>11472</v>
      </c>
      <c r="Q73" s="12">
        <f t="shared" si="16"/>
        <v>11461.22</v>
      </c>
      <c r="R73" s="12">
        <f t="shared" si="16"/>
        <v>11450.439999999999</v>
      </c>
      <c r="S73" s="12">
        <f t="shared" si="16"/>
        <v>11439.66</v>
      </c>
      <c r="T73" s="12">
        <f t="shared" si="16"/>
        <v>11428.880000000001</v>
      </c>
      <c r="U73" s="12">
        <f t="shared" si="16"/>
        <v>11418.099999999999</v>
      </c>
      <c r="V73" s="12">
        <f t="shared" si="16"/>
        <v>11407.32</v>
      </c>
      <c r="W73" s="12">
        <f t="shared" si="16"/>
        <v>11396.54</v>
      </c>
      <c r="X73" s="12">
        <f t="shared" si="16"/>
        <v>11385.759999999998</v>
      </c>
      <c r="Y73" s="12">
        <f t="shared" si="16"/>
        <v>11364.2</v>
      </c>
      <c r="Z73" s="12">
        <f t="shared" si="16"/>
        <v>10598.82</v>
      </c>
      <c r="AA73" s="12">
        <f t="shared" si="16"/>
        <v>10598.82</v>
      </c>
      <c r="AB73" s="12">
        <f t="shared" si="16"/>
        <v>10598.82</v>
      </c>
      <c r="AC73" s="12">
        <f t="shared" si="16"/>
        <v>10598.82</v>
      </c>
      <c r="AD73" s="12">
        <f t="shared" si="16"/>
        <v>10598.82</v>
      </c>
      <c r="AE73" s="12">
        <f t="shared" si="16"/>
        <v>10598.82</v>
      </c>
      <c r="AF73" s="12">
        <f t="shared" si="16"/>
        <v>10598.82</v>
      </c>
      <c r="AG73" s="30">
        <f t="shared" si="16"/>
        <v>10598.82</v>
      </c>
    </row>
    <row r="74" spans="1:34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G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215.84</v>
      </c>
      <c r="E74" s="12">
        <f t="shared" si="17"/>
        <v>238.3896</v>
      </c>
      <c r="F74" s="12">
        <f t="shared" si="17"/>
        <v>238.3896</v>
      </c>
      <c r="G74" s="12">
        <f t="shared" si="17"/>
        <v>238.3896</v>
      </c>
      <c r="H74" s="12">
        <f t="shared" si="17"/>
        <v>238.3896</v>
      </c>
      <c r="I74" s="12">
        <f t="shared" si="17"/>
        <v>238.3896</v>
      </c>
      <c r="J74" s="12">
        <f t="shared" si="17"/>
        <v>238.3896</v>
      </c>
      <c r="K74" s="12">
        <f t="shared" si="17"/>
        <v>238.3896</v>
      </c>
      <c r="L74" s="12">
        <f t="shared" si="17"/>
        <v>238.3896</v>
      </c>
      <c r="M74" s="12">
        <f t="shared" si="17"/>
        <v>238.3896</v>
      </c>
      <c r="N74" s="12">
        <f t="shared" si="17"/>
        <v>238.3896</v>
      </c>
      <c r="O74" s="12">
        <f t="shared" si="17"/>
        <v>238.3896</v>
      </c>
      <c r="P74" s="12">
        <f t="shared" si="17"/>
        <v>238.3896</v>
      </c>
      <c r="Q74" s="12">
        <f t="shared" si="17"/>
        <v>238.3896</v>
      </c>
      <c r="R74" s="12">
        <f t="shared" si="17"/>
        <v>238.3896</v>
      </c>
      <c r="S74" s="12">
        <f t="shared" si="17"/>
        <v>238.3896</v>
      </c>
      <c r="T74" s="12">
        <f t="shared" si="17"/>
        <v>238.3896</v>
      </c>
      <c r="U74" s="12">
        <f t="shared" si="17"/>
        <v>238.3896</v>
      </c>
      <c r="V74" s="12">
        <f t="shared" si="17"/>
        <v>238.3896</v>
      </c>
      <c r="W74" s="12">
        <f t="shared" si="17"/>
        <v>238.3896</v>
      </c>
      <c r="X74" s="12">
        <f t="shared" si="17"/>
        <v>238.3896</v>
      </c>
      <c r="Y74" s="12">
        <f t="shared" si="17"/>
        <v>238.3896</v>
      </c>
      <c r="Z74" s="12">
        <f t="shared" si="17"/>
        <v>238.3896</v>
      </c>
      <c r="AA74" s="12">
        <f t="shared" si="17"/>
        <v>238.3896</v>
      </c>
      <c r="AB74" s="12">
        <f t="shared" si="17"/>
        <v>238.3896</v>
      </c>
      <c r="AC74" s="12">
        <f t="shared" si="17"/>
        <v>238.3896</v>
      </c>
      <c r="AD74" s="12">
        <f t="shared" si="17"/>
        <v>238.3896</v>
      </c>
      <c r="AE74" s="12">
        <f t="shared" si="17"/>
        <v>238.3896</v>
      </c>
      <c r="AF74" s="12">
        <f t="shared" si="17"/>
        <v>238.3896</v>
      </c>
      <c r="AG74" s="30">
        <f t="shared" si="17"/>
        <v>238.3896</v>
      </c>
      <c r="AH74" s="28"/>
    </row>
    <row r="75" spans="1:34" s="18" customFormat="1" ht="15.9" customHeight="1" x14ac:dyDescent="0.25">
      <c r="A75" s="15"/>
      <c r="B75" s="14" t="s">
        <v>106</v>
      </c>
      <c r="C75" s="16"/>
      <c r="D75" s="51">
        <f t="shared" ref="D75:AG75" si="18">D73-D74</f>
        <v>11263</v>
      </c>
      <c r="E75" s="17">
        <f t="shared" si="18"/>
        <v>11309.070399999999</v>
      </c>
      <c r="F75" s="17">
        <f t="shared" si="18"/>
        <v>11309.070399999999</v>
      </c>
      <c r="G75" s="17">
        <f t="shared" si="18"/>
        <v>11298.2904</v>
      </c>
      <c r="H75" s="17">
        <f t="shared" si="18"/>
        <v>11298.2904</v>
      </c>
      <c r="I75" s="17">
        <f t="shared" si="18"/>
        <v>11287.510399999999</v>
      </c>
      <c r="J75" s="17">
        <f t="shared" si="18"/>
        <v>11287.510399999999</v>
      </c>
      <c r="K75" s="17">
        <f t="shared" si="18"/>
        <v>11276.730399999999</v>
      </c>
      <c r="L75" s="17">
        <f t="shared" si="18"/>
        <v>11276.730399999999</v>
      </c>
      <c r="M75" s="17">
        <f t="shared" si="18"/>
        <v>11265.9504</v>
      </c>
      <c r="N75" s="17">
        <f t="shared" si="18"/>
        <v>11255.170399999999</v>
      </c>
      <c r="O75" s="17">
        <f t="shared" si="18"/>
        <v>11244.390399999998</v>
      </c>
      <c r="P75" s="17">
        <f t="shared" si="18"/>
        <v>11233.6104</v>
      </c>
      <c r="Q75" s="17">
        <f t="shared" si="18"/>
        <v>11222.830399999999</v>
      </c>
      <c r="R75" s="17">
        <f t="shared" si="18"/>
        <v>11212.050399999998</v>
      </c>
      <c r="S75" s="17">
        <f t="shared" si="18"/>
        <v>11201.270399999999</v>
      </c>
      <c r="T75" s="17">
        <f t="shared" si="18"/>
        <v>11190.490400000001</v>
      </c>
      <c r="U75" s="17">
        <f t="shared" si="18"/>
        <v>11179.710399999998</v>
      </c>
      <c r="V75" s="17">
        <f t="shared" si="18"/>
        <v>11168.930399999999</v>
      </c>
      <c r="W75" s="17">
        <f t="shared" si="18"/>
        <v>11158.1504</v>
      </c>
      <c r="X75" s="17">
        <f t="shared" si="18"/>
        <v>11147.370399999998</v>
      </c>
      <c r="Y75" s="17">
        <f t="shared" si="18"/>
        <v>11125.8104</v>
      </c>
      <c r="Z75" s="17">
        <f t="shared" si="18"/>
        <v>10360.430399999999</v>
      </c>
      <c r="AA75" s="17">
        <f t="shared" si="18"/>
        <v>10360.430399999999</v>
      </c>
      <c r="AB75" s="17">
        <f t="shared" si="18"/>
        <v>10360.430399999999</v>
      </c>
      <c r="AC75" s="17">
        <f t="shared" si="18"/>
        <v>10360.430399999999</v>
      </c>
      <c r="AD75" s="17">
        <f t="shared" si="18"/>
        <v>10360.430399999999</v>
      </c>
      <c r="AE75" s="17">
        <f t="shared" si="18"/>
        <v>10360.430399999999</v>
      </c>
      <c r="AF75" s="17">
        <f t="shared" si="18"/>
        <v>10360.430399999999</v>
      </c>
      <c r="AG75" s="31">
        <f t="shared" si="18"/>
        <v>10360.430399999999</v>
      </c>
      <c r="AH75" s="28"/>
    </row>
    <row r="76" spans="1:34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29"/>
    </row>
    <row r="77" spans="1:34" s="1" customFormat="1" ht="15.9" customHeight="1" x14ac:dyDescent="0.25">
      <c r="A77" s="3"/>
      <c r="B77" s="4"/>
      <c r="C77" s="3">
        <f>SUM(D75:AG75)/30</f>
        <v>11003.179386666672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29"/>
    </row>
    <row r="78" spans="1:34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29"/>
    </row>
    <row r="79" spans="1:34" s="1" customFormat="1" ht="15.9" customHeight="1" x14ac:dyDescent="0.25">
      <c r="A79" s="54">
        <v>1</v>
      </c>
      <c r="B79" s="55" t="s">
        <v>51</v>
      </c>
      <c r="C79" s="54">
        <v>764</v>
      </c>
      <c r="D79" s="112">
        <v>0.72</v>
      </c>
      <c r="E79" s="60">
        <v>0.7</v>
      </c>
      <c r="F79" s="115">
        <v>0</v>
      </c>
      <c r="G79" s="115">
        <v>0</v>
      </c>
      <c r="H79" s="115">
        <v>0</v>
      </c>
      <c r="I79" s="115">
        <v>0</v>
      </c>
      <c r="J79" s="115">
        <v>0</v>
      </c>
      <c r="K79" s="115">
        <v>0</v>
      </c>
      <c r="L79" s="115">
        <v>0</v>
      </c>
      <c r="M79" s="115">
        <v>0</v>
      </c>
      <c r="N79" s="115">
        <v>0</v>
      </c>
      <c r="O79" s="115">
        <v>0</v>
      </c>
      <c r="P79" s="115">
        <v>0</v>
      </c>
      <c r="Q79" s="115">
        <v>0</v>
      </c>
      <c r="R79" s="115">
        <v>0</v>
      </c>
      <c r="S79" s="115">
        <v>0</v>
      </c>
      <c r="T79" s="115">
        <v>0</v>
      </c>
      <c r="U79" s="115">
        <v>0</v>
      </c>
      <c r="V79" s="115">
        <v>0</v>
      </c>
      <c r="W79" s="115">
        <v>0</v>
      </c>
      <c r="X79" s="115">
        <v>0</v>
      </c>
      <c r="Y79" s="115">
        <v>0</v>
      </c>
      <c r="Z79" s="115">
        <v>0</v>
      </c>
      <c r="AA79" s="115">
        <v>0</v>
      </c>
      <c r="AB79" s="115">
        <v>0</v>
      </c>
      <c r="AC79" s="115">
        <v>0</v>
      </c>
      <c r="AD79" s="115">
        <v>0</v>
      </c>
      <c r="AE79" s="115">
        <v>0</v>
      </c>
      <c r="AF79" s="115">
        <v>0</v>
      </c>
      <c r="AG79" s="116">
        <v>0</v>
      </c>
    </row>
    <row r="80" spans="1:34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75">
        <v>1</v>
      </c>
    </row>
    <row r="81" spans="1:34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75">
        <v>1</v>
      </c>
    </row>
    <row r="82" spans="1:34" s="1" customFormat="1" ht="15.9" customHeight="1" x14ac:dyDescent="0.25">
      <c r="A82" s="71">
        <f>+A81+1</f>
        <v>4</v>
      </c>
      <c r="B82" s="72" t="s">
        <v>55</v>
      </c>
      <c r="C82" s="71">
        <v>600</v>
      </c>
      <c r="D82" s="110">
        <v>1</v>
      </c>
      <c r="E82" s="65">
        <v>1</v>
      </c>
      <c r="F82" s="115">
        <v>0</v>
      </c>
      <c r="G82" s="115">
        <v>0</v>
      </c>
      <c r="H82" s="115">
        <v>0</v>
      </c>
      <c r="I82" s="115">
        <v>0</v>
      </c>
      <c r="J82" s="115">
        <v>0</v>
      </c>
      <c r="K82" s="115">
        <v>0</v>
      </c>
      <c r="L82" s="115">
        <v>0</v>
      </c>
      <c r="M82" s="115">
        <v>0</v>
      </c>
      <c r="N82" s="115">
        <v>0</v>
      </c>
      <c r="O82" s="115">
        <v>0</v>
      </c>
      <c r="P82" s="115">
        <v>0</v>
      </c>
      <c r="Q82" s="115">
        <v>0</v>
      </c>
      <c r="R82" s="115">
        <v>0</v>
      </c>
      <c r="S82" s="130">
        <v>0</v>
      </c>
      <c r="T82" s="130">
        <v>0</v>
      </c>
      <c r="U82" s="130">
        <v>0</v>
      </c>
      <c r="V82" s="130">
        <v>0</v>
      </c>
      <c r="W82" s="130">
        <v>0</v>
      </c>
      <c r="X82" s="130">
        <v>0</v>
      </c>
      <c r="Y82" s="130">
        <v>0</v>
      </c>
      <c r="Z82" s="130">
        <v>0</v>
      </c>
      <c r="AA82" s="130">
        <v>0</v>
      </c>
      <c r="AB82" s="130">
        <v>0</v>
      </c>
      <c r="AC82" s="130">
        <v>0</v>
      </c>
      <c r="AD82" s="130">
        <v>0</v>
      </c>
      <c r="AE82" s="130">
        <v>0</v>
      </c>
      <c r="AF82" s="130">
        <v>0</v>
      </c>
      <c r="AG82" s="127">
        <v>0</v>
      </c>
    </row>
    <row r="83" spans="1:34" s="1" customFormat="1" ht="15.9" customHeight="1" x14ac:dyDescent="0.25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75">
        <v>1</v>
      </c>
    </row>
    <row r="84" spans="1:34" s="1" customFormat="1" ht="15.9" customHeight="1" thickBot="1" x14ac:dyDescent="0.3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70">
        <v>1</v>
      </c>
      <c r="K84" s="70">
        <v>1</v>
      </c>
      <c r="L84" s="70">
        <v>1</v>
      </c>
      <c r="M84" s="70">
        <v>1</v>
      </c>
      <c r="N84" s="70">
        <v>1</v>
      </c>
      <c r="O84" s="70">
        <v>1</v>
      </c>
      <c r="P84" s="70">
        <v>1</v>
      </c>
      <c r="Q84" s="70">
        <v>1</v>
      </c>
      <c r="R84" s="70">
        <v>1</v>
      </c>
      <c r="S84" s="70">
        <v>1</v>
      </c>
      <c r="T84" s="70">
        <v>1</v>
      </c>
      <c r="U84" s="70">
        <v>1</v>
      </c>
      <c r="V84" s="70">
        <v>1</v>
      </c>
      <c r="W84" s="70">
        <v>1</v>
      </c>
      <c r="X84" s="70">
        <v>1</v>
      </c>
      <c r="Y84" s="70">
        <v>1</v>
      </c>
      <c r="Z84" s="70">
        <v>1</v>
      </c>
      <c r="AA84" s="70">
        <v>1</v>
      </c>
      <c r="AB84" s="70">
        <v>1</v>
      </c>
      <c r="AC84" s="70">
        <v>1</v>
      </c>
      <c r="AD84" s="70">
        <v>1</v>
      </c>
      <c r="AE84" s="70">
        <v>1</v>
      </c>
      <c r="AF84" s="70">
        <v>1</v>
      </c>
      <c r="AG84" s="76">
        <v>1</v>
      </c>
    </row>
    <row r="85" spans="1:34" s="1" customFormat="1" ht="15.9" customHeight="1" x14ac:dyDescent="0.25">
      <c r="A85" s="9"/>
      <c r="B85" s="20" t="s">
        <v>107</v>
      </c>
      <c r="C85" s="11"/>
      <c r="D85" s="49">
        <f t="shared" ref="D85:AG85" si="19">(D79*$C79)+(D80*$C80)+(D81*$C81)+(D82*$C82)+(D83*$C83)+(D84*$C84)</f>
        <v>3246.08</v>
      </c>
      <c r="E85" s="12">
        <f t="shared" si="19"/>
        <v>3230.8</v>
      </c>
      <c r="F85" s="12">
        <f t="shared" si="19"/>
        <v>2096</v>
      </c>
      <c r="G85" s="12">
        <f t="shared" si="19"/>
        <v>2096</v>
      </c>
      <c r="H85" s="12">
        <f t="shared" si="19"/>
        <v>2096</v>
      </c>
      <c r="I85" s="12">
        <f t="shared" si="19"/>
        <v>2096</v>
      </c>
      <c r="J85" s="12">
        <f t="shared" si="19"/>
        <v>2096</v>
      </c>
      <c r="K85" s="12">
        <f t="shared" si="19"/>
        <v>2096</v>
      </c>
      <c r="L85" s="12">
        <f t="shared" si="19"/>
        <v>2096</v>
      </c>
      <c r="M85" s="12">
        <f t="shared" si="19"/>
        <v>2096</v>
      </c>
      <c r="N85" s="12">
        <f t="shared" si="19"/>
        <v>2096</v>
      </c>
      <c r="O85" s="12">
        <f t="shared" si="19"/>
        <v>2096</v>
      </c>
      <c r="P85" s="12">
        <f t="shared" si="19"/>
        <v>2096</v>
      </c>
      <c r="Q85" s="12">
        <f t="shared" si="19"/>
        <v>2096</v>
      </c>
      <c r="R85" s="12">
        <f t="shared" si="19"/>
        <v>2096</v>
      </c>
      <c r="S85" s="12">
        <f t="shared" si="19"/>
        <v>2096</v>
      </c>
      <c r="T85" s="12">
        <f t="shared" si="19"/>
        <v>2096</v>
      </c>
      <c r="U85" s="12">
        <f t="shared" si="19"/>
        <v>2096</v>
      </c>
      <c r="V85" s="12">
        <f t="shared" si="19"/>
        <v>2096</v>
      </c>
      <c r="W85" s="12">
        <f t="shared" si="19"/>
        <v>2096</v>
      </c>
      <c r="X85" s="12">
        <f t="shared" si="19"/>
        <v>2096</v>
      </c>
      <c r="Y85" s="12">
        <f t="shared" si="19"/>
        <v>2096</v>
      </c>
      <c r="Z85" s="12">
        <f t="shared" si="19"/>
        <v>2096</v>
      </c>
      <c r="AA85" s="12">
        <f t="shared" si="19"/>
        <v>2096</v>
      </c>
      <c r="AB85" s="12">
        <f t="shared" si="19"/>
        <v>2096</v>
      </c>
      <c r="AC85" s="12">
        <f t="shared" si="19"/>
        <v>2096</v>
      </c>
      <c r="AD85" s="12">
        <f t="shared" si="19"/>
        <v>2096</v>
      </c>
      <c r="AE85" s="12">
        <f t="shared" si="19"/>
        <v>2096</v>
      </c>
      <c r="AF85" s="12">
        <f t="shared" si="19"/>
        <v>2096</v>
      </c>
      <c r="AG85" s="30">
        <f t="shared" si="19"/>
        <v>2096</v>
      </c>
    </row>
    <row r="86" spans="1:34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G86" si="20">(IF(D79&lt;100%,0,D79*$C79)+IF(D80&lt;100%,0,D80*$C80)+IF(D81&lt;100%,0,D81*$C81)+IF(D82&lt;100%,0,D82*$C82)+IF(D83&lt;100%,0,D83*$C83)+IF(D84&lt;100%,0,D84*$C84))*$C86</f>
        <v>63.895199999999996</v>
      </c>
      <c r="E86" s="12">
        <f t="shared" si="20"/>
        <v>63.895199999999996</v>
      </c>
      <c r="F86" s="12">
        <f t="shared" si="20"/>
        <v>49.675199999999997</v>
      </c>
      <c r="G86" s="12">
        <f t="shared" si="20"/>
        <v>49.675199999999997</v>
      </c>
      <c r="H86" s="12">
        <f t="shared" si="20"/>
        <v>49.675199999999997</v>
      </c>
      <c r="I86" s="12">
        <f t="shared" si="20"/>
        <v>49.675199999999997</v>
      </c>
      <c r="J86" s="12">
        <f t="shared" si="20"/>
        <v>49.675199999999997</v>
      </c>
      <c r="K86" s="12">
        <f t="shared" si="20"/>
        <v>49.675199999999997</v>
      </c>
      <c r="L86" s="12">
        <f t="shared" si="20"/>
        <v>49.675199999999997</v>
      </c>
      <c r="M86" s="12">
        <f t="shared" si="20"/>
        <v>49.675199999999997</v>
      </c>
      <c r="N86" s="12">
        <f t="shared" si="20"/>
        <v>49.675199999999997</v>
      </c>
      <c r="O86" s="12">
        <f t="shared" si="20"/>
        <v>49.675199999999997</v>
      </c>
      <c r="P86" s="12">
        <f t="shared" si="20"/>
        <v>49.675199999999997</v>
      </c>
      <c r="Q86" s="12">
        <f t="shared" si="20"/>
        <v>49.675199999999997</v>
      </c>
      <c r="R86" s="12">
        <f t="shared" si="20"/>
        <v>49.675199999999997</v>
      </c>
      <c r="S86" s="12">
        <f t="shared" si="20"/>
        <v>49.675199999999997</v>
      </c>
      <c r="T86" s="12">
        <f t="shared" si="20"/>
        <v>49.675199999999997</v>
      </c>
      <c r="U86" s="12">
        <f t="shared" si="20"/>
        <v>49.675199999999997</v>
      </c>
      <c r="V86" s="12">
        <f t="shared" si="20"/>
        <v>49.675199999999997</v>
      </c>
      <c r="W86" s="12">
        <f t="shared" si="20"/>
        <v>49.675199999999997</v>
      </c>
      <c r="X86" s="12">
        <f t="shared" si="20"/>
        <v>49.675199999999997</v>
      </c>
      <c r="Y86" s="12">
        <f t="shared" si="20"/>
        <v>49.675199999999997</v>
      </c>
      <c r="Z86" s="12">
        <f t="shared" si="20"/>
        <v>49.675199999999997</v>
      </c>
      <c r="AA86" s="12">
        <f t="shared" si="20"/>
        <v>49.675199999999997</v>
      </c>
      <c r="AB86" s="12">
        <f t="shared" si="20"/>
        <v>49.675199999999997</v>
      </c>
      <c r="AC86" s="12">
        <f t="shared" si="20"/>
        <v>49.675199999999997</v>
      </c>
      <c r="AD86" s="12">
        <f t="shared" si="20"/>
        <v>49.675199999999997</v>
      </c>
      <c r="AE86" s="12">
        <f t="shared" si="20"/>
        <v>49.675199999999997</v>
      </c>
      <c r="AF86" s="12">
        <f t="shared" si="20"/>
        <v>49.675199999999997</v>
      </c>
      <c r="AG86" s="30">
        <f t="shared" si="20"/>
        <v>49.675199999999997</v>
      </c>
      <c r="AH86" s="28"/>
    </row>
    <row r="87" spans="1:34" s="18" customFormat="1" ht="15.9" customHeight="1" x14ac:dyDescent="0.25">
      <c r="A87" s="15"/>
      <c r="B87" s="14" t="s">
        <v>106</v>
      </c>
      <c r="C87" s="16"/>
      <c r="D87" s="51">
        <f t="shared" ref="D87:AG87" si="21">D85-D86</f>
        <v>3182.1848</v>
      </c>
      <c r="E87" s="17">
        <f t="shared" si="21"/>
        <v>3166.9048000000003</v>
      </c>
      <c r="F87" s="17">
        <f t="shared" si="21"/>
        <v>2046.3248000000001</v>
      </c>
      <c r="G87" s="17">
        <f t="shared" si="21"/>
        <v>2046.3248000000001</v>
      </c>
      <c r="H87" s="17">
        <f t="shared" si="21"/>
        <v>2046.3248000000001</v>
      </c>
      <c r="I87" s="17">
        <f t="shared" si="21"/>
        <v>2046.3248000000001</v>
      </c>
      <c r="J87" s="17">
        <f t="shared" si="21"/>
        <v>2046.3248000000001</v>
      </c>
      <c r="K87" s="17">
        <f t="shared" si="21"/>
        <v>2046.3248000000001</v>
      </c>
      <c r="L87" s="17">
        <f t="shared" si="21"/>
        <v>2046.3248000000001</v>
      </c>
      <c r="M87" s="17">
        <f t="shared" si="21"/>
        <v>2046.3248000000001</v>
      </c>
      <c r="N87" s="17">
        <f t="shared" si="21"/>
        <v>2046.3248000000001</v>
      </c>
      <c r="O87" s="17">
        <f t="shared" si="21"/>
        <v>2046.3248000000001</v>
      </c>
      <c r="P87" s="17">
        <f t="shared" si="21"/>
        <v>2046.3248000000001</v>
      </c>
      <c r="Q87" s="17">
        <f t="shared" si="21"/>
        <v>2046.3248000000001</v>
      </c>
      <c r="R87" s="17">
        <f t="shared" si="21"/>
        <v>2046.3248000000001</v>
      </c>
      <c r="S87" s="17">
        <f t="shared" si="21"/>
        <v>2046.3248000000001</v>
      </c>
      <c r="T87" s="17">
        <f t="shared" si="21"/>
        <v>2046.3248000000001</v>
      </c>
      <c r="U87" s="17">
        <f t="shared" si="21"/>
        <v>2046.3248000000001</v>
      </c>
      <c r="V87" s="17">
        <f t="shared" si="21"/>
        <v>2046.3248000000001</v>
      </c>
      <c r="W87" s="17">
        <f t="shared" si="21"/>
        <v>2046.3248000000001</v>
      </c>
      <c r="X87" s="17">
        <f t="shared" si="21"/>
        <v>2046.3248000000001</v>
      </c>
      <c r="Y87" s="17">
        <f t="shared" si="21"/>
        <v>2046.3248000000001</v>
      </c>
      <c r="Z87" s="17">
        <f t="shared" si="21"/>
        <v>2046.3248000000001</v>
      </c>
      <c r="AA87" s="17">
        <f t="shared" si="21"/>
        <v>2046.3248000000001</v>
      </c>
      <c r="AB87" s="17">
        <f t="shared" si="21"/>
        <v>2046.3248000000001</v>
      </c>
      <c r="AC87" s="17">
        <f t="shared" si="21"/>
        <v>2046.3248000000001</v>
      </c>
      <c r="AD87" s="17">
        <f t="shared" si="21"/>
        <v>2046.3248000000001</v>
      </c>
      <c r="AE87" s="17">
        <f t="shared" si="21"/>
        <v>2046.3248000000001</v>
      </c>
      <c r="AF87" s="17">
        <f t="shared" si="21"/>
        <v>2046.3248000000001</v>
      </c>
      <c r="AG87" s="31">
        <f t="shared" si="21"/>
        <v>2046.3248000000001</v>
      </c>
      <c r="AH87" s="28"/>
    </row>
    <row r="88" spans="1:34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29"/>
    </row>
    <row r="89" spans="1:34" s="1" customFormat="1" ht="15.9" customHeight="1" x14ac:dyDescent="0.25">
      <c r="A89" s="3"/>
      <c r="B89" s="4"/>
      <c r="C89" s="3">
        <f>SUM(D87:AG87)/30</f>
        <v>2121.5394666666675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29"/>
    </row>
    <row r="90" spans="1:34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29"/>
    </row>
    <row r="91" spans="1:34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75">
        <v>1</v>
      </c>
    </row>
    <row r="92" spans="1:34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75">
        <v>1</v>
      </c>
    </row>
    <row r="93" spans="1:34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75">
        <v>1</v>
      </c>
    </row>
    <row r="94" spans="1:34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75">
        <v>1</v>
      </c>
    </row>
    <row r="95" spans="1:34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6">
        <v>1</v>
      </c>
    </row>
    <row r="96" spans="1:34" s="1" customFormat="1" ht="15.9" customHeight="1" x14ac:dyDescent="0.25">
      <c r="A96" s="9"/>
      <c r="B96" s="20" t="s">
        <v>107</v>
      </c>
      <c r="C96" s="11"/>
      <c r="D96" s="49">
        <f t="shared" ref="D96:AG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40">
        <f t="shared" si="22"/>
        <v>4355</v>
      </c>
    </row>
    <row r="97" spans="1:34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G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30">
        <f t="shared" si="23"/>
        <v>90.583999999999989</v>
      </c>
      <c r="AH97" s="28"/>
    </row>
    <row r="98" spans="1:34" s="18" customFormat="1" ht="15.9" customHeight="1" x14ac:dyDescent="0.25">
      <c r="A98" s="15"/>
      <c r="B98" s="14" t="s">
        <v>106</v>
      </c>
      <c r="C98" s="16"/>
      <c r="D98" s="51">
        <f t="shared" ref="D98:AG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31">
        <f t="shared" si="24"/>
        <v>4264.4160000000002</v>
      </c>
      <c r="AH98" s="28"/>
    </row>
    <row r="99" spans="1:34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29"/>
    </row>
    <row r="100" spans="1:34" s="1" customFormat="1" ht="15.9" customHeight="1" x14ac:dyDescent="0.25">
      <c r="A100" s="3"/>
      <c r="B100" s="4"/>
      <c r="C100" s="3">
        <f>SUM(D98:AG98)/30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29"/>
    </row>
    <row r="101" spans="1:34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29"/>
    </row>
    <row r="102" spans="1:34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75">
        <v>1</v>
      </c>
    </row>
    <row r="103" spans="1:34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75">
        <v>1</v>
      </c>
    </row>
    <row r="104" spans="1:34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75">
        <v>1</v>
      </c>
    </row>
    <row r="105" spans="1:34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75">
        <v>1</v>
      </c>
    </row>
    <row r="106" spans="1:34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75">
        <v>1</v>
      </c>
    </row>
    <row r="107" spans="1:34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6">
        <v>1</v>
      </c>
    </row>
    <row r="108" spans="1:34" s="1" customFormat="1" ht="15.9" customHeight="1" x14ac:dyDescent="0.25">
      <c r="A108" s="9"/>
      <c r="B108" s="13" t="s">
        <v>107</v>
      </c>
      <c r="C108" s="11"/>
      <c r="D108" s="49">
        <f t="shared" ref="D108:AG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40">
        <f t="shared" si="25"/>
        <v>4937</v>
      </c>
    </row>
    <row r="109" spans="1:34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G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30">
        <f t="shared" si="26"/>
        <v>249.31850000000003</v>
      </c>
    </row>
    <row r="110" spans="1:34" s="1" customFormat="1" ht="15.9" customHeight="1" x14ac:dyDescent="0.25">
      <c r="A110" s="15"/>
      <c r="B110" s="14" t="s">
        <v>106</v>
      </c>
      <c r="C110" s="16"/>
      <c r="D110" s="51">
        <f t="shared" ref="D110:AG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31">
        <f t="shared" si="27"/>
        <v>4687.6814999999997</v>
      </c>
    </row>
    <row r="111" spans="1:34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29"/>
    </row>
    <row r="112" spans="1:34" s="1" customFormat="1" ht="15.9" customHeight="1" x14ac:dyDescent="0.25">
      <c r="A112" s="3"/>
      <c r="B112" s="4"/>
      <c r="C112" s="3">
        <f>SUM(D110:AG110)/30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29"/>
    </row>
    <row r="113" spans="1:33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29"/>
    </row>
    <row r="114" spans="1:33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75">
        <v>1</v>
      </c>
    </row>
    <row r="115" spans="1:33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75">
        <v>1</v>
      </c>
    </row>
    <row r="116" spans="1:33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75">
        <v>1</v>
      </c>
    </row>
    <row r="117" spans="1:33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75">
        <v>1</v>
      </c>
    </row>
    <row r="118" spans="1:33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75">
        <v>1</v>
      </c>
    </row>
    <row r="119" spans="1:33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75">
        <v>1</v>
      </c>
    </row>
    <row r="120" spans="1:33" s="1" customFormat="1" ht="15.9" customHeight="1" x14ac:dyDescent="0.25">
      <c r="A120" s="92">
        <f t="shared" si="28"/>
        <v>7</v>
      </c>
      <c r="B120" s="93" t="s">
        <v>76</v>
      </c>
      <c r="C120" s="92">
        <v>822</v>
      </c>
      <c r="D120" s="123">
        <v>0</v>
      </c>
      <c r="E120" s="115">
        <v>0</v>
      </c>
      <c r="F120" s="115">
        <v>0</v>
      </c>
      <c r="G120" s="115">
        <v>0</v>
      </c>
      <c r="H120" s="115">
        <v>0</v>
      </c>
      <c r="I120" s="115">
        <v>0</v>
      </c>
      <c r="J120" s="115">
        <v>0</v>
      </c>
      <c r="K120" s="115">
        <v>0</v>
      </c>
      <c r="L120" s="115">
        <v>0</v>
      </c>
      <c r="M120" s="60">
        <v>0.2</v>
      </c>
      <c r="N120" s="60">
        <v>0.3</v>
      </c>
      <c r="O120" s="60">
        <v>0.5</v>
      </c>
      <c r="P120" s="60">
        <v>0.7</v>
      </c>
      <c r="Q120" s="60">
        <v>0.9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75">
        <v>1</v>
      </c>
    </row>
    <row r="121" spans="1:33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75">
        <v>1</v>
      </c>
    </row>
    <row r="122" spans="1:33" s="1" customFormat="1" ht="15.9" customHeight="1" x14ac:dyDescent="0.25">
      <c r="A122" s="92">
        <f t="shared" si="28"/>
        <v>9</v>
      </c>
      <c r="B122" s="93" t="s">
        <v>78</v>
      </c>
      <c r="C122" s="92">
        <v>860</v>
      </c>
      <c r="D122" s="123">
        <v>0</v>
      </c>
      <c r="E122" s="115">
        <v>0</v>
      </c>
      <c r="F122" s="115">
        <v>0</v>
      </c>
      <c r="G122" s="115">
        <v>0</v>
      </c>
      <c r="H122" s="115">
        <v>0</v>
      </c>
      <c r="I122" s="115">
        <v>0</v>
      </c>
      <c r="J122" s="115">
        <v>0</v>
      </c>
      <c r="K122" s="115">
        <v>0</v>
      </c>
      <c r="L122" s="115">
        <v>0</v>
      </c>
      <c r="M122" s="115">
        <v>0</v>
      </c>
      <c r="N122" s="115">
        <v>0</v>
      </c>
      <c r="O122" s="115">
        <v>0</v>
      </c>
      <c r="P122" s="115">
        <v>0</v>
      </c>
      <c r="Q122" s="115">
        <v>0</v>
      </c>
      <c r="R122" s="115">
        <v>0</v>
      </c>
      <c r="S122" s="115">
        <v>0</v>
      </c>
      <c r="T122" s="115">
        <v>0</v>
      </c>
      <c r="U122" s="115">
        <v>0</v>
      </c>
      <c r="V122" s="115">
        <v>0</v>
      </c>
      <c r="W122" s="115">
        <v>0</v>
      </c>
      <c r="X122" s="115">
        <v>0</v>
      </c>
      <c r="Y122" s="115">
        <v>0</v>
      </c>
      <c r="Z122" s="115">
        <v>0</v>
      </c>
      <c r="AA122" s="115">
        <v>0</v>
      </c>
      <c r="AB122" s="115">
        <v>0</v>
      </c>
      <c r="AC122" s="115">
        <v>0</v>
      </c>
      <c r="AD122" s="115">
        <v>0</v>
      </c>
      <c r="AE122" s="115">
        <v>0</v>
      </c>
      <c r="AF122" s="115">
        <v>0</v>
      </c>
      <c r="AG122" s="116">
        <v>0</v>
      </c>
    </row>
    <row r="123" spans="1:33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75">
        <v>1</v>
      </c>
    </row>
    <row r="124" spans="1:33" s="1" customFormat="1" ht="15.9" customHeight="1" x14ac:dyDescent="0.25">
      <c r="A124" s="54">
        <f t="shared" si="28"/>
        <v>11</v>
      </c>
      <c r="B124" s="55" t="s">
        <v>80</v>
      </c>
      <c r="C124" s="54">
        <v>818</v>
      </c>
      <c r="D124" s="112">
        <v>0.5</v>
      </c>
      <c r="E124" s="60">
        <v>0.7</v>
      </c>
      <c r="F124" s="60">
        <v>0.9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75">
        <v>1</v>
      </c>
    </row>
    <row r="125" spans="1:33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75">
        <v>1</v>
      </c>
    </row>
    <row r="126" spans="1:33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75">
        <v>1</v>
      </c>
    </row>
    <row r="127" spans="1:33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75">
        <v>1</v>
      </c>
    </row>
    <row r="128" spans="1:33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75">
        <v>1</v>
      </c>
    </row>
    <row r="129" spans="1:34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75">
        <v>1</v>
      </c>
    </row>
    <row r="130" spans="1:34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75">
        <v>1</v>
      </c>
    </row>
    <row r="131" spans="1:34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115">
        <v>0</v>
      </c>
      <c r="N131" s="115">
        <v>0</v>
      </c>
      <c r="O131" s="115">
        <v>0</v>
      </c>
      <c r="P131" s="115">
        <v>0</v>
      </c>
      <c r="Q131" s="115">
        <v>0</v>
      </c>
      <c r="R131" s="115">
        <v>0</v>
      </c>
      <c r="S131" s="115">
        <v>0</v>
      </c>
      <c r="T131" s="115">
        <v>0</v>
      </c>
      <c r="U131" s="115">
        <v>0</v>
      </c>
      <c r="V131" s="115">
        <v>0</v>
      </c>
      <c r="W131" s="115">
        <v>0</v>
      </c>
      <c r="X131" s="115">
        <v>0</v>
      </c>
      <c r="Y131" s="115">
        <v>0</v>
      </c>
      <c r="Z131" s="115">
        <v>0</v>
      </c>
      <c r="AA131" s="115">
        <v>0</v>
      </c>
      <c r="AB131" s="115">
        <v>0</v>
      </c>
      <c r="AC131" s="115">
        <v>0</v>
      </c>
      <c r="AD131" s="115">
        <v>0</v>
      </c>
      <c r="AE131" s="115">
        <v>0</v>
      </c>
      <c r="AF131" s="115">
        <v>0</v>
      </c>
      <c r="AG131" s="116">
        <v>0</v>
      </c>
    </row>
    <row r="132" spans="1:34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75">
        <v>1</v>
      </c>
    </row>
    <row r="133" spans="1:34" s="1" customFormat="1" ht="15.9" customHeight="1" x14ac:dyDescent="0.25">
      <c r="A133" s="92">
        <f t="shared" si="28"/>
        <v>20</v>
      </c>
      <c r="B133" s="93" t="s">
        <v>89</v>
      </c>
      <c r="C133" s="92">
        <v>1148</v>
      </c>
      <c r="D133" s="123">
        <v>0</v>
      </c>
      <c r="E133" s="115">
        <v>0</v>
      </c>
      <c r="F133" s="115">
        <v>0</v>
      </c>
      <c r="G133" s="115">
        <v>0</v>
      </c>
      <c r="H133" s="115">
        <v>0</v>
      </c>
      <c r="I133" s="115">
        <v>0</v>
      </c>
      <c r="J133" s="115">
        <v>0</v>
      </c>
      <c r="K133" s="115">
        <v>0</v>
      </c>
      <c r="L133" s="115">
        <v>0</v>
      </c>
      <c r="M133" s="115">
        <v>0</v>
      </c>
      <c r="N133" s="115">
        <v>0</v>
      </c>
      <c r="O133" s="115">
        <v>0</v>
      </c>
      <c r="P133" s="115">
        <v>0</v>
      </c>
      <c r="Q133" s="115">
        <v>0</v>
      </c>
      <c r="R133" s="115">
        <v>0</v>
      </c>
      <c r="S133" s="115">
        <v>0</v>
      </c>
      <c r="T133" s="115">
        <v>0</v>
      </c>
      <c r="U133" s="115">
        <v>0</v>
      </c>
      <c r="V133" s="115">
        <v>0</v>
      </c>
      <c r="W133" s="115">
        <v>0</v>
      </c>
      <c r="X133" s="115">
        <v>0</v>
      </c>
      <c r="Y133" s="115">
        <v>0</v>
      </c>
      <c r="Z133" s="115">
        <v>0</v>
      </c>
      <c r="AA133" s="115">
        <v>0</v>
      </c>
      <c r="AB133" s="115">
        <v>0</v>
      </c>
      <c r="AC133" s="115">
        <v>0</v>
      </c>
      <c r="AD133" s="60">
        <v>0.2</v>
      </c>
      <c r="AE133" s="60">
        <v>0.3</v>
      </c>
      <c r="AF133" s="60">
        <v>0.5</v>
      </c>
      <c r="AG133" s="61">
        <v>0.7</v>
      </c>
    </row>
    <row r="134" spans="1:34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75">
        <v>1</v>
      </c>
    </row>
    <row r="135" spans="1:34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75">
        <v>1</v>
      </c>
    </row>
    <row r="136" spans="1:34" s="1" customFormat="1" ht="15.9" customHeight="1" x14ac:dyDescent="0.25">
      <c r="A136" s="92">
        <f t="shared" si="28"/>
        <v>23</v>
      </c>
      <c r="B136" s="93" t="s">
        <v>92</v>
      </c>
      <c r="C136" s="92">
        <v>801</v>
      </c>
      <c r="D136" s="123">
        <v>0</v>
      </c>
      <c r="E136" s="115">
        <v>0</v>
      </c>
      <c r="F136" s="115">
        <v>0</v>
      </c>
      <c r="G136" s="115">
        <v>0</v>
      </c>
      <c r="H136" s="115">
        <v>0</v>
      </c>
      <c r="I136" s="115">
        <v>0</v>
      </c>
      <c r="J136" s="60">
        <v>0.2</v>
      </c>
      <c r="K136" s="60">
        <v>0.3</v>
      </c>
      <c r="L136" s="60">
        <v>0.5</v>
      </c>
      <c r="M136" s="60">
        <v>0.7</v>
      </c>
      <c r="N136" s="60">
        <v>0.9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75">
        <v>1</v>
      </c>
    </row>
    <row r="137" spans="1:34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75">
        <v>1</v>
      </c>
    </row>
    <row r="138" spans="1:34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75">
        <v>1</v>
      </c>
    </row>
    <row r="139" spans="1:34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75">
        <v>1</v>
      </c>
    </row>
    <row r="140" spans="1:34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6">
        <v>1</v>
      </c>
    </row>
    <row r="141" spans="1:34" s="1" customFormat="1" ht="15.9" customHeight="1" x14ac:dyDescent="0.25">
      <c r="A141" s="9"/>
      <c r="B141" s="20" t="s">
        <v>107</v>
      </c>
      <c r="C141" s="11"/>
      <c r="D141" s="49">
        <f t="shared" ref="D141:AG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21549</v>
      </c>
      <c r="E141" s="12">
        <f t="shared" si="29"/>
        <v>21712.6</v>
      </c>
      <c r="F141" s="12">
        <f t="shared" si="29"/>
        <v>21876.2</v>
      </c>
      <c r="G141" s="12">
        <f t="shared" si="29"/>
        <v>21958</v>
      </c>
      <c r="H141" s="12">
        <f t="shared" si="29"/>
        <v>21958</v>
      </c>
      <c r="I141" s="12">
        <f t="shared" si="29"/>
        <v>21958</v>
      </c>
      <c r="J141" s="12">
        <f t="shared" si="29"/>
        <v>22118.2</v>
      </c>
      <c r="K141" s="12">
        <f t="shared" si="29"/>
        <v>22198.3</v>
      </c>
      <c r="L141" s="12">
        <f t="shared" si="29"/>
        <v>22358.5</v>
      </c>
      <c r="M141" s="12">
        <f t="shared" si="29"/>
        <v>21837.100000000002</v>
      </c>
      <c r="N141" s="12">
        <f t="shared" si="29"/>
        <v>22079.5</v>
      </c>
      <c r="O141" s="12">
        <f t="shared" si="29"/>
        <v>22324</v>
      </c>
      <c r="P141" s="12">
        <f t="shared" si="29"/>
        <v>22488.400000000001</v>
      </c>
      <c r="Q141" s="12">
        <f t="shared" si="29"/>
        <v>22652.799999999999</v>
      </c>
      <c r="R141" s="12">
        <f t="shared" si="29"/>
        <v>22735</v>
      </c>
      <c r="S141" s="12">
        <f t="shared" si="29"/>
        <v>22735</v>
      </c>
      <c r="T141" s="12">
        <f t="shared" si="29"/>
        <v>22735</v>
      </c>
      <c r="U141" s="12">
        <f t="shared" si="29"/>
        <v>22735</v>
      </c>
      <c r="V141" s="12">
        <f t="shared" si="29"/>
        <v>22735</v>
      </c>
      <c r="W141" s="12">
        <f t="shared" si="29"/>
        <v>22735</v>
      </c>
      <c r="X141" s="12">
        <f t="shared" si="29"/>
        <v>22735</v>
      </c>
      <c r="Y141" s="12">
        <f t="shared" si="29"/>
        <v>22735</v>
      </c>
      <c r="Z141" s="12">
        <f t="shared" si="29"/>
        <v>22735</v>
      </c>
      <c r="AA141" s="12">
        <f t="shared" si="29"/>
        <v>22735</v>
      </c>
      <c r="AB141" s="12">
        <f t="shared" si="29"/>
        <v>22735</v>
      </c>
      <c r="AC141" s="12">
        <f t="shared" si="29"/>
        <v>22735</v>
      </c>
      <c r="AD141" s="12">
        <f t="shared" si="29"/>
        <v>22964.6</v>
      </c>
      <c r="AE141" s="12">
        <f t="shared" si="29"/>
        <v>23079.4</v>
      </c>
      <c r="AF141" s="12">
        <f t="shared" si="29"/>
        <v>23309</v>
      </c>
      <c r="AG141" s="30">
        <f t="shared" si="29"/>
        <v>23538.6</v>
      </c>
    </row>
    <row r="142" spans="1:34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G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572.89400000000001</v>
      </c>
      <c r="E142" s="12">
        <f t="shared" si="30"/>
        <v>572.89400000000001</v>
      </c>
      <c r="F142" s="12">
        <f t="shared" si="30"/>
        <v>572.89400000000001</v>
      </c>
      <c r="G142" s="12">
        <f t="shared" si="30"/>
        <v>595.06179999999995</v>
      </c>
      <c r="H142" s="12">
        <f t="shared" si="30"/>
        <v>595.06179999999995</v>
      </c>
      <c r="I142" s="12">
        <f t="shared" si="30"/>
        <v>595.06179999999995</v>
      </c>
      <c r="J142" s="12">
        <f t="shared" si="30"/>
        <v>595.06179999999995</v>
      </c>
      <c r="K142" s="12">
        <f t="shared" si="30"/>
        <v>595.06179999999995</v>
      </c>
      <c r="L142" s="12">
        <f t="shared" si="30"/>
        <v>595.06179999999995</v>
      </c>
      <c r="M142" s="12">
        <f t="shared" si="30"/>
        <v>572.13519999999994</v>
      </c>
      <c r="N142" s="12">
        <f t="shared" si="30"/>
        <v>572.13519999999994</v>
      </c>
      <c r="O142" s="12">
        <f t="shared" si="30"/>
        <v>593.84230000000002</v>
      </c>
      <c r="P142" s="12">
        <f t="shared" si="30"/>
        <v>593.84230000000002</v>
      </c>
      <c r="Q142" s="12">
        <f t="shared" si="30"/>
        <v>593.84230000000002</v>
      </c>
      <c r="R142" s="12">
        <f t="shared" si="30"/>
        <v>616.11849999999993</v>
      </c>
      <c r="S142" s="12">
        <f t="shared" si="30"/>
        <v>616.11849999999993</v>
      </c>
      <c r="T142" s="12">
        <f t="shared" si="30"/>
        <v>616.11849999999993</v>
      </c>
      <c r="U142" s="12">
        <f t="shared" si="30"/>
        <v>616.11849999999993</v>
      </c>
      <c r="V142" s="12">
        <f t="shared" si="30"/>
        <v>616.11849999999993</v>
      </c>
      <c r="W142" s="12">
        <f t="shared" si="30"/>
        <v>616.11849999999993</v>
      </c>
      <c r="X142" s="12">
        <f t="shared" si="30"/>
        <v>616.11849999999993</v>
      </c>
      <c r="Y142" s="12">
        <f t="shared" si="30"/>
        <v>616.11849999999993</v>
      </c>
      <c r="Z142" s="12">
        <f t="shared" si="30"/>
        <v>616.11849999999993</v>
      </c>
      <c r="AA142" s="12">
        <f t="shared" si="30"/>
        <v>616.11849999999993</v>
      </c>
      <c r="AB142" s="12">
        <f t="shared" si="30"/>
        <v>616.11849999999993</v>
      </c>
      <c r="AC142" s="12">
        <f t="shared" si="30"/>
        <v>616.11849999999993</v>
      </c>
      <c r="AD142" s="12">
        <f t="shared" si="30"/>
        <v>616.11849999999993</v>
      </c>
      <c r="AE142" s="12">
        <f t="shared" si="30"/>
        <v>616.11849999999993</v>
      </c>
      <c r="AF142" s="12">
        <f t="shared" si="30"/>
        <v>616.11849999999993</v>
      </c>
      <c r="AG142" s="30">
        <f t="shared" si="30"/>
        <v>616.11849999999993</v>
      </c>
      <c r="AH142" s="28"/>
    </row>
    <row r="143" spans="1:34" s="18" customFormat="1" ht="15.9" customHeight="1" x14ac:dyDescent="0.25">
      <c r="A143" s="15"/>
      <c r="B143" s="14" t="s">
        <v>106</v>
      </c>
      <c r="C143" s="16"/>
      <c r="D143" s="51">
        <f t="shared" ref="D143:AG143" si="31">D141-D142</f>
        <v>20976.106</v>
      </c>
      <c r="E143" s="17">
        <f t="shared" si="31"/>
        <v>21139.705999999998</v>
      </c>
      <c r="F143" s="17">
        <f t="shared" si="31"/>
        <v>21303.306</v>
      </c>
      <c r="G143" s="17">
        <f t="shared" si="31"/>
        <v>21362.938200000001</v>
      </c>
      <c r="H143" s="17">
        <f t="shared" si="31"/>
        <v>21362.938200000001</v>
      </c>
      <c r="I143" s="17">
        <f t="shared" si="31"/>
        <v>21362.938200000001</v>
      </c>
      <c r="J143" s="17">
        <f t="shared" si="31"/>
        <v>21523.138200000001</v>
      </c>
      <c r="K143" s="17">
        <f t="shared" si="31"/>
        <v>21603.2382</v>
      </c>
      <c r="L143" s="17">
        <f t="shared" si="31"/>
        <v>21763.438200000001</v>
      </c>
      <c r="M143" s="17">
        <f t="shared" si="31"/>
        <v>21264.964800000002</v>
      </c>
      <c r="N143" s="17">
        <f t="shared" si="31"/>
        <v>21507.364799999999</v>
      </c>
      <c r="O143" s="17">
        <f t="shared" si="31"/>
        <v>21730.1577</v>
      </c>
      <c r="P143" s="17">
        <f t="shared" si="31"/>
        <v>21894.557700000001</v>
      </c>
      <c r="Q143" s="17">
        <f t="shared" si="31"/>
        <v>22058.957699999999</v>
      </c>
      <c r="R143" s="17">
        <f t="shared" si="31"/>
        <v>22118.8815</v>
      </c>
      <c r="S143" s="17">
        <f t="shared" si="31"/>
        <v>22118.8815</v>
      </c>
      <c r="T143" s="17">
        <f t="shared" si="31"/>
        <v>22118.8815</v>
      </c>
      <c r="U143" s="17">
        <f t="shared" si="31"/>
        <v>22118.8815</v>
      </c>
      <c r="V143" s="17">
        <f t="shared" si="31"/>
        <v>22118.8815</v>
      </c>
      <c r="W143" s="17">
        <f t="shared" si="31"/>
        <v>22118.8815</v>
      </c>
      <c r="X143" s="17">
        <f t="shared" si="31"/>
        <v>22118.8815</v>
      </c>
      <c r="Y143" s="17">
        <f t="shared" si="31"/>
        <v>22118.8815</v>
      </c>
      <c r="Z143" s="17">
        <f t="shared" si="31"/>
        <v>22118.8815</v>
      </c>
      <c r="AA143" s="17">
        <f t="shared" si="31"/>
        <v>22118.8815</v>
      </c>
      <c r="AB143" s="17">
        <f t="shared" si="31"/>
        <v>22118.8815</v>
      </c>
      <c r="AC143" s="17">
        <f t="shared" si="31"/>
        <v>22118.8815</v>
      </c>
      <c r="AD143" s="17">
        <f t="shared" si="31"/>
        <v>22348.481499999998</v>
      </c>
      <c r="AE143" s="17">
        <f t="shared" si="31"/>
        <v>22463.281500000001</v>
      </c>
      <c r="AF143" s="17">
        <f t="shared" si="31"/>
        <v>22692.8815</v>
      </c>
      <c r="AG143" s="31">
        <f t="shared" si="31"/>
        <v>22922.481499999998</v>
      </c>
      <c r="AH143" s="28"/>
    </row>
    <row r="144" spans="1:34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29"/>
    </row>
    <row r="145" spans="1:34" s="1" customFormat="1" ht="15.9" customHeight="1" x14ac:dyDescent="0.25">
      <c r="A145" s="3"/>
      <c r="B145" s="4"/>
      <c r="C145" s="3">
        <f>SUM(D143:AG143)/30</f>
        <v>21890.248463333344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29"/>
    </row>
    <row r="146" spans="1:34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29"/>
    </row>
    <row r="147" spans="1:34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75">
        <v>1</v>
      </c>
    </row>
    <row r="148" spans="1:34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75">
        <v>1</v>
      </c>
    </row>
    <row r="149" spans="1:34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75">
        <v>1</v>
      </c>
    </row>
    <row r="150" spans="1:34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75">
        <v>1</v>
      </c>
    </row>
    <row r="151" spans="1:34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75">
        <v>1</v>
      </c>
    </row>
    <row r="152" spans="1:34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75">
        <v>1</v>
      </c>
    </row>
    <row r="153" spans="1:34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6">
        <v>1</v>
      </c>
    </row>
    <row r="154" spans="1:34" s="1" customFormat="1" ht="15.9" customHeight="1" x14ac:dyDescent="0.25">
      <c r="A154" s="9"/>
      <c r="B154" s="20" t="s">
        <v>107</v>
      </c>
      <c r="C154" s="11"/>
      <c r="D154" s="49">
        <f t="shared" ref="D154:AG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30">
        <f t="shared" si="33"/>
        <v>7217</v>
      </c>
    </row>
    <row r="155" spans="1:34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G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30">
        <f t="shared" si="34"/>
        <v>229.50060000000002</v>
      </c>
      <c r="AH155" s="28"/>
    </row>
    <row r="156" spans="1:34" s="18" customFormat="1" ht="15.9" customHeight="1" x14ac:dyDescent="0.25">
      <c r="A156" s="15"/>
      <c r="B156" s="14" t="s">
        <v>106</v>
      </c>
      <c r="C156" s="16"/>
      <c r="D156" s="51">
        <f t="shared" ref="D156:AG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31">
        <f t="shared" si="35"/>
        <v>6987.4993999999997</v>
      </c>
      <c r="AH156" s="28"/>
    </row>
    <row r="157" spans="1:34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29"/>
    </row>
    <row r="158" spans="1:34" s="1" customFormat="1" ht="15.9" customHeight="1" x14ac:dyDescent="0.25">
      <c r="A158" s="3"/>
      <c r="B158" s="4"/>
      <c r="C158" s="3">
        <f>SUM(D156:AG156)/30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29"/>
    </row>
    <row r="159" spans="1:34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29"/>
    </row>
    <row r="160" spans="1:34" s="1" customFormat="1" ht="15.9" customHeight="1" x14ac:dyDescent="0.25">
      <c r="A160" s="9"/>
      <c r="B160" s="10" t="s">
        <v>112</v>
      </c>
      <c r="C160" s="11"/>
      <c r="D160" s="51">
        <f t="shared" ref="D160:AG160" si="36">D15+D25+D36+D55+D75+D87+D98+D110+D143+D156</f>
        <v>75861.659400000004</v>
      </c>
      <c r="E160" s="43">
        <f t="shared" si="36"/>
        <v>76023.349799999996</v>
      </c>
      <c r="F160" s="43">
        <f t="shared" si="36"/>
        <v>74261.269799999995</v>
      </c>
      <c r="G160" s="43">
        <f t="shared" si="36"/>
        <v>74549.822</v>
      </c>
      <c r="H160" s="43">
        <f t="shared" si="36"/>
        <v>74793.421999999991</v>
      </c>
      <c r="I160" s="43">
        <f t="shared" si="36"/>
        <v>75104.84199999999</v>
      </c>
      <c r="J160" s="43">
        <f t="shared" si="36"/>
        <v>75587.241999999998</v>
      </c>
      <c r="K160" s="43">
        <f t="shared" si="36"/>
        <v>75882.154500000004</v>
      </c>
      <c r="L160" s="43">
        <f t="shared" si="36"/>
        <v>76082.519100000005</v>
      </c>
      <c r="M160" s="43">
        <f t="shared" si="36"/>
        <v>75573.265700000004</v>
      </c>
      <c r="N160" s="43">
        <f t="shared" si="36"/>
        <v>75804.885699999999</v>
      </c>
      <c r="O160" s="43">
        <f t="shared" si="36"/>
        <v>76016.8986</v>
      </c>
      <c r="P160" s="43">
        <f t="shared" si="36"/>
        <v>76170.518599999996</v>
      </c>
      <c r="Q160" s="43">
        <f t="shared" si="36"/>
        <v>76324.138600000006</v>
      </c>
      <c r="R160" s="43">
        <f t="shared" si="36"/>
        <v>76373.282399999996</v>
      </c>
      <c r="S160" s="43">
        <f t="shared" si="36"/>
        <v>76362.502399999998</v>
      </c>
      <c r="T160" s="43">
        <f t="shared" si="36"/>
        <v>76557.922399999996</v>
      </c>
      <c r="U160" s="43">
        <f t="shared" si="36"/>
        <v>76650.242399999988</v>
      </c>
      <c r="V160" s="43">
        <f t="shared" si="36"/>
        <v>76021.009299999991</v>
      </c>
      <c r="W160" s="43">
        <f t="shared" si="36"/>
        <v>76216.429300000003</v>
      </c>
      <c r="X160" s="43">
        <f t="shared" si="36"/>
        <v>76411.849300000002</v>
      </c>
      <c r="Y160" s="43">
        <f t="shared" si="36"/>
        <v>76442.973400000003</v>
      </c>
      <c r="Z160" s="43">
        <f t="shared" si="36"/>
        <v>75677.593399999998</v>
      </c>
      <c r="AA160" s="43">
        <f t="shared" si="36"/>
        <v>75677.593399999998</v>
      </c>
      <c r="AB160" s="43">
        <f t="shared" si="36"/>
        <v>75677.593399999998</v>
      </c>
      <c r="AC160" s="43">
        <f t="shared" si="36"/>
        <v>75677.593399999998</v>
      </c>
      <c r="AD160" s="43">
        <f t="shared" si="36"/>
        <v>75907.193399999989</v>
      </c>
      <c r="AE160" s="43">
        <f t="shared" si="36"/>
        <v>76021.993399999992</v>
      </c>
      <c r="AF160" s="43">
        <f t="shared" si="36"/>
        <v>76251.593399999998</v>
      </c>
      <c r="AG160" s="44">
        <f t="shared" si="36"/>
        <v>76481.193399999989</v>
      </c>
    </row>
    <row r="161" spans="1:34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29"/>
    </row>
    <row r="162" spans="1:34" s="1" customFormat="1" ht="15.9" customHeight="1" x14ac:dyDescent="0.25">
      <c r="A162" s="3"/>
      <c r="B162" s="4"/>
      <c r="C162" s="3">
        <f>SUM(D160:AG160)/30</f>
        <v>75881.484863333317</v>
      </c>
      <c r="D162" s="53">
        <f t="shared" ref="D162:AG162" si="37">(D13+D23+D34+D53+D73+D85+D96+D141+D154)/87012</f>
        <v>0.84178871879740724</v>
      </c>
      <c r="E162" s="25">
        <f t="shared" si="37"/>
        <v>0.84390612789040587</v>
      </c>
      <c r="F162" s="25">
        <f t="shared" si="37"/>
        <v>0.82349170229393653</v>
      </c>
      <c r="G162" s="25">
        <f t="shared" si="37"/>
        <v>0.82706270399485138</v>
      </c>
      <c r="H162" s="25">
        <f t="shared" si="37"/>
        <v>0.82986231784121722</v>
      </c>
      <c r="I162" s="25">
        <f t="shared" si="37"/>
        <v>0.83344136440950667</v>
      </c>
      <c r="J162" s="25">
        <f t="shared" si="37"/>
        <v>0.83898542729738435</v>
      </c>
      <c r="K162" s="25">
        <f t="shared" si="37"/>
        <v>0.84253689146324651</v>
      </c>
      <c r="L162" s="25">
        <f t="shared" si="37"/>
        <v>0.84528134050475789</v>
      </c>
      <c r="M162" s="25">
        <f t="shared" si="37"/>
        <v>0.83916517261986856</v>
      </c>
      <c r="N162" s="25">
        <f t="shared" si="37"/>
        <v>0.84182710430745178</v>
      </c>
      <c r="O162" s="25">
        <f t="shared" si="37"/>
        <v>0.84451317059715902</v>
      </c>
      <c r="P162" s="25">
        <f t="shared" si="37"/>
        <v>0.84627867420585656</v>
      </c>
      <c r="Q162" s="25">
        <f t="shared" si="37"/>
        <v>0.84804417781455432</v>
      </c>
      <c r="R162" s="25">
        <f t="shared" si="37"/>
        <v>0.84886498414011868</v>
      </c>
      <c r="S162" s="25">
        <f t="shared" si="37"/>
        <v>0.84874109318254953</v>
      </c>
      <c r="T162" s="25">
        <f t="shared" si="37"/>
        <v>0.85098699030018854</v>
      </c>
      <c r="U162" s="25">
        <f t="shared" si="37"/>
        <v>0.8520479933802233</v>
      </c>
      <c r="V162" s="25">
        <f t="shared" si="37"/>
        <v>0.84465154231600248</v>
      </c>
      <c r="W162" s="25">
        <f t="shared" si="37"/>
        <v>0.84689743943364137</v>
      </c>
      <c r="X162" s="25">
        <f t="shared" si="37"/>
        <v>0.84914333655128027</v>
      </c>
      <c r="Y162" s="25">
        <f t="shared" si="37"/>
        <v>0.8500804486737461</v>
      </c>
      <c r="Z162" s="25">
        <f t="shared" si="37"/>
        <v>0.84128419068634219</v>
      </c>
      <c r="AA162" s="25">
        <f t="shared" si="37"/>
        <v>0.84128419068634219</v>
      </c>
      <c r="AB162" s="25">
        <f t="shared" si="37"/>
        <v>0.84128419068634219</v>
      </c>
      <c r="AC162" s="25">
        <f t="shared" si="37"/>
        <v>0.84128419068634219</v>
      </c>
      <c r="AD162" s="25">
        <f t="shared" si="37"/>
        <v>0.84392290718521579</v>
      </c>
      <c r="AE162" s="25">
        <f t="shared" si="37"/>
        <v>0.84524226543465275</v>
      </c>
      <c r="AF162" s="25">
        <f t="shared" si="37"/>
        <v>0.84788098193352646</v>
      </c>
      <c r="AG162" s="32">
        <f t="shared" si="37"/>
        <v>0.85051969843240016</v>
      </c>
      <c r="AH162" s="24"/>
    </row>
    <row r="163" spans="1:34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29"/>
    </row>
    <row r="164" spans="1:34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84"/>
    </row>
    <row r="165" spans="1:34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29"/>
    </row>
    <row r="166" spans="1:34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75">
        <v>1</v>
      </c>
    </row>
    <row r="167" spans="1:34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75">
        <v>1</v>
      </c>
    </row>
    <row r="168" spans="1:34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75">
        <v>1</v>
      </c>
    </row>
    <row r="169" spans="1:34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75">
        <v>1</v>
      </c>
    </row>
    <row r="170" spans="1:34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75">
        <v>1</v>
      </c>
    </row>
    <row r="171" spans="1:34" x14ac:dyDescent="0.3">
      <c r="A171" s="54">
        <f t="shared" si="38"/>
        <v>6</v>
      </c>
      <c r="B171" s="55" t="s">
        <v>120</v>
      </c>
      <c r="C171" s="54">
        <v>1247</v>
      </c>
      <c r="D171" s="112">
        <v>0.3</v>
      </c>
      <c r="E171" s="60">
        <v>0.5</v>
      </c>
      <c r="F171" s="60">
        <v>0.7</v>
      </c>
      <c r="G171" s="60">
        <v>0.9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75">
        <v>1</v>
      </c>
    </row>
    <row r="172" spans="1:34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75">
        <v>1</v>
      </c>
    </row>
    <row r="173" spans="1:34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76">
        <v>1</v>
      </c>
    </row>
    <row r="174" spans="1:34" x14ac:dyDescent="0.3">
      <c r="A174" s="9"/>
      <c r="B174" s="20" t="s">
        <v>107</v>
      </c>
      <c r="C174" s="11"/>
      <c r="D174" s="49">
        <f t="shared" ref="D174:AG174" si="39">(D166*$C166)+(D167*$C167)+(D168*$C168)+(D169*$C169)+(D170*$C170)+(D171*$C171)+(D172*$C172)+(D173*$C173)</f>
        <v>8277.1</v>
      </c>
      <c r="E174" s="12">
        <f t="shared" si="39"/>
        <v>8526.5</v>
      </c>
      <c r="F174" s="12">
        <f t="shared" si="39"/>
        <v>8775.9</v>
      </c>
      <c r="G174" s="12">
        <f t="shared" si="39"/>
        <v>9025.2999999999993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0">
        <f t="shared" si="39"/>
        <v>9150</v>
      </c>
    </row>
    <row r="175" spans="1:34" x14ac:dyDescent="0.3">
      <c r="A175" s="15"/>
      <c r="B175" s="13" t="s">
        <v>108</v>
      </c>
      <c r="C175" s="19">
        <v>7.2499999999999995E-2</v>
      </c>
      <c r="D175" s="50">
        <f t="shared" ref="D175:AG175" si="40">(IF(D166&lt;100%,0,D166*$C166)+IF(D167&lt;100%,0,D167*$C167)+IF(D168&lt;100%,0,D168*$C168)+IF(D169&lt;100%,0,D169*$C169)+IF(D170&lt;100%,0,D170*$C170)+IF(D171&lt;100%,0,D171*$C171)+IF(D172&lt;100%,0,D172*$C172)+IF(D173&lt;100%,0,D173*$C173))*$C175</f>
        <v>572.96749999999997</v>
      </c>
      <c r="E175" s="37">
        <f t="shared" si="40"/>
        <v>572.96749999999997</v>
      </c>
      <c r="F175" s="37">
        <f t="shared" si="40"/>
        <v>572.96749999999997</v>
      </c>
      <c r="G175" s="37">
        <f t="shared" si="40"/>
        <v>572.96749999999997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0">
        <f t="shared" si="40"/>
        <v>663.375</v>
      </c>
    </row>
    <row r="176" spans="1:34" x14ac:dyDescent="0.3">
      <c r="A176" s="15"/>
      <c r="B176" s="14" t="s">
        <v>106</v>
      </c>
      <c r="C176" s="16"/>
      <c r="D176" s="51">
        <f t="shared" ref="D176:AG176" si="41">D174-D175</f>
        <v>7704.1325000000006</v>
      </c>
      <c r="E176" s="17">
        <f t="shared" si="41"/>
        <v>7953.5325000000003</v>
      </c>
      <c r="F176" s="17">
        <f t="shared" si="41"/>
        <v>8202.932499999999</v>
      </c>
      <c r="G176" s="17">
        <f t="shared" si="41"/>
        <v>8452.3324999999986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1">
        <f t="shared" si="41"/>
        <v>8486.625</v>
      </c>
    </row>
    <row r="177" spans="1:33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29"/>
    </row>
    <row r="178" spans="1:33" x14ac:dyDescent="0.3">
      <c r="A178" s="3"/>
      <c r="B178" s="4"/>
      <c r="C178" s="3">
        <f>SUM(D176:AG176)/30</f>
        <v>8432.1726666666673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D25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5">
        <v>37226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" customHeight="1" x14ac:dyDescent="0.25">
      <c r="A9" s="92">
        <f t="shared" si="1"/>
        <v>5</v>
      </c>
      <c r="B9" s="93" t="s">
        <v>7</v>
      </c>
      <c r="C9" s="92">
        <v>1090</v>
      </c>
      <c r="D9" s="123">
        <v>0</v>
      </c>
      <c r="E9" s="115">
        <v>0</v>
      </c>
      <c r="F9" s="115">
        <v>0</v>
      </c>
      <c r="G9" s="115">
        <v>0</v>
      </c>
      <c r="H9" s="115">
        <v>0</v>
      </c>
      <c r="I9" s="60">
        <v>0.2</v>
      </c>
      <c r="J9" s="60">
        <v>0.3</v>
      </c>
      <c r="K9" s="60">
        <v>0.5</v>
      </c>
      <c r="L9" s="60">
        <v>0.7</v>
      </c>
      <c r="M9" s="60">
        <v>0.9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" customHeight="1" x14ac:dyDescent="0.25">
      <c r="A10" s="54">
        <f t="shared" si="1"/>
        <v>6</v>
      </c>
      <c r="B10" s="55" t="s">
        <v>8</v>
      </c>
      <c r="C10" s="54">
        <v>1098</v>
      </c>
      <c r="D10" s="112">
        <v>0.2</v>
      </c>
      <c r="E10" s="60">
        <v>0.3</v>
      </c>
      <c r="F10" s="60">
        <v>0.5</v>
      </c>
      <c r="G10" s="60">
        <v>0.7</v>
      </c>
      <c r="H10" s="60">
        <v>0.9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5733.6</v>
      </c>
      <c r="E13" s="12">
        <f t="shared" si="2"/>
        <v>5843.4</v>
      </c>
      <c r="F13" s="12">
        <f t="shared" si="2"/>
        <v>6063</v>
      </c>
      <c r="G13" s="12">
        <f t="shared" si="2"/>
        <v>6282.6</v>
      </c>
      <c r="H13" s="12">
        <f t="shared" si="2"/>
        <v>6502.2</v>
      </c>
      <c r="I13" s="12">
        <f t="shared" si="2"/>
        <v>6830</v>
      </c>
      <c r="J13" s="12">
        <f t="shared" si="2"/>
        <v>6939</v>
      </c>
      <c r="K13" s="12">
        <f t="shared" si="2"/>
        <v>7157</v>
      </c>
      <c r="L13" s="12">
        <f t="shared" si="2"/>
        <v>7375</v>
      </c>
      <c r="M13" s="12">
        <f t="shared" si="2"/>
        <v>7593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238.20480000000001</v>
      </c>
      <c r="E14" s="12">
        <f t="shared" si="3"/>
        <v>238.20480000000001</v>
      </c>
      <c r="F14" s="12">
        <f t="shared" si="3"/>
        <v>238.20480000000001</v>
      </c>
      <c r="G14" s="12">
        <f t="shared" si="3"/>
        <v>238.20480000000001</v>
      </c>
      <c r="H14" s="12">
        <f t="shared" si="3"/>
        <v>238.20480000000001</v>
      </c>
      <c r="I14" s="12">
        <f t="shared" si="3"/>
        <v>285.63839999999999</v>
      </c>
      <c r="J14" s="12">
        <f t="shared" si="3"/>
        <v>285.63839999999999</v>
      </c>
      <c r="K14" s="12">
        <f t="shared" si="3"/>
        <v>285.63839999999999</v>
      </c>
      <c r="L14" s="12">
        <f t="shared" si="3"/>
        <v>285.63839999999999</v>
      </c>
      <c r="M14" s="12">
        <f t="shared" si="3"/>
        <v>285.63839999999999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332.72640000000001</v>
      </c>
      <c r="AH14" s="30">
        <f t="shared" si="3"/>
        <v>332.72640000000001</v>
      </c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4">D13-D14</f>
        <v>5495.3951999999999</v>
      </c>
      <c r="E15" s="17">
        <f t="shared" si="4"/>
        <v>5605.1951999999992</v>
      </c>
      <c r="F15" s="17">
        <f t="shared" si="4"/>
        <v>5824.7951999999996</v>
      </c>
      <c r="G15" s="17">
        <f t="shared" si="4"/>
        <v>6044.3951999999999</v>
      </c>
      <c r="H15" s="17">
        <f t="shared" si="4"/>
        <v>6263.9951999999994</v>
      </c>
      <c r="I15" s="17">
        <f t="shared" si="4"/>
        <v>6544.3616000000002</v>
      </c>
      <c r="J15" s="17">
        <f t="shared" si="4"/>
        <v>6653.3616000000002</v>
      </c>
      <c r="K15" s="17">
        <f t="shared" si="4"/>
        <v>6871.3616000000002</v>
      </c>
      <c r="L15" s="17">
        <f t="shared" si="4"/>
        <v>7089.3616000000002</v>
      </c>
      <c r="M15" s="17">
        <f t="shared" si="4"/>
        <v>7307.3616000000002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" customHeight="1" x14ac:dyDescent="0.25">
      <c r="A17" s="3"/>
      <c r="B17" s="4"/>
      <c r="C17" s="3">
        <f>SUM(D15:AH15)/31</f>
        <v>7046.9138580645213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" customHeight="1" x14ac:dyDescent="0.25">
      <c r="A27" s="3"/>
      <c r="B27" s="4"/>
      <c r="C27" s="3">
        <f>SUM(D25:AH25)/31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" customHeight="1" x14ac:dyDescent="0.25">
      <c r="A31" s="92">
        <f>+A30+1</f>
        <v>3</v>
      </c>
      <c r="B31" s="93" t="s">
        <v>20</v>
      </c>
      <c r="C31" s="92">
        <v>839</v>
      </c>
      <c r="D31" s="123">
        <v>0</v>
      </c>
      <c r="E31" s="115">
        <v>0</v>
      </c>
      <c r="F31" s="115">
        <v>0</v>
      </c>
      <c r="G31" s="115">
        <v>0</v>
      </c>
      <c r="H31" s="115">
        <v>0</v>
      </c>
      <c r="I31" s="115">
        <v>0</v>
      </c>
      <c r="J31" s="115">
        <v>0</v>
      </c>
      <c r="K31" s="115">
        <v>0</v>
      </c>
      <c r="L31" s="115">
        <v>0</v>
      </c>
      <c r="M31" s="115">
        <v>0</v>
      </c>
      <c r="N31" s="115">
        <v>0</v>
      </c>
      <c r="O31" s="115">
        <v>0</v>
      </c>
      <c r="P31" s="115">
        <v>0</v>
      </c>
      <c r="Q31" s="115">
        <v>0</v>
      </c>
      <c r="R31" s="115">
        <v>0</v>
      </c>
      <c r="S31" s="115">
        <v>0</v>
      </c>
      <c r="T31" s="60">
        <v>0.2</v>
      </c>
      <c r="U31" s="60">
        <v>0.3</v>
      </c>
      <c r="V31" s="60">
        <v>0.5</v>
      </c>
      <c r="W31" s="60">
        <v>0.7</v>
      </c>
      <c r="X31" s="60">
        <v>0.9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8">(D29*$C29)+(D30*$C30)+(D31*$C31)+(D32*$C32)+(D33*$C33)</f>
        <v>3050</v>
      </c>
      <c r="E34" s="12">
        <f t="shared" si="8"/>
        <v>3050</v>
      </c>
      <c r="F34" s="12">
        <f t="shared" si="8"/>
        <v>3050</v>
      </c>
      <c r="G34" s="12">
        <f t="shared" si="8"/>
        <v>3050</v>
      </c>
      <c r="H34" s="12">
        <f t="shared" si="8"/>
        <v>3050</v>
      </c>
      <c r="I34" s="12">
        <f t="shared" si="8"/>
        <v>3050</v>
      </c>
      <c r="J34" s="12">
        <f t="shared" si="8"/>
        <v>3050</v>
      </c>
      <c r="K34" s="12">
        <f t="shared" si="8"/>
        <v>3050</v>
      </c>
      <c r="L34" s="12">
        <f t="shared" si="8"/>
        <v>3050</v>
      </c>
      <c r="M34" s="12">
        <f t="shared" si="8"/>
        <v>3050</v>
      </c>
      <c r="N34" s="12">
        <f t="shared" si="8"/>
        <v>3050</v>
      </c>
      <c r="O34" s="12">
        <f t="shared" si="8"/>
        <v>3050</v>
      </c>
      <c r="P34" s="12">
        <f t="shared" si="8"/>
        <v>3050</v>
      </c>
      <c r="Q34" s="12">
        <f t="shared" si="8"/>
        <v>3050</v>
      </c>
      <c r="R34" s="12">
        <f t="shared" si="8"/>
        <v>3050</v>
      </c>
      <c r="S34" s="12">
        <f t="shared" si="8"/>
        <v>3050</v>
      </c>
      <c r="T34" s="12">
        <f t="shared" si="8"/>
        <v>3217.8</v>
      </c>
      <c r="U34" s="12">
        <f t="shared" si="8"/>
        <v>3301.7</v>
      </c>
      <c r="V34" s="12">
        <f t="shared" si="8"/>
        <v>3469.5</v>
      </c>
      <c r="W34" s="12">
        <f t="shared" si="8"/>
        <v>3637.3</v>
      </c>
      <c r="X34" s="12">
        <f t="shared" si="8"/>
        <v>3805.1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52.155000000000001</v>
      </c>
      <c r="E35" s="12">
        <f t="shared" si="9"/>
        <v>52.155000000000001</v>
      </c>
      <c r="F35" s="12">
        <f t="shared" si="9"/>
        <v>52.155000000000001</v>
      </c>
      <c r="G35" s="12">
        <f t="shared" si="9"/>
        <v>52.155000000000001</v>
      </c>
      <c r="H35" s="12">
        <f t="shared" si="9"/>
        <v>52.155000000000001</v>
      </c>
      <c r="I35" s="12">
        <f t="shared" si="9"/>
        <v>52.155000000000001</v>
      </c>
      <c r="J35" s="12">
        <f t="shared" si="9"/>
        <v>52.155000000000001</v>
      </c>
      <c r="K35" s="12">
        <f t="shared" si="9"/>
        <v>52.155000000000001</v>
      </c>
      <c r="L35" s="12">
        <f t="shared" si="9"/>
        <v>52.155000000000001</v>
      </c>
      <c r="M35" s="12">
        <f t="shared" si="9"/>
        <v>52.155000000000001</v>
      </c>
      <c r="N35" s="12">
        <f t="shared" si="9"/>
        <v>52.155000000000001</v>
      </c>
      <c r="O35" s="12">
        <f t="shared" si="9"/>
        <v>52.155000000000001</v>
      </c>
      <c r="P35" s="12">
        <f t="shared" si="9"/>
        <v>52.155000000000001</v>
      </c>
      <c r="Q35" s="12">
        <f t="shared" si="9"/>
        <v>52.155000000000001</v>
      </c>
      <c r="R35" s="12">
        <f t="shared" si="9"/>
        <v>52.155000000000001</v>
      </c>
      <c r="S35" s="12">
        <f t="shared" si="9"/>
        <v>52.155000000000001</v>
      </c>
      <c r="T35" s="12">
        <f t="shared" si="9"/>
        <v>52.155000000000001</v>
      </c>
      <c r="U35" s="12">
        <f t="shared" si="9"/>
        <v>52.155000000000001</v>
      </c>
      <c r="V35" s="12">
        <f t="shared" si="9"/>
        <v>52.155000000000001</v>
      </c>
      <c r="W35" s="12">
        <f t="shared" si="9"/>
        <v>52.155000000000001</v>
      </c>
      <c r="X35" s="12">
        <f t="shared" si="9"/>
        <v>52.155000000000001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 t="shared" si="9"/>
        <v>66.501900000000006</v>
      </c>
      <c r="AH35" s="30">
        <f t="shared" si="9"/>
        <v>66.501900000000006</v>
      </c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10">D34-D35</f>
        <v>2997.8449999999998</v>
      </c>
      <c r="E36" s="17">
        <f t="shared" si="10"/>
        <v>2997.8449999999998</v>
      </c>
      <c r="F36" s="17">
        <f t="shared" si="10"/>
        <v>2997.8449999999998</v>
      </c>
      <c r="G36" s="17">
        <f t="shared" si="10"/>
        <v>2997.8449999999998</v>
      </c>
      <c r="H36" s="17">
        <f t="shared" si="10"/>
        <v>2997.8449999999998</v>
      </c>
      <c r="I36" s="17">
        <f t="shared" si="10"/>
        <v>2997.8449999999998</v>
      </c>
      <c r="J36" s="17">
        <f t="shared" si="10"/>
        <v>2997.8449999999998</v>
      </c>
      <c r="K36" s="17">
        <f t="shared" si="10"/>
        <v>2997.8449999999998</v>
      </c>
      <c r="L36" s="17">
        <f t="shared" si="10"/>
        <v>2997.8449999999998</v>
      </c>
      <c r="M36" s="17">
        <f t="shared" si="10"/>
        <v>2997.8449999999998</v>
      </c>
      <c r="N36" s="17">
        <f t="shared" si="10"/>
        <v>2997.8449999999998</v>
      </c>
      <c r="O36" s="17">
        <f t="shared" si="10"/>
        <v>2997.8449999999998</v>
      </c>
      <c r="P36" s="17">
        <f t="shared" si="10"/>
        <v>2997.8449999999998</v>
      </c>
      <c r="Q36" s="17">
        <f t="shared" si="10"/>
        <v>2997.8449999999998</v>
      </c>
      <c r="R36" s="17">
        <f t="shared" si="10"/>
        <v>2997.8449999999998</v>
      </c>
      <c r="S36" s="17">
        <f t="shared" si="10"/>
        <v>2997.8449999999998</v>
      </c>
      <c r="T36" s="17">
        <f t="shared" si="10"/>
        <v>3165.645</v>
      </c>
      <c r="U36" s="17">
        <f t="shared" si="10"/>
        <v>3249.5449999999996</v>
      </c>
      <c r="V36" s="17">
        <f t="shared" si="10"/>
        <v>3417.3449999999998</v>
      </c>
      <c r="W36" s="17">
        <f t="shared" si="10"/>
        <v>3585.145</v>
      </c>
      <c r="X36" s="17">
        <f t="shared" si="10"/>
        <v>3752.9449999999997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" customHeight="1" x14ac:dyDescent="0.25">
      <c r="A38" s="3"/>
      <c r="B38" s="4"/>
      <c r="C38" s="3">
        <f>SUM(D36:AH36)/31</f>
        <v>3334.2298709677411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 t="shared" si="13"/>
        <v>627.68039999999996</v>
      </c>
      <c r="AH54" s="30">
        <f t="shared" si="13"/>
        <v>627.68039999999996</v>
      </c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" customHeight="1" x14ac:dyDescent="0.25">
      <c r="A57" s="3"/>
      <c r="B57" s="4"/>
      <c r="C57" s="3">
        <f>SUM(D55:AH55)/31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" customHeight="1" x14ac:dyDescent="0.25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65">
        <v>1</v>
      </c>
      <c r="AH62" s="75">
        <v>1</v>
      </c>
    </row>
    <row r="63" spans="1:35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" customHeight="1" x14ac:dyDescent="0.25">
      <c r="A66" s="54">
        <f t="shared" si="15"/>
        <v>8</v>
      </c>
      <c r="B66" s="55" t="s">
        <v>44</v>
      </c>
      <c r="C66" s="54">
        <v>503</v>
      </c>
      <c r="D66" s="112">
        <v>0.2</v>
      </c>
      <c r="E66" s="60">
        <v>0.3</v>
      </c>
      <c r="F66" s="60">
        <v>0.5</v>
      </c>
      <c r="G66" s="60">
        <v>0.7</v>
      </c>
      <c r="H66" s="60">
        <v>0.9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" customHeight="1" x14ac:dyDescent="0.25">
      <c r="A67" s="92">
        <f t="shared" si="15"/>
        <v>9</v>
      </c>
      <c r="B67" s="93" t="s">
        <v>45</v>
      </c>
      <c r="C67" s="92">
        <v>1078</v>
      </c>
      <c r="D67" s="123">
        <v>0</v>
      </c>
      <c r="E67" s="115">
        <v>0</v>
      </c>
      <c r="F67" s="115">
        <v>0</v>
      </c>
      <c r="G67" s="115">
        <v>0</v>
      </c>
      <c r="H67" s="115">
        <v>0</v>
      </c>
      <c r="I67" s="115">
        <v>0</v>
      </c>
      <c r="J67" s="115">
        <v>0</v>
      </c>
      <c r="K67" s="115">
        <v>0</v>
      </c>
      <c r="L67" s="115">
        <v>0</v>
      </c>
      <c r="M67" s="115">
        <v>0</v>
      </c>
      <c r="N67" s="60">
        <v>0.2</v>
      </c>
      <c r="O67" s="60">
        <v>0.3</v>
      </c>
      <c r="P67" s="60">
        <v>0.5</v>
      </c>
      <c r="Q67" s="60">
        <v>0.7</v>
      </c>
      <c r="R67" s="60">
        <v>0.9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10699.42</v>
      </c>
      <c r="E73" s="12">
        <f t="shared" si="16"/>
        <v>10749.72</v>
      </c>
      <c r="F73" s="12">
        <f t="shared" si="16"/>
        <v>10850.32</v>
      </c>
      <c r="G73" s="12">
        <f t="shared" si="16"/>
        <v>10950.92</v>
      </c>
      <c r="H73" s="12">
        <f t="shared" si="16"/>
        <v>11051.52</v>
      </c>
      <c r="I73" s="12">
        <f t="shared" si="16"/>
        <v>11101.82</v>
      </c>
      <c r="J73" s="12">
        <f t="shared" si="16"/>
        <v>11101.82</v>
      </c>
      <c r="K73" s="12">
        <f t="shared" si="16"/>
        <v>11101.82</v>
      </c>
      <c r="L73" s="12">
        <f t="shared" si="16"/>
        <v>11101.82</v>
      </c>
      <c r="M73" s="12">
        <f t="shared" si="16"/>
        <v>11101.82</v>
      </c>
      <c r="N73" s="12">
        <f t="shared" si="16"/>
        <v>11317.42</v>
      </c>
      <c r="O73" s="12">
        <f t="shared" si="16"/>
        <v>11425.22</v>
      </c>
      <c r="P73" s="12">
        <f t="shared" si="16"/>
        <v>11640.82</v>
      </c>
      <c r="Q73" s="12">
        <f t="shared" si="16"/>
        <v>11856.42</v>
      </c>
      <c r="R73" s="12">
        <f t="shared" si="16"/>
        <v>12072.02</v>
      </c>
      <c r="S73" s="12">
        <f t="shared" si="16"/>
        <v>12179.82</v>
      </c>
      <c r="T73" s="12">
        <f t="shared" si="16"/>
        <v>12179.82</v>
      </c>
      <c r="U73" s="12">
        <f t="shared" si="16"/>
        <v>12179.82</v>
      </c>
      <c r="V73" s="12">
        <f t="shared" si="16"/>
        <v>12179.82</v>
      </c>
      <c r="W73" s="12">
        <f t="shared" si="16"/>
        <v>12179.82</v>
      </c>
      <c r="X73" s="12">
        <f t="shared" si="16"/>
        <v>12179.82</v>
      </c>
      <c r="Y73" s="12">
        <f t="shared" si="16"/>
        <v>12179.82</v>
      </c>
      <c r="Z73" s="12">
        <f t="shared" si="16"/>
        <v>12179.82</v>
      </c>
      <c r="AA73" s="12">
        <f t="shared" si="16"/>
        <v>12179.82</v>
      </c>
      <c r="AB73" s="12">
        <f t="shared" si="16"/>
        <v>12179.82</v>
      </c>
      <c r="AC73" s="12">
        <f t="shared" si="16"/>
        <v>12179.82</v>
      </c>
      <c r="AD73" s="12">
        <f t="shared" si="16"/>
        <v>12179.82</v>
      </c>
      <c r="AE73" s="12">
        <f t="shared" si="16"/>
        <v>12179.82</v>
      </c>
      <c r="AF73" s="12">
        <f t="shared" si="16"/>
        <v>12179.82</v>
      </c>
      <c r="AG73" s="12">
        <f t="shared" si="16"/>
        <v>12179.82</v>
      </c>
      <c r="AH73" s="30">
        <f t="shared" si="16"/>
        <v>12179.82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238.3896</v>
      </c>
      <c r="E74" s="12">
        <f t="shared" si="17"/>
        <v>238.3896</v>
      </c>
      <c r="F74" s="12">
        <f t="shared" si="17"/>
        <v>238.3896</v>
      </c>
      <c r="G74" s="12">
        <f t="shared" si="17"/>
        <v>238.3896</v>
      </c>
      <c r="H74" s="12">
        <f t="shared" si="17"/>
        <v>238.3896</v>
      </c>
      <c r="I74" s="12">
        <f t="shared" si="17"/>
        <v>252.6748</v>
      </c>
      <c r="J74" s="12">
        <f t="shared" si="17"/>
        <v>252.6748</v>
      </c>
      <c r="K74" s="12">
        <f t="shared" si="17"/>
        <v>252.6748</v>
      </c>
      <c r="L74" s="12">
        <f t="shared" si="17"/>
        <v>252.6748</v>
      </c>
      <c r="M74" s="12">
        <f t="shared" si="17"/>
        <v>252.6748</v>
      </c>
      <c r="N74" s="12">
        <f t="shared" si="17"/>
        <v>252.6748</v>
      </c>
      <c r="O74" s="12">
        <f t="shared" si="17"/>
        <v>252.6748</v>
      </c>
      <c r="P74" s="12">
        <f t="shared" si="17"/>
        <v>252.6748</v>
      </c>
      <c r="Q74" s="12">
        <f t="shared" si="17"/>
        <v>252.6748</v>
      </c>
      <c r="R74" s="12">
        <f t="shared" si="17"/>
        <v>252.6748</v>
      </c>
      <c r="S74" s="12">
        <f t="shared" si="17"/>
        <v>283.29000000000002</v>
      </c>
      <c r="T74" s="12">
        <f t="shared" si="17"/>
        <v>283.29000000000002</v>
      </c>
      <c r="U74" s="12">
        <f t="shared" si="17"/>
        <v>283.29000000000002</v>
      </c>
      <c r="V74" s="12">
        <f t="shared" si="17"/>
        <v>283.29000000000002</v>
      </c>
      <c r="W74" s="12">
        <f t="shared" si="17"/>
        <v>283.29000000000002</v>
      </c>
      <c r="X74" s="12">
        <f t="shared" si="17"/>
        <v>283.29000000000002</v>
      </c>
      <c r="Y74" s="12">
        <f t="shared" si="17"/>
        <v>283.29000000000002</v>
      </c>
      <c r="Z74" s="12">
        <f t="shared" si="17"/>
        <v>283.29000000000002</v>
      </c>
      <c r="AA74" s="12">
        <f t="shared" si="17"/>
        <v>283.29000000000002</v>
      </c>
      <c r="AB74" s="12">
        <f t="shared" si="17"/>
        <v>283.29000000000002</v>
      </c>
      <c r="AC74" s="12">
        <f t="shared" si="17"/>
        <v>283.29000000000002</v>
      </c>
      <c r="AD74" s="12">
        <f t="shared" si="17"/>
        <v>283.29000000000002</v>
      </c>
      <c r="AE74" s="12">
        <f t="shared" si="17"/>
        <v>283.29000000000002</v>
      </c>
      <c r="AF74" s="12">
        <f t="shared" si="17"/>
        <v>283.29000000000002</v>
      </c>
      <c r="AG74" s="12">
        <f t="shared" si="17"/>
        <v>283.29000000000002</v>
      </c>
      <c r="AH74" s="30">
        <f t="shared" si="17"/>
        <v>283.29000000000002</v>
      </c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8">D73-D74</f>
        <v>10461.0304</v>
      </c>
      <c r="E75" s="17">
        <f t="shared" si="18"/>
        <v>10511.330399999999</v>
      </c>
      <c r="F75" s="17">
        <f t="shared" si="18"/>
        <v>10611.930399999999</v>
      </c>
      <c r="G75" s="17">
        <f t="shared" si="18"/>
        <v>10712.5304</v>
      </c>
      <c r="H75" s="17">
        <f t="shared" si="18"/>
        <v>10813.1304</v>
      </c>
      <c r="I75" s="17">
        <f t="shared" si="18"/>
        <v>10849.145199999999</v>
      </c>
      <c r="J75" s="17">
        <f t="shared" si="18"/>
        <v>10849.145199999999</v>
      </c>
      <c r="K75" s="17">
        <f t="shared" si="18"/>
        <v>10849.145199999999</v>
      </c>
      <c r="L75" s="17">
        <f t="shared" si="18"/>
        <v>10849.145199999999</v>
      </c>
      <c r="M75" s="17">
        <f t="shared" si="18"/>
        <v>10849.145199999999</v>
      </c>
      <c r="N75" s="17">
        <f t="shared" si="18"/>
        <v>11064.745199999999</v>
      </c>
      <c r="O75" s="17">
        <f t="shared" si="18"/>
        <v>11172.545199999999</v>
      </c>
      <c r="P75" s="17">
        <f t="shared" si="18"/>
        <v>11388.145199999999</v>
      </c>
      <c r="Q75" s="17">
        <f t="shared" si="18"/>
        <v>11603.745199999999</v>
      </c>
      <c r="R75" s="17">
        <f t="shared" si="18"/>
        <v>11819.3452</v>
      </c>
      <c r="S75" s="17">
        <f t="shared" si="18"/>
        <v>11896.529999999999</v>
      </c>
      <c r="T75" s="17">
        <f t="shared" si="18"/>
        <v>11896.529999999999</v>
      </c>
      <c r="U75" s="17">
        <f t="shared" si="18"/>
        <v>11896.529999999999</v>
      </c>
      <c r="V75" s="17">
        <f t="shared" si="18"/>
        <v>11896.529999999999</v>
      </c>
      <c r="W75" s="17">
        <f t="shared" si="18"/>
        <v>11896.529999999999</v>
      </c>
      <c r="X75" s="17">
        <f t="shared" si="18"/>
        <v>11896.529999999999</v>
      </c>
      <c r="Y75" s="17">
        <f t="shared" si="18"/>
        <v>11896.529999999999</v>
      </c>
      <c r="Z75" s="17">
        <f t="shared" si="18"/>
        <v>11896.529999999999</v>
      </c>
      <c r="AA75" s="17">
        <f t="shared" si="18"/>
        <v>11896.529999999999</v>
      </c>
      <c r="AB75" s="17">
        <f t="shared" si="18"/>
        <v>11896.529999999999</v>
      </c>
      <c r="AC75" s="17">
        <f t="shared" si="18"/>
        <v>11896.529999999999</v>
      </c>
      <c r="AD75" s="17">
        <f t="shared" si="18"/>
        <v>11896.529999999999</v>
      </c>
      <c r="AE75" s="17">
        <f t="shared" si="18"/>
        <v>11896.529999999999</v>
      </c>
      <c r="AF75" s="17">
        <f t="shared" si="18"/>
        <v>11896.529999999999</v>
      </c>
      <c r="AG75" s="17">
        <f t="shared" si="18"/>
        <v>11896.529999999999</v>
      </c>
      <c r="AH75" s="31">
        <f t="shared" si="18"/>
        <v>11896.529999999999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" customHeight="1" x14ac:dyDescent="0.25">
      <c r="A77" s="3"/>
      <c r="B77" s="4"/>
      <c r="C77" s="3">
        <f>SUM(D75:AH75)/31</f>
        <v>11443.505935483876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" customHeight="1" x14ac:dyDescent="0.25">
      <c r="A79" s="92">
        <v>1</v>
      </c>
      <c r="B79" s="93" t="s">
        <v>51</v>
      </c>
      <c r="C79" s="92">
        <v>764</v>
      </c>
      <c r="D79" s="123">
        <v>0</v>
      </c>
      <c r="E79" s="115">
        <v>0</v>
      </c>
      <c r="F79" s="115">
        <v>0</v>
      </c>
      <c r="G79" s="115">
        <v>0</v>
      </c>
      <c r="H79" s="115">
        <v>0</v>
      </c>
      <c r="I79" s="115">
        <v>0</v>
      </c>
      <c r="J79" s="115">
        <v>0</v>
      </c>
      <c r="K79" s="115">
        <v>0</v>
      </c>
      <c r="L79" s="115">
        <v>0</v>
      </c>
      <c r="M79" s="115">
        <v>0</v>
      </c>
      <c r="N79" s="115">
        <v>0</v>
      </c>
      <c r="O79" s="115">
        <v>0</v>
      </c>
      <c r="P79" s="60">
        <v>0.2</v>
      </c>
      <c r="Q79" s="60">
        <v>0.3</v>
      </c>
      <c r="R79" s="60">
        <v>0.5</v>
      </c>
      <c r="S79" s="60">
        <v>0.7</v>
      </c>
      <c r="T79" s="60">
        <v>0.9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" customHeight="1" x14ac:dyDescent="0.25">
      <c r="A82" s="92">
        <f>+A81+1</f>
        <v>4</v>
      </c>
      <c r="B82" s="93" t="s">
        <v>55</v>
      </c>
      <c r="C82" s="92">
        <v>600</v>
      </c>
      <c r="D82" s="123">
        <v>0</v>
      </c>
      <c r="E82" s="115">
        <v>0</v>
      </c>
      <c r="F82" s="115">
        <v>0</v>
      </c>
      <c r="G82" s="115">
        <v>0</v>
      </c>
      <c r="H82" s="115">
        <v>0</v>
      </c>
      <c r="I82" s="115">
        <v>0</v>
      </c>
      <c r="J82" s="115">
        <v>0</v>
      </c>
      <c r="K82" s="115">
        <v>0</v>
      </c>
      <c r="L82" s="115">
        <v>0</v>
      </c>
      <c r="M82" s="115">
        <v>0</v>
      </c>
      <c r="N82" s="115">
        <v>0</v>
      </c>
      <c r="O82" s="115">
        <v>0</v>
      </c>
      <c r="P82" s="115">
        <v>0</v>
      </c>
      <c r="Q82" s="115">
        <v>0</v>
      </c>
      <c r="R82" s="115">
        <v>0</v>
      </c>
      <c r="S82" s="60">
        <v>0.2</v>
      </c>
      <c r="T82" s="60">
        <v>0.3</v>
      </c>
      <c r="U82" s="60">
        <v>0.5</v>
      </c>
      <c r="V82" s="60">
        <v>0.7</v>
      </c>
      <c r="W82" s="60">
        <v>0.9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" customHeight="1" x14ac:dyDescent="0.25">
      <c r="A83" s="71">
        <f>+A82+1</f>
        <v>5</v>
      </c>
      <c r="B83" s="72" t="s">
        <v>56</v>
      </c>
      <c r="C83" s="7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" customHeight="1" thickBot="1" x14ac:dyDescent="0.3">
      <c r="A84" s="73">
        <f>+A83+1</f>
        <v>6</v>
      </c>
      <c r="B84" s="74" t="s">
        <v>57</v>
      </c>
      <c r="C84" s="73">
        <v>540</v>
      </c>
      <c r="D84" s="111">
        <v>1</v>
      </c>
      <c r="E84" s="70">
        <v>1</v>
      </c>
      <c r="F84" s="70">
        <v>1</v>
      </c>
      <c r="G84" s="70">
        <v>1</v>
      </c>
      <c r="H84" s="70">
        <v>1</v>
      </c>
      <c r="I84" s="70">
        <v>1</v>
      </c>
      <c r="J84" s="70">
        <v>1</v>
      </c>
      <c r="K84" s="70">
        <v>1</v>
      </c>
      <c r="L84" s="70">
        <v>1</v>
      </c>
      <c r="M84" s="70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9">(D79*$C79)+(D80*$C80)+(D81*$C81)+(D82*$C82)+(D83*$C83)+(D84*$C84)</f>
        <v>2096</v>
      </c>
      <c r="E85" s="12">
        <f t="shared" si="19"/>
        <v>2096</v>
      </c>
      <c r="F85" s="12">
        <f t="shared" si="19"/>
        <v>2096</v>
      </c>
      <c r="G85" s="12">
        <f t="shared" si="19"/>
        <v>2096</v>
      </c>
      <c r="H85" s="12">
        <f t="shared" si="19"/>
        <v>2096</v>
      </c>
      <c r="I85" s="12">
        <f t="shared" si="19"/>
        <v>2096</v>
      </c>
      <c r="J85" s="12">
        <f t="shared" si="19"/>
        <v>2096</v>
      </c>
      <c r="K85" s="12">
        <f t="shared" si="19"/>
        <v>2096</v>
      </c>
      <c r="L85" s="12">
        <f t="shared" si="19"/>
        <v>2096</v>
      </c>
      <c r="M85" s="12">
        <f t="shared" si="19"/>
        <v>2096</v>
      </c>
      <c r="N85" s="12">
        <f t="shared" si="19"/>
        <v>2096</v>
      </c>
      <c r="O85" s="12">
        <f t="shared" si="19"/>
        <v>2096</v>
      </c>
      <c r="P85" s="12">
        <f t="shared" si="19"/>
        <v>2248.8000000000002</v>
      </c>
      <c r="Q85" s="12">
        <f t="shared" si="19"/>
        <v>2325.1999999999998</v>
      </c>
      <c r="R85" s="12">
        <f t="shared" si="19"/>
        <v>2478</v>
      </c>
      <c r="S85" s="12">
        <f t="shared" si="19"/>
        <v>2750.8</v>
      </c>
      <c r="T85" s="12">
        <f t="shared" si="19"/>
        <v>2963.6</v>
      </c>
      <c r="U85" s="12">
        <f t="shared" si="19"/>
        <v>3160</v>
      </c>
      <c r="V85" s="12">
        <f t="shared" si="19"/>
        <v>3280</v>
      </c>
      <c r="W85" s="12">
        <f t="shared" si="19"/>
        <v>3400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49.675199999999997</v>
      </c>
      <c r="E86" s="12">
        <f t="shared" si="20"/>
        <v>49.675199999999997</v>
      </c>
      <c r="F86" s="12">
        <f t="shared" si="20"/>
        <v>49.675199999999997</v>
      </c>
      <c r="G86" s="12">
        <f t="shared" si="20"/>
        <v>49.675199999999997</v>
      </c>
      <c r="H86" s="12">
        <f t="shared" si="20"/>
        <v>49.675199999999997</v>
      </c>
      <c r="I86" s="12">
        <f t="shared" si="20"/>
        <v>49.675199999999997</v>
      </c>
      <c r="J86" s="12">
        <f t="shared" si="20"/>
        <v>49.675199999999997</v>
      </c>
      <c r="K86" s="12">
        <f t="shared" si="20"/>
        <v>49.675199999999997</v>
      </c>
      <c r="L86" s="12">
        <f t="shared" si="20"/>
        <v>49.675199999999997</v>
      </c>
      <c r="M86" s="12">
        <f t="shared" si="20"/>
        <v>49.675199999999997</v>
      </c>
      <c r="N86" s="12">
        <f t="shared" si="20"/>
        <v>49.675199999999997</v>
      </c>
      <c r="O86" s="12">
        <f t="shared" si="20"/>
        <v>49.675199999999997</v>
      </c>
      <c r="P86" s="12">
        <f t="shared" si="20"/>
        <v>49.675199999999997</v>
      </c>
      <c r="Q86" s="12">
        <f t="shared" si="20"/>
        <v>49.675199999999997</v>
      </c>
      <c r="R86" s="12">
        <f t="shared" si="20"/>
        <v>49.675199999999997</v>
      </c>
      <c r="S86" s="12">
        <f t="shared" si="20"/>
        <v>49.675199999999997</v>
      </c>
      <c r="T86" s="12">
        <f t="shared" si="20"/>
        <v>49.675199999999997</v>
      </c>
      <c r="U86" s="12">
        <f t="shared" si="20"/>
        <v>67.781999999999996</v>
      </c>
      <c r="V86" s="12">
        <f t="shared" si="20"/>
        <v>67.781999999999996</v>
      </c>
      <c r="W86" s="12">
        <f t="shared" si="20"/>
        <v>67.781999999999996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21">D85-D86</f>
        <v>2046.3248000000001</v>
      </c>
      <c r="E87" s="17">
        <f t="shared" si="21"/>
        <v>2046.3248000000001</v>
      </c>
      <c r="F87" s="17">
        <f t="shared" si="21"/>
        <v>2046.3248000000001</v>
      </c>
      <c r="G87" s="17">
        <f t="shared" si="21"/>
        <v>2046.3248000000001</v>
      </c>
      <c r="H87" s="17">
        <f t="shared" si="21"/>
        <v>2046.3248000000001</v>
      </c>
      <c r="I87" s="17">
        <f t="shared" si="21"/>
        <v>2046.3248000000001</v>
      </c>
      <c r="J87" s="17">
        <f t="shared" si="21"/>
        <v>2046.3248000000001</v>
      </c>
      <c r="K87" s="17">
        <f t="shared" si="21"/>
        <v>2046.3248000000001</v>
      </c>
      <c r="L87" s="17">
        <f t="shared" si="21"/>
        <v>2046.3248000000001</v>
      </c>
      <c r="M87" s="17">
        <f t="shared" si="21"/>
        <v>2046.3248000000001</v>
      </c>
      <c r="N87" s="17">
        <f t="shared" si="21"/>
        <v>2046.3248000000001</v>
      </c>
      <c r="O87" s="17">
        <f t="shared" si="21"/>
        <v>2046.3248000000001</v>
      </c>
      <c r="P87" s="17">
        <f t="shared" si="21"/>
        <v>2199.1248000000001</v>
      </c>
      <c r="Q87" s="17">
        <f t="shared" si="21"/>
        <v>2275.5247999999997</v>
      </c>
      <c r="R87" s="17">
        <f t="shared" si="21"/>
        <v>2428.3247999999999</v>
      </c>
      <c r="S87" s="17">
        <f t="shared" si="21"/>
        <v>2701.1248000000001</v>
      </c>
      <c r="T87" s="17">
        <f t="shared" si="21"/>
        <v>2913.9247999999998</v>
      </c>
      <c r="U87" s="17">
        <f t="shared" si="21"/>
        <v>3092.2179999999998</v>
      </c>
      <c r="V87" s="17">
        <f t="shared" si="21"/>
        <v>3212.2179999999998</v>
      </c>
      <c r="W87" s="17">
        <f t="shared" si="21"/>
        <v>3332.2179999999998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" customHeight="1" x14ac:dyDescent="0.25">
      <c r="A89" s="3"/>
      <c r="B89" s="4"/>
      <c r="C89" s="3">
        <f>SUM(D87:AH87)/31</f>
        <v>2705.4372129032267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" customHeight="1" x14ac:dyDescent="0.25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" customHeight="1" x14ac:dyDescent="0.25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" customHeight="1" x14ac:dyDescent="0.25">
      <c r="A122" s="92">
        <f t="shared" si="28"/>
        <v>9</v>
      </c>
      <c r="B122" s="93" t="s">
        <v>78</v>
      </c>
      <c r="C122" s="92">
        <v>860</v>
      </c>
      <c r="D122" s="123">
        <v>0</v>
      </c>
      <c r="E122" s="115">
        <v>0</v>
      </c>
      <c r="F122" s="115">
        <v>0</v>
      </c>
      <c r="G122" s="115">
        <v>0</v>
      </c>
      <c r="H122" s="115">
        <v>0</v>
      </c>
      <c r="I122" s="60">
        <v>0.2</v>
      </c>
      <c r="J122" s="60">
        <v>0.3</v>
      </c>
      <c r="K122" s="60">
        <v>0.5</v>
      </c>
      <c r="L122" s="60">
        <v>0.7</v>
      </c>
      <c r="M122" s="60">
        <v>0.9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" customHeight="1" x14ac:dyDescent="0.25">
      <c r="A131" s="92">
        <f t="shared" si="28"/>
        <v>18</v>
      </c>
      <c r="B131" s="93" t="s">
        <v>87</v>
      </c>
      <c r="C131" s="92">
        <v>846</v>
      </c>
      <c r="D131" s="123">
        <v>0</v>
      </c>
      <c r="E131" s="115">
        <v>0</v>
      </c>
      <c r="F131" s="115">
        <v>0</v>
      </c>
      <c r="G131" s="115">
        <v>0</v>
      </c>
      <c r="H131" s="115">
        <v>0</v>
      </c>
      <c r="I131" s="115">
        <v>0</v>
      </c>
      <c r="J131" s="115">
        <v>0</v>
      </c>
      <c r="K131" s="115">
        <v>0</v>
      </c>
      <c r="L131" s="115">
        <v>0</v>
      </c>
      <c r="M131" s="115">
        <v>0</v>
      </c>
      <c r="N131" s="115">
        <v>0</v>
      </c>
      <c r="O131" s="115">
        <v>0</v>
      </c>
      <c r="P131" s="115">
        <v>0</v>
      </c>
      <c r="Q131" s="115">
        <v>0</v>
      </c>
      <c r="R131" s="60">
        <v>0.2</v>
      </c>
      <c r="S131" s="60">
        <v>0.3</v>
      </c>
      <c r="T131" s="60">
        <v>0.5</v>
      </c>
      <c r="U131" s="60">
        <v>0.7</v>
      </c>
      <c r="V131" s="60">
        <v>0.9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" customHeight="1" x14ac:dyDescent="0.25">
      <c r="A133" s="54">
        <f t="shared" si="28"/>
        <v>20</v>
      </c>
      <c r="B133" s="55" t="s">
        <v>89</v>
      </c>
      <c r="C133" s="54">
        <v>1148</v>
      </c>
      <c r="D133" s="112">
        <v>0.9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23768.2</v>
      </c>
      <c r="E141" s="12">
        <f t="shared" si="29"/>
        <v>23883</v>
      </c>
      <c r="F141" s="12">
        <f t="shared" si="29"/>
        <v>23883</v>
      </c>
      <c r="G141" s="12">
        <f t="shared" si="29"/>
        <v>23883</v>
      </c>
      <c r="H141" s="12">
        <f t="shared" si="29"/>
        <v>23883</v>
      </c>
      <c r="I141" s="12">
        <f t="shared" si="29"/>
        <v>24055</v>
      </c>
      <c r="J141" s="12">
        <f t="shared" si="29"/>
        <v>24141</v>
      </c>
      <c r="K141" s="12">
        <f t="shared" si="29"/>
        <v>24313</v>
      </c>
      <c r="L141" s="12">
        <f t="shared" si="29"/>
        <v>24485</v>
      </c>
      <c r="M141" s="12">
        <f t="shared" si="29"/>
        <v>24657</v>
      </c>
      <c r="N141" s="12">
        <f t="shared" si="29"/>
        <v>24743</v>
      </c>
      <c r="O141" s="12">
        <f t="shared" si="29"/>
        <v>24743</v>
      </c>
      <c r="P141" s="12">
        <f t="shared" si="29"/>
        <v>24743</v>
      </c>
      <c r="Q141" s="12">
        <f t="shared" si="29"/>
        <v>24743</v>
      </c>
      <c r="R141" s="12">
        <f t="shared" si="29"/>
        <v>24912.2</v>
      </c>
      <c r="S141" s="12">
        <f t="shared" si="29"/>
        <v>24996.799999999999</v>
      </c>
      <c r="T141" s="12">
        <f t="shared" si="29"/>
        <v>25166</v>
      </c>
      <c r="U141" s="12">
        <f t="shared" si="29"/>
        <v>25335.200000000001</v>
      </c>
      <c r="V141" s="12">
        <f t="shared" si="29"/>
        <v>25504.400000000001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12">
        <f t="shared" si="29"/>
        <v>25589</v>
      </c>
      <c r="AH141" s="30">
        <f t="shared" si="29"/>
        <v>25589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616.11849999999993</v>
      </c>
      <c r="E142" s="12">
        <f t="shared" si="30"/>
        <v>647.22929999999997</v>
      </c>
      <c r="F142" s="12">
        <f t="shared" si="30"/>
        <v>647.22929999999997</v>
      </c>
      <c r="G142" s="12">
        <f t="shared" si="30"/>
        <v>647.22929999999997</v>
      </c>
      <c r="H142" s="12">
        <f t="shared" si="30"/>
        <v>647.22929999999997</v>
      </c>
      <c r="I142" s="12">
        <f t="shared" si="30"/>
        <v>647.22929999999997</v>
      </c>
      <c r="J142" s="12">
        <f t="shared" si="30"/>
        <v>647.22929999999997</v>
      </c>
      <c r="K142" s="12">
        <f t="shared" si="30"/>
        <v>647.22929999999997</v>
      </c>
      <c r="L142" s="12">
        <f t="shared" si="30"/>
        <v>647.22929999999997</v>
      </c>
      <c r="M142" s="12">
        <f t="shared" si="30"/>
        <v>647.22929999999997</v>
      </c>
      <c r="N142" s="12">
        <f t="shared" si="30"/>
        <v>670.53530000000001</v>
      </c>
      <c r="O142" s="12">
        <f t="shared" si="30"/>
        <v>670.53530000000001</v>
      </c>
      <c r="P142" s="12">
        <f t="shared" si="30"/>
        <v>670.53530000000001</v>
      </c>
      <c r="Q142" s="12">
        <f t="shared" si="30"/>
        <v>670.53530000000001</v>
      </c>
      <c r="R142" s="12">
        <f t="shared" si="30"/>
        <v>670.53530000000001</v>
      </c>
      <c r="S142" s="12">
        <f t="shared" si="30"/>
        <v>670.53530000000001</v>
      </c>
      <c r="T142" s="12">
        <f t="shared" si="30"/>
        <v>670.53530000000001</v>
      </c>
      <c r="U142" s="12">
        <f t="shared" si="30"/>
        <v>670.53530000000001</v>
      </c>
      <c r="V142" s="12">
        <f t="shared" si="30"/>
        <v>670.53530000000001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12">
        <f t="shared" si="30"/>
        <v>693.46190000000001</v>
      </c>
      <c r="AH142" s="30">
        <f t="shared" si="30"/>
        <v>693.46190000000001</v>
      </c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31">D141-D142</f>
        <v>23152.0815</v>
      </c>
      <c r="E143" s="17">
        <f t="shared" si="31"/>
        <v>23235.770700000001</v>
      </c>
      <c r="F143" s="17">
        <f t="shared" si="31"/>
        <v>23235.770700000001</v>
      </c>
      <c r="G143" s="17">
        <f t="shared" si="31"/>
        <v>23235.770700000001</v>
      </c>
      <c r="H143" s="17">
        <f t="shared" si="31"/>
        <v>23235.770700000001</v>
      </c>
      <c r="I143" s="17">
        <f t="shared" si="31"/>
        <v>23407.770700000001</v>
      </c>
      <c r="J143" s="17">
        <f t="shared" si="31"/>
        <v>23493.770700000001</v>
      </c>
      <c r="K143" s="17">
        <f t="shared" si="31"/>
        <v>23665.770700000001</v>
      </c>
      <c r="L143" s="17">
        <f t="shared" si="31"/>
        <v>23837.770700000001</v>
      </c>
      <c r="M143" s="17">
        <f t="shared" si="31"/>
        <v>24009.770700000001</v>
      </c>
      <c r="N143" s="17">
        <f t="shared" si="31"/>
        <v>24072.4647</v>
      </c>
      <c r="O143" s="17">
        <f t="shared" si="31"/>
        <v>24072.4647</v>
      </c>
      <c r="P143" s="17">
        <f t="shared" si="31"/>
        <v>24072.4647</v>
      </c>
      <c r="Q143" s="17">
        <f t="shared" si="31"/>
        <v>24072.4647</v>
      </c>
      <c r="R143" s="17">
        <f t="shared" si="31"/>
        <v>24241.664700000001</v>
      </c>
      <c r="S143" s="17">
        <f t="shared" si="31"/>
        <v>24326.2647</v>
      </c>
      <c r="T143" s="17">
        <f t="shared" si="31"/>
        <v>24495.4647</v>
      </c>
      <c r="U143" s="17">
        <f t="shared" si="31"/>
        <v>24664.664700000001</v>
      </c>
      <c r="V143" s="17">
        <f t="shared" si="31"/>
        <v>24833.864700000002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17">
        <f t="shared" si="31"/>
        <v>24895.538100000002</v>
      </c>
      <c r="AH143" s="31">
        <f t="shared" si="31"/>
        <v>24895.538100000002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" customHeight="1" x14ac:dyDescent="0.25">
      <c r="A145" s="3"/>
      <c r="B145" s="4"/>
      <c r="C145" s="3">
        <f>SUM(D143:AH143)/31</f>
        <v>24261.556687096778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" customHeight="1" x14ac:dyDescent="0.25">
      <c r="A158" s="3"/>
      <c r="B158" s="4"/>
      <c r="C158" s="3">
        <f>SUM(D156:AH156)/31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11"/>
      <c r="D160" s="51">
        <f t="shared" ref="D160:AH160" si="36">D15+D25+D36+D55+D75+D87+D98+D110+D143+D156</f>
        <v>77030.993400000007</v>
      </c>
      <c r="E160" s="43">
        <f t="shared" si="36"/>
        <v>77274.782600000006</v>
      </c>
      <c r="F160" s="43">
        <f t="shared" si="36"/>
        <v>77594.982599999988</v>
      </c>
      <c r="G160" s="43">
        <f t="shared" si="36"/>
        <v>77915.1826</v>
      </c>
      <c r="H160" s="43">
        <f t="shared" si="36"/>
        <v>78235.382599999997</v>
      </c>
      <c r="I160" s="43">
        <f t="shared" si="36"/>
        <v>78723.763800000001</v>
      </c>
      <c r="J160" s="43">
        <f t="shared" si="36"/>
        <v>78918.763800000001</v>
      </c>
      <c r="K160" s="43">
        <f t="shared" si="36"/>
        <v>79308.763800000001</v>
      </c>
      <c r="L160" s="43">
        <f t="shared" si="36"/>
        <v>79698.763800000001</v>
      </c>
      <c r="M160" s="43">
        <f t="shared" si="36"/>
        <v>80088.763800000001</v>
      </c>
      <c r="N160" s="43">
        <f t="shared" si="36"/>
        <v>80428.969799999992</v>
      </c>
      <c r="O160" s="43">
        <f t="shared" si="36"/>
        <v>80536.769799999995</v>
      </c>
      <c r="P160" s="43">
        <f t="shared" si="36"/>
        <v>80905.169799999989</v>
      </c>
      <c r="Q160" s="43">
        <f t="shared" si="36"/>
        <v>81197.169799999989</v>
      </c>
      <c r="R160" s="43">
        <f t="shared" si="36"/>
        <v>81734.769799999995</v>
      </c>
      <c r="S160" s="43">
        <f t="shared" si="36"/>
        <v>82169.354599999991</v>
      </c>
      <c r="T160" s="43">
        <f t="shared" si="36"/>
        <v>82719.154599999994</v>
      </c>
      <c r="U160" s="43">
        <f t="shared" si="36"/>
        <v>83150.5478</v>
      </c>
      <c r="V160" s="43">
        <f t="shared" si="36"/>
        <v>83607.5478</v>
      </c>
      <c r="W160" s="43">
        <f t="shared" si="36"/>
        <v>83957.021200000003</v>
      </c>
      <c r="X160" s="43">
        <f t="shared" si="36"/>
        <v>84170.601200000005</v>
      </c>
      <c r="Y160" s="43">
        <f t="shared" si="36"/>
        <v>84240.154299999995</v>
      </c>
      <c r="Z160" s="43">
        <f t="shared" si="36"/>
        <v>84240.154299999995</v>
      </c>
      <c r="AA160" s="43">
        <f t="shared" si="36"/>
        <v>84240.154299999995</v>
      </c>
      <c r="AB160" s="43">
        <f t="shared" si="36"/>
        <v>84240.154299999995</v>
      </c>
      <c r="AC160" s="43">
        <f t="shared" si="36"/>
        <v>84240.154299999995</v>
      </c>
      <c r="AD160" s="43">
        <f t="shared" si="36"/>
        <v>84240.154299999995</v>
      </c>
      <c r="AE160" s="43">
        <f t="shared" si="36"/>
        <v>84240.154299999995</v>
      </c>
      <c r="AF160" s="43">
        <f t="shared" si="36"/>
        <v>84240.154299999995</v>
      </c>
      <c r="AG160" s="43">
        <f t="shared" si="36"/>
        <v>84240.154299999995</v>
      </c>
      <c r="AH160" s="44">
        <f t="shared" si="36"/>
        <v>84240.154299999995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" customHeight="1" x14ac:dyDescent="0.25">
      <c r="A162" s="3"/>
      <c r="B162" s="4"/>
      <c r="C162" s="3">
        <f>SUM(D160:AH160)/31</f>
        <v>81669.960064516126</v>
      </c>
      <c r="D162" s="53">
        <f t="shared" ref="D162:AH162" si="37">(D13+D23+D34+D53+D73+D85+D96+D141+D154)/87012</f>
        <v>0.8568383671217763</v>
      </c>
      <c r="E162" s="25">
        <f t="shared" si="37"/>
        <v>0.85999770146646437</v>
      </c>
      <c r="F162" s="25">
        <f t="shared" si="37"/>
        <v>0.86367765365696691</v>
      </c>
      <c r="G162" s="25">
        <f t="shared" si="37"/>
        <v>0.86735760584746924</v>
      </c>
      <c r="H162" s="25">
        <f t="shared" si="37"/>
        <v>0.87103755803797178</v>
      </c>
      <c r="I162" s="25">
        <f t="shared" si="37"/>
        <v>0.8773596745276514</v>
      </c>
      <c r="J162" s="25">
        <f t="shared" si="37"/>
        <v>0.8796007447248656</v>
      </c>
      <c r="K162" s="25">
        <f t="shared" si="37"/>
        <v>0.884082885119294</v>
      </c>
      <c r="L162" s="25">
        <f t="shared" si="37"/>
        <v>0.8885650255137223</v>
      </c>
      <c r="M162" s="25">
        <f t="shared" si="37"/>
        <v>0.8930471659081507</v>
      </c>
      <c r="N162" s="25">
        <f t="shared" si="37"/>
        <v>0.89776605525674613</v>
      </c>
      <c r="O162" s="25">
        <f t="shared" si="37"/>
        <v>0.89900496483243697</v>
      </c>
      <c r="P162" s="25">
        <f t="shared" si="37"/>
        <v>0.90323886360501993</v>
      </c>
      <c r="Q162" s="25">
        <f t="shared" si="37"/>
        <v>0.90659472256700224</v>
      </c>
      <c r="R162" s="25">
        <f t="shared" si="37"/>
        <v>0.91277318071070657</v>
      </c>
      <c r="S162" s="25">
        <f t="shared" si="37"/>
        <v>0.91811956971452213</v>
      </c>
      <c r="T162" s="25">
        <f t="shared" si="37"/>
        <v>0.92443823840389827</v>
      </c>
      <c r="U162" s="25">
        <f t="shared" si="37"/>
        <v>0.9296041925251689</v>
      </c>
      <c r="V162" s="25">
        <f t="shared" si="37"/>
        <v>0.93485634165402476</v>
      </c>
      <c r="W162" s="25">
        <f t="shared" si="37"/>
        <v>0.93913621109731982</v>
      </c>
      <c r="X162" s="25">
        <f t="shared" si="37"/>
        <v>0.9417542407943732</v>
      </c>
      <c r="Y162" s="25">
        <f t="shared" si="37"/>
        <v>0.94271847561255928</v>
      </c>
      <c r="Z162" s="25">
        <f t="shared" si="37"/>
        <v>0.94271847561255928</v>
      </c>
      <c r="AA162" s="25">
        <f t="shared" si="37"/>
        <v>0.94271847561255928</v>
      </c>
      <c r="AB162" s="25">
        <f t="shared" si="37"/>
        <v>0.94271847561255928</v>
      </c>
      <c r="AC162" s="25">
        <f t="shared" si="37"/>
        <v>0.94271847561255928</v>
      </c>
      <c r="AD162" s="25">
        <f t="shared" si="37"/>
        <v>0.94271847561255928</v>
      </c>
      <c r="AE162" s="25">
        <f t="shared" si="37"/>
        <v>0.94271847561255928</v>
      </c>
      <c r="AF162" s="25">
        <f t="shared" si="37"/>
        <v>0.94271847561255928</v>
      </c>
      <c r="AG162" s="25">
        <f t="shared" si="37"/>
        <v>0.94271847561255928</v>
      </c>
      <c r="AH162" s="32">
        <f t="shared" si="37"/>
        <v>0.94271847561255928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6">
        <v>1</v>
      </c>
      <c r="AH170" s="148">
        <v>1</v>
      </c>
    </row>
    <row r="171" spans="1:35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3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4">
        <f t="shared" si="39"/>
        <v>9150</v>
      </c>
      <c r="AH174" s="38">
        <f t="shared" si="39"/>
        <v>9150</v>
      </c>
    </row>
    <row r="175" spans="1:35" x14ac:dyDescent="0.3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4">
        <f t="shared" si="40"/>
        <v>663.375</v>
      </c>
      <c r="AH175" s="38">
        <f t="shared" si="40"/>
        <v>663.375</v>
      </c>
    </row>
    <row r="176" spans="1:35" x14ac:dyDescent="0.3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5">
        <f t="shared" si="41"/>
        <v>8486.625</v>
      </c>
      <c r="AH176" s="150">
        <f t="shared" si="41"/>
        <v>8486.625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3">
      <c r="A178" s="3"/>
      <c r="B178" s="4"/>
      <c r="C178" s="3">
        <f>SUM(D176:AH176)/31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78"/>
  <sheetViews>
    <sheetView showOutlineSymbols="0" defaultGridColor="0" colorId="12" zoomScale="70" workbookViewId="0">
      <pane xSplit="3" ySplit="2" topLeftCell="S47" activePane="bottomRight" state="frozen"/>
      <selection pane="topRight" activeCell="E1" sqref="E1"/>
      <selection pane="bottomLeft" activeCell="A3" sqref="A3"/>
      <selection pane="bottomRight" activeCell="T63" sqref="T62:AH63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4" width="6.3984375" customWidth="1"/>
  </cols>
  <sheetData>
    <row r="1" spans="1:35" s="2" customFormat="1" ht="31.5" customHeight="1" thickTop="1" thickBot="1" x14ac:dyDescent="0.35">
      <c r="A1" s="77"/>
      <c r="B1" s="195">
        <v>37257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5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H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86">
        <f t="shared" si="0"/>
        <v>28</v>
      </c>
      <c r="AF2" s="86">
        <f t="shared" si="0"/>
        <v>29</v>
      </c>
      <c r="AG2" s="86">
        <f t="shared" si="0"/>
        <v>30</v>
      </c>
      <c r="AH2" s="114">
        <f t="shared" si="0"/>
        <v>31</v>
      </c>
    </row>
    <row r="3" spans="1:35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82"/>
    </row>
    <row r="4" spans="1:35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29"/>
    </row>
    <row r="5" spans="1:35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65">
        <v>1</v>
      </c>
      <c r="AF5" s="65">
        <v>1</v>
      </c>
      <c r="AG5" s="65">
        <v>1</v>
      </c>
      <c r="AH5" s="75">
        <v>1</v>
      </c>
    </row>
    <row r="6" spans="1:35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65">
        <v>1</v>
      </c>
      <c r="T6" s="65">
        <v>1</v>
      </c>
      <c r="U6" s="65">
        <v>1</v>
      </c>
      <c r="V6" s="65">
        <v>1</v>
      </c>
      <c r="W6" s="65">
        <v>1</v>
      </c>
      <c r="X6" s="65">
        <v>1</v>
      </c>
      <c r="Y6" s="65">
        <v>1</v>
      </c>
      <c r="Z6" s="65">
        <v>1</v>
      </c>
      <c r="AA6" s="65">
        <v>1</v>
      </c>
      <c r="AB6" s="65">
        <v>1</v>
      </c>
      <c r="AC6" s="65">
        <v>1</v>
      </c>
      <c r="AD6" s="65">
        <v>1</v>
      </c>
      <c r="AE6" s="65">
        <v>1</v>
      </c>
      <c r="AF6" s="65">
        <v>1</v>
      </c>
      <c r="AG6" s="65">
        <v>1</v>
      </c>
      <c r="AH6" s="75">
        <v>1</v>
      </c>
    </row>
    <row r="7" spans="1:35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65">
        <v>1</v>
      </c>
      <c r="AF7" s="65">
        <v>1</v>
      </c>
      <c r="AG7" s="65">
        <v>1</v>
      </c>
      <c r="AH7" s="75">
        <v>1</v>
      </c>
    </row>
    <row r="8" spans="1:35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65">
        <v>1</v>
      </c>
      <c r="AF8" s="65">
        <v>1</v>
      </c>
      <c r="AG8" s="65">
        <v>1</v>
      </c>
      <c r="AH8" s="75">
        <v>1</v>
      </c>
    </row>
    <row r="9" spans="1:35" s="1" customFormat="1" ht="15.9" customHeight="1" x14ac:dyDescent="0.25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65">
        <v>1</v>
      </c>
      <c r="AF9" s="65">
        <v>1</v>
      </c>
      <c r="AG9" s="65">
        <v>1</v>
      </c>
      <c r="AH9" s="75">
        <v>1</v>
      </c>
    </row>
    <row r="10" spans="1:35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65">
        <v>1</v>
      </c>
      <c r="AF10" s="65">
        <v>1</v>
      </c>
      <c r="AG10" s="65">
        <v>1</v>
      </c>
      <c r="AH10" s="75">
        <v>1</v>
      </c>
    </row>
    <row r="11" spans="1:35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66">
        <v>1</v>
      </c>
      <c r="AF11" s="65">
        <v>1</v>
      </c>
      <c r="AG11" s="65">
        <v>1</v>
      </c>
      <c r="AH11" s="75">
        <v>1</v>
      </c>
    </row>
    <row r="12" spans="1:35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0">
        <v>1</v>
      </c>
      <c r="AF12" s="70">
        <v>1</v>
      </c>
      <c r="AG12" s="70">
        <v>1</v>
      </c>
      <c r="AH12" s="76">
        <v>1</v>
      </c>
    </row>
    <row r="13" spans="1:35" s="1" customFormat="1" ht="15.9" customHeight="1" x14ac:dyDescent="0.25">
      <c r="A13" s="9"/>
      <c r="B13" s="20" t="s">
        <v>107</v>
      </c>
      <c r="C13" s="11"/>
      <c r="D13" s="49">
        <f t="shared" ref="D13:AH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7702</v>
      </c>
      <c r="T13" s="12">
        <f t="shared" si="2"/>
        <v>7702</v>
      </c>
      <c r="U13" s="12">
        <f t="shared" si="2"/>
        <v>7702</v>
      </c>
      <c r="V13" s="12">
        <f t="shared" si="2"/>
        <v>7702</v>
      </c>
      <c r="W13" s="12">
        <f t="shared" si="2"/>
        <v>7702</v>
      </c>
      <c r="X13" s="12">
        <f t="shared" si="2"/>
        <v>7702</v>
      </c>
      <c r="Y13" s="12">
        <f t="shared" si="2"/>
        <v>7702</v>
      </c>
      <c r="Z13" s="12">
        <f t="shared" si="2"/>
        <v>7702</v>
      </c>
      <c r="AA13" s="12">
        <f t="shared" si="2"/>
        <v>7702</v>
      </c>
      <c r="AB13" s="12">
        <f t="shared" si="2"/>
        <v>7702</v>
      </c>
      <c r="AC13" s="12">
        <f t="shared" si="2"/>
        <v>7702</v>
      </c>
      <c r="AD13" s="12">
        <f t="shared" si="2"/>
        <v>7702</v>
      </c>
      <c r="AE13" s="12">
        <f t="shared" si="2"/>
        <v>7702</v>
      </c>
      <c r="AF13" s="12">
        <f t="shared" si="2"/>
        <v>7702</v>
      </c>
      <c r="AG13" s="12">
        <f t="shared" si="2"/>
        <v>7702</v>
      </c>
      <c r="AH13" s="30">
        <f t="shared" si="2"/>
        <v>7702</v>
      </c>
    </row>
    <row r="14" spans="1:35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H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332.72640000000001</v>
      </c>
      <c r="T14" s="12">
        <f t="shared" si="3"/>
        <v>332.72640000000001</v>
      </c>
      <c r="U14" s="12">
        <f t="shared" si="3"/>
        <v>332.72640000000001</v>
      </c>
      <c r="V14" s="12">
        <f t="shared" si="3"/>
        <v>332.72640000000001</v>
      </c>
      <c r="W14" s="12">
        <f t="shared" si="3"/>
        <v>332.72640000000001</v>
      </c>
      <c r="X14" s="12">
        <f t="shared" si="3"/>
        <v>332.72640000000001</v>
      </c>
      <c r="Y14" s="12">
        <f t="shared" si="3"/>
        <v>332.72640000000001</v>
      </c>
      <c r="Z14" s="12">
        <f t="shared" si="3"/>
        <v>332.72640000000001</v>
      </c>
      <c r="AA14" s="12">
        <f t="shared" si="3"/>
        <v>332.72640000000001</v>
      </c>
      <c r="AB14" s="12">
        <f t="shared" si="3"/>
        <v>332.72640000000001</v>
      </c>
      <c r="AC14" s="12">
        <f t="shared" si="3"/>
        <v>332.72640000000001</v>
      </c>
      <c r="AD14" s="12">
        <f t="shared" si="3"/>
        <v>332.72640000000001</v>
      </c>
      <c r="AE14" s="12">
        <f t="shared" si="3"/>
        <v>332.72640000000001</v>
      </c>
      <c r="AF14" s="12">
        <f t="shared" si="3"/>
        <v>332.72640000000001</v>
      </c>
      <c r="AG14" s="12">
        <f t="shared" si="3"/>
        <v>332.72640000000001</v>
      </c>
      <c r="AH14" s="30">
        <f t="shared" si="3"/>
        <v>332.72640000000001</v>
      </c>
      <c r="AI14" s="28"/>
    </row>
    <row r="15" spans="1:35" s="18" customFormat="1" ht="15.9" customHeight="1" x14ac:dyDescent="0.25">
      <c r="A15" s="15"/>
      <c r="B15" s="14" t="s">
        <v>106</v>
      </c>
      <c r="C15" s="16"/>
      <c r="D15" s="51">
        <f t="shared" ref="D15:AH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7369.2736000000004</v>
      </c>
      <c r="T15" s="17">
        <f t="shared" si="4"/>
        <v>7369.2736000000004</v>
      </c>
      <c r="U15" s="17">
        <f t="shared" si="4"/>
        <v>7369.2736000000004</v>
      </c>
      <c r="V15" s="17">
        <f t="shared" si="4"/>
        <v>7369.2736000000004</v>
      </c>
      <c r="W15" s="17">
        <f t="shared" si="4"/>
        <v>7369.2736000000004</v>
      </c>
      <c r="X15" s="17">
        <f t="shared" si="4"/>
        <v>7369.2736000000004</v>
      </c>
      <c r="Y15" s="17">
        <f t="shared" si="4"/>
        <v>7369.2736000000004</v>
      </c>
      <c r="Z15" s="17">
        <f t="shared" si="4"/>
        <v>7369.2736000000004</v>
      </c>
      <c r="AA15" s="17">
        <f t="shared" si="4"/>
        <v>7369.2736000000004</v>
      </c>
      <c r="AB15" s="17">
        <f t="shared" si="4"/>
        <v>7369.2736000000004</v>
      </c>
      <c r="AC15" s="17">
        <f t="shared" si="4"/>
        <v>7369.2736000000004</v>
      </c>
      <c r="AD15" s="17">
        <f t="shared" si="4"/>
        <v>7369.2736000000004</v>
      </c>
      <c r="AE15" s="17">
        <f t="shared" si="4"/>
        <v>7369.2736000000004</v>
      </c>
      <c r="AF15" s="17">
        <f t="shared" si="4"/>
        <v>7369.2736000000004</v>
      </c>
      <c r="AG15" s="17">
        <f t="shared" si="4"/>
        <v>7369.2736000000004</v>
      </c>
      <c r="AH15" s="31">
        <f t="shared" si="4"/>
        <v>7369.2736000000004</v>
      </c>
      <c r="AI15" s="28"/>
    </row>
    <row r="16" spans="1:35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29"/>
    </row>
    <row r="17" spans="1:35" s="1" customFormat="1" ht="15.9" customHeight="1" x14ac:dyDescent="0.25">
      <c r="A17" s="3"/>
      <c r="B17" s="4"/>
      <c r="C17" s="3">
        <f>SUM(D15:AH15)/31</f>
        <v>7369.2736000000059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29"/>
    </row>
    <row r="18" spans="1:35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29"/>
    </row>
    <row r="19" spans="1:35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65">
        <v>1</v>
      </c>
      <c r="AF19" s="65">
        <v>1</v>
      </c>
      <c r="AG19" s="65">
        <v>1</v>
      </c>
      <c r="AH19" s="75">
        <v>1</v>
      </c>
    </row>
    <row r="20" spans="1:35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75">
        <v>1</v>
      </c>
    </row>
    <row r="21" spans="1:35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65">
        <v>1</v>
      </c>
      <c r="AF21" s="65">
        <v>1</v>
      </c>
      <c r="AG21" s="65">
        <v>1</v>
      </c>
      <c r="AH21" s="75">
        <v>1</v>
      </c>
    </row>
    <row r="22" spans="1:35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0">
        <v>1</v>
      </c>
      <c r="AF22" s="70">
        <v>1</v>
      </c>
      <c r="AG22" s="70">
        <v>1</v>
      </c>
      <c r="AH22" s="76">
        <v>1</v>
      </c>
    </row>
    <row r="23" spans="1:35" s="1" customFormat="1" ht="15.9" customHeight="1" x14ac:dyDescent="0.25">
      <c r="A23" s="9"/>
      <c r="B23" s="20" t="s">
        <v>107</v>
      </c>
      <c r="C23" s="11"/>
      <c r="D23" s="49">
        <f t="shared" ref="D23:AH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12">
        <f t="shared" si="5"/>
        <v>4800</v>
      </c>
      <c r="AF23" s="12">
        <f t="shared" si="5"/>
        <v>4800</v>
      </c>
      <c r="AG23" s="12">
        <f t="shared" si="5"/>
        <v>4800</v>
      </c>
      <c r="AH23" s="30">
        <f t="shared" si="5"/>
        <v>4800</v>
      </c>
    </row>
    <row r="24" spans="1:35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H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12">
        <f t="shared" si="6"/>
        <v>69.600000000000009</v>
      </c>
      <c r="AF24" s="12">
        <f t="shared" si="6"/>
        <v>69.600000000000009</v>
      </c>
      <c r="AG24" s="12">
        <f t="shared" si="6"/>
        <v>69.600000000000009</v>
      </c>
      <c r="AH24" s="30">
        <f t="shared" si="6"/>
        <v>69.600000000000009</v>
      </c>
      <c r="AI24" s="28"/>
    </row>
    <row r="25" spans="1:35" s="18" customFormat="1" ht="15.9" customHeight="1" x14ac:dyDescent="0.25">
      <c r="A25" s="15"/>
      <c r="B25" s="14" t="s">
        <v>106</v>
      </c>
      <c r="C25" s="16"/>
      <c r="D25" s="51">
        <f t="shared" ref="D25:AH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17">
        <f t="shared" si="7"/>
        <v>4730.3999999999996</v>
      </c>
      <c r="AF25" s="17">
        <f t="shared" si="7"/>
        <v>4730.3999999999996</v>
      </c>
      <c r="AG25" s="17">
        <f t="shared" si="7"/>
        <v>4730.3999999999996</v>
      </c>
      <c r="AH25" s="31">
        <f t="shared" si="7"/>
        <v>4730.3999999999996</v>
      </c>
      <c r="AI25" s="28"/>
    </row>
    <row r="26" spans="1:35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29"/>
    </row>
    <row r="27" spans="1:35" s="1" customFormat="1" ht="15.9" customHeight="1" x14ac:dyDescent="0.25">
      <c r="A27" s="3"/>
      <c r="B27" s="4"/>
      <c r="C27" s="3">
        <f>SUM(D25:AH25)/31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29"/>
    </row>
    <row r="28" spans="1:35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29"/>
    </row>
    <row r="29" spans="1:35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65">
        <v>1</v>
      </c>
      <c r="AF29" s="65">
        <v>1</v>
      </c>
      <c r="AG29" s="65">
        <v>1</v>
      </c>
      <c r="AH29" s="75">
        <v>1</v>
      </c>
    </row>
    <row r="30" spans="1:35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65">
        <v>1</v>
      </c>
      <c r="AF30" s="65">
        <v>1</v>
      </c>
      <c r="AG30" s="65">
        <v>1</v>
      </c>
      <c r="AH30" s="75">
        <v>1</v>
      </c>
    </row>
    <row r="31" spans="1:35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65">
        <v>1</v>
      </c>
      <c r="AF31" s="65">
        <v>1</v>
      </c>
      <c r="AG31" s="65">
        <v>1</v>
      </c>
      <c r="AH31" s="75">
        <v>1</v>
      </c>
    </row>
    <row r="32" spans="1:35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65">
        <v>1</v>
      </c>
      <c r="AF32" s="65">
        <v>1</v>
      </c>
      <c r="AG32" s="65">
        <v>1</v>
      </c>
      <c r="AH32" s="75">
        <v>1</v>
      </c>
    </row>
    <row r="33" spans="1:35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0">
        <v>1</v>
      </c>
      <c r="AF33" s="70">
        <v>1</v>
      </c>
      <c r="AG33" s="70">
        <v>1</v>
      </c>
      <c r="AH33" s="76">
        <v>1</v>
      </c>
    </row>
    <row r="34" spans="1:35" s="1" customFormat="1" ht="15.9" customHeight="1" x14ac:dyDescent="0.25">
      <c r="A34" s="9"/>
      <c r="B34" s="20" t="s">
        <v>107</v>
      </c>
      <c r="C34" s="11"/>
      <c r="D34" s="49">
        <f t="shared" ref="D34:AH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12">
        <f t="shared" si="8"/>
        <v>3889</v>
      </c>
      <c r="AF34" s="12">
        <f t="shared" si="8"/>
        <v>3889</v>
      </c>
      <c r="AG34" s="12">
        <f t="shared" si="8"/>
        <v>3889</v>
      </c>
      <c r="AH34" s="30">
        <f t="shared" si="8"/>
        <v>3889</v>
      </c>
    </row>
    <row r="35" spans="1:35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H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12">
        <f t="shared" si="9"/>
        <v>66.501900000000006</v>
      </c>
      <c r="AF35" s="12">
        <f t="shared" si="9"/>
        <v>66.501900000000006</v>
      </c>
      <c r="AG35" s="12">
        <f t="shared" si="9"/>
        <v>66.501900000000006</v>
      </c>
      <c r="AH35" s="30">
        <f t="shared" si="9"/>
        <v>66.501900000000006</v>
      </c>
      <c r="AI35" s="28"/>
    </row>
    <row r="36" spans="1:35" s="18" customFormat="1" ht="15.9" customHeight="1" x14ac:dyDescent="0.25">
      <c r="A36" s="15"/>
      <c r="B36" s="14" t="s">
        <v>106</v>
      </c>
      <c r="C36" s="16"/>
      <c r="D36" s="51">
        <f t="shared" ref="D36:AH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17">
        <f t="shared" si="10"/>
        <v>3822.4980999999998</v>
      </c>
      <c r="AF36" s="17">
        <f t="shared" si="10"/>
        <v>3822.4980999999998</v>
      </c>
      <c r="AG36" s="17">
        <f t="shared" si="10"/>
        <v>3822.4980999999998</v>
      </c>
      <c r="AH36" s="31">
        <f t="shared" si="10"/>
        <v>3822.4980999999998</v>
      </c>
      <c r="AI36" s="28"/>
    </row>
    <row r="37" spans="1:35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29"/>
    </row>
    <row r="38" spans="1:35" s="1" customFormat="1" ht="15.9" customHeight="1" x14ac:dyDescent="0.25">
      <c r="A38" s="3"/>
      <c r="B38" s="4"/>
      <c r="C38" s="3">
        <f>SUM(D36:AH36)/31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29"/>
    </row>
    <row r="39" spans="1:35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29"/>
    </row>
    <row r="40" spans="1:35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65">
        <v>1</v>
      </c>
      <c r="AF40" s="65">
        <v>1</v>
      </c>
      <c r="AG40" s="65">
        <v>1</v>
      </c>
      <c r="AH40" s="109">
        <v>1</v>
      </c>
    </row>
    <row r="41" spans="1:35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65">
        <v>1</v>
      </c>
      <c r="AF41" s="65">
        <v>1</v>
      </c>
      <c r="AG41" s="65">
        <v>1</v>
      </c>
      <c r="AH41" s="109">
        <v>1</v>
      </c>
    </row>
    <row r="42" spans="1:35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65">
        <v>1</v>
      </c>
      <c r="AF42" s="65">
        <v>1</v>
      </c>
      <c r="AG42" s="65">
        <v>1</v>
      </c>
      <c r="AH42" s="75">
        <v>1</v>
      </c>
    </row>
    <row r="43" spans="1:35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65">
        <v>1</v>
      </c>
      <c r="AF43" s="65">
        <v>1</v>
      </c>
      <c r="AG43" s="65">
        <v>1</v>
      </c>
      <c r="AH43" s="75">
        <v>1</v>
      </c>
    </row>
    <row r="44" spans="1:35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65">
        <v>1</v>
      </c>
      <c r="AF44" s="65">
        <v>1</v>
      </c>
      <c r="AG44" s="65">
        <v>1</v>
      </c>
      <c r="AH44" s="75">
        <v>1</v>
      </c>
    </row>
    <row r="45" spans="1:35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65">
        <v>1</v>
      </c>
      <c r="AF45" s="65">
        <v>1</v>
      </c>
      <c r="AG45" s="65">
        <v>1</v>
      </c>
      <c r="AH45" s="75">
        <v>1</v>
      </c>
    </row>
    <row r="46" spans="1:35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65">
        <v>1</v>
      </c>
      <c r="AF46" s="65">
        <v>1</v>
      </c>
      <c r="AG46" s="65">
        <v>1</v>
      </c>
      <c r="AH46" s="75">
        <v>1</v>
      </c>
    </row>
    <row r="47" spans="1:35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65">
        <v>1</v>
      </c>
      <c r="AF47" s="65">
        <v>1</v>
      </c>
      <c r="AG47" s="65">
        <v>1</v>
      </c>
      <c r="AH47" s="75">
        <v>1</v>
      </c>
    </row>
    <row r="48" spans="1:35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65">
        <v>1</v>
      </c>
      <c r="AF48" s="65">
        <v>1</v>
      </c>
      <c r="AG48" s="65">
        <v>1</v>
      </c>
      <c r="AH48" s="75">
        <v>1</v>
      </c>
    </row>
    <row r="49" spans="1:35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65">
        <v>1</v>
      </c>
      <c r="AF49" s="65">
        <v>1</v>
      </c>
      <c r="AG49" s="65">
        <v>1</v>
      </c>
      <c r="AH49" s="75">
        <v>1</v>
      </c>
    </row>
    <row r="50" spans="1:35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65">
        <v>1</v>
      </c>
      <c r="AF50" s="65">
        <v>1</v>
      </c>
      <c r="AG50" s="65">
        <v>1</v>
      </c>
      <c r="AH50" s="75">
        <v>1</v>
      </c>
    </row>
    <row r="51" spans="1:35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65">
        <v>1</v>
      </c>
      <c r="AF51" s="65">
        <v>1</v>
      </c>
      <c r="AG51" s="65">
        <v>1</v>
      </c>
      <c r="AH51" s="75">
        <v>1</v>
      </c>
    </row>
    <row r="52" spans="1:35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0">
        <v>1</v>
      </c>
      <c r="AF52" s="70">
        <v>1</v>
      </c>
      <c r="AG52" s="70">
        <v>1</v>
      </c>
      <c r="AH52" s="76">
        <v>1</v>
      </c>
    </row>
    <row r="53" spans="1:35" s="1" customFormat="1" ht="15.9" customHeight="1" x14ac:dyDescent="0.25">
      <c r="A53" s="9"/>
      <c r="B53" s="20" t="s">
        <v>107</v>
      </c>
      <c r="C53" s="11"/>
      <c r="D53" s="49">
        <f t="shared" ref="D53:AH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12">
        <f t="shared" si="12"/>
        <v>12836</v>
      </c>
      <c r="AF53" s="12">
        <f t="shared" si="12"/>
        <v>12836</v>
      </c>
      <c r="AG53" s="12">
        <f t="shared" si="12"/>
        <v>12836</v>
      </c>
      <c r="AH53" s="30">
        <f t="shared" si="12"/>
        <v>12836</v>
      </c>
    </row>
    <row r="54" spans="1:35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H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12">
        <f t="shared" si="13"/>
        <v>627.68039999999996</v>
      </c>
      <c r="AF54" s="12">
        <f t="shared" si="13"/>
        <v>627.68039999999996</v>
      </c>
      <c r="AG54" s="12">
        <f t="shared" si="13"/>
        <v>627.68039999999996</v>
      </c>
      <c r="AH54" s="30">
        <f t="shared" si="13"/>
        <v>627.68039999999996</v>
      </c>
      <c r="AI54" s="28"/>
    </row>
    <row r="55" spans="1:35" s="18" customFormat="1" ht="15.9" customHeight="1" x14ac:dyDescent="0.25">
      <c r="A55" s="15"/>
      <c r="B55" s="14" t="s">
        <v>106</v>
      </c>
      <c r="C55" s="16"/>
      <c r="D55" s="51">
        <f t="shared" ref="D55:AH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17">
        <f t="shared" si="14"/>
        <v>12208.319600000001</v>
      </c>
      <c r="AF55" s="17">
        <f t="shared" si="14"/>
        <v>12208.319600000001</v>
      </c>
      <c r="AG55" s="17">
        <f t="shared" si="14"/>
        <v>12208.319600000001</v>
      </c>
      <c r="AH55" s="31">
        <f t="shared" si="14"/>
        <v>12208.319600000001</v>
      </c>
      <c r="AI55" s="28"/>
    </row>
    <row r="56" spans="1:35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29"/>
    </row>
    <row r="57" spans="1:35" s="1" customFormat="1" ht="15.9" customHeight="1" x14ac:dyDescent="0.25">
      <c r="A57" s="3"/>
      <c r="B57" s="4"/>
      <c r="C57" s="3">
        <f>SUM(D55:AH55)/31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29"/>
    </row>
    <row r="58" spans="1:35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29"/>
    </row>
    <row r="59" spans="1:35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65">
        <v>1</v>
      </c>
      <c r="AF59" s="65">
        <v>1</v>
      </c>
      <c r="AG59" s="65">
        <v>1</v>
      </c>
      <c r="AH59" s="75">
        <v>1</v>
      </c>
    </row>
    <row r="60" spans="1:35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0">
        <v>0.97</v>
      </c>
      <c r="AF60" s="60">
        <v>0.97</v>
      </c>
      <c r="AG60" s="60">
        <v>0.97</v>
      </c>
      <c r="AH60" s="61">
        <v>0.97</v>
      </c>
    </row>
    <row r="61" spans="1:35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0">
        <v>0.99</v>
      </c>
      <c r="AF61" s="60">
        <v>0.99</v>
      </c>
      <c r="AG61" s="60">
        <v>0.99</v>
      </c>
      <c r="AH61" s="61">
        <v>0.99</v>
      </c>
    </row>
    <row r="62" spans="1:35" s="1" customFormat="1" ht="15.9" customHeight="1" x14ac:dyDescent="0.25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65">
        <v>1</v>
      </c>
      <c r="AF62" s="65">
        <v>1</v>
      </c>
      <c r="AG62" s="65">
        <v>1</v>
      </c>
      <c r="AH62" s="75">
        <v>1</v>
      </c>
    </row>
    <row r="63" spans="1:35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65">
        <v>1</v>
      </c>
      <c r="AF63" s="65">
        <v>1</v>
      </c>
      <c r="AG63" s="65">
        <v>1</v>
      </c>
      <c r="AH63" s="75">
        <v>1</v>
      </c>
    </row>
    <row r="64" spans="1:35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65">
        <v>1</v>
      </c>
      <c r="AF64" s="65">
        <v>1</v>
      </c>
      <c r="AG64" s="65">
        <v>1</v>
      </c>
      <c r="AH64" s="75">
        <v>1</v>
      </c>
    </row>
    <row r="65" spans="1:35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65">
        <v>1</v>
      </c>
      <c r="AF65" s="65">
        <v>1</v>
      </c>
      <c r="AG65" s="65">
        <v>1</v>
      </c>
      <c r="AH65" s="75">
        <v>1</v>
      </c>
    </row>
    <row r="66" spans="1:35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65">
        <v>1</v>
      </c>
      <c r="AF66" s="65">
        <v>1</v>
      </c>
      <c r="AG66" s="65">
        <v>1</v>
      </c>
      <c r="AH66" s="75">
        <v>1</v>
      </c>
    </row>
    <row r="67" spans="1:35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65">
        <v>1</v>
      </c>
      <c r="AF67" s="65">
        <v>1</v>
      </c>
      <c r="AG67" s="65">
        <v>1</v>
      </c>
      <c r="AH67" s="75">
        <v>1</v>
      </c>
    </row>
    <row r="68" spans="1:35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65">
        <v>1</v>
      </c>
      <c r="AF68" s="65">
        <v>1</v>
      </c>
      <c r="AG68" s="65">
        <v>1</v>
      </c>
      <c r="AH68" s="75">
        <v>1</v>
      </c>
    </row>
    <row r="69" spans="1:35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65">
        <v>1</v>
      </c>
      <c r="AF69" s="65">
        <v>1</v>
      </c>
      <c r="AG69" s="65">
        <v>1</v>
      </c>
      <c r="AH69" s="75">
        <v>1</v>
      </c>
    </row>
    <row r="70" spans="1:35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65">
        <v>1</v>
      </c>
      <c r="AF70" s="65">
        <v>1</v>
      </c>
      <c r="AG70" s="65">
        <v>1</v>
      </c>
      <c r="AH70" s="75">
        <v>1</v>
      </c>
    </row>
    <row r="71" spans="1:35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65">
        <v>1</v>
      </c>
      <c r="AF71" s="65">
        <v>1</v>
      </c>
      <c r="AG71" s="65">
        <v>1</v>
      </c>
      <c r="AH71" s="75">
        <v>1</v>
      </c>
    </row>
    <row r="72" spans="1:35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v>1</v>
      </c>
      <c r="L72" s="70">
        <v>1</v>
      </c>
      <c r="M72" s="70">
        <v>1</v>
      </c>
      <c r="N72" s="70">
        <v>1</v>
      </c>
      <c r="O72" s="70">
        <v>1</v>
      </c>
      <c r="P72" s="70">
        <v>1</v>
      </c>
      <c r="Q72" s="70">
        <v>1</v>
      </c>
      <c r="R72" s="70">
        <v>1</v>
      </c>
      <c r="S72" s="70">
        <v>1</v>
      </c>
      <c r="T72" s="70">
        <v>1</v>
      </c>
      <c r="U72" s="70">
        <v>1</v>
      </c>
      <c r="V72" s="70">
        <v>1</v>
      </c>
      <c r="W72" s="70">
        <v>1</v>
      </c>
      <c r="X72" s="70">
        <v>1</v>
      </c>
      <c r="Y72" s="70">
        <v>1</v>
      </c>
      <c r="Z72" s="70">
        <v>1</v>
      </c>
      <c r="AA72" s="70">
        <v>1</v>
      </c>
      <c r="AB72" s="70">
        <v>1</v>
      </c>
      <c r="AC72" s="70">
        <v>1</v>
      </c>
      <c r="AD72" s="70">
        <v>1</v>
      </c>
      <c r="AE72" s="70">
        <v>1</v>
      </c>
      <c r="AF72" s="70">
        <v>1</v>
      </c>
      <c r="AG72" s="70">
        <v>1</v>
      </c>
      <c r="AH72" s="76">
        <v>1</v>
      </c>
    </row>
    <row r="73" spans="1:35" s="1" customFormat="1" ht="15.9" customHeight="1" x14ac:dyDescent="0.25">
      <c r="A73" s="9"/>
      <c r="B73" s="20" t="s">
        <v>107</v>
      </c>
      <c r="C73" s="11"/>
      <c r="D73" s="49">
        <f t="shared" ref="D73:AH73" si="16">(D59*$C59)+(D60*$C60)+(D61*$C61)+(D62*$C62)+(D63*$C63)+(D64*$C64)+(D65*$C65)+(D66*$C66)+(D67*$C67)+(D68*$C68)+(D69*$C69)+(D70*$C70)+(D71*$C71)+(D72*$C72)</f>
        <v>12179.82</v>
      </c>
      <c r="E73" s="12">
        <f t="shared" si="16"/>
        <v>12179.82</v>
      </c>
      <c r="F73" s="12">
        <f t="shared" si="16"/>
        <v>12179.82</v>
      </c>
      <c r="G73" s="12">
        <f t="shared" si="16"/>
        <v>12179.82</v>
      </c>
      <c r="H73" s="12">
        <f t="shared" si="16"/>
        <v>12179.82</v>
      </c>
      <c r="I73" s="12">
        <f t="shared" si="16"/>
        <v>12179.82</v>
      </c>
      <c r="J73" s="12">
        <f t="shared" si="16"/>
        <v>12179.82</v>
      </c>
      <c r="K73" s="12">
        <f t="shared" si="16"/>
        <v>12179.82</v>
      </c>
      <c r="L73" s="12">
        <f t="shared" si="16"/>
        <v>12179.82</v>
      </c>
      <c r="M73" s="12">
        <f t="shared" si="16"/>
        <v>12179.82</v>
      </c>
      <c r="N73" s="12">
        <f t="shared" si="16"/>
        <v>12179.82</v>
      </c>
      <c r="O73" s="12">
        <f t="shared" si="16"/>
        <v>12179.82</v>
      </c>
      <c r="P73" s="12">
        <f t="shared" si="16"/>
        <v>12179.82</v>
      </c>
      <c r="Q73" s="12">
        <f t="shared" si="16"/>
        <v>12179.82</v>
      </c>
      <c r="R73" s="12">
        <f t="shared" si="16"/>
        <v>12179.82</v>
      </c>
      <c r="S73" s="12">
        <f t="shared" si="16"/>
        <v>12179.82</v>
      </c>
      <c r="T73" s="12">
        <f t="shared" si="16"/>
        <v>12179.82</v>
      </c>
      <c r="U73" s="12">
        <f t="shared" si="16"/>
        <v>12179.82</v>
      </c>
      <c r="V73" s="12">
        <f t="shared" si="16"/>
        <v>12179.82</v>
      </c>
      <c r="W73" s="12">
        <f t="shared" si="16"/>
        <v>12179.82</v>
      </c>
      <c r="X73" s="12">
        <f t="shared" si="16"/>
        <v>12179.82</v>
      </c>
      <c r="Y73" s="12">
        <f t="shared" si="16"/>
        <v>12179.82</v>
      </c>
      <c r="Z73" s="12">
        <f t="shared" si="16"/>
        <v>12179.82</v>
      </c>
      <c r="AA73" s="12">
        <f t="shared" si="16"/>
        <v>12179.82</v>
      </c>
      <c r="AB73" s="12">
        <f t="shared" si="16"/>
        <v>12179.82</v>
      </c>
      <c r="AC73" s="12">
        <f t="shared" si="16"/>
        <v>12179.82</v>
      </c>
      <c r="AD73" s="12">
        <f t="shared" si="16"/>
        <v>12179.82</v>
      </c>
      <c r="AE73" s="12">
        <f t="shared" si="16"/>
        <v>12179.82</v>
      </c>
      <c r="AF73" s="12">
        <f t="shared" si="16"/>
        <v>12179.82</v>
      </c>
      <c r="AG73" s="12">
        <f t="shared" si="16"/>
        <v>12179.82</v>
      </c>
      <c r="AH73" s="30">
        <f t="shared" si="16"/>
        <v>12179.82</v>
      </c>
    </row>
    <row r="74" spans="1:35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H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283.29000000000002</v>
      </c>
      <c r="E74" s="12">
        <f t="shared" si="17"/>
        <v>283.29000000000002</v>
      </c>
      <c r="F74" s="12">
        <f t="shared" si="17"/>
        <v>283.29000000000002</v>
      </c>
      <c r="G74" s="12">
        <f t="shared" si="17"/>
        <v>283.29000000000002</v>
      </c>
      <c r="H74" s="12">
        <f t="shared" si="17"/>
        <v>283.29000000000002</v>
      </c>
      <c r="I74" s="12">
        <f t="shared" si="17"/>
        <v>283.29000000000002</v>
      </c>
      <c r="J74" s="12">
        <f t="shared" si="17"/>
        <v>283.29000000000002</v>
      </c>
      <c r="K74" s="12">
        <f t="shared" si="17"/>
        <v>283.29000000000002</v>
      </c>
      <c r="L74" s="12">
        <f t="shared" si="17"/>
        <v>283.29000000000002</v>
      </c>
      <c r="M74" s="12">
        <f t="shared" si="17"/>
        <v>283.29000000000002</v>
      </c>
      <c r="N74" s="12">
        <f t="shared" si="17"/>
        <v>283.29000000000002</v>
      </c>
      <c r="O74" s="12">
        <f t="shared" si="17"/>
        <v>283.29000000000002</v>
      </c>
      <c r="P74" s="12">
        <f t="shared" si="17"/>
        <v>283.29000000000002</v>
      </c>
      <c r="Q74" s="12">
        <f t="shared" si="17"/>
        <v>283.29000000000002</v>
      </c>
      <c r="R74" s="12">
        <f t="shared" si="17"/>
        <v>283.29000000000002</v>
      </c>
      <c r="S74" s="12">
        <f t="shared" si="17"/>
        <v>283.29000000000002</v>
      </c>
      <c r="T74" s="12">
        <f t="shared" si="17"/>
        <v>283.29000000000002</v>
      </c>
      <c r="U74" s="12">
        <f t="shared" si="17"/>
        <v>283.29000000000002</v>
      </c>
      <c r="V74" s="12">
        <f t="shared" si="17"/>
        <v>283.29000000000002</v>
      </c>
      <c r="W74" s="12">
        <f t="shared" si="17"/>
        <v>283.29000000000002</v>
      </c>
      <c r="X74" s="12">
        <f t="shared" si="17"/>
        <v>283.29000000000002</v>
      </c>
      <c r="Y74" s="12">
        <f t="shared" si="17"/>
        <v>283.29000000000002</v>
      </c>
      <c r="Z74" s="12">
        <f t="shared" si="17"/>
        <v>283.29000000000002</v>
      </c>
      <c r="AA74" s="12">
        <f t="shared" si="17"/>
        <v>283.29000000000002</v>
      </c>
      <c r="AB74" s="12">
        <f t="shared" si="17"/>
        <v>283.29000000000002</v>
      </c>
      <c r="AC74" s="12">
        <f t="shared" si="17"/>
        <v>283.29000000000002</v>
      </c>
      <c r="AD74" s="12">
        <f t="shared" si="17"/>
        <v>283.29000000000002</v>
      </c>
      <c r="AE74" s="12">
        <f t="shared" si="17"/>
        <v>283.29000000000002</v>
      </c>
      <c r="AF74" s="12">
        <f t="shared" si="17"/>
        <v>283.29000000000002</v>
      </c>
      <c r="AG74" s="12">
        <f t="shared" si="17"/>
        <v>283.29000000000002</v>
      </c>
      <c r="AH74" s="30">
        <f t="shared" si="17"/>
        <v>283.29000000000002</v>
      </c>
      <c r="AI74" s="28"/>
    </row>
    <row r="75" spans="1:35" s="18" customFormat="1" ht="15.9" customHeight="1" x14ac:dyDescent="0.25">
      <c r="A75" s="15"/>
      <c r="B75" s="14" t="s">
        <v>106</v>
      </c>
      <c r="C75" s="16"/>
      <c r="D75" s="51">
        <f t="shared" ref="D75:AH75" si="18">D73-D74</f>
        <v>11896.529999999999</v>
      </c>
      <c r="E75" s="17">
        <f t="shared" si="18"/>
        <v>11896.529999999999</v>
      </c>
      <c r="F75" s="17">
        <f t="shared" si="18"/>
        <v>11896.529999999999</v>
      </c>
      <c r="G75" s="17">
        <f t="shared" si="18"/>
        <v>11896.529999999999</v>
      </c>
      <c r="H75" s="17">
        <f t="shared" si="18"/>
        <v>11896.529999999999</v>
      </c>
      <c r="I75" s="17">
        <f t="shared" si="18"/>
        <v>11896.529999999999</v>
      </c>
      <c r="J75" s="17">
        <f t="shared" si="18"/>
        <v>11896.529999999999</v>
      </c>
      <c r="K75" s="17">
        <f t="shared" si="18"/>
        <v>11896.529999999999</v>
      </c>
      <c r="L75" s="17">
        <f t="shared" si="18"/>
        <v>11896.529999999999</v>
      </c>
      <c r="M75" s="17">
        <f t="shared" si="18"/>
        <v>11896.529999999999</v>
      </c>
      <c r="N75" s="17">
        <f t="shared" si="18"/>
        <v>11896.529999999999</v>
      </c>
      <c r="O75" s="17">
        <f t="shared" si="18"/>
        <v>11896.529999999999</v>
      </c>
      <c r="P75" s="17">
        <f t="shared" si="18"/>
        <v>11896.529999999999</v>
      </c>
      <c r="Q75" s="17">
        <f t="shared" si="18"/>
        <v>11896.529999999999</v>
      </c>
      <c r="R75" s="17">
        <f t="shared" si="18"/>
        <v>11896.529999999999</v>
      </c>
      <c r="S75" s="17">
        <f t="shared" si="18"/>
        <v>11896.529999999999</v>
      </c>
      <c r="T75" s="17">
        <f t="shared" si="18"/>
        <v>11896.529999999999</v>
      </c>
      <c r="U75" s="17">
        <f t="shared" si="18"/>
        <v>11896.529999999999</v>
      </c>
      <c r="V75" s="17">
        <f t="shared" si="18"/>
        <v>11896.529999999999</v>
      </c>
      <c r="W75" s="17">
        <f t="shared" si="18"/>
        <v>11896.529999999999</v>
      </c>
      <c r="X75" s="17">
        <f t="shared" si="18"/>
        <v>11896.529999999999</v>
      </c>
      <c r="Y75" s="17">
        <f t="shared" si="18"/>
        <v>11896.529999999999</v>
      </c>
      <c r="Z75" s="17">
        <f t="shared" si="18"/>
        <v>11896.529999999999</v>
      </c>
      <c r="AA75" s="17">
        <f t="shared" si="18"/>
        <v>11896.529999999999</v>
      </c>
      <c r="AB75" s="17">
        <f t="shared" si="18"/>
        <v>11896.529999999999</v>
      </c>
      <c r="AC75" s="17">
        <f t="shared" si="18"/>
        <v>11896.529999999999</v>
      </c>
      <c r="AD75" s="17">
        <f t="shared" si="18"/>
        <v>11896.529999999999</v>
      </c>
      <c r="AE75" s="17">
        <f t="shared" si="18"/>
        <v>11896.529999999999</v>
      </c>
      <c r="AF75" s="17">
        <f t="shared" si="18"/>
        <v>11896.529999999999</v>
      </c>
      <c r="AG75" s="17">
        <f t="shared" si="18"/>
        <v>11896.529999999999</v>
      </c>
      <c r="AH75" s="31">
        <f t="shared" si="18"/>
        <v>11896.529999999999</v>
      </c>
      <c r="AI75" s="28"/>
    </row>
    <row r="76" spans="1:35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29"/>
    </row>
    <row r="77" spans="1:35" s="1" customFormat="1" ht="15.9" customHeight="1" x14ac:dyDescent="0.25">
      <c r="A77" s="3"/>
      <c r="B77" s="4"/>
      <c r="C77" s="3">
        <f>SUM(D75:AH75)/31</f>
        <v>11896.530000000006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29"/>
    </row>
    <row r="78" spans="1:35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29"/>
    </row>
    <row r="79" spans="1:35" s="1" customFormat="1" ht="15.9" customHeight="1" x14ac:dyDescent="0.25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65">
        <v>1</v>
      </c>
      <c r="AF79" s="65">
        <v>1</v>
      </c>
      <c r="AG79" s="65">
        <v>1</v>
      </c>
      <c r="AH79" s="75">
        <v>1</v>
      </c>
    </row>
    <row r="80" spans="1:35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65">
        <v>1</v>
      </c>
      <c r="AF80" s="65">
        <v>1</v>
      </c>
      <c r="AG80" s="65">
        <v>1</v>
      </c>
      <c r="AH80" s="75">
        <v>1</v>
      </c>
    </row>
    <row r="81" spans="1:35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65">
        <v>1</v>
      </c>
      <c r="AF81" s="65">
        <v>1</v>
      </c>
      <c r="AG81" s="65">
        <v>1</v>
      </c>
      <c r="AH81" s="75">
        <v>1</v>
      </c>
    </row>
    <row r="82" spans="1:35" s="1" customFormat="1" ht="15.9" customHeight="1" x14ac:dyDescent="0.25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65">
        <v>1</v>
      </c>
      <c r="AF82" s="65">
        <v>1</v>
      </c>
      <c r="AG82" s="65">
        <v>1</v>
      </c>
      <c r="AH82" s="75">
        <v>1</v>
      </c>
    </row>
    <row r="83" spans="1:35" s="1" customFormat="1" ht="15.9" customHeight="1" x14ac:dyDescent="0.25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65">
        <v>1</v>
      </c>
      <c r="AF83" s="65">
        <v>1</v>
      </c>
      <c r="AG83" s="65">
        <v>1</v>
      </c>
      <c r="AH83" s="75">
        <v>1</v>
      </c>
    </row>
    <row r="84" spans="1:35" s="1" customFormat="1" ht="15.9" customHeight="1" thickBot="1" x14ac:dyDescent="0.3">
      <c r="A84" s="198">
        <f>+A83+1</f>
        <v>6</v>
      </c>
      <c r="B84" s="199" t="s">
        <v>57</v>
      </c>
      <c r="C84" s="198">
        <v>540</v>
      </c>
      <c r="D84" s="197">
        <v>1</v>
      </c>
      <c r="E84" s="68">
        <v>1</v>
      </c>
      <c r="F84" s="68">
        <v>1</v>
      </c>
      <c r="G84" s="68">
        <v>1</v>
      </c>
      <c r="H84" s="68">
        <v>1</v>
      </c>
      <c r="I84" s="68">
        <v>1</v>
      </c>
      <c r="J84" s="68">
        <v>1</v>
      </c>
      <c r="K84" s="68">
        <v>1</v>
      </c>
      <c r="L84" s="68">
        <v>1</v>
      </c>
      <c r="M84" s="68">
        <v>1</v>
      </c>
      <c r="N84" s="68">
        <v>1</v>
      </c>
      <c r="O84" s="68">
        <v>1</v>
      </c>
      <c r="P84" s="68">
        <v>1</v>
      </c>
      <c r="Q84" s="68">
        <v>1</v>
      </c>
      <c r="R84" s="68">
        <v>1</v>
      </c>
      <c r="S84" s="68">
        <v>1</v>
      </c>
      <c r="T84" s="68">
        <v>1</v>
      </c>
      <c r="U84" s="68">
        <v>1</v>
      </c>
      <c r="V84" s="68">
        <v>1</v>
      </c>
      <c r="W84" s="68">
        <v>1</v>
      </c>
      <c r="X84" s="68">
        <v>1</v>
      </c>
      <c r="Y84" s="68">
        <v>1</v>
      </c>
      <c r="Z84" s="68">
        <v>1</v>
      </c>
      <c r="AA84" s="68">
        <v>1</v>
      </c>
      <c r="AB84" s="68">
        <v>1</v>
      </c>
      <c r="AC84" s="68">
        <v>1</v>
      </c>
      <c r="AD84" s="68">
        <v>1</v>
      </c>
      <c r="AE84" s="68">
        <v>1</v>
      </c>
      <c r="AF84" s="68">
        <v>1</v>
      </c>
      <c r="AG84" s="68">
        <v>1</v>
      </c>
      <c r="AH84" s="76">
        <v>1</v>
      </c>
    </row>
    <row r="85" spans="1:35" s="1" customFormat="1" ht="15.9" customHeight="1" x14ac:dyDescent="0.25">
      <c r="A85" s="9"/>
      <c r="B85" s="20" t="s">
        <v>107</v>
      </c>
      <c r="C85" s="11"/>
      <c r="D85" s="49">
        <f t="shared" ref="D85:AH85" si="19">(D79*$C79)+(D80*$C80)+(D81*$C81)+(D82*$C82)+(D83*$C83)+(D84*$C84)</f>
        <v>3460</v>
      </c>
      <c r="E85" s="12">
        <f t="shared" si="19"/>
        <v>3460</v>
      </c>
      <c r="F85" s="12">
        <f t="shared" si="19"/>
        <v>3460</v>
      </c>
      <c r="G85" s="12">
        <f t="shared" si="19"/>
        <v>3460</v>
      </c>
      <c r="H85" s="12">
        <f t="shared" si="19"/>
        <v>3460</v>
      </c>
      <c r="I85" s="12">
        <f t="shared" si="19"/>
        <v>3460</v>
      </c>
      <c r="J85" s="12">
        <f t="shared" si="19"/>
        <v>3460</v>
      </c>
      <c r="K85" s="12">
        <f t="shared" si="19"/>
        <v>3460</v>
      </c>
      <c r="L85" s="12">
        <f t="shared" si="19"/>
        <v>3460</v>
      </c>
      <c r="M85" s="12">
        <f t="shared" si="19"/>
        <v>3460</v>
      </c>
      <c r="N85" s="12">
        <f t="shared" si="19"/>
        <v>3460</v>
      </c>
      <c r="O85" s="12">
        <f t="shared" si="19"/>
        <v>3460</v>
      </c>
      <c r="P85" s="12">
        <f t="shared" si="19"/>
        <v>3460</v>
      </c>
      <c r="Q85" s="12">
        <f t="shared" si="19"/>
        <v>3460</v>
      </c>
      <c r="R85" s="12">
        <f t="shared" si="19"/>
        <v>3460</v>
      </c>
      <c r="S85" s="12">
        <f t="shared" si="19"/>
        <v>3460</v>
      </c>
      <c r="T85" s="12">
        <f t="shared" si="19"/>
        <v>3460</v>
      </c>
      <c r="U85" s="12">
        <f t="shared" si="19"/>
        <v>3460</v>
      </c>
      <c r="V85" s="12">
        <f t="shared" si="19"/>
        <v>3460</v>
      </c>
      <c r="W85" s="12">
        <f t="shared" si="19"/>
        <v>3460</v>
      </c>
      <c r="X85" s="12">
        <f t="shared" si="19"/>
        <v>3460</v>
      </c>
      <c r="Y85" s="12">
        <f t="shared" si="19"/>
        <v>3460</v>
      </c>
      <c r="Z85" s="12">
        <f t="shared" si="19"/>
        <v>3460</v>
      </c>
      <c r="AA85" s="12">
        <f t="shared" si="19"/>
        <v>3460</v>
      </c>
      <c r="AB85" s="12">
        <f t="shared" si="19"/>
        <v>3460</v>
      </c>
      <c r="AC85" s="12">
        <f t="shared" si="19"/>
        <v>3460</v>
      </c>
      <c r="AD85" s="12">
        <f t="shared" si="19"/>
        <v>3460</v>
      </c>
      <c r="AE85" s="12">
        <f t="shared" si="19"/>
        <v>3460</v>
      </c>
      <c r="AF85" s="12">
        <f t="shared" si="19"/>
        <v>3460</v>
      </c>
      <c r="AG85" s="12">
        <f t="shared" si="19"/>
        <v>3460</v>
      </c>
      <c r="AH85" s="30">
        <f t="shared" si="19"/>
        <v>3460</v>
      </c>
    </row>
    <row r="86" spans="1:35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H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82.001999999999995</v>
      </c>
      <c r="F86" s="12">
        <f t="shared" si="20"/>
        <v>82.001999999999995</v>
      </c>
      <c r="G86" s="12">
        <f t="shared" si="20"/>
        <v>82.001999999999995</v>
      </c>
      <c r="H86" s="12">
        <f t="shared" si="20"/>
        <v>82.001999999999995</v>
      </c>
      <c r="I86" s="12">
        <f t="shared" si="20"/>
        <v>82.001999999999995</v>
      </c>
      <c r="J86" s="12">
        <f t="shared" si="20"/>
        <v>82.001999999999995</v>
      </c>
      <c r="K86" s="12">
        <f t="shared" si="20"/>
        <v>82.001999999999995</v>
      </c>
      <c r="L86" s="12">
        <f t="shared" si="20"/>
        <v>82.001999999999995</v>
      </c>
      <c r="M86" s="12">
        <f t="shared" si="20"/>
        <v>82.001999999999995</v>
      </c>
      <c r="N86" s="12">
        <f t="shared" si="20"/>
        <v>82.001999999999995</v>
      </c>
      <c r="O86" s="12">
        <f t="shared" si="20"/>
        <v>82.001999999999995</v>
      </c>
      <c r="P86" s="12">
        <f t="shared" si="20"/>
        <v>82.001999999999995</v>
      </c>
      <c r="Q86" s="12">
        <f t="shared" si="20"/>
        <v>82.001999999999995</v>
      </c>
      <c r="R86" s="12">
        <f t="shared" si="20"/>
        <v>82.001999999999995</v>
      </c>
      <c r="S86" s="12">
        <f t="shared" si="20"/>
        <v>82.001999999999995</v>
      </c>
      <c r="T86" s="12">
        <f t="shared" si="20"/>
        <v>82.001999999999995</v>
      </c>
      <c r="U86" s="12">
        <f t="shared" si="20"/>
        <v>82.001999999999995</v>
      </c>
      <c r="V86" s="12">
        <f t="shared" si="20"/>
        <v>82.001999999999995</v>
      </c>
      <c r="W86" s="12">
        <f t="shared" si="20"/>
        <v>82.001999999999995</v>
      </c>
      <c r="X86" s="12">
        <f t="shared" si="20"/>
        <v>82.001999999999995</v>
      </c>
      <c r="Y86" s="12">
        <f t="shared" si="20"/>
        <v>82.001999999999995</v>
      </c>
      <c r="Z86" s="12">
        <f t="shared" si="20"/>
        <v>82.001999999999995</v>
      </c>
      <c r="AA86" s="12">
        <f t="shared" si="20"/>
        <v>82.001999999999995</v>
      </c>
      <c r="AB86" s="12">
        <f t="shared" si="20"/>
        <v>82.001999999999995</v>
      </c>
      <c r="AC86" s="12">
        <f t="shared" si="20"/>
        <v>82.001999999999995</v>
      </c>
      <c r="AD86" s="12">
        <f t="shared" si="20"/>
        <v>82.001999999999995</v>
      </c>
      <c r="AE86" s="12">
        <f t="shared" si="20"/>
        <v>82.001999999999995</v>
      </c>
      <c r="AF86" s="12">
        <f t="shared" si="20"/>
        <v>82.001999999999995</v>
      </c>
      <c r="AG86" s="12">
        <f t="shared" si="20"/>
        <v>82.001999999999995</v>
      </c>
      <c r="AH86" s="30">
        <f t="shared" si="20"/>
        <v>82.001999999999995</v>
      </c>
      <c r="AI86" s="28"/>
    </row>
    <row r="87" spans="1:35" s="18" customFormat="1" ht="15.9" customHeight="1" x14ac:dyDescent="0.25">
      <c r="A87" s="15"/>
      <c r="B87" s="14" t="s">
        <v>106</v>
      </c>
      <c r="C87" s="16"/>
      <c r="D87" s="51">
        <f t="shared" ref="D87:AH87" si="21">D85-D86</f>
        <v>3377.998</v>
      </c>
      <c r="E87" s="17">
        <f t="shared" si="21"/>
        <v>3377.998</v>
      </c>
      <c r="F87" s="17">
        <f t="shared" si="21"/>
        <v>3377.998</v>
      </c>
      <c r="G87" s="17">
        <f t="shared" si="21"/>
        <v>3377.998</v>
      </c>
      <c r="H87" s="17">
        <f t="shared" si="21"/>
        <v>3377.998</v>
      </c>
      <c r="I87" s="17">
        <f t="shared" si="21"/>
        <v>3377.998</v>
      </c>
      <c r="J87" s="17">
        <f t="shared" si="21"/>
        <v>3377.998</v>
      </c>
      <c r="K87" s="17">
        <f t="shared" si="21"/>
        <v>3377.998</v>
      </c>
      <c r="L87" s="17">
        <f t="shared" si="21"/>
        <v>3377.998</v>
      </c>
      <c r="M87" s="17">
        <f t="shared" si="21"/>
        <v>3377.998</v>
      </c>
      <c r="N87" s="17">
        <f t="shared" si="21"/>
        <v>3377.998</v>
      </c>
      <c r="O87" s="17">
        <f t="shared" si="21"/>
        <v>3377.998</v>
      </c>
      <c r="P87" s="17">
        <f t="shared" si="21"/>
        <v>3377.998</v>
      </c>
      <c r="Q87" s="17">
        <f t="shared" si="21"/>
        <v>3377.998</v>
      </c>
      <c r="R87" s="17">
        <f t="shared" si="21"/>
        <v>3377.998</v>
      </c>
      <c r="S87" s="17">
        <f t="shared" si="21"/>
        <v>3377.998</v>
      </c>
      <c r="T87" s="17">
        <f t="shared" si="21"/>
        <v>3377.998</v>
      </c>
      <c r="U87" s="17">
        <f t="shared" si="21"/>
        <v>3377.998</v>
      </c>
      <c r="V87" s="17">
        <f t="shared" si="21"/>
        <v>3377.998</v>
      </c>
      <c r="W87" s="17">
        <f t="shared" si="21"/>
        <v>3377.998</v>
      </c>
      <c r="X87" s="17">
        <f t="shared" si="21"/>
        <v>3377.998</v>
      </c>
      <c r="Y87" s="17">
        <f t="shared" si="21"/>
        <v>3377.998</v>
      </c>
      <c r="Z87" s="17">
        <f t="shared" si="21"/>
        <v>3377.998</v>
      </c>
      <c r="AA87" s="17">
        <f t="shared" si="21"/>
        <v>3377.998</v>
      </c>
      <c r="AB87" s="17">
        <f t="shared" si="21"/>
        <v>3377.998</v>
      </c>
      <c r="AC87" s="17">
        <f t="shared" si="21"/>
        <v>3377.998</v>
      </c>
      <c r="AD87" s="17">
        <f t="shared" si="21"/>
        <v>3377.998</v>
      </c>
      <c r="AE87" s="17">
        <f t="shared" si="21"/>
        <v>3377.998</v>
      </c>
      <c r="AF87" s="17">
        <f t="shared" si="21"/>
        <v>3377.998</v>
      </c>
      <c r="AG87" s="17">
        <f t="shared" si="21"/>
        <v>3377.998</v>
      </c>
      <c r="AH87" s="31">
        <f t="shared" si="21"/>
        <v>3377.998</v>
      </c>
      <c r="AI87" s="28"/>
    </row>
    <row r="88" spans="1:35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29"/>
    </row>
    <row r="89" spans="1:35" s="1" customFormat="1" ht="15.9" customHeight="1" x14ac:dyDescent="0.25">
      <c r="A89" s="3"/>
      <c r="B89" s="4"/>
      <c r="C89" s="3">
        <f>SUM(D87:AH87)/31</f>
        <v>3377.9980000000028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29"/>
    </row>
    <row r="90" spans="1:35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29"/>
    </row>
    <row r="91" spans="1:35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65">
        <v>1</v>
      </c>
      <c r="S91" s="65">
        <v>1</v>
      </c>
      <c r="T91" s="65">
        <v>1</v>
      </c>
      <c r="U91" s="65">
        <v>1</v>
      </c>
      <c r="V91" s="65">
        <v>1</v>
      </c>
      <c r="W91" s="65">
        <v>1</v>
      </c>
      <c r="X91" s="65">
        <v>1</v>
      </c>
      <c r="Y91" s="65">
        <v>1</v>
      </c>
      <c r="Z91" s="65">
        <v>1</v>
      </c>
      <c r="AA91" s="65">
        <v>1</v>
      </c>
      <c r="AB91" s="65">
        <v>1</v>
      </c>
      <c r="AC91" s="65">
        <v>1</v>
      </c>
      <c r="AD91" s="65">
        <v>1</v>
      </c>
      <c r="AE91" s="65">
        <v>1</v>
      </c>
      <c r="AF91" s="65">
        <v>1</v>
      </c>
      <c r="AG91" s="65">
        <v>1</v>
      </c>
      <c r="AH91" s="75">
        <v>1</v>
      </c>
    </row>
    <row r="92" spans="1:35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65">
        <v>1</v>
      </c>
      <c r="AF92" s="65">
        <v>1</v>
      </c>
      <c r="AG92" s="65">
        <v>1</v>
      </c>
      <c r="AH92" s="75">
        <v>1</v>
      </c>
    </row>
    <row r="93" spans="1:35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65">
        <v>1</v>
      </c>
      <c r="AF93" s="65">
        <v>1</v>
      </c>
      <c r="AG93" s="65">
        <v>1</v>
      </c>
      <c r="AH93" s="75">
        <v>1</v>
      </c>
    </row>
    <row r="94" spans="1:35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65">
        <v>1</v>
      </c>
      <c r="AF94" s="65">
        <v>1</v>
      </c>
      <c r="AG94" s="65">
        <v>1</v>
      </c>
      <c r="AH94" s="75">
        <v>1</v>
      </c>
    </row>
    <row r="95" spans="1:35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0">
        <v>1</v>
      </c>
      <c r="AF95" s="70">
        <v>1</v>
      </c>
      <c r="AG95" s="70">
        <v>1</v>
      </c>
      <c r="AH95" s="76">
        <v>1</v>
      </c>
    </row>
    <row r="96" spans="1:35" s="1" customFormat="1" ht="15.9" customHeight="1" x14ac:dyDescent="0.25">
      <c r="A96" s="9"/>
      <c r="B96" s="20" t="s">
        <v>107</v>
      </c>
      <c r="C96" s="11"/>
      <c r="D96" s="49">
        <f t="shared" ref="D96:AH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4355</v>
      </c>
      <c r="S96" s="39">
        <f t="shared" si="22"/>
        <v>4355</v>
      </c>
      <c r="T96" s="39">
        <f t="shared" si="22"/>
        <v>4355</v>
      </c>
      <c r="U96" s="39">
        <f t="shared" si="22"/>
        <v>4355</v>
      </c>
      <c r="V96" s="39">
        <f t="shared" si="22"/>
        <v>4355</v>
      </c>
      <c r="W96" s="39">
        <f t="shared" si="22"/>
        <v>4355</v>
      </c>
      <c r="X96" s="39">
        <f t="shared" si="22"/>
        <v>4355</v>
      </c>
      <c r="Y96" s="39">
        <f t="shared" si="22"/>
        <v>4355</v>
      </c>
      <c r="Z96" s="39">
        <f t="shared" si="22"/>
        <v>4355</v>
      </c>
      <c r="AA96" s="39">
        <f t="shared" si="22"/>
        <v>4355</v>
      </c>
      <c r="AB96" s="39">
        <f t="shared" si="22"/>
        <v>4355</v>
      </c>
      <c r="AC96" s="39">
        <f t="shared" si="22"/>
        <v>4355</v>
      </c>
      <c r="AD96" s="39">
        <f t="shared" si="22"/>
        <v>4355</v>
      </c>
      <c r="AE96" s="39">
        <f t="shared" si="22"/>
        <v>4355</v>
      </c>
      <c r="AF96" s="39">
        <f t="shared" si="22"/>
        <v>4355</v>
      </c>
      <c r="AG96" s="39">
        <f t="shared" si="22"/>
        <v>4355</v>
      </c>
      <c r="AH96" s="40">
        <f t="shared" si="22"/>
        <v>4355</v>
      </c>
    </row>
    <row r="97" spans="1:35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H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90.583999999999989</v>
      </c>
      <c r="S97" s="12">
        <f t="shared" si="23"/>
        <v>90.583999999999989</v>
      </c>
      <c r="T97" s="12">
        <f t="shared" si="23"/>
        <v>90.583999999999989</v>
      </c>
      <c r="U97" s="12">
        <f t="shared" si="23"/>
        <v>90.583999999999989</v>
      </c>
      <c r="V97" s="12">
        <f t="shared" si="23"/>
        <v>90.583999999999989</v>
      </c>
      <c r="W97" s="12">
        <f t="shared" si="23"/>
        <v>90.583999999999989</v>
      </c>
      <c r="X97" s="12">
        <f t="shared" si="23"/>
        <v>90.583999999999989</v>
      </c>
      <c r="Y97" s="12">
        <f t="shared" si="23"/>
        <v>90.583999999999989</v>
      </c>
      <c r="Z97" s="12">
        <f t="shared" si="23"/>
        <v>90.583999999999989</v>
      </c>
      <c r="AA97" s="12">
        <f t="shared" si="23"/>
        <v>90.583999999999989</v>
      </c>
      <c r="AB97" s="12">
        <f t="shared" si="23"/>
        <v>90.583999999999989</v>
      </c>
      <c r="AC97" s="12">
        <f t="shared" si="23"/>
        <v>90.583999999999989</v>
      </c>
      <c r="AD97" s="12">
        <f t="shared" si="23"/>
        <v>90.583999999999989</v>
      </c>
      <c r="AE97" s="12">
        <f t="shared" si="23"/>
        <v>90.583999999999989</v>
      </c>
      <c r="AF97" s="12">
        <f t="shared" si="23"/>
        <v>90.583999999999989</v>
      </c>
      <c r="AG97" s="12">
        <f t="shared" si="23"/>
        <v>90.583999999999989</v>
      </c>
      <c r="AH97" s="30">
        <f t="shared" si="23"/>
        <v>90.583999999999989</v>
      </c>
      <c r="AI97" s="28"/>
    </row>
    <row r="98" spans="1:35" s="18" customFormat="1" ht="15.9" customHeight="1" x14ac:dyDescent="0.25">
      <c r="A98" s="15"/>
      <c r="B98" s="14" t="s">
        <v>106</v>
      </c>
      <c r="C98" s="16"/>
      <c r="D98" s="51">
        <f t="shared" ref="D98:AH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4264.4160000000002</v>
      </c>
      <c r="S98" s="17">
        <f t="shared" si="24"/>
        <v>4264.4160000000002</v>
      </c>
      <c r="T98" s="17">
        <f t="shared" si="24"/>
        <v>4264.4160000000002</v>
      </c>
      <c r="U98" s="17">
        <f t="shared" si="24"/>
        <v>4264.4160000000002</v>
      </c>
      <c r="V98" s="17">
        <f t="shared" si="24"/>
        <v>4264.4160000000002</v>
      </c>
      <c r="W98" s="17">
        <f t="shared" si="24"/>
        <v>4264.4160000000002</v>
      </c>
      <c r="X98" s="17">
        <f t="shared" si="24"/>
        <v>4264.4160000000002</v>
      </c>
      <c r="Y98" s="17">
        <f t="shared" si="24"/>
        <v>4264.4160000000002</v>
      </c>
      <c r="Z98" s="17">
        <f t="shared" si="24"/>
        <v>4264.4160000000002</v>
      </c>
      <c r="AA98" s="17">
        <f t="shared" si="24"/>
        <v>4264.4160000000002</v>
      </c>
      <c r="AB98" s="17">
        <f t="shared" si="24"/>
        <v>4264.4160000000002</v>
      </c>
      <c r="AC98" s="17">
        <f t="shared" si="24"/>
        <v>4264.4160000000002</v>
      </c>
      <c r="AD98" s="17">
        <f t="shared" si="24"/>
        <v>4264.4160000000002</v>
      </c>
      <c r="AE98" s="17">
        <f t="shared" si="24"/>
        <v>4264.4160000000002</v>
      </c>
      <c r="AF98" s="17">
        <f t="shared" si="24"/>
        <v>4264.4160000000002</v>
      </c>
      <c r="AG98" s="17">
        <f t="shared" si="24"/>
        <v>4264.4160000000002</v>
      </c>
      <c r="AH98" s="31">
        <f t="shared" si="24"/>
        <v>4264.4160000000002</v>
      </c>
      <c r="AI98" s="28"/>
    </row>
    <row r="99" spans="1:35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29"/>
    </row>
    <row r="100" spans="1:35" s="1" customFormat="1" ht="15.9" customHeight="1" x14ac:dyDescent="0.25">
      <c r="A100" s="3"/>
      <c r="B100" s="4"/>
      <c r="C100" s="3">
        <f>SUM(D98:AH98)/31</f>
        <v>4264.4159999999983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29"/>
    </row>
    <row r="101" spans="1:35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29"/>
    </row>
    <row r="102" spans="1:35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65">
        <v>1</v>
      </c>
      <c r="AF102" s="65">
        <v>1</v>
      </c>
      <c r="AG102" s="65">
        <v>1</v>
      </c>
      <c r="AH102" s="75">
        <v>1</v>
      </c>
    </row>
    <row r="103" spans="1:35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65">
        <v>1</v>
      </c>
      <c r="AF103" s="65">
        <v>1</v>
      </c>
      <c r="AG103" s="65">
        <v>1</v>
      </c>
      <c r="AH103" s="75">
        <v>1</v>
      </c>
    </row>
    <row r="104" spans="1:35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65">
        <v>1</v>
      </c>
      <c r="AF104" s="65">
        <v>1</v>
      </c>
      <c r="AG104" s="65">
        <v>1</v>
      </c>
      <c r="AH104" s="75">
        <v>1</v>
      </c>
    </row>
    <row r="105" spans="1:35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65">
        <v>1</v>
      </c>
      <c r="AF105" s="65">
        <v>1</v>
      </c>
      <c r="AG105" s="65">
        <v>1</v>
      </c>
      <c r="AH105" s="75">
        <v>1</v>
      </c>
    </row>
    <row r="106" spans="1:35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65">
        <v>1</v>
      </c>
      <c r="AF106" s="65">
        <v>1</v>
      </c>
      <c r="AG106" s="65">
        <v>1</v>
      </c>
      <c r="AH106" s="75">
        <v>1</v>
      </c>
    </row>
    <row r="107" spans="1:35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0">
        <v>1</v>
      </c>
      <c r="AF107" s="70">
        <v>1</v>
      </c>
      <c r="AG107" s="70">
        <v>1</v>
      </c>
      <c r="AH107" s="76">
        <v>1</v>
      </c>
    </row>
    <row r="108" spans="1:35" s="1" customFormat="1" ht="15.9" customHeight="1" x14ac:dyDescent="0.25">
      <c r="A108" s="9"/>
      <c r="B108" s="13" t="s">
        <v>107</v>
      </c>
      <c r="C108" s="11"/>
      <c r="D108" s="49">
        <f t="shared" ref="D108:AH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39">
        <f t="shared" si="25"/>
        <v>4937</v>
      </c>
      <c r="AF108" s="39">
        <f t="shared" si="25"/>
        <v>4937</v>
      </c>
      <c r="AG108" s="39">
        <f t="shared" si="25"/>
        <v>4937</v>
      </c>
      <c r="AH108" s="40">
        <f t="shared" si="25"/>
        <v>4937</v>
      </c>
    </row>
    <row r="109" spans="1:35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H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12">
        <f t="shared" si="26"/>
        <v>249.31850000000003</v>
      </c>
      <c r="AF109" s="12">
        <f t="shared" si="26"/>
        <v>249.31850000000003</v>
      </c>
      <c r="AG109" s="12">
        <f t="shared" si="26"/>
        <v>249.31850000000003</v>
      </c>
      <c r="AH109" s="30">
        <f t="shared" si="26"/>
        <v>249.31850000000003</v>
      </c>
    </row>
    <row r="110" spans="1:35" s="1" customFormat="1" ht="15.9" customHeight="1" x14ac:dyDescent="0.25">
      <c r="A110" s="15"/>
      <c r="B110" s="14" t="s">
        <v>106</v>
      </c>
      <c r="C110" s="16"/>
      <c r="D110" s="51">
        <f t="shared" ref="D110:AH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17">
        <f t="shared" si="27"/>
        <v>4687.6814999999997</v>
      </c>
      <c r="AF110" s="17">
        <f t="shared" si="27"/>
        <v>4687.6814999999997</v>
      </c>
      <c r="AG110" s="17">
        <f t="shared" si="27"/>
        <v>4687.6814999999997</v>
      </c>
      <c r="AH110" s="31">
        <f t="shared" si="27"/>
        <v>4687.6814999999997</v>
      </c>
    </row>
    <row r="111" spans="1:35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29"/>
    </row>
    <row r="112" spans="1:35" s="1" customFormat="1" ht="15.9" customHeight="1" x14ac:dyDescent="0.25">
      <c r="A112" s="3"/>
      <c r="B112" s="4"/>
      <c r="C112" s="3">
        <f>SUM(D110:AH110)/31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29"/>
    </row>
    <row r="113" spans="1:34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29"/>
    </row>
    <row r="114" spans="1:34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65">
        <v>1</v>
      </c>
      <c r="AF114" s="65">
        <v>1</v>
      </c>
      <c r="AG114" s="65">
        <v>1</v>
      </c>
      <c r="AH114" s="75">
        <v>1</v>
      </c>
    </row>
    <row r="115" spans="1:34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65">
        <v>1</v>
      </c>
      <c r="AF115" s="65">
        <v>1</v>
      </c>
      <c r="AG115" s="65">
        <v>1</v>
      </c>
      <c r="AH115" s="75">
        <v>1</v>
      </c>
    </row>
    <row r="116" spans="1:34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65">
        <v>1</v>
      </c>
      <c r="AF116" s="65">
        <v>1</v>
      </c>
      <c r="AG116" s="65">
        <v>1</v>
      </c>
      <c r="AH116" s="75">
        <v>1</v>
      </c>
    </row>
    <row r="117" spans="1:34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65">
        <v>1</v>
      </c>
      <c r="AF117" s="65">
        <v>1</v>
      </c>
      <c r="AG117" s="65">
        <v>1</v>
      </c>
      <c r="AH117" s="75">
        <v>1</v>
      </c>
    </row>
    <row r="118" spans="1:34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65">
        <v>1</v>
      </c>
      <c r="AF118" s="65">
        <v>1</v>
      </c>
      <c r="AG118" s="65">
        <v>1</v>
      </c>
      <c r="AH118" s="75">
        <v>1</v>
      </c>
    </row>
    <row r="119" spans="1:34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65">
        <v>1</v>
      </c>
      <c r="AF119" s="65">
        <v>1</v>
      </c>
      <c r="AG119" s="65">
        <v>1</v>
      </c>
      <c r="AH119" s="75">
        <v>1</v>
      </c>
    </row>
    <row r="120" spans="1:34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65">
        <v>1</v>
      </c>
      <c r="AF120" s="65">
        <v>1</v>
      </c>
      <c r="AG120" s="65">
        <v>1</v>
      </c>
      <c r="AH120" s="75">
        <v>1</v>
      </c>
    </row>
    <row r="121" spans="1:34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65">
        <v>1</v>
      </c>
      <c r="AF121" s="65">
        <v>1</v>
      </c>
      <c r="AG121" s="65">
        <v>1</v>
      </c>
      <c r="AH121" s="75">
        <v>1</v>
      </c>
    </row>
    <row r="122" spans="1:34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65">
        <v>1</v>
      </c>
      <c r="AF122" s="65">
        <v>1</v>
      </c>
      <c r="AG122" s="65">
        <v>1</v>
      </c>
      <c r="AH122" s="75">
        <v>1</v>
      </c>
    </row>
    <row r="123" spans="1:34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65">
        <v>1</v>
      </c>
      <c r="AF123" s="65">
        <v>1</v>
      </c>
      <c r="AG123" s="65">
        <v>1</v>
      </c>
      <c r="AH123" s="75">
        <v>1</v>
      </c>
    </row>
    <row r="124" spans="1:34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65">
        <v>1</v>
      </c>
      <c r="AF124" s="65">
        <v>1</v>
      </c>
      <c r="AG124" s="65">
        <v>1</v>
      </c>
      <c r="AH124" s="75">
        <v>1</v>
      </c>
    </row>
    <row r="125" spans="1:34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65">
        <v>1</v>
      </c>
      <c r="AF125" s="65">
        <v>1</v>
      </c>
      <c r="AG125" s="65">
        <v>1</v>
      </c>
      <c r="AH125" s="75">
        <v>1</v>
      </c>
    </row>
    <row r="126" spans="1:34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65">
        <v>1</v>
      </c>
      <c r="AB126" s="65">
        <v>1</v>
      </c>
      <c r="AC126" s="65">
        <v>1</v>
      </c>
      <c r="AD126" s="65">
        <v>1</v>
      </c>
      <c r="AE126" s="65">
        <v>1</v>
      </c>
      <c r="AF126" s="65">
        <v>1</v>
      </c>
      <c r="AG126" s="65">
        <v>1</v>
      </c>
      <c r="AH126" s="75">
        <v>1</v>
      </c>
    </row>
    <row r="127" spans="1:34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65">
        <v>1</v>
      </c>
      <c r="AF127" s="65">
        <v>1</v>
      </c>
      <c r="AG127" s="65">
        <v>1</v>
      </c>
      <c r="AH127" s="75">
        <v>1</v>
      </c>
    </row>
    <row r="128" spans="1:34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65">
        <v>1</v>
      </c>
      <c r="AF128" s="65">
        <v>1</v>
      </c>
      <c r="AG128" s="65">
        <v>1</v>
      </c>
      <c r="AH128" s="75">
        <v>1</v>
      </c>
    </row>
    <row r="129" spans="1:35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65">
        <v>1</v>
      </c>
      <c r="AF129" s="65">
        <v>1</v>
      </c>
      <c r="AG129" s="65">
        <v>1</v>
      </c>
      <c r="AH129" s="75">
        <v>1</v>
      </c>
    </row>
    <row r="130" spans="1:35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65">
        <v>1</v>
      </c>
      <c r="AF130" s="65">
        <v>1</v>
      </c>
      <c r="AG130" s="65">
        <v>1</v>
      </c>
      <c r="AH130" s="75">
        <v>1</v>
      </c>
    </row>
    <row r="131" spans="1:35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65">
        <v>1</v>
      </c>
      <c r="AF131" s="65">
        <v>1</v>
      </c>
      <c r="AG131" s="65">
        <v>1</v>
      </c>
      <c r="AH131" s="75">
        <v>1</v>
      </c>
    </row>
    <row r="132" spans="1:35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65">
        <v>1</v>
      </c>
      <c r="AF132" s="65">
        <v>1</v>
      </c>
      <c r="AG132" s="65">
        <v>1</v>
      </c>
      <c r="AH132" s="75">
        <v>1</v>
      </c>
    </row>
    <row r="133" spans="1:35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65">
        <v>1</v>
      </c>
      <c r="AF133" s="65">
        <v>1</v>
      </c>
      <c r="AG133" s="65">
        <v>1</v>
      </c>
      <c r="AH133" s="75">
        <v>1</v>
      </c>
    </row>
    <row r="134" spans="1:35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65">
        <v>1</v>
      </c>
      <c r="AF134" s="65">
        <v>1</v>
      </c>
      <c r="AG134" s="65">
        <v>1</v>
      </c>
      <c r="AH134" s="75">
        <v>1</v>
      </c>
    </row>
    <row r="135" spans="1:35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65">
        <v>1</v>
      </c>
      <c r="AF135" s="65">
        <v>1</v>
      </c>
      <c r="AG135" s="65">
        <v>1</v>
      </c>
      <c r="AH135" s="75">
        <v>1</v>
      </c>
    </row>
    <row r="136" spans="1:35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65">
        <v>1</v>
      </c>
      <c r="AF136" s="65">
        <v>1</v>
      </c>
      <c r="AG136" s="65">
        <v>1</v>
      </c>
      <c r="AH136" s="75">
        <v>1</v>
      </c>
    </row>
    <row r="137" spans="1:35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65">
        <v>1</v>
      </c>
      <c r="AF137" s="65">
        <v>1</v>
      </c>
      <c r="AG137" s="65">
        <v>1</v>
      </c>
      <c r="AH137" s="75">
        <v>1</v>
      </c>
    </row>
    <row r="138" spans="1:35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65">
        <v>1</v>
      </c>
      <c r="AF138" s="65">
        <v>1</v>
      </c>
      <c r="AG138" s="65">
        <v>1</v>
      </c>
      <c r="AH138" s="75">
        <v>1</v>
      </c>
    </row>
    <row r="139" spans="1:35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65">
        <v>1</v>
      </c>
      <c r="AF139" s="65">
        <v>1</v>
      </c>
      <c r="AG139" s="65">
        <v>1</v>
      </c>
      <c r="AH139" s="75">
        <v>1</v>
      </c>
    </row>
    <row r="140" spans="1:35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70">
        <v>1</v>
      </c>
      <c r="U140" s="70">
        <v>1</v>
      </c>
      <c r="V140" s="70">
        <v>1</v>
      </c>
      <c r="W140" s="70">
        <v>1</v>
      </c>
      <c r="X140" s="70">
        <v>1</v>
      </c>
      <c r="Y140" s="70">
        <v>1</v>
      </c>
      <c r="Z140" s="70">
        <v>1</v>
      </c>
      <c r="AA140" s="70">
        <v>1</v>
      </c>
      <c r="AB140" s="70">
        <v>1</v>
      </c>
      <c r="AC140" s="70">
        <v>1</v>
      </c>
      <c r="AD140" s="70">
        <v>1</v>
      </c>
      <c r="AE140" s="70">
        <v>1</v>
      </c>
      <c r="AF140" s="70">
        <v>1</v>
      </c>
      <c r="AG140" s="70">
        <v>1</v>
      </c>
      <c r="AH140" s="76">
        <v>1</v>
      </c>
    </row>
    <row r="141" spans="1:35" s="1" customFormat="1" ht="15.9" customHeight="1" x14ac:dyDescent="0.25">
      <c r="A141" s="9"/>
      <c r="B141" s="20" t="s">
        <v>107</v>
      </c>
      <c r="C141" s="11"/>
      <c r="D141" s="49">
        <f t="shared" ref="D141:AH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25589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25589</v>
      </c>
      <c r="U141" s="12">
        <f t="shared" si="29"/>
        <v>25589</v>
      </c>
      <c r="V141" s="12">
        <f t="shared" si="29"/>
        <v>25589</v>
      </c>
      <c r="W141" s="12">
        <f t="shared" si="29"/>
        <v>25589</v>
      </c>
      <c r="X141" s="12">
        <f t="shared" si="29"/>
        <v>25589</v>
      </c>
      <c r="Y141" s="12">
        <f t="shared" si="29"/>
        <v>25589</v>
      </c>
      <c r="Z141" s="12">
        <f t="shared" si="29"/>
        <v>25589</v>
      </c>
      <c r="AA141" s="12">
        <f t="shared" si="29"/>
        <v>25589</v>
      </c>
      <c r="AB141" s="12">
        <f t="shared" si="29"/>
        <v>25589</v>
      </c>
      <c r="AC141" s="12">
        <f t="shared" si="29"/>
        <v>25589</v>
      </c>
      <c r="AD141" s="12">
        <f t="shared" si="29"/>
        <v>25589</v>
      </c>
      <c r="AE141" s="12">
        <f t="shared" si="29"/>
        <v>25589</v>
      </c>
      <c r="AF141" s="12">
        <f t="shared" si="29"/>
        <v>25589</v>
      </c>
      <c r="AG141" s="12">
        <f t="shared" si="29"/>
        <v>25589</v>
      </c>
      <c r="AH141" s="30">
        <f t="shared" si="29"/>
        <v>25589</v>
      </c>
    </row>
    <row r="142" spans="1:35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H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693.46190000000001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693.46190000000001</v>
      </c>
      <c r="U142" s="12">
        <f t="shared" si="30"/>
        <v>693.46190000000001</v>
      </c>
      <c r="V142" s="12">
        <f t="shared" si="30"/>
        <v>693.46190000000001</v>
      </c>
      <c r="W142" s="12">
        <f t="shared" si="30"/>
        <v>693.46190000000001</v>
      </c>
      <c r="X142" s="12">
        <f t="shared" si="30"/>
        <v>693.46190000000001</v>
      </c>
      <c r="Y142" s="12">
        <f t="shared" si="30"/>
        <v>693.46190000000001</v>
      </c>
      <c r="Z142" s="12">
        <f t="shared" si="30"/>
        <v>693.46190000000001</v>
      </c>
      <c r="AA142" s="12">
        <f t="shared" si="30"/>
        <v>693.46190000000001</v>
      </c>
      <c r="AB142" s="12">
        <f t="shared" si="30"/>
        <v>693.46190000000001</v>
      </c>
      <c r="AC142" s="12">
        <f t="shared" si="30"/>
        <v>693.46190000000001</v>
      </c>
      <c r="AD142" s="12">
        <f t="shared" si="30"/>
        <v>693.46190000000001</v>
      </c>
      <c r="AE142" s="12">
        <f t="shared" si="30"/>
        <v>693.46190000000001</v>
      </c>
      <c r="AF142" s="12">
        <f t="shared" si="30"/>
        <v>693.46190000000001</v>
      </c>
      <c r="AG142" s="12">
        <f t="shared" si="30"/>
        <v>693.46190000000001</v>
      </c>
      <c r="AH142" s="30">
        <f t="shared" si="30"/>
        <v>693.46190000000001</v>
      </c>
      <c r="AI142" s="28"/>
    </row>
    <row r="143" spans="1:35" s="18" customFormat="1" ht="15.9" customHeight="1" x14ac:dyDescent="0.25">
      <c r="A143" s="15"/>
      <c r="B143" s="14" t="s">
        <v>106</v>
      </c>
      <c r="C143" s="16"/>
      <c r="D143" s="51">
        <f t="shared" ref="D143:AH143" si="31">D141-D142</f>
        <v>24895.538100000002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24895.538100000002</v>
      </c>
      <c r="U143" s="17">
        <f t="shared" si="31"/>
        <v>24895.538100000002</v>
      </c>
      <c r="V143" s="17">
        <f t="shared" si="31"/>
        <v>24895.538100000002</v>
      </c>
      <c r="W143" s="17">
        <f t="shared" si="31"/>
        <v>24895.538100000002</v>
      </c>
      <c r="X143" s="17">
        <f t="shared" si="31"/>
        <v>24895.538100000002</v>
      </c>
      <c r="Y143" s="17">
        <f t="shared" si="31"/>
        <v>24895.538100000002</v>
      </c>
      <c r="Z143" s="17">
        <f t="shared" si="31"/>
        <v>24895.538100000002</v>
      </c>
      <c r="AA143" s="17">
        <f t="shared" si="31"/>
        <v>24895.538100000002</v>
      </c>
      <c r="AB143" s="17">
        <f t="shared" si="31"/>
        <v>24895.538100000002</v>
      </c>
      <c r="AC143" s="17">
        <f t="shared" si="31"/>
        <v>24895.538100000002</v>
      </c>
      <c r="AD143" s="17">
        <f t="shared" si="31"/>
        <v>24895.538100000002</v>
      </c>
      <c r="AE143" s="17">
        <f t="shared" si="31"/>
        <v>24895.538100000002</v>
      </c>
      <c r="AF143" s="17">
        <f t="shared" si="31"/>
        <v>24895.538100000002</v>
      </c>
      <c r="AG143" s="17">
        <f t="shared" si="31"/>
        <v>24895.538100000002</v>
      </c>
      <c r="AH143" s="31">
        <f t="shared" si="31"/>
        <v>24895.538100000002</v>
      </c>
      <c r="AI143" s="28"/>
    </row>
    <row r="144" spans="1:35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29"/>
    </row>
    <row r="145" spans="1:35" s="1" customFormat="1" ht="15.9" customHeight="1" x14ac:dyDescent="0.25">
      <c r="A145" s="3"/>
      <c r="B145" s="4"/>
      <c r="C145" s="3">
        <f>SUM(D143:AH143)/31</f>
        <v>24895.538100000002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29"/>
    </row>
    <row r="146" spans="1:35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29"/>
    </row>
    <row r="147" spans="1:35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65">
        <v>1</v>
      </c>
      <c r="AF147" s="65">
        <v>1</v>
      </c>
      <c r="AG147" s="65">
        <v>1</v>
      </c>
      <c r="AH147" s="75">
        <v>1</v>
      </c>
    </row>
    <row r="148" spans="1:35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65">
        <v>1</v>
      </c>
      <c r="AF148" s="65">
        <v>1</v>
      </c>
      <c r="AG148" s="65">
        <v>1</v>
      </c>
      <c r="AH148" s="75">
        <v>1</v>
      </c>
    </row>
    <row r="149" spans="1:35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65">
        <v>1</v>
      </c>
      <c r="AF149" s="65">
        <v>1</v>
      </c>
      <c r="AG149" s="65">
        <v>1</v>
      </c>
      <c r="AH149" s="75">
        <v>1</v>
      </c>
    </row>
    <row r="150" spans="1:35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65">
        <v>1</v>
      </c>
      <c r="AF150" s="65">
        <v>1</v>
      </c>
      <c r="AG150" s="65">
        <v>1</v>
      </c>
      <c r="AH150" s="75">
        <v>1</v>
      </c>
    </row>
    <row r="151" spans="1:35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65">
        <v>1</v>
      </c>
      <c r="AF151" s="65">
        <v>1</v>
      </c>
      <c r="AG151" s="65">
        <v>1</v>
      </c>
      <c r="AH151" s="75">
        <v>1</v>
      </c>
    </row>
    <row r="152" spans="1:35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65">
        <v>1</v>
      </c>
      <c r="AF152" s="65">
        <v>1</v>
      </c>
      <c r="AG152" s="65">
        <v>1</v>
      </c>
      <c r="AH152" s="75">
        <v>1</v>
      </c>
    </row>
    <row r="153" spans="1:35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0">
        <v>1</v>
      </c>
      <c r="AF153" s="70">
        <v>1</v>
      </c>
      <c r="AG153" s="70">
        <v>1</v>
      </c>
      <c r="AH153" s="76">
        <v>1</v>
      </c>
    </row>
    <row r="154" spans="1:35" s="1" customFormat="1" ht="15.9" customHeight="1" x14ac:dyDescent="0.25">
      <c r="A154" s="9"/>
      <c r="B154" s="20" t="s">
        <v>107</v>
      </c>
      <c r="C154" s="11"/>
      <c r="D154" s="49">
        <f t="shared" ref="D154:AH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12">
        <f t="shared" si="33"/>
        <v>7217</v>
      </c>
      <c r="AF154" s="12">
        <f t="shared" si="33"/>
        <v>7217</v>
      </c>
      <c r="AG154" s="12">
        <f t="shared" si="33"/>
        <v>7217</v>
      </c>
      <c r="AH154" s="30">
        <f t="shared" si="33"/>
        <v>7217</v>
      </c>
    </row>
    <row r="155" spans="1:35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H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12">
        <f t="shared" si="34"/>
        <v>229.50060000000002</v>
      </c>
      <c r="AF155" s="12">
        <f t="shared" si="34"/>
        <v>229.50060000000002</v>
      </c>
      <c r="AG155" s="12">
        <f t="shared" si="34"/>
        <v>229.50060000000002</v>
      </c>
      <c r="AH155" s="30">
        <f t="shared" si="34"/>
        <v>229.50060000000002</v>
      </c>
      <c r="AI155" s="28"/>
    </row>
    <row r="156" spans="1:35" s="18" customFormat="1" ht="15.9" customHeight="1" x14ac:dyDescent="0.25">
      <c r="A156" s="15"/>
      <c r="B156" s="14" t="s">
        <v>106</v>
      </c>
      <c r="C156" s="16"/>
      <c r="D156" s="51">
        <f t="shared" ref="D156:AH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17">
        <f t="shared" si="35"/>
        <v>6987.4993999999997</v>
      </c>
      <c r="AF156" s="17">
        <f t="shared" si="35"/>
        <v>6987.4993999999997</v>
      </c>
      <c r="AG156" s="17">
        <f t="shared" si="35"/>
        <v>6987.4993999999997</v>
      </c>
      <c r="AH156" s="31">
        <f t="shared" si="35"/>
        <v>6987.4993999999997</v>
      </c>
      <c r="AI156" s="28"/>
    </row>
    <row r="157" spans="1:35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29"/>
    </row>
    <row r="158" spans="1:35" s="1" customFormat="1" ht="15.9" customHeight="1" x14ac:dyDescent="0.25">
      <c r="A158" s="3"/>
      <c r="B158" s="4"/>
      <c r="C158" s="3">
        <f>SUM(D156:AH156)/31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29"/>
    </row>
    <row r="159" spans="1:35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29"/>
    </row>
    <row r="160" spans="1:35" s="1" customFormat="1" ht="15.9" customHeight="1" x14ac:dyDescent="0.25">
      <c r="A160" s="9"/>
      <c r="B160" s="10" t="s">
        <v>112</v>
      </c>
      <c r="C160" s="11"/>
      <c r="D160" s="51">
        <f t="shared" ref="D160:AH160" si="36">D15+D25+D36+D55+D75+D87+D98+D110+D143+D156</f>
        <v>84240.154299999995</v>
      </c>
      <c r="E160" s="43">
        <f t="shared" si="36"/>
        <v>84240.154299999995</v>
      </c>
      <c r="F160" s="43">
        <f t="shared" si="36"/>
        <v>84240.154299999995</v>
      </c>
      <c r="G160" s="43">
        <f t="shared" si="36"/>
        <v>84240.154299999995</v>
      </c>
      <c r="H160" s="43">
        <f t="shared" si="36"/>
        <v>84240.154299999995</v>
      </c>
      <c r="I160" s="43">
        <f t="shared" si="36"/>
        <v>84240.154299999995</v>
      </c>
      <c r="J160" s="43">
        <f t="shared" si="36"/>
        <v>84240.154299999995</v>
      </c>
      <c r="K160" s="43">
        <f t="shared" si="36"/>
        <v>84240.154299999995</v>
      </c>
      <c r="L160" s="43">
        <f t="shared" si="36"/>
        <v>84240.154299999995</v>
      </c>
      <c r="M160" s="43">
        <f t="shared" si="36"/>
        <v>84240.154299999995</v>
      </c>
      <c r="N160" s="43">
        <f t="shared" si="36"/>
        <v>84240.154299999995</v>
      </c>
      <c r="O160" s="43">
        <f t="shared" si="36"/>
        <v>84240.154299999995</v>
      </c>
      <c r="P160" s="43">
        <f t="shared" si="36"/>
        <v>84240.154299999995</v>
      </c>
      <c r="Q160" s="43">
        <f t="shared" si="36"/>
        <v>84240.154299999995</v>
      </c>
      <c r="R160" s="43">
        <f t="shared" si="36"/>
        <v>84240.154299999995</v>
      </c>
      <c r="S160" s="43">
        <f t="shared" si="36"/>
        <v>84240.154299999995</v>
      </c>
      <c r="T160" s="43">
        <f t="shared" si="36"/>
        <v>84240.154299999995</v>
      </c>
      <c r="U160" s="43">
        <f t="shared" si="36"/>
        <v>84240.154299999995</v>
      </c>
      <c r="V160" s="43">
        <f t="shared" si="36"/>
        <v>84240.154299999995</v>
      </c>
      <c r="W160" s="43">
        <f t="shared" si="36"/>
        <v>84240.154299999995</v>
      </c>
      <c r="X160" s="43">
        <f t="shared" si="36"/>
        <v>84240.154299999995</v>
      </c>
      <c r="Y160" s="43">
        <f t="shared" si="36"/>
        <v>84240.154299999995</v>
      </c>
      <c r="Z160" s="43">
        <f t="shared" si="36"/>
        <v>84240.154299999995</v>
      </c>
      <c r="AA160" s="43">
        <f t="shared" si="36"/>
        <v>84240.154299999995</v>
      </c>
      <c r="AB160" s="43">
        <f t="shared" si="36"/>
        <v>84240.154299999995</v>
      </c>
      <c r="AC160" s="43">
        <f t="shared" si="36"/>
        <v>84240.154299999995</v>
      </c>
      <c r="AD160" s="43">
        <f t="shared" si="36"/>
        <v>84240.154299999995</v>
      </c>
      <c r="AE160" s="43">
        <f t="shared" si="36"/>
        <v>84240.154299999995</v>
      </c>
      <c r="AF160" s="43">
        <f t="shared" si="36"/>
        <v>84240.154299999995</v>
      </c>
      <c r="AG160" s="43">
        <f t="shared" si="36"/>
        <v>84240.154299999995</v>
      </c>
      <c r="AH160" s="44">
        <f t="shared" si="36"/>
        <v>84240.154299999995</v>
      </c>
    </row>
    <row r="161" spans="1:35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29"/>
    </row>
    <row r="162" spans="1:35" s="1" customFormat="1" ht="15.9" customHeight="1" x14ac:dyDescent="0.25">
      <c r="A162" s="3"/>
      <c r="B162" s="4"/>
      <c r="C162" s="3">
        <f>SUM(D160:AH160)/31</f>
        <v>84240.154300000038</v>
      </c>
      <c r="D162" s="53">
        <f t="shared" ref="D162:AH162" si="37">(D13+D23+D34+D53+D73+D85+D96+D141+D154)/87012</f>
        <v>0.94271847561255928</v>
      </c>
      <c r="E162" s="25">
        <f t="shared" si="37"/>
        <v>0.94271847561255928</v>
      </c>
      <c r="F162" s="25">
        <f t="shared" si="37"/>
        <v>0.94271847561255928</v>
      </c>
      <c r="G162" s="25">
        <f t="shared" si="37"/>
        <v>0.94271847561255928</v>
      </c>
      <c r="H162" s="25">
        <f t="shared" si="37"/>
        <v>0.94271847561255928</v>
      </c>
      <c r="I162" s="25">
        <f t="shared" si="37"/>
        <v>0.94271847561255928</v>
      </c>
      <c r="J162" s="25">
        <f t="shared" si="37"/>
        <v>0.94271847561255928</v>
      </c>
      <c r="K162" s="25">
        <f t="shared" si="37"/>
        <v>0.94271847561255928</v>
      </c>
      <c r="L162" s="25">
        <f t="shared" si="37"/>
        <v>0.94271847561255928</v>
      </c>
      <c r="M162" s="25">
        <f t="shared" si="37"/>
        <v>0.94271847561255928</v>
      </c>
      <c r="N162" s="25">
        <f t="shared" si="37"/>
        <v>0.94271847561255928</v>
      </c>
      <c r="O162" s="25">
        <f t="shared" si="37"/>
        <v>0.94271847561255928</v>
      </c>
      <c r="P162" s="25">
        <f t="shared" si="37"/>
        <v>0.94271847561255928</v>
      </c>
      <c r="Q162" s="25">
        <f t="shared" si="37"/>
        <v>0.94271847561255928</v>
      </c>
      <c r="R162" s="25">
        <f t="shared" si="37"/>
        <v>0.94271847561255928</v>
      </c>
      <c r="S162" s="25">
        <f t="shared" si="37"/>
        <v>0.94271847561255928</v>
      </c>
      <c r="T162" s="25">
        <f t="shared" si="37"/>
        <v>0.94271847561255928</v>
      </c>
      <c r="U162" s="25">
        <f t="shared" si="37"/>
        <v>0.94271847561255928</v>
      </c>
      <c r="V162" s="25">
        <f t="shared" si="37"/>
        <v>0.94271847561255928</v>
      </c>
      <c r="W162" s="25">
        <f t="shared" si="37"/>
        <v>0.94271847561255928</v>
      </c>
      <c r="X162" s="25">
        <f t="shared" si="37"/>
        <v>0.94271847561255928</v>
      </c>
      <c r="Y162" s="25">
        <f t="shared" si="37"/>
        <v>0.94271847561255928</v>
      </c>
      <c r="Z162" s="25">
        <f t="shared" si="37"/>
        <v>0.94271847561255928</v>
      </c>
      <c r="AA162" s="25">
        <f t="shared" si="37"/>
        <v>0.94271847561255928</v>
      </c>
      <c r="AB162" s="25">
        <f t="shared" si="37"/>
        <v>0.94271847561255928</v>
      </c>
      <c r="AC162" s="25">
        <f t="shared" si="37"/>
        <v>0.94271847561255928</v>
      </c>
      <c r="AD162" s="25">
        <f t="shared" si="37"/>
        <v>0.94271847561255928</v>
      </c>
      <c r="AE162" s="25">
        <f t="shared" si="37"/>
        <v>0.94271847561255928</v>
      </c>
      <c r="AF162" s="25">
        <f t="shared" si="37"/>
        <v>0.94271847561255928</v>
      </c>
      <c r="AG162" s="25">
        <f t="shared" si="37"/>
        <v>0.94271847561255928</v>
      </c>
      <c r="AH162" s="32">
        <f t="shared" si="37"/>
        <v>0.94271847561255928</v>
      </c>
      <c r="AI162" s="24"/>
    </row>
    <row r="163" spans="1:35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29"/>
    </row>
    <row r="164" spans="1:35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43"/>
      <c r="AF164" s="143"/>
      <c r="AG164" s="144"/>
      <c r="AH164" s="146"/>
    </row>
    <row r="165" spans="1:35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33"/>
      <c r="AH165" s="147"/>
    </row>
    <row r="166" spans="1:35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65">
        <v>1</v>
      </c>
      <c r="AF166" s="65">
        <v>1</v>
      </c>
      <c r="AG166" s="66">
        <v>1</v>
      </c>
      <c r="AH166" s="148">
        <v>1</v>
      </c>
    </row>
    <row r="167" spans="1:35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65">
        <v>1</v>
      </c>
      <c r="AF167" s="65">
        <v>1</v>
      </c>
      <c r="AG167" s="66">
        <v>1</v>
      </c>
      <c r="AH167" s="148">
        <v>1</v>
      </c>
    </row>
    <row r="168" spans="1:35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65">
        <v>1</v>
      </c>
      <c r="AF168" s="65">
        <v>1</v>
      </c>
      <c r="AG168" s="66">
        <v>1</v>
      </c>
      <c r="AH168" s="148">
        <v>1</v>
      </c>
    </row>
    <row r="169" spans="1:35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65">
        <v>1</v>
      </c>
      <c r="AF169" s="65">
        <v>1</v>
      </c>
      <c r="AG169" s="66">
        <v>1</v>
      </c>
      <c r="AH169" s="148">
        <v>1</v>
      </c>
    </row>
    <row r="170" spans="1:35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66">
        <v>1</v>
      </c>
      <c r="AF170" s="66">
        <v>1</v>
      </c>
      <c r="AG170" s="66">
        <v>1</v>
      </c>
      <c r="AH170" s="148">
        <v>1</v>
      </c>
    </row>
    <row r="171" spans="1:35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66">
        <v>1</v>
      </c>
      <c r="AF171" s="66">
        <v>1</v>
      </c>
      <c r="AG171" s="66">
        <v>1</v>
      </c>
      <c r="AH171" s="148">
        <v>1</v>
      </c>
    </row>
    <row r="172" spans="1:35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66">
        <v>1</v>
      </c>
      <c r="AF172" s="66">
        <v>1</v>
      </c>
      <c r="AG172" s="66">
        <v>1</v>
      </c>
      <c r="AH172" s="148">
        <v>1</v>
      </c>
    </row>
    <row r="173" spans="1:35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0">
        <v>1</v>
      </c>
      <c r="AF173" s="70">
        <v>1</v>
      </c>
      <c r="AG173" s="68">
        <v>1</v>
      </c>
      <c r="AH173" s="149">
        <v>1</v>
      </c>
    </row>
    <row r="174" spans="1:35" x14ac:dyDescent="0.3">
      <c r="A174" s="9"/>
      <c r="B174" s="20" t="s">
        <v>107</v>
      </c>
      <c r="C174" s="11"/>
      <c r="D174" s="49">
        <f t="shared" ref="D174:AH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12">
        <f t="shared" si="39"/>
        <v>9150</v>
      </c>
      <c r="AF174" s="12">
        <f t="shared" si="39"/>
        <v>9150</v>
      </c>
      <c r="AG174" s="34">
        <f t="shared" si="39"/>
        <v>9150</v>
      </c>
      <c r="AH174" s="38">
        <f t="shared" si="39"/>
        <v>9150</v>
      </c>
    </row>
    <row r="175" spans="1:35" x14ac:dyDescent="0.3">
      <c r="A175" s="15"/>
      <c r="B175" s="13" t="s">
        <v>108</v>
      </c>
      <c r="C175" s="19">
        <v>7.2499999999999995E-2</v>
      </c>
      <c r="D175" s="50">
        <f t="shared" ref="D175:AH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4">
        <f t="shared" si="40"/>
        <v>663.375</v>
      </c>
      <c r="AF175" s="34">
        <f t="shared" si="40"/>
        <v>663.375</v>
      </c>
      <c r="AG175" s="34">
        <f t="shared" si="40"/>
        <v>663.375</v>
      </c>
      <c r="AH175" s="38">
        <f t="shared" si="40"/>
        <v>663.375</v>
      </c>
    </row>
    <row r="176" spans="1:35" x14ac:dyDescent="0.3">
      <c r="A176" s="15"/>
      <c r="B176" s="14" t="s">
        <v>106</v>
      </c>
      <c r="C176" s="16"/>
      <c r="D176" s="51">
        <f t="shared" ref="D176:AH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17">
        <f t="shared" si="41"/>
        <v>8486.625</v>
      </c>
      <c r="AF176" s="17">
        <f t="shared" si="41"/>
        <v>8486.625</v>
      </c>
      <c r="AG176" s="35">
        <f t="shared" si="41"/>
        <v>8486.625</v>
      </c>
      <c r="AH176" s="150">
        <f t="shared" si="41"/>
        <v>8486.625</v>
      </c>
    </row>
    <row r="177" spans="1:34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33"/>
      <c r="AH177" s="147"/>
    </row>
    <row r="178" spans="1:34" x14ac:dyDescent="0.3">
      <c r="A178" s="3"/>
      <c r="B178" s="4"/>
      <c r="C178" s="3">
        <f>SUM(D176:AH176)/31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33"/>
      <c r="AH178" s="147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F178"/>
  <sheetViews>
    <sheetView showOutlineSymbols="0" defaultGridColor="0" colorId="12" zoomScale="70" workbookViewId="0">
      <pane xSplit="3" ySplit="2" topLeftCell="D47" activePane="bottomRight" state="frozen"/>
      <selection pane="topRight" activeCell="E1" sqref="E1"/>
      <selection pane="bottomLeft" activeCell="A3" sqref="A3"/>
      <selection pane="bottomRight" activeCell="AC66" sqref="AC66"/>
    </sheetView>
  </sheetViews>
  <sheetFormatPr defaultColWidth="9.69921875" defaultRowHeight="15.6" x14ac:dyDescent="0.3"/>
  <cols>
    <col min="1" max="1" width="3.59765625" customWidth="1"/>
    <col min="2" max="2" width="20.09765625" customWidth="1"/>
    <col min="3" max="3" width="6.69921875" customWidth="1"/>
    <col min="4" max="31" width="6.3984375" customWidth="1"/>
  </cols>
  <sheetData>
    <row r="1" spans="1:32" s="2" customFormat="1" ht="31.5" customHeight="1" thickTop="1" thickBot="1" x14ac:dyDescent="0.35">
      <c r="A1" s="77"/>
      <c r="B1" s="195">
        <v>37288</v>
      </c>
      <c r="C1" s="78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1"/>
    </row>
    <row r="2" spans="1:32" s="6" customFormat="1" ht="27.6" thickTop="1" thickBot="1" x14ac:dyDescent="0.35">
      <c r="A2" s="82"/>
      <c r="B2" s="83" t="s">
        <v>0</v>
      </c>
      <c r="C2" s="84" t="s">
        <v>1</v>
      </c>
      <c r="D2" s="85">
        <v>1</v>
      </c>
      <c r="E2" s="86">
        <f t="shared" ref="E2:AE2" si="0">D2+1</f>
        <v>2</v>
      </c>
      <c r="F2" s="86">
        <f t="shared" si="0"/>
        <v>3</v>
      </c>
      <c r="G2" s="86">
        <f t="shared" si="0"/>
        <v>4</v>
      </c>
      <c r="H2" s="86">
        <f t="shared" si="0"/>
        <v>5</v>
      </c>
      <c r="I2" s="86">
        <f t="shared" si="0"/>
        <v>6</v>
      </c>
      <c r="J2" s="86">
        <f t="shared" si="0"/>
        <v>7</v>
      </c>
      <c r="K2" s="86">
        <f t="shared" si="0"/>
        <v>8</v>
      </c>
      <c r="L2" s="86">
        <f t="shared" si="0"/>
        <v>9</v>
      </c>
      <c r="M2" s="86">
        <f t="shared" si="0"/>
        <v>10</v>
      </c>
      <c r="N2" s="86">
        <f t="shared" si="0"/>
        <v>11</v>
      </c>
      <c r="O2" s="86">
        <f t="shared" si="0"/>
        <v>12</v>
      </c>
      <c r="P2" s="86">
        <f t="shared" si="0"/>
        <v>13</v>
      </c>
      <c r="Q2" s="86">
        <f t="shared" si="0"/>
        <v>14</v>
      </c>
      <c r="R2" s="86">
        <f t="shared" si="0"/>
        <v>15</v>
      </c>
      <c r="S2" s="86">
        <f t="shared" si="0"/>
        <v>16</v>
      </c>
      <c r="T2" s="86">
        <f t="shared" si="0"/>
        <v>17</v>
      </c>
      <c r="U2" s="86">
        <f t="shared" si="0"/>
        <v>18</v>
      </c>
      <c r="V2" s="86">
        <f t="shared" si="0"/>
        <v>19</v>
      </c>
      <c r="W2" s="86">
        <f t="shared" si="0"/>
        <v>20</v>
      </c>
      <c r="X2" s="86">
        <f t="shared" si="0"/>
        <v>21</v>
      </c>
      <c r="Y2" s="86">
        <f t="shared" si="0"/>
        <v>22</v>
      </c>
      <c r="Z2" s="86">
        <f t="shared" si="0"/>
        <v>23</v>
      </c>
      <c r="AA2" s="86">
        <f t="shared" si="0"/>
        <v>24</v>
      </c>
      <c r="AB2" s="86">
        <f t="shared" si="0"/>
        <v>25</v>
      </c>
      <c r="AC2" s="86">
        <f t="shared" si="0"/>
        <v>26</v>
      </c>
      <c r="AD2" s="86">
        <f t="shared" si="0"/>
        <v>27</v>
      </c>
      <c r="AE2" s="183">
        <f t="shared" si="0"/>
        <v>28</v>
      </c>
    </row>
    <row r="3" spans="1:32" s="6" customFormat="1" ht="13.8" thickTop="1" x14ac:dyDescent="0.3">
      <c r="A3" s="132"/>
      <c r="B3" s="131" t="s">
        <v>113</v>
      </c>
      <c r="C3" s="133"/>
      <c r="D3" s="134"/>
      <c r="E3" s="135"/>
      <c r="F3" s="135"/>
      <c r="G3" s="135"/>
      <c r="H3" s="136"/>
      <c r="I3" s="137"/>
      <c r="J3" s="135"/>
      <c r="K3" s="135"/>
      <c r="L3" s="136"/>
      <c r="M3" s="137"/>
      <c r="N3" s="135"/>
      <c r="O3" s="177"/>
      <c r="P3" s="13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8"/>
    </row>
    <row r="4" spans="1:32" s="1" customFormat="1" ht="15.9" customHeight="1" x14ac:dyDescent="0.3">
      <c r="A4" s="3"/>
      <c r="B4" s="113" t="s">
        <v>3</v>
      </c>
      <c r="C4" s="3"/>
      <c r="D4" s="4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29"/>
    </row>
    <row r="5" spans="1:32" s="1" customFormat="1" ht="15.9" customHeight="1" x14ac:dyDescent="0.25">
      <c r="A5" s="71">
        <v>1</v>
      </c>
      <c r="B5" s="72" t="s">
        <v>2</v>
      </c>
      <c r="C5" s="71">
        <v>810</v>
      </c>
      <c r="D5" s="110">
        <v>1</v>
      </c>
      <c r="E5" s="65">
        <v>1</v>
      </c>
      <c r="F5" s="65">
        <v>1</v>
      </c>
      <c r="G5" s="65">
        <v>1</v>
      </c>
      <c r="H5" s="65">
        <v>1</v>
      </c>
      <c r="I5" s="65">
        <v>1</v>
      </c>
      <c r="J5" s="65">
        <v>1</v>
      </c>
      <c r="K5" s="65">
        <v>1</v>
      </c>
      <c r="L5" s="65">
        <v>1</v>
      </c>
      <c r="M5" s="65">
        <v>1</v>
      </c>
      <c r="N5" s="65">
        <v>1</v>
      </c>
      <c r="O5" s="65">
        <v>1</v>
      </c>
      <c r="P5" s="65">
        <v>1</v>
      </c>
      <c r="Q5" s="65">
        <v>1</v>
      </c>
      <c r="R5" s="65">
        <v>1</v>
      </c>
      <c r="S5" s="65">
        <v>1</v>
      </c>
      <c r="T5" s="65">
        <v>1</v>
      </c>
      <c r="U5" s="65">
        <v>1</v>
      </c>
      <c r="V5" s="65">
        <v>1</v>
      </c>
      <c r="W5" s="65">
        <v>1</v>
      </c>
      <c r="X5" s="65">
        <v>1</v>
      </c>
      <c r="Y5" s="65">
        <v>1</v>
      </c>
      <c r="Z5" s="65">
        <v>1</v>
      </c>
      <c r="AA5" s="65">
        <v>1</v>
      </c>
      <c r="AB5" s="65">
        <v>1</v>
      </c>
      <c r="AC5" s="65">
        <v>1</v>
      </c>
      <c r="AD5" s="65">
        <v>1</v>
      </c>
      <c r="AE5" s="75">
        <v>1</v>
      </c>
    </row>
    <row r="6" spans="1:32" s="1" customFormat="1" ht="15.9" customHeight="1" x14ac:dyDescent="0.25">
      <c r="A6" s="71">
        <f t="shared" ref="A6:A12" si="1">+A5+1</f>
        <v>2</v>
      </c>
      <c r="B6" s="72" t="s">
        <v>4</v>
      </c>
      <c r="C6" s="71">
        <v>833</v>
      </c>
      <c r="D6" s="110">
        <v>1</v>
      </c>
      <c r="E6" s="65">
        <v>1</v>
      </c>
      <c r="F6" s="65">
        <v>1</v>
      </c>
      <c r="G6" s="65">
        <v>1</v>
      </c>
      <c r="H6" s="65">
        <v>1</v>
      </c>
      <c r="I6" s="65">
        <v>1</v>
      </c>
      <c r="J6" s="65">
        <v>1</v>
      </c>
      <c r="K6" s="65">
        <v>1</v>
      </c>
      <c r="L6" s="65">
        <v>1</v>
      </c>
      <c r="M6" s="65">
        <v>1</v>
      </c>
      <c r="N6" s="65">
        <v>1</v>
      </c>
      <c r="O6" s="65">
        <v>1</v>
      </c>
      <c r="P6" s="65">
        <v>1</v>
      </c>
      <c r="Q6" s="65">
        <v>1</v>
      </c>
      <c r="R6" s="65">
        <v>1</v>
      </c>
      <c r="S6" s="115">
        <v>0</v>
      </c>
      <c r="T6" s="115">
        <v>0</v>
      </c>
      <c r="U6" s="115">
        <v>0</v>
      </c>
      <c r="V6" s="115">
        <v>0</v>
      </c>
      <c r="W6" s="115">
        <v>0</v>
      </c>
      <c r="X6" s="115">
        <v>0</v>
      </c>
      <c r="Y6" s="115">
        <v>0</v>
      </c>
      <c r="Z6" s="115">
        <v>0</v>
      </c>
      <c r="AA6" s="115">
        <v>0</v>
      </c>
      <c r="AB6" s="115">
        <v>0</v>
      </c>
      <c r="AC6" s="115">
        <v>0</v>
      </c>
      <c r="AD6" s="115">
        <v>0</v>
      </c>
      <c r="AE6" s="116">
        <v>0</v>
      </c>
    </row>
    <row r="7" spans="1:32" s="1" customFormat="1" ht="15.9" customHeight="1" x14ac:dyDescent="0.25">
      <c r="A7" s="71">
        <f t="shared" si="1"/>
        <v>3</v>
      </c>
      <c r="B7" s="72" t="s">
        <v>5</v>
      </c>
      <c r="C7" s="71">
        <v>877</v>
      </c>
      <c r="D7" s="110">
        <v>1</v>
      </c>
      <c r="E7" s="65">
        <v>1</v>
      </c>
      <c r="F7" s="65">
        <v>1</v>
      </c>
      <c r="G7" s="65">
        <v>1</v>
      </c>
      <c r="H7" s="65">
        <v>1</v>
      </c>
      <c r="I7" s="65">
        <v>1</v>
      </c>
      <c r="J7" s="65">
        <v>1</v>
      </c>
      <c r="K7" s="65">
        <v>1</v>
      </c>
      <c r="L7" s="65">
        <v>1</v>
      </c>
      <c r="M7" s="65">
        <v>1</v>
      </c>
      <c r="N7" s="65">
        <v>1</v>
      </c>
      <c r="O7" s="65">
        <v>1</v>
      </c>
      <c r="P7" s="65">
        <v>1</v>
      </c>
      <c r="Q7" s="65">
        <v>1</v>
      </c>
      <c r="R7" s="65">
        <v>1</v>
      </c>
      <c r="S7" s="65">
        <v>1</v>
      </c>
      <c r="T7" s="65">
        <v>1</v>
      </c>
      <c r="U7" s="65">
        <v>1</v>
      </c>
      <c r="V7" s="65">
        <v>1</v>
      </c>
      <c r="W7" s="65">
        <v>1</v>
      </c>
      <c r="X7" s="65">
        <v>1</v>
      </c>
      <c r="Y7" s="65">
        <v>1</v>
      </c>
      <c r="Z7" s="65">
        <v>1</v>
      </c>
      <c r="AA7" s="65">
        <v>1</v>
      </c>
      <c r="AB7" s="65">
        <v>1</v>
      </c>
      <c r="AC7" s="65">
        <v>1</v>
      </c>
      <c r="AD7" s="65">
        <v>1</v>
      </c>
      <c r="AE7" s="75">
        <v>1</v>
      </c>
    </row>
    <row r="8" spans="1:32" s="1" customFormat="1" ht="15.9" customHeight="1" x14ac:dyDescent="0.25">
      <c r="A8" s="71">
        <f t="shared" si="1"/>
        <v>4</v>
      </c>
      <c r="B8" s="72" t="s">
        <v>6</v>
      </c>
      <c r="C8" s="71">
        <v>1020</v>
      </c>
      <c r="D8" s="110">
        <v>1</v>
      </c>
      <c r="E8" s="65">
        <v>1</v>
      </c>
      <c r="F8" s="65">
        <v>1</v>
      </c>
      <c r="G8" s="65">
        <v>1</v>
      </c>
      <c r="H8" s="65">
        <v>1</v>
      </c>
      <c r="I8" s="65">
        <v>1</v>
      </c>
      <c r="J8" s="65">
        <v>1</v>
      </c>
      <c r="K8" s="65">
        <v>1</v>
      </c>
      <c r="L8" s="65">
        <v>1</v>
      </c>
      <c r="M8" s="65">
        <v>1</v>
      </c>
      <c r="N8" s="65">
        <v>1</v>
      </c>
      <c r="O8" s="65">
        <v>1</v>
      </c>
      <c r="P8" s="65">
        <v>1</v>
      </c>
      <c r="Q8" s="65">
        <v>1</v>
      </c>
      <c r="R8" s="65">
        <v>1</v>
      </c>
      <c r="S8" s="65">
        <v>1</v>
      </c>
      <c r="T8" s="65">
        <v>1</v>
      </c>
      <c r="U8" s="65">
        <v>1</v>
      </c>
      <c r="V8" s="65">
        <v>1</v>
      </c>
      <c r="W8" s="65">
        <v>1</v>
      </c>
      <c r="X8" s="65">
        <v>1</v>
      </c>
      <c r="Y8" s="65">
        <v>1</v>
      </c>
      <c r="Z8" s="65">
        <v>1</v>
      </c>
      <c r="AA8" s="65">
        <v>1</v>
      </c>
      <c r="AB8" s="65">
        <v>1</v>
      </c>
      <c r="AC8" s="65">
        <v>1</v>
      </c>
      <c r="AD8" s="65">
        <v>1</v>
      </c>
      <c r="AE8" s="75">
        <v>1</v>
      </c>
    </row>
    <row r="9" spans="1:32" s="1" customFormat="1" ht="15.9" customHeight="1" x14ac:dyDescent="0.25">
      <c r="A9" s="191">
        <f t="shared" si="1"/>
        <v>5</v>
      </c>
      <c r="B9" s="192" t="s">
        <v>7</v>
      </c>
      <c r="C9" s="191">
        <v>1090</v>
      </c>
      <c r="D9" s="110">
        <v>1</v>
      </c>
      <c r="E9" s="65">
        <v>1</v>
      </c>
      <c r="F9" s="65">
        <v>1</v>
      </c>
      <c r="G9" s="65">
        <v>1</v>
      </c>
      <c r="H9" s="65">
        <v>1</v>
      </c>
      <c r="I9" s="65">
        <v>1</v>
      </c>
      <c r="J9" s="65">
        <v>1</v>
      </c>
      <c r="K9" s="65">
        <v>1</v>
      </c>
      <c r="L9" s="65">
        <v>1</v>
      </c>
      <c r="M9" s="65">
        <v>1</v>
      </c>
      <c r="N9" s="65">
        <v>1</v>
      </c>
      <c r="O9" s="65">
        <v>1</v>
      </c>
      <c r="P9" s="65">
        <v>1</v>
      </c>
      <c r="Q9" s="65">
        <v>1</v>
      </c>
      <c r="R9" s="65">
        <v>1</v>
      </c>
      <c r="S9" s="65">
        <v>1</v>
      </c>
      <c r="T9" s="65">
        <v>1</v>
      </c>
      <c r="U9" s="65">
        <v>1</v>
      </c>
      <c r="V9" s="65">
        <v>1</v>
      </c>
      <c r="W9" s="65">
        <v>1</v>
      </c>
      <c r="X9" s="65">
        <v>1</v>
      </c>
      <c r="Y9" s="65">
        <v>1</v>
      </c>
      <c r="Z9" s="65">
        <v>1</v>
      </c>
      <c r="AA9" s="65">
        <v>1</v>
      </c>
      <c r="AB9" s="65">
        <v>1</v>
      </c>
      <c r="AC9" s="65">
        <v>1</v>
      </c>
      <c r="AD9" s="65">
        <v>1</v>
      </c>
      <c r="AE9" s="75">
        <v>1</v>
      </c>
    </row>
    <row r="10" spans="1:32" s="1" customFormat="1" ht="15.9" customHeight="1" x14ac:dyDescent="0.25">
      <c r="A10" s="71">
        <f t="shared" si="1"/>
        <v>6</v>
      </c>
      <c r="B10" s="72" t="s">
        <v>8</v>
      </c>
      <c r="C10" s="71">
        <v>1098</v>
      </c>
      <c r="D10" s="110">
        <v>1</v>
      </c>
      <c r="E10" s="65">
        <v>1</v>
      </c>
      <c r="F10" s="65">
        <v>1</v>
      </c>
      <c r="G10" s="65">
        <v>1</v>
      </c>
      <c r="H10" s="65">
        <v>1</v>
      </c>
      <c r="I10" s="65">
        <v>1</v>
      </c>
      <c r="J10" s="65">
        <v>1</v>
      </c>
      <c r="K10" s="65">
        <v>1</v>
      </c>
      <c r="L10" s="65">
        <v>1</v>
      </c>
      <c r="M10" s="65">
        <v>1</v>
      </c>
      <c r="N10" s="65">
        <v>1</v>
      </c>
      <c r="O10" s="65">
        <v>1</v>
      </c>
      <c r="P10" s="65">
        <v>1</v>
      </c>
      <c r="Q10" s="66">
        <v>1</v>
      </c>
      <c r="R10" s="66">
        <v>1</v>
      </c>
      <c r="S10" s="66">
        <v>1</v>
      </c>
      <c r="T10" s="66">
        <v>1</v>
      </c>
      <c r="U10" s="66">
        <v>1</v>
      </c>
      <c r="V10" s="65">
        <v>1</v>
      </c>
      <c r="W10" s="65">
        <v>1</v>
      </c>
      <c r="X10" s="65">
        <v>1</v>
      </c>
      <c r="Y10" s="65">
        <v>1</v>
      </c>
      <c r="Z10" s="65">
        <v>1</v>
      </c>
      <c r="AA10" s="65">
        <v>1</v>
      </c>
      <c r="AB10" s="65">
        <v>1</v>
      </c>
      <c r="AC10" s="65">
        <v>1</v>
      </c>
      <c r="AD10" s="65">
        <v>1</v>
      </c>
      <c r="AE10" s="75">
        <v>1</v>
      </c>
    </row>
    <row r="11" spans="1:32" s="1" customFormat="1" ht="15.9" customHeight="1" x14ac:dyDescent="0.25">
      <c r="A11" s="71">
        <f t="shared" si="1"/>
        <v>7</v>
      </c>
      <c r="B11" s="72" t="s">
        <v>9</v>
      </c>
      <c r="C11" s="71">
        <v>780</v>
      </c>
      <c r="D11" s="110">
        <v>1</v>
      </c>
      <c r="E11" s="65">
        <v>1</v>
      </c>
      <c r="F11" s="65">
        <v>1</v>
      </c>
      <c r="G11" s="65">
        <v>1</v>
      </c>
      <c r="H11" s="65">
        <v>1</v>
      </c>
      <c r="I11" s="65">
        <v>1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6">
        <v>1</v>
      </c>
      <c r="R11" s="66">
        <v>1</v>
      </c>
      <c r="S11" s="66">
        <v>1</v>
      </c>
      <c r="T11" s="66">
        <v>1</v>
      </c>
      <c r="U11" s="66">
        <v>1</v>
      </c>
      <c r="V11" s="66">
        <v>1</v>
      </c>
      <c r="W11" s="66">
        <v>1</v>
      </c>
      <c r="X11" s="66">
        <v>1</v>
      </c>
      <c r="Y11" s="66">
        <v>1</v>
      </c>
      <c r="Z11" s="66">
        <v>1</v>
      </c>
      <c r="AA11" s="66">
        <v>1</v>
      </c>
      <c r="AB11" s="66">
        <v>1</v>
      </c>
      <c r="AC11" s="66">
        <v>1</v>
      </c>
      <c r="AD11" s="66">
        <v>1</v>
      </c>
      <c r="AE11" s="75">
        <v>1</v>
      </c>
    </row>
    <row r="12" spans="1:32" s="1" customFormat="1" ht="15.9" customHeight="1" thickBot="1" x14ac:dyDescent="0.3">
      <c r="A12" s="73">
        <f t="shared" si="1"/>
        <v>8</v>
      </c>
      <c r="B12" s="74" t="s">
        <v>10</v>
      </c>
      <c r="C12" s="73">
        <v>1194</v>
      </c>
      <c r="D12" s="111">
        <v>1</v>
      </c>
      <c r="E12" s="70">
        <v>1</v>
      </c>
      <c r="F12" s="70">
        <v>1</v>
      </c>
      <c r="G12" s="70">
        <v>1</v>
      </c>
      <c r="H12" s="70">
        <v>1</v>
      </c>
      <c r="I12" s="70">
        <v>1</v>
      </c>
      <c r="J12" s="70">
        <v>1</v>
      </c>
      <c r="K12" s="70">
        <v>1</v>
      </c>
      <c r="L12" s="70">
        <v>1</v>
      </c>
      <c r="M12" s="70">
        <v>1</v>
      </c>
      <c r="N12" s="70">
        <v>1</v>
      </c>
      <c r="O12" s="70">
        <v>1</v>
      </c>
      <c r="P12" s="70">
        <v>1</v>
      </c>
      <c r="Q12" s="70">
        <v>1</v>
      </c>
      <c r="R12" s="70">
        <v>1</v>
      </c>
      <c r="S12" s="70">
        <v>1</v>
      </c>
      <c r="T12" s="70">
        <v>1</v>
      </c>
      <c r="U12" s="70">
        <v>1</v>
      </c>
      <c r="V12" s="70">
        <v>1</v>
      </c>
      <c r="W12" s="70">
        <v>1</v>
      </c>
      <c r="X12" s="70">
        <v>1</v>
      </c>
      <c r="Y12" s="70">
        <v>1</v>
      </c>
      <c r="Z12" s="70">
        <v>1</v>
      </c>
      <c r="AA12" s="70">
        <v>1</v>
      </c>
      <c r="AB12" s="70">
        <v>1</v>
      </c>
      <c r="AC12" s="70">
        <v>1</v>
      </c>
      <c r="AD12" s="70">
        <v>1</v>
      </c>
      <c r="AE12" s="76">
        <v>1</v>
      </c>
    </row>
    <row r="13" spans="1:32" s="1" customFormat="1" ht="15.9" customHeight="1" x14ac:dyDescent="0.25">
      <c r="A13" s="9"/>
      <c r="B13" s="20" t="s">
        <v>107</v>
      </c>
      <c r="C13" s="11"/>
      <c r="D13" s="49">
        <f t="shared" ref="D13:AE13" si="2">(D5*$C5)+(D6*$C6)+(D7*$C7)+(D8*$C8)+(D9*$C9)+(D10*$C10)+(D11*$C11)+(D12*$C12)</f>
        <v>7702</v>
      </c>
      <c r="E13" s="12">
        <f t="shared" si="2"/>
        <v>7702</v>
      </c>
      <c r="F13" s="12">
        <f t="shared" si="2"/>
        <v>7702</v>
      </c>
      <c r="G13" s="12">
        <f t="shared" si="2"/>
        <v>7702</v>
      </c>
      <c r="H13" s="12">
        <f t="shared" si="2"/>
        <v>7702</v>
      </c>
      <c r="I13" s="12">
        <f t="shared" si="2"/>
        <v>7702</v>
      </c>
      <c r="J13" s="12">
        <f t="shared" si="2"/>
        <v>7702</v>
      </c>
      <c r="K13" s="12">
        <f t="shared" si="2"/>
        <v>7702</v>
      </c>
      <c r="L13" s="12">
        <f t="shared" si="2"/>
        <v>7702</v>
      </c>
      <c r="M13" s="12">
        <f t="shared" si="2"/>
        <v>7702</v>
      </c>
      <c r="N13" s="12">
        <f t="shared" si="2"/>
        <v>7702</v>
      </c>
      <c r="O13" s="12">
        <f t="shared" si="2"/>
        <v>7702</v>
      </c>
      <c r="P13" s="12">
        <f t="shared" si="2"/>
        <v>7702</v>
      </c>
      <c r="Q13" s="12">
        <f t="shared" si="2"/>
        <v>7702</v>
      </c>
      <c r="R13" s="12">
        <f t="shared" si="2"/>
        <v>7702</v>
      </c>
      <c r="S13" s="12">
        <f t="shared" si="2"/>
        <v>6869</v>
      </c>
      <c r="T13" s="12">
        <f t="shared" si="2"/>
        <v>6869</v>
      </c>
      <c r="U13" s="12">
        <f t="shared" si="2"/>
        <v>6869</v>
      </c>
      <c r="V13" s="12">
        <f t="shared" si="2"/>
        <v>6869</v>
      </c>
      <c r="W13" s="12">
        <f t="shared" si="2"/>
        <v>6869</v>
      </c>
      <c r="X13" s="12">
        <f t="shared" si="2"/>
        <v>6869</v>
      </c>
      <c r="Y13" s="12">
        <f t="shared" si="2"/>
        <v>6869</v>
      </c>
      <c r="Z13" s="12">
        <f t="shared" si="2"/>
        <v>6869</v>
      </c>
      <c r="AA13" s="12">
        <f t="shared" si="2"/>
        <v>6869</v>
      </c>
      <c r="AB13" s="12">
        <f t="shared" si="2"/>
        <v>6869</v>
      </c>
      <c r="AC13" s="12">
        <f t="shared" si="2"/>
        <v>6869</v>
      </c>
      <c r="AD13" s="12">
        <f t="shared" si="2"/>
        <v>6869</v>
      </c>
      <c r="AE13" s="30">
        <f t="shared" si="2"/>
        <v>6869</v>
      </c>
    </row>
    <row r="14" spans="1:32" s="18" customFormat="1" ht="15.9" customHeight="1" x14ac:dyDescent="0.25">
      <c r="A14" s="15"/>
      <c r="B14" s="13" t="s">
        <v>108</v>
      </c>
      <c r="C14" s="19">
        <v>4.3200000000000002E-2</v>
      </c>
      <c r="D14" s="49">
        <f t="shared" ref="D14:AE14" si="3">(IF(D5&lt;100%,0,D5*$C5)+IF(D6&lt;100%,0,D6*$C6)+IF(D7&lt;100%,0,D7*$C7)+IF(D8&lt;100%,0,D8*$C8)+IF(D9&lt;100%,0,D9*$C9)+IF(D10&lt;100%,0,D10*$C10)+IF(D11&lt;100%,0,D11*$C11)+IF(D12&lt;100%,0,D12*$C12))*$C14</f>
        <v>332.72640000000001</v>
      </c>
      <c r="E14" s="12">
        <f t="shared" si="3"/>
        <v>332.72640000000001</v>
      </c>
      <c r="F14" s="12">
        <f t="shared" si="3"/>
        <v>332.72640000000001</v>
      </c>
      <c r="G14" s="12">
        <f t="shared" si="3"/>
        <v>332.72640000000001</v>
      </c>
      <c r="H14" s="12">
        <f t="shared" si="3"/>
        <v>332.72640000000001</v>
      </c>
      <c r="I14" s="12">
        <f t="shared" si="3"/>
        <v>332.72640000000001</v>
      </c>
      <c r="J14" s="12">
        <f t="shared" si="3"/>
        <v>332.72640000000001</v>
      </c>
      <c r="K14" s="12">
        <f t="shared" si="3"/>
        <v>332.72640000000001</v>
      </c>
      <c r="L14" s="12">
        <f t="shared" si="3"/>
        <v>332.72640000000001</v>
      </c>
      <c r="M14" s="12">
        <f t="shared" si="3"/>
        <v>332.72640000000001</v>
      </c>
      <c r="N14" s="12">
        <f t="shared" si="3"/>
        <v>332.72640000000001</v>
      </c>
      <c r="O14" s="12">
        <f t="shared" si="3"/>
        <v>332.72640000000001</v>
      </c>
      <c r="P14" s="12">
        <f t="shared" si="3"/>
        <v>332.72640000000001</v>
      </c>
      <c r="Q14" s="12">
        <f t="shared" si="3"/>
        <v>332.72640000000001</v>
      </c>
      <c r="R14" s="12">
        <f t="shared" si="3"/>
        <v>332.72640000000001</v>
      </c>
      <c r="S14" s="12">
        <f t="shared" si="3"/>
        <v>296.74080000000004</v>
      </c>
      <c r="T14" s="12">
        <f t="shared" si="3"/>
        <v>296.74080000000004</v>
      </c>
      <c r="U14" s="12">
        <f t="shared" si="3"/>
        <v>296.74080000000004</v>
      </c>
      <c r="V14" s="12">
        <f t="shared" si="3"/>
        <v>296.74080000000004</v>
      </c>
      <c r="W14" s="12">
        <f t="shared" si="3"/>
        <v>296.74080000000004</v>
      </c>
      <c r="X14" s="12">
        <f t="shared" si="3"/>
        <v>296.74080000000004</v>
      </c>
      <c r="Y14" s="12">
        <f t="shared" si="3"/>
        <v>296.74080000000004</v>
      </c>
      <c r="Z14" s="12">
        <f t="shared" si="3"/>
        <v>296.74080000000004</v>
      </c>
      <c r="AA14" s="12">
        <f t="shared" si="3"/>
        <v>296.74080000000004</v>
      </c>
      <c r="AB14" s="12">
        <f t="shared" si="3"/>
        <v>296.74080000000004</v>
      </c>
      <c r="AC14" s="12">
        <f t="shared" si="3"/>
        <v>296.74080000000004</v>
      </c>
      <c r="AD14" s="12">
        <f t="shared" si="3"/>
        <v>296.74080000000004</v>
      </c>
      <c r="AE14" s="30">
        <f t="shared" si="3"/>
        <v>296.74080000000004</v>
      </c>
      <c r="AF14" s="28"/>
    </row>
    <row r="15" spans="1:32" s="18" customFormat="1" ht="15.9" customHeight="1" x14ac:dyDescent="0.25">
      <c r="A15" s="15"/>
      <c r="B15" s="14" t="s">
        <v>106</v>
      </c>
      <c r="C15" s="16"/>
      <c r="D15" s="51">
        <f t="shared" ref="D15:AE15" si="4">D13-D14</f>
        <v>7369.2736000000004</v>
      </c>
      <c r="E15" s="17">
        <f t="shared" si="4"/>
        <v>7369.2736000000004</v>
      </c>
      <c r="F15" s="17">
        <f t="shared" si="4"/>
        <v>7369.2736000000004</v>
      </c>
      <c r="G15" s="17">
        <f t="shared" si="4"/>
        <v>7369.2736000000004</v>
      </c>
      <c r="H15" s="17">
        <f t="shared" si="4"/>
        <v>7369.2736000000004</v>
      </c>
      <c r="I15" s="17">
        <f t="shared" si="4"/>
        <v>7369.2736000000004</v>
      </c>
      <c r="J15" s="17">
        <f t="shared" si="4"/>
        <v>7369.2736000000004</v>
      </c>
      <c r="K15" s="17">
        <f t="shared" si="4"/>
        <v>7369.2736000000004</v>
      </c>
      <c r="L15" s="17">
        <f t="shared" si="4"/>
        <v>7369.2736000000004</v>
      </c>
      <c r="M15" s="17">
        <f t="shared" si="4"/>
        <v>7369.2736000000004</v>
      </c>
      <c r="N15" s="17">
        <f t="shared" si="4"/>
        <v>7369.2736000000004</v>
      </c>
      <c r="O15" s="17">
        <f t="shared" si="4"/>
        <v>7369.2736000000004</v>
      </c>
      <c r="P15" s="17">
        <f t="shared" si="4"/>
        <v>7369.2736000000004</v>
      </c>
      <c r="Q15" s="17">
        <f t="shared" si="4"/>
        <v>7369.2736000000004</v>
      </c>
      <c r="R15" s="17">
        <f t="shared" si="4"/>
        <v>7369.2736000000004</v>
      </c>
      <c r="S15" s="17">
        <f t="shared" si="4"/>
        <v>6572.2592000000004</v>
      </c>
      <c r="T15" s="17">
        <f t="shared" si="4"/>
        <v>6572.2592000000004</v>
      </c>
      <c r="U15" s="17">
        <f t="shared" si="4"/>
        <v>6572.2592000000004</v>
      </c>
      <c r="V15" s="17">
        <f t="shared" si="4"/>
        <v>6572.2592000000004</v>
      </c>
      <c r="W15" s="17">
        <f t="shared" si="4"/>
        <v>6572.2592000000004</v>
      </c>
      <c r="X15" s="17">
        <f t="shared" si="4"/>
        <v>6572.2592000000004</v>
      </c>
      <c r="Y15" s="17">
        <f t="shared" si="4"/>
        <v>6572.2592000000004</v>
      </c>
      <c r="Z15" s="17">
        <f t="shared" si="4"/>
        <v>6572.2592000000004</v>
      </c>
      <c r="AA15" s="17">
        <f t="shared" si="4"/>
        <v>6572.2592000000004</v>
      </c>
      <c r="AB15" s="17">
        <f t="shared" si="4"/>
        <v>6572.2592000000004</v>
      </c>
      <c r="AC15" s="17">
        <f t="shared" si="4"/>
        <v>6572.2592000000004</v>
      </c>
      <c r="AD15" s="17">
        <f t="shared" si="4"/>
        <v>6572.2592000000004</v>
      </c>
      <c r="AE15" s="31">
        <f t="shared" si="4"/>
        <v>6572.2592000000004</v>
      </c>
      <c r="AF15" s="28"/>
    </row>
    <row r="16" spans="1:32" s="1" customFormat="1" ht="15.9" customHeight="1" x14ac:dyDescent="0.25">
      <c r="A16" s="3"/>
      <c r="B16" s="7" t="s">
        <v>105</v>
      </c>
      <c r="C16" s="8">
        <f>SUM(C5:C12)</f>
        <v>7702</v>
      </c>
      <c r="D16" s="48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29"/>
    </row>
    <row r="17" spans="1:32" s="1" customFormat="1" ht="15.9" customHeight="1" x14ac:dyDescent="0.25">
      <c r="A17" s="3"/>
      <c r="B17" s="4"/>
      <c r="C17" s="3">
        <f>SUM(D15:AE15)/28</f>
        <v>6999.2312000000002</v>
      </c>
      <c r="D17" s="4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29"/>
    </row>
    <row r="18" spans="1:32" s="1" customFormat="1" ht="15.9" customHeight="1" x14ac:dyDescent="0.3">
      <c r="A18" s="3"/>
      <c r="B18" s="113" t="s">
        <v>13</v>
      </c>
      <c r="C18" s="3"/>
      <c r="D18" s="48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29"/>
    </row>
    <row r="19" spans="1:32" s="1" customFormat="1" ht="15.9" customHeight="1" x14ac:dyDescent="0.25">
      <c r="A19" s="71">
        <v>1</v>
      </c>
      <c r="B19" s="72" t="s">
        <v>12</v>
      </c>
      <c r="C19" s="71">
        <v>1150</v>
      </c>
      <c r="D19" s="110">
        <v>1</v>
      </c>
      <c r="E19" s="65">
        <v>1</v>
      </c>
      <c r="F19" s="65">
        <v>1</v>
      </c>
      <c r="G19" s="65">
        <v>1</v>
      </c>
      <c r="H19" s="65">
        <v>1</v>
      </c>
      <c r="I19" s="65">
        <v>1</v>
      </c>
      <c r="J19" s="65">
        <v>1</v>
      </c>
      <c r="K19" s="65">
        <v>1</v>
      </c>
      <c r="L19" s="65">
        <v>1</v>
      </c>
      <c r="M19" s="65">
        <v>1</v>
      </c>
      <c r="N19" s="65">
        <v>1</v>
      </c>
      <c r="O19" s="65">
        <v>1</v>
      </c>
      <c r="P19" s="65">
        <v>1</v>
      </c>
      <c r="Q19" s="65">
        <v>1</v>
      </c>
      <c r="R19" s="65">
        <v>1</v>
      </c>
      <c r="S19" s="65">
        <v>1</v>
      </c>
      <c r="T19" s="65">
        <v>1</v>
      </c>
      <c r="U19" s="65">
        <v>1</v>
      </c>
      <c r="V19" s="65">
        <v>1</v>
      </c>
      <c r="W19" s="65">
        <v>1</v>
      </c>
      <c r="X19" s="65">
        <v>1</v>
      </c>
      <c r="Y19" s="65">
        <v>1</v>
      </c>
      <c r="Z19" s="65">
        <v>1</v>
      </c>
      <c r="AA19" s="65">
        <v>1</v>
      </c>
      <c r="AB19" s="65">
        <v>1</v>
      </c>
      <c r="AC19" s="65">
        <v>1</v>
      </c>
      <c r="AD19" s="65">
        <v>1</v>
      </c>
      <c r="AE19" s="75">
        <v>1</v>
      </c>
    </row>
    <row r="20" spans="1:32" s="1" customFormat="1" ht="15.9" customHeight="1" x14ac:dyDescent="0.25">
      <c r="A20" s="71">
        <f>+A19+1</f>
        <v>2</v>
      </c>
      <c r="B20" s="72" t="s">
        <v>14</v>
      </c>
      <c r="C20" s="71">
        <v>1150</v>
      </c>
      <c r="D20" s="110">
        <v>1</v>
      </c>
      <c r="E20" s="65">
        <v>1</v>
      </c>
      <c r="F20" s="65">
        <v>1</v>
      </c>
      <c r="G20" s="65">
        <v>1</v>
      </c>
      <c r="H20" s="65">
        <v>1</v>
      </c>
      <c r="I20" s="65">
        <v>1</v>
      </c>
      <c r="J20" s="65">
        <v>1</v>
      </c>
      <c r="K20" s="65">
        <v>1</v>
      </c>
      <c r="L20" s="65">
        <v>1</v>
      </c>
      <c r="M20" s="65">
        <v>1</v>
      </c>
      <c r="N20" s="65">
        <v>1</v>
      </c>
      <c r="O20" s="65">
        <v>1</v>
      </c>
      <c r="P20" s="65">
        <v>1</v>
      </c>
      <c r="Q20" s="65">
        <v>1</v>
      </c>
      <c r="R20" s="65">
        <v>1</v>
      </c>
      <c r="S20" s="65">
        <v>1</v>
      </c>
      <c r="T20" s="65">
        <v>1</v>
      </c>
      <c r="U20" s="65">
        <v>1</v>
      </c>
      <c r="V20" s="65">
        <v>1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1</v>
      </c>
      <c r="AC20" s="65">
        <v>1</v>
      </c>
      <c r="AD20" s="65">
        <v>1</v>
      </c>
      <c r="AE20" s="75">
        <v>1</v>
      </c>
    </row>
    <row r="21" spans="1:32" s="1" customFormat="1" ht="15.9" customHeight="1" x14ac:dyDescent="0.25">
      <c r="A21" s="71">
        <f>+A20+1</f>
        <v>3</v>
      </c>
      <c r="B21" s="72" t="s">
        <v>15</v>
      </c>
      <c r="C21" s="71">
        <v>1250</v>
      </c>
      <c r="D21" s="110">
        <v>1</v>
      </c>
      <c r="E21" s="65">
        <v>1</v>
      </c>
      <c r="F21" s="65">
        <v>1</v>
      </c>
      <c r="G21" s="65">
        <v>1</v>
      </c>
      <c r="H21" s="65">
        <v>1</v>
      </c>
      <c r="I21" s="65">
        <v>1</v>
      </c>
      <c r="J21" s="65">
        <v>1</v>
      </c>
      <c r="K21" s="65">
        <v>1</v>
      </c>
      <c r="L21" s="65">
        <v>1</v>
      </c>
      <c r="M21" s="65">
        <v>1</v>
      </c>
      <c r="N21" s="65">
        <v>1</v>
      </c>
      <c r="O21" s="65">
        <v>1</v>
      </c>
      <c r="P21" s="65">
        <v>1</v>
      </c>
      <c r="Q21" s="65">
        <v>1</v>
      </c>
      <c r="R21" s="65">
        <v>1</v>
      </c>
      <c r="S21" s="65">
        <v>1</v>
      </c>
      <c r="T21" s="65">
        <v>1</v>
      </c>
      <c r="U21" s="65">
        <v>1</v>
      </c>
      <c r="V21" s="65">
        <v>1</v>
      </c>
      <c r="W21" s="65">
        <v>1</v>
      </c>
      <c r="X21" s="65">
        <v>1</v>
      </c>
      <c r="Y21" s="65">
        <v>1</v>
      </c>
      <c r="Z21" s="65">
        <v>1</v>
      </c>
      <c r="AA21" s="65">
        <v>1</v>
      </c>
      <c r="AB21" s="65">
        <v>1</v>
      </c>
      <c r="AC21" s="65">
        <v>1</v>
      </c>
      <c r="AD21" s="65">
        <v>1</v>
      </c>
      <c r="AE21" s="75">
        <v>1</v>
      </c>
    </row>
    <row r="22" spans="1:32" s="1" customFormat="1" ht="15.9" customHeight="1" thickBot="1" x14ac:dyDescent="0.3">
      <c r="A22" s="73">
        <f>+A21+1</f>
        <v>4</v>
      </c>
      <c r="B22" s="74" t="s">
        <v>16</v>
      </c>
      <c r="C22" s="73">
        <v>1250</v>
      </c>
      <c r="D22" s="111">
        <v>1</v>
      </c>
      <c r="E22" s="70">
        <v>1</v>
      </c>
      <c r="F22" s="70">
        <v>1</v>
      </c>
      <c r="G22" s="70">
        <v>1</v>
      </c>
      <c r="H22" s="70">
        <v>1</v>
      </c>
      <c r="I22" s="70">
        <v>1</v>
      </c>
      <c r="J22" s="70">
        <v>1</v>
      </c>
      <c r="K22" s="70">
        <v>1</v>
      </c>
      <c r="L22" s="70">
        <v>1</v>
      </c>
      <c r="M22" s="70">
        <v>1</v>
      </c>
      <c r="N22" s="70">
        <v>1</v>
      </c>
      <c r="O22" s="70">
        <v>1</v>
      </c>
      <c r="P22" s="70">
        <v>1</v>
      </c>
      <c r="Q22" s="70">
        <v>1</v>
      </c>
      <c r="R22" s="70">
        <v>1</v>
      </c>
      <c r="S22" s="70">
        <v>1</v>
      </c>
      <c r="T22" s="70">
        <v>1</v>
      </c>
      <c r="U22" s="70">
        <v>1</v>
      </c>
      <c r="V22" s="70">
        <v>1</v>
      </c>
      <c r="W22" s="70">
        <v>1</v>
      </c>
      <c r="X22" s="70">
        <v>1</v>
      </c>
      <c r="Y22" s="70">
        <v>1</v>
      </c>
      <c r="Z22" s="70">
        <v>1</v>
      </c>
      <c r="AA22" s="70">
        <v>1</v>
      </c>
      <c r="AB22" s="70">
        <v>1</v>
      </c>
      <c r="AC22" s="70">
        <v>1</v>
      </c>
      <c r="AD22" s="70">
        <v>1</v>
      </c>
      <c r="AE22" s="76">
        <v>1</v>
      </c>
    </row>
    <row r="23" spans="1:32" s="1" customFormat="1" ht="15.9" customHeight="1" x14ac:dyDescent="0.25">
      <c r="A23" s="9"/>
      <c r="B23" s="20" t="s">
        <v>107</v>
      </c>
      <c r="C23" s="11"/>
      <c r="D23" s="49">
        <f t="shared" ref="D23:AE23" si="5">(D19*$C19)+(D20*$C20)+(D21*$C21)+(D22*$C22)</f>
        <v>4800</v>
      </c>
      <c r="E23" s="12">
        <f t="shared" si="5"/>
        <v>4800</v>
      </c>
      <c r="F23" s="12">
        <f t="shared" si="5"/>
        <v>4800</v>
      </c>
      <c r="G23" s="12">
        <f t="shared" si="5"/>
        <v>4800</v>
      </c>
      <c r="H23" s="12">
        <f t="shared" si="5"/>
        <v>4800</v>
      </c>
      <c r="I23" s="12">
        <f t="shared" si="5"/>
        <v>4800</v>
      </c>
      <c r="J23" s="12">
        <f t="shared" si="5"/>
        <v>4800</v>
      </c>
      <c r="K23" s="12">
        <f t="shared" si="5"/>
        <v>4800</v>
      </c>
      <c r="L23" s="12">
        <f t="shared" si="5"/>
        <v>4800</v>
      </c>
      <c r="M23" s="12">
        <f t="shared" si="5"/>
        <v>4800</v>
      </c>
      <c r="N23" s="12">
        <f t="shared" si="5"/>
        <v>4800</v>
      </c>
      <c r="O23" s="12">
        <f t="shared" si="5"/>
        <v>4800</v>
      </c>
      <c r="P23" s="12">
        <f t="shared" si="5"/>
        <v>4800</v>
      </c>
      <c r="Q23" s="12">
        <f t="shared" si="5"/>
        <v>4800</v>
      </c>
      <c r="R23" s="12">
        <f t="shared" si="5"/>
        <v>4800</v>
      </c>
      <c r="S23" s="12">
        <f t="shared" si="5"/>
        <v>4800</v>
      </c>
      <c r="T23" s="12">
        <f t="shared" si="5"/>
        <v>4800</v>
      </c>
      <c r="U23" s="12">
        <f t="shared" si="5"/>
        <v>4800</v>
      </c>
      <c r="V23" s="12">
        <f t="shared" si="5"/>
        <v>4800</v>
      </c>
      <c r="W23" s="12">
        <f t="shared" si="5"/>
        <v>4800</v>
      </c>
      <c r="X23" s="12">
        <f t="shared" si="5"/>
        <v>4800</v>
      </c>
      <c r="Y23" s="12">
        <f t="shared" si="5"/>
        <v>4800</v>
      </c>
      <c r="Z23" s="12">
        <f t="shared" si="5"/>
        <v>4800</v>
      </c>
      <c r="AA23" s="12">
        <f t="shared" si="5"/>
        <v>4800</v>
      </c>
      <c r="AB23" s="12">
        <f t="shared" si="5"/>
        <v>4800</v>
      </c>
      <c r="AC23" s="12">
        <f t="shared" si="5"/>
        <v>4800</v>
      </c>
      <c r="AD23" s="12">
        <f t="shared" si="5"/>
        <v>4800</v>
      </c>
      <c r="AE23" s="30">
        <f t="shared" si="5"/>
        <v>4800</v>
      </c>
    </row>
    <row r="24" spans="1:32" s="18" customFormat="1" ht="15.9" customHeight="1" x14ac:dyDescent="0.25">
      <c r="A24" s="15"/>
      <c r="B24" s="13" t="s">
        <v>108</v>
      </c>
      <c r="C24" s="19">
        <v>1.4500000000000001E-2</v>
      </c>
      <c r="D24" s="49">
        <f t="shared" ref="D24:AE24" si="6">(IF(D19&lt;100%,0,D19*$C19)+IF(D20&lt;100%,0,D20*$C20)+IF(D21&lt;100%,0,D21*$C21)+IF(D22&lt;100%,0,D22*$C22))*$C24</f>
        <v>69.600000000000009</v>
      </c>
      <c r="E24" s="12">
        <f t="shared" si="6"/>
        <v>69.600000000000009</v>
      </c>
      <c r="F24" s="12">
        <f t="shared" si="6"/>
        <v>69.600000000000009</v>
      </c>
      <c r="G24" s="12">
        <f t="shared" si="6"/>
        <v>69.600000000000009</v>
      </c>
      <c r="H24" s="12">
        <f t="shared" si="6"/>
        <v>69.600000000000009</v>
      </c>
      <c r="I24" s="12">
        <f t="shared" si="6"/>
        <v>69.600000000000009</v>
      </c>
      <c r="J24" s="12">
        <f t="shared" si="6"/>
        <v>69.600000000000009</v>
      </c>
      <c r="K24" s="12">
        <f t="shared" si="6"/>
        <v>69.600000000000009</v>
      </c>
      <c r="L24" s="12">
        <f t="shared" si="6"/>
        <v>69.600000000000009</v>
      </c>
      <c r="M24" s="12">
        <f t="shared" si="6"/>
        <v>69.600000000000009</v>
      </c>
      <c r="N24" s="12">
        <f t="shared" si="6"/>
        <v>69.600000000000009</v>
      </c>
      <c r="O24" s="12">
        <f t="shared" si="6"/>
        <v>69.600000000000009</v>
      </c>
      <c r="P24" s="12">
        <f t="shared" si="6"/>
        <v>69.600000000000009</v>
      </c>
      <c r="Q24" s="12">
        <f t="shared" si="6"/>
        <v>69.600000000000009</v>
      </c>
      <c r="R24" s="12">
        <f t="shared" si="6"/>
        <v>69.600000000000009</v>
      </c>
      <c r="S24" s="12">
        <f t="shared" si="6"/>
        <v>69.600000000000009</v>
      </c>
      <c r="T24" s="12">
        <f t="shared" si="6"/>
        <v>69.600000000000009</v>
      </c>
      <c r="U24" s="12">
        <f t="shared" si="6"/>
        <v>69.600000000000009</v>
      </c>
      <c r="V24" s="12">
        <f t="shared" si="6"/>
        <v>69.600000000000009</v>
      </c>
      <c r="W24" s="12">
        <f t="shared" si="6"/>
        <v>69.600000000000009</v>
      </c>
      <c r="X24" s="12">
        <f t="shared" si="6"/>
        <v>69.600000000000009</v>
      </c>
      <c r="Y24" s="12">
        <f t="shared" si="6"/>
        <v>69.600000000000009</v>
      </c>
      <c r="Z24" s="12">
        <f t="shared" si="6"/>
        <v>69.600000000000009</v>
      </c>
      <c r="AA24" s="12">
        <f t="shared" si="6"/>
        <v>69.600000000000009</v>
      </c>
      <c r="AB24" s="12">
        <f t="shared" si="6"/>
        <v>69.600000000000009</v>
      </c>
      <c r="AC24" s="12">
        <f t="shared" si="6"/>
        <v>69.600000000000009</v>
      </c>
      <c r="AD24" s="12">
        <f t="shared" si="6"/>
        <v>69.600000000000009</v>
      </c>
      <c r="AE24" s="30">
        <f t="shared" si="6"/>
        <v>69.600000000000009</v>
      </c>
      <c r="AF24" s="28"/>
    </row>
    <row r="25" spans="1:32" s="18" customFormat="1" ht="15.9" customHeight="1" x14ac:dyDescent="0.25">
      <c r="A25" s="15"/>
      <c r="B25" s="14" t="s">
        <v>106</v>
      </c>
      <c r="C25" s="16"/>
      <c r="D25" s="51">
        <f t="shared" ref="D25:AE25" si="7">D23-D24</f>
        <v>4730.3999999999996</v>
      </c>
      <c r="E25" s="17">
        <f t="shared" si="7"/>
        <v>4730.3999999999996</v>
      </c>
      <c r="F25" s="17">
        <f t="shared" si="7"/>
        <v>4730.3999999999996</v>
      </c>
      <c r="G25" s="17">
        <f t="shared" si="7"/>
        <v>4730.3999999999996</v>
      </c>
      <c r="H25" s="17">
        <f t="shared" si="7"/>
        <v>4730.3999999999996</v>
      </c>
      <c r="I25" s="17">
        <f t="shared" si="7"/>
        <v>4730.3999999999996</v>
      </c>
      <c r="J25" s="17">
        <f t="shared" si="7"/>
        <v>4730.3999999999996</v>
      </c>
      <c r="K25" s="17">
        <f t="shared" si="7"/>
        <v>4730.3999999999996</v>
      </c>
      <c r="L25" s="17">
        <f t="shared" si="7"/>
        <v>4730.3999999999996</v>
      </c>
      <c r="M25" s="17">
        <f t="shared" si="7"/>
        <v>4730.3999999999996</v>
      </c>
      <c r="N25" s="17">
        <f t="shared" si="7"/>
        <v>4730.3999999999996</v>
      </c>
      <c r="O25" s="17">
        <f t="shared" si="7"/>
        <v>4730.3999999999996</v>
      </c>
      <c r="P25" s="17">
        <f t="shared" si="7"/>
        <v>4730.3999999999996</v>
      </c>
      <c r="Q25" s="17">
        <f t="shared" si="7"/>
        <v>4730.3999999999996</v>
      </c>
      <c r="R25" s="17">
        <f t="shared" si="7"/>
        <v>4730.3999999999996</v>
      </c>
      <c r="S25" s="17">
        <f t="shared" si="7"/>
        <v>4730.3999999999996</v>
      </c>
      <c r="T25" s="17">
        <f t="shared" si="7"/>
        <v>4730.3999999999996</v>
      </c>
      <c r="U25" s="17">
        <f t="shared" si="7"/>
        <v>4730.3999999999996</v>
      </c>
      <c r="V25" s="17">
        <f t="shared" si="7"/>
        <v>4730.3999999999996</v>
      </c>
      <c r="W25" s="17">
        <f t="shared" si="7"/>
        <v>4730.3999999999996</v>
      </c>
      <c r="X25" s="17">
        <f t="shared" si="7"/>
        <v>4730.3999999999996</v>
      </c>
      <c r="Y25" s="17">
        <f t="shared" si="7"/>
        <v>4730.3999999999996</v>
      </c>
      <c r="Z25" s="17">
        <f t="shared" si="7"/>
        <v>4730.3999999999996</v>
      </c>
      <c r="AA25" s="17">
        <f t="shared" si="7"/>
        <v>4730.3999999999996</v>
      </c>
      <c r="AB25" s="17">
        <f t="shared" si="7"/>
        <v>4730.3999999999996</v>
      </c>
      <c r="AC25" s="17">
        <f t="shared" si="7"/>
        <v>4730.3999999999996</v>
      </c>
      <c r="AD25" s="17">
        <f t="shared" si="7"/>
        <v>4730.3999999999996</v>
      </c>
      <c r="AE25" s="31">
        <f t="shared" si="7"/>
        <v>4730.3999999999996</v>
      </c>
      <c r="AF25" s="28"/>
    </row>
    <row r="26" spans="1:32" s="1" customFormat="1" ht="15.9" customHeight="1" x14ac:dyDescent="0.25">
      <c r="A26" s="3"/>
      <c r="B26" s="7" t="s">
        <v>105</v>
      </c>
      <c r="C26" s="8">
        <f>SUM(C19:C22)</f>
        <v>4800</v>
      </c>
      <c r="D26" s="48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29"/>
    </row>
    <row r="27" spans="1:32" s="1" customFormat="1" ht="15.9" customHeight="1" x14ac:dyDescent="0.25">
      <c r="A27" s="3"/>
      <c r="B27" s="4"/>
      <c r="C27" s="3">
        <f>SUM(D25:AE25)/28</f>
        <v>4730.3999999999969</v>
      </c>
      <c r="D27" s="48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29"/>
    </row>
    <row r="28" spans="1:32" s="1" customFormat="1" ht="15.9" customHeight="1" x14ac:dyDescent="0.3">
      <c r="A28" s="3"/>
      <c r="B28" s="113" t="s">
        <v>18</v>
      </c>
      <c r="C28" s="3"/>
      <c r="D28" s="48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29"/>
    </row>
    <row r="29" spans="1:32" s="1" customFormat="1" ht="15.9" customHeight="1" x14ac:dyDescent="0.25">
      <c r="A29" s="71">
        <v>1</v>
      </c>
      <c r="B29" s="72" t="s">
        <v>17</v>
      </c>
      <c r="C29" s="71">
        <v>825</v>
      </c>
      <c r="D29" s="110">
        <v>1</v>
      </c>
      <c r="E29" s="65">
        <v>1</v>
      </c>
      <c r="F29" s="65">
        <v>1</v>
      </c>
      <c r="G29" s="65">
        <v>1</v>
      </c>
      <c r="H29" s="65">
        <v>1</v>
      </c>
      <c r="I29" s="65">
        <v>1</v>
      </c>
      <c r="J29" s="65">
        <v>1</v>
      </c>
      <c r="K29" s="65">
        <v>1</v>
      </c>
      <c r="L29" s="65">
        <v>1</v>
      </c>
      <c r="M29" s="65">
        <v>1</v>
      </c>
      <c r="N29" s="65">
        <v>1</v>
      </c>
      <c r="O29" s="65">
        <v>1</v>
      </c>
      <c r="P29" s="65">
        <v>1</v>
      </c>
      <c r="Q29" s="65">
        <v>1</v>
      </c>
      <c r="R29" s="65">
        <v>1</v>
      </c>
      <c r="S29" s="65">
        <v>1</v>
      </c>
      <c r="T29" s="65">
        <v>1</v>
      </c>
      <c r="U29" s="65">
        <v>1</v>
      </c>
      <c r="V29" s="65">
        <v>1</v>
      </c>
      <c r="W29" s="65">
        <v>1</v>
      </c>
      <c r="X29" s="65">
        <v>1</v>
      </c>
      <c r="Y29" s="65">
        <v>1</v>
      </c>
      <c r="Z29" s="65">
        <v>1</v>
      </c>
      <c r="AA29" s="65">
        <v>1</v>
      </c>
      <c r="AB29" s="65">
        <v>1</v>
      </c>
      <c r="AC29" s="65">
        <v>1</v>
      </c>
      <c r="AD29" s="65">
        <v>1</v>
      </c>
      <c r="AE29" s="75">
        <v>1</v>
      </c>
    </row>
    <row r="30" spans="1:32" s="1" customFormat="1" ht="15.9" customHeight="1" x14ac:dyDescent="0.25">
      <c r="A30" s="71">
        <f>+A29+1</f>
        <v>2</v>
      </c>
      <c r="B30" s="72" t="s">
        <v>19</v>
      </c>
      <c r="C30" s="71">
        <v>839</v>
      </c>
      <c r="D30" s="110">
        <v>1</v>
      </c>
      <c r="E30" s="65">
        <v>1</v>
      </c>
      <c r="F30" s="65">
        <v>1</v>
      </c>
      <c r="G30" s="65">
        <v>1</v>
      </c>
      <c r="H30" s="65">
        <v>1</v>
      </c>
      <c r="I30" s="65">
        <v>1</v>
      </c>
      <c r="J30" s="65">
        <v>1</v>
      </c>
      <c r="K30" s="65">
        <v>1</v>
      </c>
      <c r="L30" s="65">
        <v>1</v>
      </c>
      <c r="M30" s="65">
        <v>1</v>
      </c>
      <c r="N30" s="65">
        <v>1</v>
      </c>
      <c r="O30" s="65">
        <v>1</v>
      </c>
      <c r="P30" s="65">
        <v>1</v>
      </c>
      <c r="Q30" s="65">
        <v>1</v>
      </c>
      <c r="R30" s="65">
        <v>1</v>
      </c>
      <c r="S30" s="65">
        <v>1</v>
      </c>
      <c r="T30" s="65">
        <v>1</v>
      </c>
      <c r="U30" s="65">
        <v>1</v>
      </c>
      <c r="V30" s="65">
        <v>1</v>
      </c>
      <c r="W30" s="65">
        <v>1</v>
      </c>
      <c r="X30" s="65">
        <v>1</v>
      </c>
      <c r="Y30" s="65">
        <v>1</v>
      </c>
      <c r="Z30" s="65">
        <v>1</v>
      </c>
      <c r="AA30" s="65">
        <v>1</v>
      </c>
      <c r="AB30" s="65">
        <v>1</v>
      </c>
      <c r="AC30" s="65">
        <v>1</v>
      </c>
      <c r="AD30" s="65">
        <v>1</v>
      </c>
      <c r="AE30" s="75">
        <v>1</v>
      </c>
    </row>
    <row r="31" spans="1:32" s="1" customFormat="1" ht="15.9" customHeight="1" x14ac:dyDescent="0.25">
      <c r="A31" s="71">
        <f>+A30+1</f>
        <v>3</v>
      </c>
      <c r="B31" s="72" t="s">
        <v>20</v>
      </c>
      <c r="C31" s="71">
        <v>839</v>
      </c>
      <c r="D31" s="110">
        <v>1</v>
      </c>
      <c r="E31" s="65">
        <v>1</v>
      </c>
      <c r="F31" s="65">
        <v>1</v>
      </c>
      <c r="G31" s="65">
        <v>1</v>
      </c>
      <c r="H31" s="65">
        <v>1</v>
      </c>
      <c r="I31" s="65">
        <v>1</v>
      </c>
      <c r="J31" s="65">
        <v>1</v>
      </c>
      <c r="K31" s="65">
        <v>1</v>
      </c>
      <c r="L31" s="65">
        <v>1</v>
      </c>
      <c r="M31" s="65">
        <v>1</v>
      </c>
      <c r="N31" s="65">
        <v>1</v>
      </c>
      <c r="O31" s="65">
        <v>1</v>
      </c>
      <c r="P31" s="65">
        <v>1</v>
      </c>
      <c r="Q31" s="65">
        <v>1</v>
      </c>
      <c r="R31" s="65">
        <v>1</v>
      </c>
      <c r="S31" s="65">
        <v>1</v>
      </c>
      <c r="T31" s="65">
        <v>1</v>
      </c>
      <c r="U31" s="65">
        <v>1</v>
      </c>
      <c r="V31" s="65">
        <v>1</v>
      </c>
      <c r="W31" s="65">
        <v>1</v>
      </c>
      <c r="X31" s="65">
        <v>1</v>
      </c>
      <c r="Y31" s="65">
        <v>1</v>
      </c>
      <c r="Z31" s="65">
        <v>1</v>
      </c>
      <c r="AA31" s="65">
        <v>1</v>
      </c>
      <c r="AB31" s="65">
        <v>1</v>
      </c>
      <c r="AC31" s="65">
        <v>1</v>
      </c>
      <c r="AD31" s="65">
        <v>1</v>
      </c>
      <c r="AE31" s="75">
        <v>1</v>
      </c>
    </row>
    <row r="32" spans="1:32" s="1" customFormat="1" ht="15.9" customHeight="1" x14ac:dyDescent="0.25">
      <c r="A32" s="71">
        <f>+A31+1</f>
        <v>4</v>
      </c>
      <c r="B32" s="72" t="s">
        <v>21</v>
      </c>
      <c r="C32" s="71">
        <v>693</v>
      </c>
      <c r="D32" s="110">
        <v>1</v>
      </c>
      <c r="E32" s="65">
        <v>1</v>
      </c>
      <c r="F32" s="65">
        <v>1</v>
      </c>
      <c r="G32" s="65">
        <v>1</v>
      </c>
      <c r="H32" s="65">
        <v>1</v>
      </c>
      <c r="I32" s="65">
        <v>1</v>
      </c>
      <c r="J32" s="65">
        <v>1</v>
      </c>
      <c r="K32" s="65">
        <v>1</v>
      </c>
      <c r="L32" s="65">
        <v>1</v>
      </c>
      <c r="M32" s="65">
        <v>1</v>
      </c>
      <c r="N32" s="65">
        <v>1</v>
      </c>
      <c r="O32" s="65">
        <v>1</v>
      </c>
      <c r="P32" s="65">
        <v>1</v>
      </c>
      <c r="Q32" s="65">
        <v>1</v>
      </c>
      <c r="R32" s="65">
        <v>1</v>
      </c>
      <c r="S32" s="65">
        <v>1</v>
      </c>
      <c r="T32" s="65">
        <v>1</v>
      </c>
      <c r="U32" s="65">
        <v>1</v>
      </c>
      <c r="V32" s="65">
        <v>1</v>
      </c>
      <c r="W32" s="65">
        <v>1</v>
      </c>
      <c r="X32" s="65">
        <v>1</v>
      </c>
      <c r="Y32" s="65">
        <v>1</v>
      </c>
      <c r="Z32" s="65">
        <v>1</v>
      </c>
      <c r="AA32" s="65">
        <v>1</v>
      </c>
      <c r="AB32" s="65">
        <v>1</v>
      </c>
      <c r="AC32" s="65">
        <v>1</v>
      </c>
      <c r="AD32" s="65">
        <v>1</v>
      </c>
      <c r="AE32" s="75">
        <v>1</v>
      </c>
    </row>
    <row r="33" spans="1:32" s="1" customFormat="1" ht="15.9" customHeight="1" thickBot="1" x14ac:dyDescent="0.3">
      <c r="A33" s="73">
        <f>+A32+1</f>
        <v>5</v>
      </c>
      <c r="B33" s="74" t="s">
        <v>22</v>
      </c>
      <c r="C33" s="73">
        <v>693</v>
      </c>
      <c r="D33" s="111">
        <v>1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  <c r="P33" s="70">
        <v>1</v>
      </c>
      <c r="Q33" s="70">
        <v>1</v>
      </c>
      <c r="R33" s="70">
        <v>1</v>
      </c>
      <c r="S33" s="70">
        <v>1</v>
      </c>
      <c r="T33" s="70">
        <v>1</v>
      </c>
      <c r="U33" s="70">
        <v>1</v>
      </c>
      <c r="V33" s="70">
        <v>1</v>
      </c>
      <c r="W33" s="70">
        <v>1</v>
      </c>
      <c r="X33" s="70">
        <v>1</v>
      </c>
      <c r="Y33" s="70">
        <v>1</v>
      </c>
      <c r="Z33" s="70">
        <v>1</v>
      </c>
      <c r="AA33" s="70">
        <v>1</v>
      </c>
      <c r="AB33" s="70">
        <v>1</v>
      </c>
      <c r="AC33" s="70">
        <v>1</v>
      </c>
      <c r="AD33" s="70">
        <v>1</v>
      </c>
      <c r="AE33" s="76">
        <v>1</v>
      </c>
    </row>
    <row r="34" spans="1:32" s="1" customFormat="1" ht="15.9" customHeight="1" x14ac:dyDescent="0.25">
      <c r="A34" s="9"/>
      <c r="B34" s="20" t="s">
        <v>107</v>
      </c>
      <c r="C34" s="11"/>
      <c r="D34" s="49">
        <f t="shared" ref="D34:AE34" si="8">(D29*$C29)+(D30*$C30)+(D31*$C31)+(D32*$C32)+(D33*$C33)</f>
        <v>3889</v>
      </c>
      <c r="E34" s="12">
        <f t="shared" si="8"/>
        <v>3889</v>
      </c>
      <c r="F34" s="12">
        <f t="shared" si="8"/>
        <v>3889</v>
      </c>
      <c r="G34" s="12">
        <f t="shared" si="8"/>
        <v>3889</v>
      </c>
      <c r="H34" s="12">
        <f t="shared" si="8"/>
        <v>3889</v>
      </c>
      <c r="I34" s="12">
        <f t="shared" si="8"/>
        <v>3889</v>
      </c>
      <c r="J34" s="12">
        <f t="shared" si="8"/>
        <v>3889</v>
      </c>
      <c r="K34" s="12">
        <f t="shared" si="8"/>
        <v>3889</v>
      </c>
      <c r="L34" s="12">
        <f t="shared" si="8"/>
        <v>3889</v>
      </c>
      <c r="M34" s="12">
        <f t="shared" si="8"/>
        <v>3889</v>
      </c>
      <c r="N34" s="12">
        <f t="shared" si="8"/>
        <v>3889</v>
      </c>
      <c r="O34" s="12">
        <f t="shared" si="8"/>
        <v>3889</v>
      </c>
      <c r="P34" s="12">
        <f t="shared" si="8"/>
        <v>3889</v>
      </c>
      <c r="Q34" s="12">
        <f t="shared" si="8"/>
        <v>3889</v>
      </c>
      <c r="R34" s="12">
        <f t="shared" si="8"/>
        <v>3889</v>
      </c>
      <c r="S34" s="12">
        <f t="shared" si="8"/>
        <v>3889</v>
      </c>
      <c r="T34" s="12">
        <f t="shared" si="8"/>
        <v>3889</v>
      </c>
      <c r="U34" s="12">
        <f t="shared" si="8"/>
        <v>3889</v>
      </c>
      <c r="V34" s="12">
        <f t="shared" si="8"/>
        <v>3889</v>
      </c>
      <c r="W34" s="12">
        <f t="shared" si="8"/>
        <v>3889</v>
      </c>
      <c r="X34" s="12">
        <f t="shared" si="8"/>
        <v>3889</v>
      </c>
      <c r="Y34" s="12">
        <f t="shared" si="8"/>
        <v>3889</v>
      </c>
      <c r="Z34" s="12">
        <f t="shared" si="8"/>
        <v>3889</v>
      </c>
      <c r="AA34" s="12">
        <f t="shared" si="8"/>
        <v>3889</v>
      </c>
      <c r="AB34" s="12">
        <f t="shared" si="8"/>
        <v>3889</v>
      </c>
      <c r="AC34" s="12">
        <f t="shared" si="8"/>
        <v>3889</v>
      </c>
      <c r="AD34" s="12">
        <f t="shared" si="8"/>
        <v>3889</v>
      </c>
      <c r="AE34" s="30">
        <f t="shared" si="8"/>
        <v>3889</v>
      </c>
    </row>
    <row r="35" spans="1:32" s="18" customFormat="1" ht="15.9" customHeight="1" x14ac:dyDescent="0.25">
      <c r="A35" s="15"/>
      <c r="B35" s="13" t="s">
        <v>108</v>
      </c>
      <c r="C35" s="19">
        <v>1.7100000000000001E-2</v>
      </c>
      <c r="D35" s="49">
        <f t="shared" ref="D35:AE35" si="9">(IF(D29&lt;100%,0,D29*$C29)+IF(D30&lt;100%,0,D30*$C30)+IF(D31&lt;100%,0,D31*$C31)+IF(D32&lt;100%,0,D32*$C32)+IF(D33&lt;100%,0,D33*$C33))*$C35</f>
        <v>66.501900000000006</v>
      </c>
      <c r="E35" s="12">
        <f t="shared" si="9"/>
        <v>66.501900000000006</v>
      </c>
      <c r="F35" s="12">
        <f t="shared" si="9"/>
        <v>66.501900000000006</v>
      </c>
      <c r="G35" s="12">
        <f t="shared" si="9"/>
        <v>66.501900000000006</v>
      </c>
      <c r="H35" s="12">
        <f t="shared" si="9"/>
        <v>66.501900000000006</v>
      </c>
      <c r="I35" s="12">
        <f t="shared" si="9"/>
        <v>66.501900000000006</v>
      </c>
      <c r="J35" s="12">
        <f t="shared" si="9"/>
        <v>66.501900000000006</v>
      </c>
      <c r="K35" s="12">
        <f t="shared" si="9"/>
        <v>66.501900000000006</v>
      </c>
      <c r="L35" s="12">
        <f t="shared" si="9"/>
        <v>66.501900000000006</v>
      </c>
      <c r="M35" s="12">
        <f t="shared" si="9"/>
        <v>66.501900000000006</v>
      </c>
      <c r="N35" s="12">
        <f t="shared" si="9"/>
        <v>66.501900000000006</v>
      </c>
      <c r="O35" s="12">
        <f t="shared" si="9"/>
        <v>66.501900000000006</v>
      </c>
      <c r="P35" s="12">
        <f t="shared" si="9"/>
        <v>66.501900000000006</v>
      </c>
      <c r="Q35" s="12">
        <f t="shared" si="9"/>
        <v>66.501900000000006</v>
      </c>
      <c r="R35" s="12">
        <f t="shared" si="9"/>
        <v>66.501900000000006</v>
      </c>
      <c r="S35" s="12">
        <f t="shared" si="9"/>
        <v>66.501900000000006</v>
      </c>
      <c r="T35" s="12">
        <f t="shared" si="9"/>
        <v>66.501900000000006</v>
      </c>
      <c r="U35" s="12">
        <f t="shared" si="9"/>
        <v>66.501900000000006</v>
      </c>
      <c r="V35" s="12">
        <f t="shared" si="9"/>
        <v>66.501900000000006</v>
      </c>
      <c r="W35" s="12">
        <f t="shared" si="9"/>
        <v>66.501900000000006</v>
      </c>
      <c r="X35" s="12">
        <f t="shared" si="9"/>
        <v>66.501900000000006</v>
      </c>
      <c r="Y35" s="12">
        <f t="shared" si="9"/>
        <v>66.501900000000006</v>
      </c>
      <c r="Z35" s="12">
        <f t="shared" si="9"/>
        <v>66.501900000000006</v>
      </c>
      <c r="AA35" s="12">
        <f t="shared" si="9"/>
        <v>66.501900000000006</v>
      </c>
      <c r="AB35" s="12">
        <f t="shared" si="9"/>
        <v>66.501900000000006</v>
      </c>
      <c r="AC35" s="12">
        <f t="shared" si="9"/>
        <v>66.501900000000006</v>
      </c>
      <c r="AD35" s="12">
        <f t="shared" si="9"/>
        <v>66.501900000000006</v>
      </c>
      <c r="AE35" s="30">
        <f t="shared" si="9"/>
        <v>66.501900000000006</v>
      </c>
      <c r="AF35" s="28"/>
    </row>
    <row r="36" spans="1:32" s="18" customFormat="1" ht="15.9" customHeight="1" x14ac:dyDescent="0.25">
      <c r="A36" s="15"/>
      <c r="B36" s="14" t="s">
        <v>106</v>
      </c>
      <c r="C36" s="16"/>
      <c r="D36" s="51">
        <f t="shared" ref="D36:AE36" si="10">D34-D35</f>
        <v>3822.4980999999998</v>
      </c>
      <c r="E36" s="17">
        <f t="shared" si="10"/>
        <v>3822.4980999999998</v>
      </c>
      <c r="F36" s="17">
        <f t="shared" si="10"/>
        <v>3822.4980999999998</v>
      </c>
      <c r="G36" s="17">
        <f t="shared" si="10"/>
        <v>3822.4980999999998</v>
      </c>
      <c r="H36" s="17">
        <f t="shared" si="10"/>
        <v>3822.4980999999998</v>
      </c>
      <c r="I36" s="17">
        <f t="shared" si="10"/>
        <v>3822.4980999999998</v>
      </c>
      <c r="J36" s="17">
        <f t="shared" si="10"/>
        <v>3822.4980999999998</v>
      </c>
      <c r="K36" s="17">
        <f t="shared" si="10"/>
        <v>3822.4980999999998</v>
      </c>
      <c r="L36" s="17">
        <f t="shared" si="10"/>
        <v>3822.4980999999998</v>
      </c>
      <c r="M36" s="17">
        <f t="shared" si="10"/>
        <v>3822.4980999999998</v>
      </c>
      <c r="N36" s="17">
        <f t="shared" si="10"/>
        <v>3822.4980999999998</v>
      </c>
      <c r="O36" s="17">
        <f t="shared" si="10"/>
        <v>3822.4980999999998</v>
      </c>
      <c r="P36" s="17">
        <f t="shared" si="10"/>
        <v>3822.4980999999998</v>
      </c>
      <c r="Q36" s="17">
        <f t="shared" si="10"/>
        <v>3822.4980999999998</v>
      </c>
      <c r="R36" s="17">
        <f t="shared" si="10"/>
        <v>3822.4980999999998</v>
      </c>
      <c r="S36" s="17">
        <f t="shared" si="10"/>
        <v>3822.4980999999998</v>
      </c>
      <c r="T36" s="17">
        <f t="shared" si="10"/>
        <v>3822.4980999999998</v>
      </c>
      <c r="U36" s="17">
        <f t="shared" si="10"/>
        <v>3822.4980999999998</v>
      </c>
      <c r="V36" s="17">
        <f t="shared" si="10"/>
        <v>3822.4980999999998</v>
      </c>
      <c r="W36" s="17">
        <f t="shared" si="10"/>
        <v>3822.4980999999998</v>
      </c>
      <c r="X36" s="17">
        <f t="shared" si="10"/>
        <v>3822.4980999999998</v>
      </c>
      <c r="Y36" s="17">
        <f t="shared" si="10"/>
        <v>3822.4980999999998</v>
      </c>
      <c r="Z36" s="17">
        <f t="shared" si="10"/>
        <v>3822.4980999999998</v>
      </c>
      <c r="AA36" s="17">
        <f t="shared" si="10"/>
        <v>3822.4980999999998</v>
      </c>
      <c r="AB36" s="17">
        <f t="shared" si="10"/>
        <v>3822.4980999999998</v>
      </c>
      <c r="AC36" s="17">
        <f t="shared" si="10"/>
        <v>3822.4980999999998</v>
      </c>
      <c r="AD36" s="17">
        <f t="shared" si="10"/>
        <v>3822.4980999999998</v>
      </c>
      <c r="AE36" s="31">
        <f t="shared" si="10"/>
        <v>3822.4980999999998</v>
      </c>
      <c r="AF36" s="28"/>
    </row>
    <row r="37" spans="1:32" s="1" customFormat="1" ht="15.9" customHeight="1" x14ac:dyDescent="0.25">
      <c r="A37" s="3"/>
      <c r="B37" s="7" t="s">
        <v>105</v>
      </c>
      <c r="C37" s="8">
        <f>SUM(C29:C33)</f>
        <v>3889</v>
      </c>
      <c r="D37" s="48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29"/>
    </row>
    <row r="38" spans="1:32" s="1" customFormat="1" ht="15.9" customHeight="1" x14ac:dyDescent="0.25">
      <c r="A38" s="3"/>
      <c r="B38" s="4"/>
      <c r="C38" s="3">
        <f>SUM(D36:AE36)/28</f>
        <v>3822.498099999998</v>
      </c>
      <c r="D38" s="48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29"/>
    </row>
    <row r="39" spans="1:32" s="1" customFormat="1" ht="15.9" customHeight="1" x14ac:dyDescent="0.3">
      <c r="A39" s="3"/>
      <c r="B39" s="113" t="s">
        <v>24</v>
      </c>
      <c r="C39" s="3"/>
      <c r="D39" s="48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29"/>
    </row>
    <row r="40" spans="1:32" s="1" customFormat="1" ht="15.9" customHeight="1" x14ac:dyDescent="0.25">
      <c r="A40" s="71">
        <v>1</v>
      </c>
      <c r="B40" s="72" t="s">
        <v>23</v>
      </c>
      <c r="C40" s="71">
        <v>825</v>
      </c>
      <c r="D40" s="110">
        <v>1</v>
      </c>
      <c r="E40" s="65">
        <v>1</v>
      </c>
      <c r="F40" s="65">
        <v>1</v>
      </c>
      <c r="G40" s="65">
        <v>1</v>
      </c>
      <c r="H40" s="65">
        <v>1</v>
      </c>
      <c r="I40" s="65">
        <v>1</v>
      </c>
      <c r="J40" s="65">
        <v>1</v>
      </c>
      <c r="K40" s="65">
        <v>1</v>
      </c>
      <c r="L40" s="65">
        <v>1</v>
      </c>
      <c r="M40" s="65">
        <v>1</v>
      </c>
      <c r="N40" s="65">
        <v>1</v>
      </c>
      <c r="O40" s="65">
        <v>1</v>
      </c>
      <c r="P40" s="65">
        <v>1</v>
      </c>
      <c r="Q40" s="65">
        <v>1</v>
      </c>
      <c r="R40" s="65">
        <v>1</v>
      </c>
      <c r="S40" s="65">
        <v>1</v>
      </c>
      <c r="T40" s="65">
        <v>1</v>
      </c>
      <c r="U40" s="65">
        <v>1</v>
      </c>
      <c r="V40" s="65">
        <v>1</v>
      </c>
      <c r="W40" s="65">
        <v>1</v>
      </c>
      <c r="X40" s="65">
        <v>1</v>
      </c>
      <c r="Y40" s="65">
        <v>1</v>
      </c>
      <c r="Z40" s="65">
        <v>1</v>
      </c>
      <c r="AA40" s="65">
        <v>1</v>
      </c>
      <c r="AB40" s="65">
        <v>1</v>
      </c>
      <c r="AC40" s="65">
        <v>1</v>
      </c>
      <c r="AD40" s="65">
        <v>1</v>
      </c>
      <c r="AE40" s="75">
        <v>1</v>
      </c>
    </row>
    <row r="41" spans="1:32" s="1" customFormat="1" ht="15.9" customHeight="1" x14ac:dyDescent="0.25">
      <c r="A41" s="71">
        <f t="shared" ref="A41:A52" si="11">+A40+1</f>
        <v>2</v>
      </c>
      <c r="B41" s="72" t="s">
        <v>25</v>
      </c>
      <c r="C41" s="71">
        <v>825</v>
      </c>
      <c r="D41" s="110">
        <v>1</v>
      </c>
      <c r="E41" s="65">
        <v>1</v>
      </c>
      <c r="F41" s="65">
        <v>1</v>
      </c>
      <c r="G41" s="65">
        <v>1</v>
      </c>
      <c r="H41" s="65">
        <v>1</v>
      </c>
      <c r="I41" s="65">
        <v>1</v>
      </c>
      <c r="J41" s="65">
        <v>1</v>
      </c>
      <c r="K41" s="65">
        <v>1</v>
      </c>
      <c r="L41" s="65">
        <v>1</v>
      </c>
      <c r="M41" s="65">
        <v>1</v>
      </c>
      <c r="N41" s="65">
        <v>1</v>
      </c>
      <c r="O41" s="65">
        <v>1</v>
      </c>
      <c r="P41" s="65">
        <v>1</v>
      </c>
      <c r="Q41" s="65">
        <v>1</v>
      </c>
      <c r="R41" s="65">
        <v>1</v>
      </c>
      <c r="S41" s="65">
        <v>1</v>
      </c>
      <c r="T41" s="65">
        <v>1</v>
      </c>
      <c r="U41" s="65">
        <v>1</v>
      </c>
      <c r="V41" s="65">
        <v>1</v>
      </c>
      <c r="W41" s="65">
        <v>1</v>
      </c>
      <c r="X41" s="65">
        <v>1</v>
      </c>
      <c r="Y41" s="65">
        <v>1</v>
      </c>
      <c r="Z41" s="65">
        <v>1</v>
      </c>
      <c r="AA41" s="65">
        <v>1</v>
      </c>
      <c r="AB41" s="65">
        <v>1</v>
      </c>
      <c r="AC41" s="65">
        <v>1</v>
      </c>
      <c r="AD41" s="65">
        <v>1</v>
      </c>
      <c r="AE41" s="75">
        <v>1</v>
      </c>
    </row>
    <row r="42" spans="1:32" s="1" customFormat="1" ht="15.9" customHeight="1" x14ac:dyDescent="0.25">
      <c r="A42" s="71">
        <f t="shared" si="11"/>
        <v>3</v>
      </c>
      <c r="B42" s="72" t="s">
        <v>26</v>
      </c>
      <c r="C42" s="71">
        <v>1031</v>
      </c>
      <c r="D42" s="110">
        <v>1</v>
      </c>
      <c r="E42" s="65">
        <v>1</v>
      </c>
      <c r="F42" s="65">
        <v>1</v>
      </c>
      <c r="G42" s="65">
        <v>1</v>
      </c>
      <c r="H42" s="65">
        <v>1</v>
      </c>
      <c r="I42" s="65">
        <v>1</v>
      </c>
      <c r="J42" s="65">
        <v>1</v>
      </c>
      <c r="K42" s="65">
        <v>1</v>
      </c>
      <c r="L42" s="65">
        <v>1</v>
      </c>
      <c r="M42" s="65">
        <v>1</v>
      </c>
      <c r="N42" s="65">
        <v>1</v>
      </c>
      <c r="O42" s="65">
        <v>1</v>
      </c>
      <c r="P42" s="65">
        <v>1</v>
      </c>
      <c r="Q42" s="65">
        <v>1</v>
      </c>
      <c r="R42" s="65">
        <v>1</v>
      </c>
      <c r="S42" s="65">
        <v>1</v>
      </c>
      <c r="T42" s="65">
        <v>1</v>
      </c>
      <c r="U42" s="65">
        <v>1</v>
      </c>
      <c r="V42" s="65">
        <v>1</v>
      </c>
      <c r="W42" s="65">
        <v>1</v>
      </c>
      <c r="X42" s="65">
        <v>1</v>
      </c>
      <c r="Y42" s="65">
        <v>1</v>
      </c>
      <c r="Z42" s="65">
        <v>1</v>
      </c>
      <c r="AA42" s="65">
        <v>1</v>
      </c>
      <c r="AB42" s="65">
        <v>1</v>
      </c>
      <c r="AC42" s="65">
        <v>1</v>
      </c>
      <c r="AD42" s="65">
        <v>1</v>
      </c>
      <c r="AE42" s="75">
        <v>1</v>
      </c>
    </row>
    <row r="43" spans="1:32" s="1" customFormat="1" ht="15.9" customHeight="1" x14ac:dyDescent="0.25">
      <c r="A43" s="71">
        <f t="shared" si="11"/>
        <v>4</v>
      </c>
      <c r="B43" s="72" t="s">
        <v>27</v>
      </c>
      <c r="C43" s="71">
        <v>1055</v>
      </c>
      <c r="D43" s="110">
        <v>1</v>
      </c>
      <c r="E43" s="65">
        <v>1</v>
      </c>
      <c r="F43" s="65">
        <v>1</v>
      </c>
      <c r="G43" s="65">
        <v>1</v>
      </c>
      <c r="H43" s="65">
        <v>1</v>
      </c>
      <c r="I43" s="65">
        <v>1</v>
      </c>
      <c r="J43" s="65">
        <v>1</v>
      </c>
      <c r="K43" s="65">
        <v>1</v>
      </c>
      <c r="L43" s="65">
        <v>1</v>
      </c>
      <c r="M43" s="65">
        <v>1</v>
      </c>
      <c r="N43" s="65">
        <v>1</v>
      </c>
      <c r="O43" s="65">
        <v>1</v>
      </c>
      <c r="P43" s="65">
        <v>1</v>
      </c>
      <c r="Q43" s="65">
        <v>1</v>
      </c>
      <c r="R43" s="65">
        <v>1</v>
      </c>
      <c r="S43" s="65">
        <v>1</v>
      </c>
      <c r="T43" s="65">
        <v>1</v>
      </c>
      <c r="U43" s="65">
        <v>1</v>
      </c>
      <c r="V43" s="65">
        <v>1</v>
      </c>
      <c r="W43" s="65">
        <v>1</v>
      </c>
      <c r="X43" s="65">
        <v>1</v>
      </c>
      <c r="Y43" s="65">
        <v>1</v>
      </c>
      <c r="Z43" s="65">
        <v>1</v>
      </c>
      <c r="AA43" s="65">
        <v>1</v>
      </c>
      <c r="AB43" s="65">
        <v>1</v>
      </c>
      <c r="AC43" s="65">
        <v>1</v>
      </c>
      <c r="AD43" s="65">
        <v>1</v>
      </c>
      <c r="AE43" s="75">
        <v>1</v>
      </c>
    </row>
    <row r="44" spans="1:32" s="1" customFormat="1" ht="15.9" customHeight="1" x14ac:dyDescent="0.25">
      <c r="A44" s="71">
        <f t="shared" si="11"/>
        <v>5</v>
      </c>
      <c r="B44" s="72" t="s">
        <v>28</v>
      </c>
      <c r="C44" s="71">
        <v>1108</v>
      </c>
      <c r="D44" s="110">
        <v>1</v>
      </c>
      <c r="E44" s="65">
        <v>1</v>
      </c>
      <c r="F44" s="65">
        <v>1</v>
      </c>
      <c r="G44" s="65">
        <v>1</v>
      </c>
      <c r="H44" s="65">
        <v>1</v>
      </c>
      <c r="I44" s="65">
        <v>1</v>
      </c>
      <c r="J44" s="65">
        <v>1</v>
      </c>
      <c r="K44" s="65">
        <v>1</v>
      </c>
      <c r="L44" s="65">
        <v>1</v>
      </c>
      <c r="M44" s="65">
        <v>1</v>
      </c>
      <c r="N44" s="65">
        <v>1</v>
      </c>
      <c r="O44" s="65">
        <v>1</v>
      </c>
      <c r="P44" s="65">
        <v>1</v>
      </c>
      <c r="Q44" s="65">
        <v>1</v>
      </c>
      <c r="R44" s="65">
        <v>1</v>
      </c>
      <c r="S44" s="65">
        <v>1</v>
      </c>
      <c r="T44" s="65">
        <v>1</v>
      </c>
      <c r="U44" s="65">
        <v>1</v>
      </c>
      <c r="V44" s="65">
        <v>1</v>
      </c>
      <c r="W44" s="65">
        <v>1</v>
      </c>
      <c r="X44" s="65">
        <v>1</v>
      </c>
      <c r="Y44" s="65">
        <v>1</v>
      </c>
      <c r="Z44" s="65">
        <v>1</v>
      </c>
      <c r="AA44" s="65">
        <v>1</v>
      </c>
      <c r="AB44" s="65">
        <v>1</v>
      </c>
      <c r="AC44" s="65">
        <v>1</v>
      </c>
      <c r="AD44" s="65">
        <v>1</v>
      </c>
      <c r="AE44" s="75">
        <v>1</v>
      </c>
    </row>
    <row r="45" spans="1:32" s="1" customFormat="1" ht="15.9" customHeight="1" x14ac:dyDescent="0.25">
      <c r="A45" s="71">
        <f t="shared" si="11"/>
        <v>6</v>
      </c>
      <c r="B45" s="72" t="s">
        <v>29</v>
      </c>
      <c r="C45" s="71">
        <v>610</v>
      </c>
      <c r="D45" s="110">
        <v>1</v>
      </c>
      <c r="E45" s="65">
        <v>1</v>
      </c>
      <c r="F45" s="65">
        <v>1</v>
      </c>
      <c r="G45" s="65">
        <v>1</v>
      </c>
      <c r="H45" s="65">
        <v>1</v>
      </c>
      <c r="I45" s="65">
        <v>1</v>
      </c>
      <c r="J45" s="65">
        <v>1</v>
      </c>
      <c r="K45" s="65">
        <v>1</v>
      </c>
      <c r="L45" s="65">
        <v>1</v>
      </c>
      <c r="M45" s="65">
        <v>1</v>
      </c>
      <c r="N45" s="65">
        <v>1</v>
      </c>
      <c r="O45" s="65">
        <v>1</v>
      </c>
      <c r="P45" s="65">
        <v>1</v>
      </c>
      <c r="Q45" s="65">
        <v>1</v>
      </c>
      <c r="R45" s="65">
        <v>1</v>
      </c>
      <c r="S45" s="65">
        <v>1</v>
      </c>
      <c r="T45" s="65">
        <v>1</v>
      </c>
      <c r="U45" s="65">
        <v>1</v>
      </c>
      <c r="V45" s="65">
        <v>1</v>
      </c>
      <c r="W45" s="65">
        <v>1</v>
      </c>
      <c r="X45" s="65">
        <v>1</v>
      </c>
      <c r="Y45" s="65">
        <v>1</v>
      </c>
      <c r="Z45" s="65">
        <v>1</v>
      </c>
      <c r="AA45" s="65">
        <v>1</v>
      </c>
      <c r="AB45" s="65">
        <v>1</v>
      </c>
      <c r="AC45" s="65">
        <v>1</v>
      </c>
      <c r="AD45" s="65">
        <v>1</v>
      </c>
      <c r="AE45" s="75">
        <v>1</v>
      </c>
    </row>
    <row r="46" spans="1:32" s="1" customFormat="1" ht="15.9" customHeight="1" x14ac:dyDescent="0.25">
      <c r="A46" s="71">
        <f t="shared" si="11"/>
        <v>7</v>
      </c>
      <c r="B46" s="72" t="s">
        <v>30</v>
      </c>
      <c r="C46" s="71">
        <v>1100</v>
      </c>
      <c r="D46" s="110">
        <v>1</v>
      </c>
      <c r="E46" s="65">
        <v>1</v>
      </c>
      <c r="F46" s="65">
        <v>1</v>
      </c>
      <c r="G46" s="65">
        <v>1</v>
      </c>
      <c r="H46" s="65">
        <v>1</v>
      </c>
      <c r="I46" s="65">
        <v>1</v>
      </c>
      <c r="J46" s="65">
        <v>1</v>
      </c>
      <c r="K46" s="65">
        <v>1</v>
      </c>
      <c r="L46" s="65">
        <v>1</v>
      </c>
      <c r="M46" s="65">
        <v>1</v>
      </c>
      <c r="N46" s="65">
        <v>1</v>
      </c>
      <c r="O46" s="65">
        <v>1</v>
      </c>
      <c r="P46" s="65">
        <v>1</v>
      </c>
      <c r="Q46" s="65">
        <v>1</v>
      </c>
      <c r="R46" s="65">
        <v>1</v>
      </c>
      <c r="S46" s="65">
        <v>1</v>
      </c>
      <c r="T46" s="65">
        <v>1</v>
      </c>
      <c r="U46" s="65">
        <v>1</v>
      </c>
      <c r="V46" s="65">
        <v>1</v>
      </c>
      <c r="W46" s="65">
        <v>1</v>
      </c>
      <c r="X46" s="65">
        <v>1</v>
      </c>
      <c r="Y46" s="65">
        <v>1</v>
      </c>
      <c r="Z46" s="65">
        <v>1</v>
      </c>
      <c r="AA46" s="65">
        <v>1</v>
      </c>
      <c r="AB46" s="65">
        <v>1</v>
      </c>
      <c r="AC46" s="65">
        <v>1</v>
      </c>
      <c r="AD46" s="65">
        <v>1</v>
      </c>
      <c r="AE46" s="75">
        <v>1</v>
      </c>
    </row>
    <row r="47" spans="1:32" s="1" customFormat="1" ht="15.9" customHeight="1" x14ac:dyDescent="0.25">
      <c r="A47" s="71">
        <f t="shared" si="11"/>
        <v>8</v>
      </c>
      <c r="B47" s="72" t="s">
        <v>31</v>
      </c>
      <c r="C47" s="128">
        <v>1100</v>
      </c>
      <c r="D47" s="110">
        <v>1</v>
      </c>
      <c r="E47" s="65">
        <v>1</v>
      </c>
      <c r="F47" s="65">
        <v>1</v>
      </c>
      <c r="G47" s="65">
        <v>1</v>
      </c>
      <c r="H47" s="65">
        <v>1</v>
      </c>
      <c r="I47" s="65">
        <v>1</v>
      </c>
      <c r="J47" s="65">
        <v>1</v>
      </c>
      <c r="K47" s="65">
        <v>1</v>
      </c>
      <c r="L47" s="65">
        <v>1</v>
      </c>
      <c r="M47" s="65">
        <v>1</v>
      </c>
      <c r="N47" s="65">
        <v>1</v>
      </c>
      <c r="O47" s="65">
        <v>1</v>
      </c>
      <c r="P47" s="65">
        <v>1</v>
      </c>
      <c r="Q47" s="65">
        <v>1</v>
      </c>
      <c r="R47" s="65">
        <v>1</v>
      </c>
      <c r="S47" s="65">
        <v>1</v>
      </c>
      <c r="T47" s="65">
        <v>1</v>
      </c>
      <c r="U47" s="65">
        <v>1</v>
      </c>
      <c r="V47" s="65">
        <v>1</v>
      </c>
      <c r="W47" s="65">
        <v>1</v>
      </c>
      <c r="X47" s="65">
        <v>1</v>
      </c>
      <c r="Y47" s="65">
        <v>1</v>
      </c>
      <c r="Z47" s="65">
        <v>1</v>
      </c>
      <c r="AA47" s="65">
        <v>1</v>
      </c>
      <c r="AB47" s="65">
        <v>1</v>
      </c>
      <c r="AC47" s="65">
        <v>1</v>
      </c>
      <c r="AD47" s="65">
        <v>1</v>
      </c>
      <c r="AE47" s="75">
        <v>1</v>
      </c>
    </row>
    <row r="48" spans="1:32" s="1" customFormat="1" ht="15.9" customHeight="1" x14ac:dyDescent="0.25">
      <c r="A48" s="71">
        <f t="shared" si="11"/>
        <v>9</v>
      </c>
      <c r="B48" s="72" t="s">
        <v>32</v>
      </c>
      <c r="C48" s="71">
        <v>1106</v>
      </c>
      <c r="D48" s="110">
        <v>1</v>
      </c>
      <c r="E48" s="65">
        <v>1</v>
      </c>
      <c r="F48" s="65">
        <v>1</v>
      </c>
      <c r="G48" s="65">
        <v>1</v>
      </c>
      <c r="H48" s="65">
        <v>1</v>
      </c>
      <c r="I48" s="65">
        <v>1</v>
      </c>
      <c r="J48" s="65">
        <v>1</v>
      </c>
      <c r="K48" s="65">
        <v>1</v>
      </c>
      <c r="L48" s="65">
        <v>1</v>
      </c>
      <c r="M48" s="65">
        <v>1</v>
      </c>
      <c r="N48" s="65">
        <v>1</v>
      </c>
      <c r="O48" s="65">
        <v>1</v>
      </c>
      <c r="P48" s="65">
        <v>1</v>
      </c>
      <c r="Q48" s="65">
        <v>1</v>
      </c>
      <c r="R48" s="65">
        <v>1</v>
      </c>
      <c r="S48" s="65">
        <v>1</v>
      </c>
      <c r="T48" s="65">
        <v>1</v>
      </c>
      <c r="U48" s="65">
        <v>1</v>
      </c>
      <c r="V48" s="65">
        <v>1</v>
      </c>
      <c r="W48" s="65">
        <v>1</v>
      </c>
      <c r="X48" s="65">
        <v>1</v>
      </c>
      <c r="Y48" s="65">
        <v>1</v>
      </c>
      <c r="Z48" s="65">
        <v>1</v>
      </c>
      <c r="AA48" s="65">
        <v>1</v>
      </c>
      <c r="AB48" s="65">
        <v>1</v>
      </c>
      <c r="AC48" s="65">
        <v>1</v>
      </c>
      <c r="AD48" s="65">
        <v>1</v>
      </c>
      <c r="AE48" s="75">
        <v>1</v>
      </c>
    </row>
    <row r="49" spans="1:32" s="1" customFormat="1" ht="15.9" customHeight="1" x14ac:dyDescent="0.25">
      <c r="A49" s="71">
        <f t="shared" si="11"/>
        <v>10</v>
      </c>
      <c r="B49" s="72" t="s">
        <v>33</v>
      </c>
      <c r="C49" s="71">
        <v>1106</v>
      </c>
      <c r="D49" s="110">
        <v>1</v>
      </c>
      <c r="E49" s="65">
        <v>1</v>
      </c>
      <c r="F49" s="65">
        <v>1</v>
      </c>
      <c r="G49" s="65">
        <v>1</v>
      </c>
      <c r="H49" s="65">
        <v>1</v>
      </c>
      <c r="I49" s="65">
        <v>1</v>
      </c>
      <c r="J49" s="65">
        <v>1</v>
      </c>
      <c r="K49" s="65">
        <v>1</v>
      </c>
      <c r="L49" s="65">
        <v>1</v>
      </c>
      <c r="M49" s="65">
        <v>1</v>
      </c>
      <c r="N49" s="65">
        <v>1</v>
      </c>
      <c r="O49" s="65">
        <v>1</v>
      </c>
      <c r="P49" s="65">
        <v>1</v>
      </c>
      <c r="Q49" s="65">
        <v>1</v>
      </c>
      <c r="R49" s="65">
        <v>1</v>
      </c>
      <c r="S49" s="65">
        <v>1</v>
      </c>
      <c r="T49" s="65">
        <v>1</v>
      </c>
      <c r="U49" s="65">
        <v>1</v>
      </c>
      <c r="V49" s="65">
        <v>1</v>
      </c>
      <c r="W49" s="65">
        <v>1</v>
      </c>
      <c r="X49" s="65">
        <v>1</v>
      </c>
      <c r="Y49" s="65">
        <v>1</v>
      </c>
      <c r="Z49" s="65">
        <v>1</v>
      </c>
      <c r="AA49" s="65">
        <v>1</v>
      </c>
      <c r="AB49" s="65">
        <v>1</v>
      </c>
      <c r="AC49" s="65">
        <v>1</v>
      </c>
      <c r="AD49" s="65">
        <v>1</v>
      </c>
      <c r="AE49" s="75">
        <v>1</v>
      </c>
    </row>
    <row r="50" spans="1:32" s="1" customFormat="1" ht="15.9" customHeight="1" x14ac:dyDescent="0.25">
      <c r="A50" s="71">
        <f t="shared" si="11"/>
        <v>11</v>
      </c>
      <c r="B50" s="72" t="s">
        <v>34</v>
      </c>
      <c r="C50" s="71">
        <v>1090</v>
      </c>
      <c r="D50" s="110">
        <v>1</v>
      </c>
      <c r="E50" s="65">
        <v>1</v>
      </c>
      <c r="F50" s="65">
        <v>1</v>
      </c>
      <c r="G50" s="65">
        <v>1</v>
      </c>
      <c r="H50" s="65">
        <v>1</v>
      </c>
      <c r="I50" s="65">
        <v>1</v>
      </c>
      <c r="J50" s="65">
        <v>1</v>
      </c>
      <c r="K50" s="65">
        <v>1</v>
      </c>
      <c r="L50" s="65">
        <v>1</v>
      </c>
      <c r="M50" s="65">
        <v>1</v>
      </c>
      <c r="N50" s="65">
        <v>1</v>
      </c>
      <c r="O50" s="65">
        <v>1</v>
      </c>
      <c r="P50" s="65">
        <v>1</v>
      </c>
      <c r="Q50" s="65">
        <v>1</v>
      </c>
      <c r="R50" s="65">
        <v>1</v>
      </c>
      <c r="S50" s="65">
        <v>1</v>
      </c>
      <c r="T50" s="65">
        <v>1</v>
      </c>
      <c r="U50" s="65">
        <v>1</v>
      </c>
      <c r="V50" s="65">
        <v>1</v>
      </c>
      <c r="W50" s="65">
        <v>1</v>
      </c>
      <c r="X50" s="65">
        <v>1</v>
      </c>
      <c r="Y50" s="65">
        <v>1</v>
      </c>
      <c r="Z50" s="65">
        <v>1</v>
      </c>
      <c r="AA50" s="65">
        <v>1</v>
      </c>
      <c r="AB50" s="65">
        <v>1</v>
      </c>
      <c r="AC50" s="65">
        <v>1</v>
      </c>
      <c r="AD50" s="65">
        <v>1</v>
      </c>
      <c r="AE50" s="75">
        <v>1</v>
      </c>
    </row>
    <row r="51" spans="1:32" s="1" customFormat="1" ht="15.9" customHeight="1" x14ac:dyDescent="0.25">
      <c r="A51" s="71">
        <f t="shared" si="11"/>
        <v>12</v>
      </c>
      <c r="B51" s="72" t="s">
        <v>35</v>
      </c>
      <c r="C51" s="71">
        <v>1094</v>
      </c>
      <c r="D51" s="110">
        <v>1</v>
      </c>
      <c r="E51" s="65">
        <v>1</v>
      </c>
      <c r="F51" s="65">
        <v>1</v>
      </c>
      <c r="G51" s="65">
        <v>1</v>
      </c>
      <c r="H51" s="65">
        <v>1</v>
      </c>
      <c r="I51" s="65">
        <v>1</v>
      </c>
      <c r="J51" s="65">
        <v>1</v>
      </c>
      <c r="K51" s="65">
        <v>1</v>
      </c>
      <c r="L51" s="65">
        <v>1</v>
      </c>
      <c r="M51" s="65">
        <v>1</v>
      </c>
      <c r="N51" s="65">
        <v>1</v>
      </c>
      <c r="O51" s="65">
        <v>1</v>
      </c>
      <c r="P51" s="65">
        <v>1</v>
      </c>
      <c r="Q51" s="65">
        <v>1</v>
      </c>
      <c r="R51" s="65">
        <v>1</v>
      </c>
      <c r="S51" s="65">
        <v>1</v>
      </c>
      <c r="T51" s="65">
        <v>1</v>
      </c>
      <c r="U51" s="65">
        <v>1</v>
      </c>
      <c r="V51" s="65">
        <v>1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75">
        <v>1</v>
      </c>
    </row>
    <row r="52" spans="1:32" s="1" customFormat="1" ht="15.9" customHeight="1" thickBot="1" x14ac:dyDescent="0.3">
      <c r="A52" s="73">
        <f t="shared" si="11"/>
        <v>13</v>
      </c>
      <c r="B52" s="74" t="s">
        <v>11</v>
      </c>
      <c r="C52" s="73">
        <v>786</v>
      </c>
      <c r="D52" s="111">
        <v>1</v>
      </c>
      <c r="E52" s="70">
        <v>1</v>
      </c>
      <c r="F52" s="70">
        <v>1</v>
      </c>
      <c r="G52" s="70">
        <v>1</v>
      </c>
      <c r="H52" s="70">
        <v>1</v>
      </c>
      <c r="I52" s="70">
        <v>1</v>
      </c>
      <c r="J52" s="70">
        <v>1</v>
      </c>
      <c r="K52" s="70">
        <v>1</v>
      </c>
      <c r="L52" s="70">
        <v>1</v>
      </c>
      <c r="M52" s="70">
        <v>1</v>
      </c>
      <c r="N52" s="70">
        <v>1</v>
      </c>
      <c r="O52" s="70">
        <v>1</v>
      </c>
      <c r="P52" s="70">
        <v>1</v>
      </c>
      <c r="Q52" s="70">
        <v>1</v>
      </c>
      <c r="R52" s="70">
        <v>1</v>
      </c>
      <c r="S52" s="70">
        <v>1</v>
      </c>
      <c r="T52" s="70">
        <v>1</v>
      </c>
      <c r="U52" s="70">
        <v>1</v>
      </c>
      <c r="V52" s="70">
        <v>1</v>
      </c>
      <c r="W52" s="70">
        <v>1</v>
      </c>
      <c r="X52" s="70">
        <v>1</v>
      </c>
      <c r="Y52" s="70">
        <v>1</v>
      </c>
      <c r="Z52" s="70">
        <v>1</v>
      </c>
      <c r="AA52" s="70">
        <v>1</v>
      </c>
      <c r="AB52" s="70">
        <v>1</v>
      </c>
      <c r="AC52" s="70">
        <v>1</v>
      </c>
      <c r="AD52" s="70">
        <v>1</v>
      </c>
      <c r="AE52" s="76">
        <v>1</v>
      </c>
    </row>
    <row r="53" spans="1:32" s="1" customFormat="1" ht="15.9" customHeight="1" x14ac:dyDescent="0.25">
      <c r="A53" s="9"/>
      <c r="B53" s="20" t="s">
        <v>107</v>
      </c>
      <c r="C53" s="11"/>
      <c r="D53" s="49">
        <f t="shared" ref="D53:AE53" si="12">(D40*$C40)+(D41*$C41)+(D42*$C42)+(D43*$C43)+(D44*$C44)+(D45*$C45)+(D46*$C46)+(D47*$C47)+(D48*$C48)+(D49*$C49)+(D50*$C50)+(D51*$C51)+(D52*$C52)</f>
        <v>12836</v>
      </c>
      <c r="E53" s="12">
        <f t="shared" si="12"/>
        <v>12836</v>
      </c>
      <c r="F53" s="12">
        <f t="shared" si="12"/>
        <v>12836</v>
      </c>
      <c r="G53" s="12">
        <f t="shared" si="12"/>
        <v>12836</v>
      </c>
      <c r="H53" s="12">
        <f t="shared" si="12"/>
        <v>12836</v>
      </c>
      <c r="I53" s="12">
        <f t="shared" si="12"/>
        <v>12836</v>
      </c>
      <c r="J53" s="12">
        <f t="shared" si="12"/>
        <v>12836</v>
      </c>
      <c r="K53" s="12">
        <f t="shared" si="12"/>
        <v>12836</v>
      </c>
      <c r="L53" s="12">
        <f t="shared" si="12"/>
        <v>12836</v>
      </c>
      <c r="M53" s="12">
        <f t="shared" si="12"/>
        <v>12836</v>
      </c>
      <c r="N53" s="12">
        <f t="shared" si="12"/>
        <v>12836</v>
      </c>
      <c r="O53" s="12">
        <f t="shared" si="12"/>
        <v>12836</v>
      </c>
      <c r="P53" s="12">
        <f t="shared" si="12"/>
        <v>12836</v>
      </c>
      <c r="Q53" s="12">
        <f t="shared" si="12"/>
        <v>12836</v>
      </c>
      <c r="R53" s="12">
        <f t="shared" si="12"/>
        <v>12836</v>
      </c>
      <c r="S53" s="12">
        <f t="shared" si="12"/>
        <v>12836</v>
      </c>
      <c r="T53" s="12">
        <f t="shared" si="12"/>
        <v>12836</v>
      </c>
      <c r="U53" s="12">
        <f t="shared" si="12"/>
        <v>12836</v>
      </c>
      <c r="V53" s="12">
        <f t="shared" si="12"/>
        <v>12836</v>
      </c>
      <c r="W53" s="12">
        <f t="shared" si="12"/>
        <v>12836</v>
      </c>
      <c r="X53" s="12">
        <f t="shared" si="12"/>
        <v>12836</v>
      </c>
      <c r="Y53" s="12">
        <f t="shared" si="12"/>
        <v>12836</v>
      </c>
      <c r="Z53" s="12">
        <f t="shared" si="12"/>
        <v>12836</v>
      </c>
      <c r="AA53" s="12">
        <f t="shared" si="12"/>
        <v>12836</v>
      </c>
      <c r="AB53" s="12">
        <f t="shared" si="12"/>
        <v>12836</v>
      </c>
      <c r="AC53" s="12">
        <f t="shared" si="12"/>
        <v>12836</v>
      </c>
      <c r="AD53" s="12">
        <f t="shared" si="12"/>
        <v>12836</v>
      </c>
      <c r="AE53" s="30">
        <f t="shared" si="12"/>
        <v>12836</v>
      </c>
    </row>
    <row r="54" spans="1:32" s="18" customFormat="1" ht="15.9" customHeight="1" x14ac:dyDescent="0.25">
      <c r="A54" s="15"/>
      <c r="B54" s="13" t="s">
        <v>108</v>
      </c>
      <c r="C54" s="19">
        <v>4.8899999999999999E-2</v>
      </c>
      <c r="D54" s="49">
        <f t="shared" ref="D54:AE54" si="13">(IF(D40&lt;100%,0,D40*$C40)+IF(D41&lt;100%,0,D41*$C41)+IF(D42&lt;100%,0,D42*$C42)+IF(D43&lt;100%,0,D43*$C43)+IF(D44&lt;100%,0,D44*$C44)+IF(D45&lt;100%,0,D45*$C45)+IF(D46&lt;100%,0,D46*$C46)+IF(D47&lt;100%,0,D47*$C47)+IF(D48&lt;100%,0,D48*$C48)+IF(D49&lt;100%,0,D49*$C49)+IF(D50&lt;100%,0,D50*$C50)+IF(D51&lt;100%,0,D51*$C51)+IF(D52&lt;100%,0,D52*$C52))*$C54</f>
        <v>627.68039999999996</v>
      </c>
      <c r="E54" s="12">
        <f t="shared" si="13"/>
        <v>627.68039999999996</v>
      </c>
      <c r="F54" s="12">
        <f t="shared" si="13"/>
        <v>627.68039999999996</v>
      </c>
      <c r="G54" s="12">
        <f t="shared" si="13"/>
        <v>627.68039999999996</v>
      </c>
      <c r="H54" s="12">
        <f t="shared" si="13"/>
        <v>627.68039999999996</v>
      </c>
      <c r="I54" s="12">
        <f t="shared" si="13"/>
        <v>627.68039999999996</v>
      </c>
      <c r="J54" s="12">
        <f t="shared" si="13"/>
        <v>627.68039999999996</v>
      </c>
      <c r="K54" s="12">
        <f t="shared" si="13"/>
        <v>627.68039999999996</v>
      </c>
      <c r="L54" s="12">
        <f t="shared" si="13"/>
        <v>627.68039999999996</v>
      </c>
      <c r="M54" s="12">
        <f t="shared" si="13"/>
        <v>627.68039999999996</v>
      </c>
      <c r="N54" s="12">
        <f t="shared" si="13"/>
        <v>627.68039999999996</v>
      </c>
      <c r="O54" s="12">
        <f t="shared" si="13"/>
        <v>627.68039999999996</v>
      </c>
      <c r="P54" s="12">
        <f t="shared" si="13"/>
        <v>627.68039999999996</v>
      </c>
      <c r="Q54" s="12">
        <f t="shared" si="13"/>
        <v>627.68039999999996</v>
      </c>
      <c r="R54" s="12">
        <f t="shared" si="13"/>
        <v>627.68039999999996</v>
      </c>
      <c r="S54" s="12">
        <f t="shared" si="13"/>
        <v>627.68039999999996</v>
      </c>
      <c r="T54" s="12">
        <f t="shared" si="13"/>
        <v>627.68039999999996</v>
      </c>
      <c r="U54" s="12">
        <f t="shared" si="13"/>
        <v>627.68039999999996</v>
      </c>
      <c r="V54" s="12">
        <f t="shared" si="13"/>
        <v>627.68039999999996</v>
      </c>
      <c r="W54" s="12">
        <f t="shared" si="13"/>
        <v>627.68039999999996</v>
      </c>
      <c r="X54" s="12">
        <f t="shared" si="13"/>
        <v>627.68039999999996</v>
      </c>
      <c r="Y54" s="12">
        <f t="shared" si="13"/>
        <v>627.68039999999996</v>
      </c>
      <c r="Z54" s="12">
        <f t="shared" si="13"/>
        <v>627.68039999999996</v>
      </c>
      <c r="AA54" s="12">
        <f t="shared" si="13"/>
        <v>627.68039999999996</v>
      </c>
      <c r="AB54" s="12">
        <f t="shared" si="13"/>
        <v>627.68039999999996</v>
      </c>
      <c r="AC54" s="12">
        <f t="shared" si="13"/>
        <v>627.68039999999996</v>
      </c>
      <c r="AD54" s="12">
        <f t="shared" si="13"/>
        <v>627.68039999999996</v>
      </c>
      <c r="AE54" s="30">
        <f t="shared" si="13"/>
        <v>627.68039999999996</v>
      </c>
      <c r="AF54" s="28"/>
    </row>
    <row r="55" spans="1:32" s="18" customFormat="1" ht="15.9" customHeight="1" x14ac:dyDescent="0.25">
      <c r="A55" s="15"/>
      <c r="B55" s="14" t="s">
        <v>106</v>
      </c>
      <c r="C55" s="16"/>
      <c r="D55" s="51">
        <f t="shared" ref="D55:AE55" si="14">D53-D54</f>
        <v>12208.319600000001</v>
      </c>
      <c r="E55" s="17">
        <f t="shared" si="14"/>
        <v>12208.319600000001</v>
      </c>
      <c r="F55" s="17">
        <f t="shared" si="14"/>
        <v>12208.319600000001</v>
      </c>
      <c r="G55" s="17">
        <f t="shared" si="14"/>
        <v>12208.319600000001</v>
      </c>
      <c r="H55" s="17">
        <f t="shared" si="14"/>
        <v>12208.319600000001</v>
      </c>
      <c r="I55" s="17">
        <f t="shared" si="14"/>
        <v>12208.319600000001</v>
      </c>
      <c r="J55" s="17">
        <f t="shared" si="14"/>
        <v>12208.319600000001</v>
      </c>
      <c r="K55" s="17">
        <f t="shared" si="14"/>
        <v>12208.319600000001</v>
      </c>
      <c r="L55" s="17">
        <f t="shared" si="14"/>
        <v>12208.319600000001</v>
      </c>
      <c r="M55" s="17">
        <f t="shared" si="14"/>
        <v>12208.319600000001</v>
      </c>
      <c r="N55" s="17">
        <f t="shared" si="14"/>
        <v>12208.319600000001</v>
      </c>
      <c r="O55" s="17">
        <f t="shared" si="14"/>
        <v>12208.319600000001</v>
      </c>
      <c r="P55" s="17">
        <f t="shared" si="14"/>
        <v>12208.319600000001</v>
      </c>
      <c r="Q55" s="17">
        <f t="shared" si="14"/>
        <v>12208.319600000001</v>
      </c>
      <c r="R55" s="17">
        <f t="shared" si="14"/>
        <v>12208.319600000001</v>
      </c>
      <c r="S55" s="17">
        <f t="shared" si="14"/>
        <v>12208.319600000001</v>
      </c>
      <c r="T55" s="17">
        <f t="shared" si="14"/>
        <v>12208.319600000001</v>
      </c>
      <c r="U55" s="17">
        <f t="shared" si="14"/>
        <v>12208.319600000001</v>
      </c>
      <c r="V55" s="17">
        <f t="shared" si="14"/>
        <v>12208.319600000001</v>
      </c>
      <c r="W55" s="17">
        <f t="shared" si="14"/>
        <v>12208.319600000001</v>
      </c>
      <c r="X55" s="17">
        <f t="shared" si="14"/>
        <v>12208.319600000001</v>
      </c>
      <c r="Y55" s="17">
        <f t="shared" si="14"/>
        <v>12208.319600000001</v>
      </c>
      <c r="Z55" s="17">
        <f t="shared" si="14"/>
        <v>12208.319600000001</v>
      </c>
      <c r="AA55" s="17">
        <f t="shared" si="14"/>
        <v>12208.319600000001</v>
      </c>
      <c r="AB55" s="17">
        <f t="shared" si="14"/>
        <v>12208.319600000001</v>
      </c>
      <c r="AC55" s="17">
        <f t="shared" si="14"/>
        <v>12208.319600000001</v>
      </c>
      <c r="AD55" s="17">
        <f t="shared" si="14"/>
        <v>12208.319600000001</v>
      </c>
      <c r="AE55" s="31">
        <f t="shared" si="14"/>
        <v>12208.319600000001</v>
      </c>
      <c r="AF55" s="28"/>
    </row>
    <row r="56" spans="1:32" s="1" customFormat="1" ht="15.9" customHeight="1" x14ac:dyDescent="0.25">
      <c r="A56" s="3"/>
      <c r="B56" s="7" t="s">
        <v>105</v>
      </c>
      <c r="C56" s="8">
        <f>SUM(C40:C52)</f>
        <v>12836</v>
      </c>
      <c r="D56" s="48"/>
      <c r="E56" s="5"/>
      <c r="F56" s="5"/>
      <c r="G56" s="5"/>
      <c r="H56" s="5"/>
      <c r="I56" s="5"/>
      <c r="J56" s="5"/>
      <c r="K56" s="5"/>
      <c r="L56" s="5"/>
      <c r="M56" s="27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29"/>
    </row>
    <row r="57" spans="1:32" s="1" customFormat="1" ht="15.9" customHeight="1" x14ac:dyDescent="0.25">
      <c r="A57" s="3"/>
      <c r="B57" s="4"/>
      <c r="C57" s="3">
        <f>SUM(D55:AE55)/28</f>
        <v>12208.319599999993</v>
      </c>
      <c r="D57" s="48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29"/>
    </row>
    <row r="58" spans="1:32" s="1" customFormat="1" ht="15.9" customHeight="1" x14ac:dyDescent="0.3">
      <c r="A58" s="3"/>
      <c r="B58" s="113" t="s">
        <v>37</v>
      </c>
      <c r="C58" s="3"/>
      <c r="D58" s="48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29"/>
    </row>
    <row r="59" spans="1:32" s="1" customFormat="1" ht="15.9" customHeight="1" x14ac:dyDescent="0.25">
      <c r="A59" s="71">
        <v>1</v>
      </c>
      <c r="B59" s="72" t="s">
        <v>36</v>
      </c>
      <c r="C59" s="71">
        <v>1134</v>
      </c>
      <c r="D59" s="110">
        <v>1</v>
      </c>
      <c r="E59" s="65">
        <v>1</v>
      </c>
      <c r="F59" s="65">
        <v>1</v>
      </c>
      <c r="G59" s="65">
        <v>1</v>
      </c>
      <c r="H59" s="65">
        <v>1</v>
      </c>
      <c r="I59" s="65">
        <v>1</v>
      </c>
      <c r="J59" s="65">
        <v>1</v>
      </c>
      <c r="K59" s="65">
        <v>1</v>
      </c>
      <c r="L59" s="65">
        <v>1</v>
      </c>
      <c r="M59" s="65">
        <v>1</v>
      </c>
      <c r="N59" s="65">
        <v>1</v>
      </c>
      <c r="O59" s="65">
        <v>1</v>
      </c>
      <c r="P59" s="65">
        <v>1</v>
      </c>
      <c r="Q59" s="65">
        <v>1</v>
      </c>
      <c r="R59" s="65">
        <v>1</v>
      </c>
      <c r="S59" s="65">
        <v>1</v>
      </c>
      <c r="T59" s="65">
        <v>1</v>
      </c>
      <c r="U59" s="65">
        <v>1</v>
      </c>
      <c r="V59" s="65">
        <v>1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75">
        <v>1</v>
      </c>
    </row>
    <row r="60" spans="1:32" s="1" customFormat="1" ht="15.9" customHeight="1" x14ac:dyDescent="0.25">
      <c r="A60" s="54">
        <f t="shared" ref="A60:A72" si="15">+A59+1</f>
        <v>2</v>
      </c>
      <c r="B60" s="55" t="s">
        <v>38</v>
      </c>
      <c r="C60" s="54">
        <v>1134</v>
      </c>
      <c r="D60" s="112">
        <v>0.97</v>
      </c>
      <c r="E60" s="60">
        <v>0.97</v>
      </c>
      <c r="F60" s="60">
        <v>0.97</v>
      </c>
      <c r="G60" s="60">
        <v>0.97</v>
      </c>
      <c r="H60" s="60">
        <v>0.97</v>
      </c>
      <c r="I60" s="60">
        <v>0.97</v>
      </c>
      <c r="J60" s="60">
        <v>0.97</v>
      </c>
      <c r="K60" s="60">
        <v>0.97</v>
      </c>
      <c r="L60" s="60">
        <v>0.97</v>
      </c>
      <c r="M60" s="60">
        <v>0.97</v>
      </c>
      <c r="N60" s="60">
        <v>0.97</v>
      </c>
      <c r="O60" s="60">
        <v>0.97</v>
      </c>
      <c r="P60" s="60">
        <v>0.97</v>
      </c>
      <c r="Q60" s="60">
        <v>0.97</v>
      </c>
      <c r="R60" s="60">
        <v>0.97</v>
      </c>
      <c r="S60" s="60">
        <v>0.97</v>
      </c>
      <c r="T60" s="60">
        <v>0.97</v>
      </c>
      <c r="U60" s="60">
        <v>0.97</v>
      </c>
      <c r="V60" s="60">
        <v>0.97</v>
      </c>
      <c r="W60" s="60">
        <v>0.97</v>
      </c>
      <c r="X60" s="60">
        <v>0.97</v>
      </c>
      <c r="Y60" s="60">
        <v>0.97</v>
      </c>
      <c r="Z60" s="60">
        <v>0.97</v>
      </c>
      <c r="AA60" s="60">
        <v>0.97</v>
      </c>
      <c r="AB60" s="60">
        <v>0.97</v>
      </c>
      <c r="AC60" s="60">
        <v>0.97</v>
      </c>
      <c r="AD60" s="60">
        <v>0.97</v>
      </c>
      <c r="AE60" s="61">
        <v>0.97</v>
      </c>
    </row>
    <row r="61" spans="1:32" s="1" customFormat="1" ht="15.9" customHeight="1" x14ac:dyDescent="0.25">
      <c r="A61" s="54">
        <f t="shared" si="15"/>
        <v>3</v>
      </c>
      <c r="B61" s="55" t="s">
        <v>39</v>
      </c>
      <c r="C61" s="54">
        <v>1116</v>
      </c>
      <c r="D61" s="112">
        <v>0.99</v>
      </c>
      <c r="E61" s="60">
        <v>0.99</v>
      </c>
      <c r="F61" s="60">
        <v>0.99</v>
      </c>
      <c r="G61" s="60">
        <v>0.99</v>
      </c>
      <c r="H61" s="60">
        <v>0.99</v>
      </c>
      <c r="I61" s="60">
        <v>0.99</v>
      </c>
      <c r="J61" s="60">
        <v>0.99</v>
      </c>
      <c r="K61" s="60">
        <v>0.99</v>
      </c>
      <c r="L61" s="60">
        <v>0.99</v>
      </c>
      <c r="M61" s="60">
        <v>0.99</v>
      </c>
      <c r="N61" s="60">
        <v>0.99</v>
      </c>
      <c r="O61" s="60">
        <v>0.99</v>
      </c>
      <c r="P61" s="60">
        <v>0.99</v>
      </c>
      <c r="Q61" s="60">
        <v>0.99</v>
      </c>
      <c r="R61" s="60">
        <v>0.99</v>
      </c>
      <c r="S61" s="60">
        <v>0.99</v>
      </c>
      <c r="T61" s="60">
        <v>0.99</v>
      </c>
      <c r="U61" s="60">
        <v>0.99</v>
      </c>
      <c r="V61" s="60">
        <v>0.99</v>
      </c>
      <c r="W61" s="60">
        <v>0.99</v>
      </c>
      <c r="X61" s="60">
        <v>0.99</v>
      </c>
      <c r="Y61" s="60">
        <v>0.99</v>
      </c>
      <c r="Z61" s="60">
        <v>0.99</v>
      </c>
      <c r="AA61" s="60">
        <v>0.99</v>
      </c>
      <c r="AB61" s="60">
        <v>0.99</v>
      </c>
      <c r="AC61" s="60">
        <v>0.99</v>
      </c>
      <c r="AD61" s="60">
        <v>0.99</v>
      </c>
      <c r="AE61" s="61">
        <v>0.99</v>
      </c>
    </row>
    <row r="62" spans="1:32" s="1" customFormat="1" ht="15.9" customHeight="1" x14ac:dyDescent="0.25">
      <c r="A62" s="71">
        <f t="shared" si="15"/>
        <v>4</v>
      </c>
      <c r="B62" s="72" t="s">
        <v>40</v>
      </c>
      <c r="C62" s="71">
        <v>1116</v>
      </c>
      <c r="D62" s="110">
        <v>1</v>
      </c>
      <c r="E62" s="65">
        <v>1</v>
      </c>
      <c r="F62" s="65">
        <v>1</v>
      </c>
      <c r="G62" s="65">
        <v>1</v>
      </c>
      <c r="H62" s="65">
        <v>1</v>
      </c>
      <c r="I62" s="65">
        <v>1</v>
      </c>
      <c r="J62" s="65">
        <v>1</v>
      </c>
      <c r="K62" s="65">
        <v>1</v>
      </c>
      <c r="L62" s="65">
        <v>1</v>
      </c>
      <c r="M62" s="65">
        <v>1</v>
      </c>
      <c r="N62" s="65">
        <v>1</v>
      </c>
      <c r="O62" s="65">
        <v>1</v>
      </c>
      <c r="P62" s="65">
        <v>1</v>
      </c>
      <c r="Q62" s="65">
        <v>1</v>
      </c>
      <c r="R62" s="65">
        <v>1</v>
      </c>
      <c r="S62" s="65">
        <v>1</v>
      </c>
      <c r="T62" s="65">
        <v>1</v>
      </c>
      <c r="U62" s="65">
        <v>1</v>
      </c>
      <c r="V62" s="65">
        <v>1</v>
      </c>
      <c r="W62" s="65">
        <v>1</v>
      </c>
      <c r="X62" s="65">
        <v>1</v>
      </c>
      <c r="Y62" s="65">
        <v>1</v>
      </c>
      <c r="Z62" s="65">
        <v>1</v>
      </c>
      <c r="AA62" s="65">
        <v>1</v>
      </c>
      <c r="AB62" s="65">
        <v>1</v>
      </c>
      <c r="AC62" s="65">
        <v>1</v>
      </c>
      <c r="AD62" s="65">
        <v>1</v>
      </c>
      <c r="AE62" s="75">
        <v>1</v>
      </c>
    </row>
    <row r="63" spans="1:32" s="1" customFormat="1" ht="15.9" customHeight="1" x14ac:dyDescent="0.25">
      <c r="A63" s="71">
        <f t="shared" si="15"/>
        <v>5</v>
      </c>
      <c r="B63" s="72" t="s">
        <v>41</v>
      </c>
      <c r="C63" s="71">
        <v>930</v>
      </c>
      <c r="D63" s="110">
        <v>1</v>
      </c>
      <c r="E63" s="65">
        <v>1</v>
      </c>
      <c r="F63" s="65">
        <v>1</v>
      </c>
      <c r="G63" s="65">
        <v>1</v>
      </c>
      <c r="H63" s="65">
        <v>1</v>
      </c>
      <c r="I63" s="65">
        <v>1</v>
      </c>
      <c r="J63" s="65">
        <v>1</v>
      </c>
      <c r="K63" s="65">
        <v>1</v>
      </c>
      <c r="L63" s="65">
        <v>1</v>
      </c>
      <c r="M63" s="65">
        <v>1</v>
      </c>
      <c r="N63" s="65">
        <v>1</v>
      </c>
      <c r="O63" s="65">
        <v>1</v>
      </c>
      <c r="P63" s="65">
        <v>1</v>
      </c>
      <c r="Q63" s="65">
        <v>1</v>
      </c>
      <c r="R63" s="65">
        <v>1</v>
      </c>
      <c r="S63" s="65">
        <v>1</v>
      </c>
      <c r="T63" s="65">
        <v>1</v>
      </c>
      <c r="U63" s="65">
        <v>1</v>
      </c>
      <c r="V63" s="65">
        <v>1</v>
      </c>
      <c r="W63" s="65">
        <v>1</v>
      </c>
      <c r="X63" s="65">
        <v>1</v>
      </c>
      <c r="Y63" s="65">
        <v>1</v>
      </c>
      <c r="Z63" s="65">
        <v>1</v>
      </c>
      <c r="AA63" s="65">
        <v>1</v>
      </c>
      <c r="AB63" s="65">
        <v>1</v>
      </c>
      <c r="AC63" s="65">
        <v>1</v>
      </c>
      <c r="AD63" s="65">
        <v>1</v>
      </c>
      <c r="AE63" s="75">
        <v>1</v>
      </c>
    </row>
    <row r="64" spans="1:32" s="1" customFormat="1" ht="15.9" customHeight="1" x14ac:dyDescent="0.25">
      <c r="A64" s="71">
        <f t="shared" si="15"/>
        <v>6</v>
      </c>
      <c r="B64" s="72" t="s">
        <v>42</v>
      </c>
      <c r="C64" s="71">
        <v>794</v>
      </c>
      <c r="D64" s="110">
        <v>1</v>
      </c>
      <c r="E64" s="65">
        <v>1</v>
      </c>
      <c r="F64" s="65">
        <v>1</v>
      </c>
      <c r="G64" s="65">
        <v>1</v>
      </c>
      <c r="H64" s="65">
        <v>1</v>
      </c>
      <c r="I64" s="65">
        <v>1</v>
      </c>
      <c r="J64" s="65">
        <v>1</v>
      </c>
      <c r="K64" s="65">
        <v>1</v>
      </c>
      <c r="L64" s="65">
        <v>1</v>
      </c>
      <c r="M64" s="65">
        <v>1</v>
      </c>
      <c r="N64" s="65">
        <v>1</v>
      </c>
      <c r="O64" s="65">
        <v>1</v>
      </c>
      <c r="P64" s="65">
        <v>1</v>
      </c>
      <c r="Q64" s="65">
        <v>1</v>
      </c>
      <c r="R64" s="65">
        <v>1</v>
      </c>
      <c r="S64" s="65">
        <v>1</v>
      </c>
      <c r="T64" s="65">
        <v>1</v>
      </c>
      <c r="U64" s="65">
        <v>1</v>
      </c>
      <c r="V64" s="65">
        <v>1</v>
      </c>
      <c r="W64" s="65">
        <v>1</v>
      </c>
      <c r="X64" s="65">
        <v>1</v>
      </c>
      <c r="Y64" s="65">
        <v>1</v>
      </c>
      <c r="Z64" s="65">
        <v>1</v>
      </c>
      <c r="AA64" s="65">
        <v>1</v>
      </c>
      <c r="AB64" s="65">
        <v>1</v>
      </c>
      <c r="AC64" s="65">
        <v>1</v>
      </c>
      <c r="AD64" s="65">
        <v>1</v>
      </c>
      <c r="AE64" s="75">
        <v>1</v>
      </c>
    </row>
    <row r="65" spans="1:32" s="1" customFormat="1" ht="15.9" customHeight="1" x14ac:dyDescent="0.25">
      <c r="A65" s="71">
        <f t="shared" si="15"/>
        <v>7</v>
      </c>
      <c r="B65" s="72" t="s">
        <v>43</v>
      </c>
      <c r="C65" s="71">
        <v>794</v>
      </c>
      <c r="D65" s="110">
        <v>1</v>
      </c>
      <c r="E65" s="65">
        <v>1</v>
      </c>
      <c r="F65" s="65">
        <v>1</v>
      </c>
      <c r="G65" s="65">
        <v>1</v>
      </c>
      <c r="H65" s="65">
        <v>1</v>
      </c>
      <c r="I65" s="65">
        <v>1</v>
      </c>
      <c r="J65" s="65">
        <v>1</v>
      </c>
      <c r="K65" s="65">
        <v>1</v>
      </c>
      <c r="L65" s="65">
        <v>1</v>
      </c>
      <c r="M65" s="65">
        <v>1</v>
      </c>
      <c r="N65" s="65">
        <v>1</v>
      </c>
      <c r="O65" s="65">
        <v>1</v>
      </c>
      <c r="P65" s="65">
        <v>1</v>
      </c>
      <c r="Q65" s="65">
        <v>1</v>
      </c>
      <c r="R65" s="65">
        <v>1</v>
      </c>
      <c r="S65" s="65">
        <v>1</v>
      </c>
      <c r="T65" s="65">
        <v>1</v>
      </c>
      <c r="U65" s="65">
        <v>1</v>
      </c>
      <c r="V65" s="65">
        <v>1</v>
      </c>
      <c r="W65" s="65">
        <v>1</v>
      </c>
      <c r="X65" s="65">
        <v>1</v>
      </c>
      <c r="Y65" s="65">
        <v>1</v>
      </c>
      <c r="Z65" s="65">
        <v>1</v>
      </c>
      <c r="AA65" s="65">
        <v>1</v>
      </c>
      <c r="AB65" s="65">
        <v>1</v>
      </c>
      <c r="AC65" s="65">
        <v>1</v>
      </c>
      <c r="AD65" s="65">
        <v>1</v>
      </c>
      <c r="AE65" s="75">
        <v>1</v>
      </c>
    </row>
    <row r="66" spans="1:32" s="1" customFormat="1" ht="15.9" customHeight="1" x14ac:dyDescent="0.25">
      <c r="A66" s="71">
        <f t="shared" si="15"/>
        <v>8</v>
      </c>
      <c r="B66" s="72" t="s">
        <v>44</v>
      </c>
      <c r="C66" s="71">
        <v>503</v>
      </c>
      <c r="D66" s="110">
        <v>1</v>
      </c>
      <c r="E66" s="65">
        <v>1</v>
      </c>
      <c r="F66" s="65">
        <v>1</v>
      </c>
      <c r="G66" s="65">
        <v>1</v>
      </c>
      <c r="H66" s="65">
        <v>1</v>
      </c>
      <c r="I66" s="65">
        <v>1</v>
      </c>
      <c r="J66" s="65">
        <v>1</v>
      </c>
      <c r="K66" s="65">
        <v>1</v>
      </c>
      <c r="L66" s="65">
        <v>1</v>
      </c>
      <c r="M66" s="65">
        <v>1</v>
      </c>
      <c r="N66" s="65">
        <v>1</v>
      </c>
      <c r="O66" s="65">
        <v>1</v>
      </c>
      <c r="P66" s="65">
        <v>1</v>
      </c>
      <c r="Q66" s="65">
        <v>1</v>
      </c>
      <c r="R66" s="65">
        <v>1</v>
      </c>
      <c r="S66" s="65">
        <v>1</v>
      </c>
      <c r="T66" s="65">
        <v>1</v>
      </c>
      <c r="U66" s="65">
        <v>1</v>
      </c>
      <c r="V66" s="65">
        <v>1</v>
      </c>
      <c r="W66" s="65">
        <v>1</v>
      </c>
      <c r="X66" s="65">
        <v>1</v>
      </c>
      <c r="Y66" s="65">
        <v>1</v>
      </c>
      <c r="Z66" s="65">
        <v>1</v>
      </c>
      <c r="AA66" s="65">
        <v>1</v>
      </c>
      <c r="AB66" s="65">
        <v>1</v>
      </c>
      <c r="AC66" s="65">
        <v>1</v>
      </c>
      <c r="AD66" s="65">
        <v>1</v>
      </c>
      <c r="AE66" s="75">
        <v>1</v>
      </c>
    </row>
    <row r="67" spans="1:32" s="1" customFormat="1" ht="15.9" customHeight="1" x14ac:dyDescent="0.25">
      <c r="A67" s="71">
        <f t="shared" si="15"/>
        <v>9</v>
      </c>
      <c r="B67" s="72" t="s">
        <v>45</v>
      </c>
      <c r="C67" s="71">
        <v>1078</v>
      </c>
      <c r="D67" s="110">
        <v>1</v>
      </c>
      <c r="E67" s="65">
        <v>1</v>
      </c>
      <c r="F67" s="65">
        <v>1</v>
      </c>
      <c r="G67" s="65">
        <v>1</v>
      </c>
      <c r="H67" s="65">
        <v>1</v>
      </c>
      <c r="I67" s="65">
        <v>1</v>
      </c>
      <c r="J67" s="65">
        <v>1</v>
      </c>
      <c r="K67" s="65">
        <v>1</v>
      </c>
      <c r="L67" s="65">
        <v>1</v>
      </c>
      <c r="M67" s="65">
        <v>1</v>
      </c>
      <c r="N67" s="65">
        <v>1</v>
      </c>
      <c r="O67" s="65">
        <v>1</v>
      </c>
      <c r="P67" s="65">
        <v>1</v>
      </c>
      <c r="Q67" s="65">
        <v>1</v>
      </c>
      <c r="R67" s="65">
        <v>1</v>
      </c>
      <c r="S67" s="65">
        <v>1</v>
      </c>
      <c r="T67" s="65">
        <v>1</v>
      </c>
      <c r="U67" s="65">
        <v>1</v>
      </c>
      <c r="V67" s="65">
        <v>1</v>
      </c>
      <c r="W67" s="65">
        <v>1</v>
      </c>
      <c r="X67" s="65">
        <v>1</v>
      </c>
      <c r="Y67" s="65">
        <v>1</v>
      </c>
      <c r="Z67" s="65">
        <v>1</v>
      </c>
      <c r="AA67" s="65">
        <v>1</v>
      </c>
      <c r="AB67" s="65">
        <v>1</v>
      </c>
      <c r="AC67" s="65">
        <v>1</v>
      </c>
      <c r="AD67" s="65">
        <v>1</v>
      </c>
      <c r="AE67" s="75">
        <v>1</v>
      </c>
    </row>
    <row r="68" spans="1:32" s="1" customFormat="1" ht="15.9" customHeight="1" x14ac:dyDescent="0.25">
      <c r="A68" s="71">
        <f t="shared" si="15"/>
        <v>10</v>
      </c>
      <c r="B68" s="72" t="s">
        <v>46</v>
      </c>
      <c r="C68" s="71">
        <v>1078</v>
      </c>
      <c r="D68" s="110">
        <v>1</v>
      </c>
      <c r="E68" s="65">
        <v>1</v>
      </c>
      <c r="F68" s="65">
        <v>1</v>
      </c>
      <c r="G68" s="65">
        <v>1</v>
      </c>
      <c r="H68" s="65">
        <v>1</v>
      </c>
      <c r="I68" s="65">
        <v>1</v>
      </c>
      <c r="J68" s="65">
        <v>1</v>
      </c>
      <c r="K68" s="65">
        <v>1</v>
      </c>
      <c r="L68" s="65">
        <v>1</v>
      </c>
      <c r="M68" s="65">
        <v>1</v>
      </c>
      <c r="N68" s="65">
        <v>1</v>
      </c>
      <c r="O68" s="65">
        <v>1</v>
      </c>
      <c r="P68" s="65">
        <v>1</v>
      </c>
      <c r="Q68" s="65">
        <v>1</v>
      </c>
      <c r="R68" s="65">
        <v>1</v>
      </c>
      <c r="S68" s="65">
        <v>1</v>
      </c>
      <c r="T68" s="65">
        <v>1</v>
      </c>
      <c r="U68" s="65">
        <v>1</v>
      </c>
      <c r="V68" s="65">
        <v>1</v>
      </c>
      <c r="W68" s="65">
        <v>1</v>
      </c>
      <c r="X68" s="65">
        <v>1</v>
      </c>
      <c r="Y68" s="65">
        <v>1</v>
      </c>
      <c r="Z68" s="65">
        <v>1</v>
      </c>
      <c r="AA68" s="65">
        <v>1</v>
      </c>
      <c r="AB68" s="65">
        <v>1</v>
      </c>
      <c r="AC68" s="65">
        <v>1</v>
      </c>
      <c r="AD68" s="65">
        <v>1</v>
      </c>
      <c r="AE68" s="75">
        <v>1</v>
      </c>
    </row>
    <row r="69" spans="1:32" s="1" customFormat="1" ht="15.9" customHeight="1" x14ac:dyDescent="0.25">
      <c r="A69" s="71">
        <f t="shared" si="15"/>
        <v>11</v>
      </c>
      <c r="B69" s="72" t="s">
        <v>47</v>
      </c>
      <c r="C69" s="71">
        <v>485</v>
      </c>
      <c r="D69" s="110">
        <v>1</v>
      </c>
      <c r="E69" s="65">
        <v>1</v>
      </c>
      <c r="F69" s="65">
        <v>1</v>
      </c>
      <c r="G69" s="65">
        <v>1</v>
      </c>
      <c r="H69" s="65">
        <v>1</v>
      </c>
      <c r="I69" s="65">
        <v>1</v>
      </c>
      <c r="J69" s="65">
        <v>1</v>
      </c>
      <c r="K69" s="65">
        <v>1</v>
      </c>
      <c r="L69" s="65">
        <v>1</v>
      </c>
      <c r="M69" s="65">
        <v>1</v>
      </c>
      <c r="N69" s="65">
        <v>1</v>
      </c>
      <c r="O69" s="65">
        <v>1</v>
      </c>
      <c r="P69" s="65">
        <v>1</v>
      </c>
      <c r="Q69" s="65">
        <v>1</v>
      </c>
      <c r="R69" s="65">
        <v>1</v>
      </c>
      <c r="S69" s="65">
        <v>1</v>
      </c>
      <c r="T69" s="65">
        <v>1</v>
      </c>
      <c r="U69" s="65">
        <v>1</v>
      </c>
      <c r="V69" s="65">
        <v>1</v>
      </c>
      <c r="W69" s="65">
        <v>1</v>
      </c>
      <c r="X69" s="65">
        <v>1</v>
      </c>
      <c r="Y69" s="65">
        <v>1</v>
      </c>
      <c r="Z69" s="65">
        <v>1</v>
      </c>
      <c r="AA69" s="65">
        <v>1</v>
      </c>
      <c r="AB69" s="65">
        <v>1</v>
      </c>
      <c r="AC69" s="65">
        <v>1</v>
      </c>
      <c r="AD69" s="65">
        <v>1</v>
      </c>
      <c r="AE69" s="75">
        <v>1</v>
      </c>
    </row>
    <row r="70" spans="1:32" s="1" customFormat="1" ht="15.9" customHeight="1" x14ac:dyDescent="0.25">
      <c r="A70" s="71">
        <f t="shared" si="15"/>
        <v>12</v>
      </c>
      <c r="B70" s="72" t="s">
        <v>48</v>
      </c>
      <c r="C70" s="71">
        <v>485</v>
      </c>
      <c r="D70" s="110">
        <v>1</v>
      </c>
      <c r="E70" s="65">
        <v>1</v>
      </c>
      <c r="F70" s="65">
        <v>1</v>
      </c>
      <c r="G70" s="65">
        <v>1</v>
      </c>
      <c r="H70" s="65">
        <v>1</v>
      </c>
      <c r="I70" s="65">
        <v>1</v>
      </c>
      <c r="J70" s="65">
        <v>1</v>
      </c>
      <c r="K70" s="65">
        <v>1</v>
      </c>
      <c r="L70" s="65">
        <v>1</v>
      </c>
      <c r="M70" s="65">
        <v>1</v>
      </c>
      <c r="N70" s="65">
        <v>1</v>
      </c>
      <c r="O70" s="65">
        <v>1</v>
      </c>
      <c r="P70" s="65">
        <v>1</v>
      </c>
      <c r="Q70" s="65">
        <v>1</v>
      </c>
      <c r="R70" s="65">
        <v>1</v>
      </c>
      <c r="S70" s="65">
        <v>1</v>
      </c>
      <c r="T70" s="65">
        <v>1</v>
      </c>
      <c r="U70" s="65">
        <v>1</v>
      </c>
      <c r="V70" s="65">
        <v>1</v>
      </c>
      <c r="W70" s="65">
        <v>1</v>
      </c>
      <c r="X70" s="65">
        <v>1</v>
      </c>
      <c r="Y70" s="65">
        <v>1</v>
      </c>
      <c r="Z70" s="65">
        <v>1</v>
      </c>
      <c r="AA70" s="65">
        <v>1</v>
      </c>
      <c r="AB70" s="65">
        <v>1</v>
      </c>
      <c r="AC70" s="65">
        <v>1</v>
      </c>
      <c r="AD70" s="65">
        <v>1</v>
      </c>
      <c r="AE70" s="75">
        <v>1</v>
      </c>
    </row>
    <row r="71" spans="1:32" s="1" customFormat="1" ht="15.9" customHeight="1" x14ac:dyDescent="0.25">
      <c r="A71" s="71">
        <f t="shared" si="15"/>
        <v>13</v>
      </c>
      <c r="B71" s="72" t="s">
        <v>49</v>
      </c>
      <c r="C71" s="71">
        <v>789</v>
      </c>
      <c r="D71" s="110">
        <v>1</v>
      </c>
      <c r="E71" s="65">
        <v>1</v>
      </c>
      <c r="F71" s="65">
        <v>1</v>
      </c>
      <c r="G71" s="65">
        <v>1</v>
      </c>
      <c r="H71" s="65">
        <v>1</v>
      </c>
      <c r="I71" s="65">
        <v>1</v>
      </c>
      <c r="J71" s="65">
        <v>1</v>
      </c>
      <c r="K71" s="65">
        <v>1</v>
      </c>
      <c r="L71" s="65">
        <v>1</v>
      </c>
      <c r="M71" s="65">
        <v>1</v>
      </c>
      <c r="N71" s="65">
        <v>1</v>
      </c>
      <c r="O71" s="65">
        <v>1</v>
      </c>
      <c r="P71" s="65">
        <v>1</v>
      </c>
      <c r="Q71" s="65">
        <v>1</v>
      </c>
      <c r="R71" s="65">
        <v>1</v>
      </c>
      <c r="S71" s="65">
        <v>1</v>
      </c>
      <c r="T71" s="65">
        <v>1</v>
      </c>
      <c r="U71" s="65">
        <v>1</v>
      </c>
      <c r="V71" s="65">
        <v>1</v>
      </c>
      <c r="W71" s="65">
        <v>1</v>
      </c>
      <c r="X71" s="65">
        <v>1</v>
      </c>
      <c r="Y71" s="65">
        <v>1</v>
      </c>
      <c r="Z71" s="65">
        <v>1</v>
      </c>
      <c r="AA71" s="65">
        <v>1</v>
      </c>
      <c r="AB71" s="65">
        <v>1</v>
      </c>
      <c r="AC71" s="65">
        <v>1</v>
      </c>
      <c r="AD71" s="65">
        <v>1</v>
      </c>
      <c r="AE71" s="75">
        <v>1</v>
      </c>
    </row>
    <row r="72" spans="1:32" s="1" customFormat="1" ht="15.9" customHeight="1" thickBot="1" x14ac:dyDescent="0.3">
      <c r="A72" s="73">
        <f t="shared" si="15"/>
        <v>14</v>
      </c>
      <c r="B72" s="74" t="s">
        <v>50</v>
      </c>
      <c r="C72" s="73">
        <v>789</v>
      </c>
      <c r="D72" s="111">
        <v>1</v>
      </c>
      <c r="E72" s="70">
        <v>1</v>
      </c>
      <c r="F72" s="125">
        <v>0</v>
      </c>
      <c r="G72" s="125">
        <v>0</v>
      </c>
      <c r="H72" s="125">
        <v>0</v>
      </c>
      <c r="I72" s="125">
        <v>0</v>
      </c>
      <c r="J72" s="125">
        <v>0</v>
      </c>
      <c r="K72" s="125">
        <v>0</v>
      </c>
      <c r="L72" s="125">
        <v>0</v>
      </c>
      <c r="M72" s="125">
        <v>0</v>
      </c>
      <c r="N72" s="125">
        <v>0</v>
      </c>
      <c r="O72" s="125">
        <v>0</v>
      </c>
      <c r="P72" s="125">
        <v>0</v>
      </c>
      <c r="Q72" s="125">
        <v>0</v>
      </c>
      <c r="R72" s="125">
        <v>0</v>
      </c>
      <c r="S72" s="125">
        <v>0</v>
      </c>
      <c r="T72" s="125">
        <v>0</v>
      </c>
      <c r="U72" s="125">
        <v>0</v>
      </c>
      <c r="V72" s="125">
        <v>0</v>
      </c>
      <c r="W72" s="125">
        <v>0</v>
      </c>
      <c r="X72" s="125">
        <v>0</v>
      </c>
      <c r="Y72" s="125">
        <v>0</v>
      </c>
      <c r="Z72" s="125">
        <v>0</v>
      </c>
      <c r="AA72" s="125">
        <v>0</v>
      </c>
      <c r="AB72" s="125">
        <v>0</v>
      </c>
      <c r="AC72" s="125">
        <v>0</v>
      </c>
      <c r="AD72" s="125">
        <v>0</v>
      </c>
      <c r="AE72" s="200">
        <v>0.2</v>
      </c>
    </row>
    <row r="73" spans="1:32" s="1" customFormat="1" ht="15.9" customHeight="1" x14ac:dyDescent="0.25">
      <c r="A73" s="9"/>
      <c r="B73" s="20" t="s">
        <v>107</v>
      </c>
      <c r="C73" s="11"/>
      <c r="D73" s="49">
        <f t="shared" ref="D73:AE73" si="16">(D59*$C59)+(D60*$C60)+(D61*$C61)+(D62*$C62)+(D63*$C63)+(D64*$C64)+(D65*$C65)+(D66*$C66)+(D67*$C67)+(D68*$C68)+(D69*$C69)+(D70*$C70)+(D71*$C71)+(D72*$C72)</f>
        <v>12179.82</v>
      </c>
      <c r="E73" s="12">
        <f t="shared" si="16"/>
        <v>12179.82</v>
      </c>
      <c r="F73" s="12">
        <f t="shared" si="16"/>
        <v>11390.82</v>
      </c>
      <c r="G73" s="12">
        <f t="shared" si="16"/>
        <v>11390.82</v>
      </c>
      <c r="H73" s="12">
        <f t="shared" si="16"/>
        <v>11390.82</v>
      </c>
      <c r="I73" s="12">
        <f t="shared" si="16"/>
        <v>11390.82</v>
      </c>
      <c r="J73" s="12">
        <f t="shared" si="16"/>
        <v>11390.82</v>
      </c>
      <c r="K73" s="12">
        <f t="shared" si="16"/>
        <v>11390.82</v>
      </c>
      <c r="L73" s="12">
        <f t="shared" si="16"/>
        <v>11390.82</v>
      </c>
      <c r="M73" s="12">
        <f t="shared" si="16"/>
        <v>11390.82</v>
      </c>
      <c r="N73" s="12">
        <f t="shared" si="16"/>
        <v>11390.82</v>
      </c>
      <c r="O73" s="12">
        <f t="shared" si="16"/>
        <v>11390.82</v>
      </c>
      <c r="P73" s="12">
        <f t="shared" si="16"/>
        <v>11390.82</v>
      </c>
      <c r="Q73" s="12">
        <f t="shared" si="16"/>
        <v>11390.82</v>
      </c>
      <c r="R73" s="12">
        <f t="shared" si="16"/>
        <v>11390.82</v>
      </c>
      <c r="S73" s="12">
        <f t="shared" si="16"/>
        <v>11390.82</v>
      </c>
      <c r="T73" s="12">
        <f t="shared" si="16"/>
        <v>11390.82</v>
      </c>
      <c r="U73" s="12">
        <f t="shared" si="16"/>
        <v>11390.82</v>
      </c>
      <c r="V73" s="12">
        <f t="shared" si="16"/>
        <v>11390.82</v>
      </c>
      <c r="W73" s="12">
        <f t="shared" si="16"/>
        <v>11390.82</v>
      </c>
      <c r="X73" s="12">
        <f t="shared" si="16"/>
        <v>11390.82</v>
      </c>
      <c r="Y73" s="12">
        <f t="shared" si="16"/>
        <v>11390.82</v>
      </c>
      <c r="Z73" s="12">
        <f t="shared" si="16"/>
        <v>11390.82</v>
      </c>
      <c r="AA73" s="12">
        <f t="shared" si="16"/>
        <v>11390.82</v>
      </c>
      <c r="AB73" s="12">
        <f t="shared" si="16"/>
        <v>11390.82</v>
      </c>
      <c r="AC73" s="12">
        <f t="shared" si="16"/>
        <v>11390.82</v>
      </c>
      <c r="AD73" s="12">
        <f t="shared" si="16"/>
        <v>11390.82</v>
      </c>
      <c r="AE73" s="30">
        <f t="shared" si="16"/>
        <v>11548.619999999999</v>
      </c>
    </row>
    <row r="74" spans="1:32" s="18" customFormat="1" ht="15.9" customHeight="1" x14ac:dyDescent="0.25">
      <c r="A74" s="15"/>
      <c r="B74" s="13" t="s">
        <v>108</v>
      </c>
      <c r="C74" s="19">
        <v>2.8400000000000002E-2</v>
      </c>
      <c r="D74" s="49">
        <f t="shared" ref="D74:AE74" si="17">(IF(D59&lt;100%,0,D59*$C59)+IF(D60&lt;100%,0,D60*$C60)+IF(D61&lt;100%,0,D61*$C61)+IF(D62&lt;100%,0,D62*$C62)+IF(D63&lt;100%,0,D63*$C63)+IF(D64&lt;100%,0,D64*$C64)+IF(D65&lt;100%,0,D65*$C65)+IF(D66&lt;96%,0,D66*$C66)+IF(D67&lt;100%,0,D67*$C67)+IF(D68&lt;100%,0,D68*$C68)+IF(D69&lt;100%,0,D69*$C69)+IF(D70&lt;100%,0,D70*$C70)+IF(D71&lt;100%,0,D71*$C71)+IF(D72&lt;100%,0,D72*$C72))*$C74</f>
        <v>283.29000000000002</v>
      </c>
      <c r="E74" s="12">
        <f t="shared" si="17"/>
        <v>283.29000000000002</v>
      </c>
      <c r="F74" s="12">
        <f t="shared" si="17"/>
        <v>260.88240000000002</v>
      </c>
      <c r="G74" s="12">
        <f t="shared" si="17"/>
        <v>260.88240000000002</v>
      </c>
      <c r="H74" s="12">
        <f t="shared" si="17"/>
        <v>260.88240000000002</v>
      </c>
      <c r="I74" s="12">
        <f t="shared" si="17"/>
        <v>260.88240000000002</v>
      </c>
      <c r="J74" s="12">
        <f t="shared" si="17"/>
        <v>260.88240000000002</v>
      </c>
      <c r="K74" s="12">
        <f t="shared" si="17"/>
        <v>260.88240000000002</v>
      </c>
      <c r="L74" s="12">
        <f t="shared" si="17"/>
        <v>260.88240000000002</v>
      </c>
      <c r="M74" s="12">
        <f t="shared" si="17"/>
        <v>260.88240000000002</v>
      </c>
      <c r="N74" s="12">
        <f t="shared" si="17"/>
        <v>260.88240000000002</v>
      </c>
      <c r="O74" s="12">
        <f t="shared" si="17"/>
        <v>260.88240000000002</v>
      </c>
      <c r="P74" s="12">
        <f t="shared" si="17"/>
        <v>260.88240000000002</v>
      </c>
      <c r="Q74" s="12">
        <f t="shared" si="17"/>
        <v>260.88240000000002</v>
      </c>
      <c r="R74" s="12">
        <f t="shared" si="17"/>
        <v>260.88240000000002</v>
      </c>
      <c r="S74" s="12">
        <f t="shared" si="17"/>
        <v>260.88240000000002</v>
      </c>
      <c r="T74" s="12">
        <f t="shared" si="17"/>
        <v>260.88240000000002</v>
      </c>
      <c r="U74" s="12">
        <f t="shared" si="17"/>
        <v>260.88240000000002</v>
      </c>
      <c r="V74" s="12">
        <f t="shared" si="17"/>
        <v>260.88240000000002</v>
      </c>
      <c r="W74" s="12">
        <f t="shared" si="17"/>
        <v>260.88240000000002</v>
      </c>
      <c r="X74" s="12">
        <f t="shared" si="17"/>
        <v>260.88240000000002</v>
      </c>
      <c r="Y74" s="12">
        <f t="shared" si="17"/>
        <v>260.88240000000002</v>
      </c>
      <c r="Z74" s="12">
        <f t="shared" si="17"/>
        <v>260.88240000000002</v>
      </c>
      <c r="AA74" s="12">
        <f t="shared" si="17"/>
        <v>260.88240000000002</v>
      </c>
      <c r="AB74" s="12">
        <f t="shared" si="17"/>
        <v>260.88240000000002</v>
      </c>
      <c r="AC74" s="12">
        <f t="shared" si="17"/>
        <v>260.88240000000002</v>
      </c>
      <c r="AD74" s="12">
        <f t="shared" si="17"/>
        <v>260.88240000000002</v>
      </c>
      <c r="AE74" s="30">
        <f t="shared" si="17"/>
        <v>260.88240000000002</v>
      </c>
      <c r="AF74" s="28"/>
    </row>
    <row r="75" spans="1:32" s="18" customFormat="1" ht="15.9" customHeight="1" x14ac:dyDescent="0.25">
      <c r="A75" s="15"/>
      <c r="B75" s="14" t="s">
        <v>106</v>
      </c>
      <c r="C75" s="16"/>
      <c r="D75" s="51">
        <f t="shared" ref="D75:AE75" si="18">D73-D74</f>
        <v>11896.529999999999</v>
      </c>
      <c r="E75" s="17">
        <f t="shared" si="18"/>
        <v>11896.529999999999</v>
      </c>
      <c r="F75" s="17">
        <f t="shared" si="18"/>
        <v>11129.937599999999</v>
      </c>
      <c r="G75" s="17">
        <f t="shared" si="18"/>
        <v>11129.937599999999</v>
      </c>
      <c r="H75" s="17">
        <f t="shared" si="18"/>
        <v>11129.937599999999</v>
      </c>
      <c r="I75" s="17">
        <f t="shared" si="18"/>
        <v>11129.937599999999</v>
      </c>
      <c r="J75" s="17">
        <f t="shared" si="18"/>
        <v>11129.937599999999</v>
      </c>
      <c r="K75" s="17">
        <f t="shared" si="18"/>
        <v>11129.937599999999</v>
      </c>
      <c r="L75" s="17">
        <f t="shared" si="18"/>
        <v>11129.937599999999</v>
      </c>
      <c r="M75" s="17">
        <f t="shared" si="18"/>
        <v>11129.937599999999</v>
      </c>
      <c r="N75" s="17">
        <f t="shared" si="18"/>
        <v>11129.937599999999</v>
      </c>
      <c r="O75" s="17">
        <f t="shared" si="18"/>
        <v>11129.937599999999</v>
      </c>
      <c r="P75" s="17">
        <f t="shared" si="18"/>
        <v>11129.937599999999</v>
      </c>
      <c r="Q75" s="17">
        <f t="shared" si="18"/>
        <v>11129.937599999999</v>
      </c>
      <c r="R75" s="17">
        <f t="shared" si="18"/>
        <v>11129.937599999999</v>
      </c>
      <c r="S75" s="17">
        <f t="shared" si="18"/>
        <v>11129.937599999999</v>
      </c>
      <c r="T75" s="17">
        <f t="shared" si="18"/>
        <v>11129.937599999999</v>
      </c>
      <c r="U75" s="17">
        <f t="shared" si="18"/>
        <v>11129.937599999999</v>
      </c>
      <c r="V75" s="17">
        <f t="shared" si="18"/>
        <v>11129.937599999999</v>
      </c>
      <c r="W75" s="17">
        <f t="shared" si="18"/>
        <v>11129.937599999999</v>
      </c>
      <c r="X75" s="17">
        <f t="shared" si="18"/>
        <v>11129.937599999999</v>
      </c>
      <c r="Y75" s="17">
        <f t="shared" si="18"/>
        <v>11129.937599999999</v>
      </c>
      <c r="Z75" s="17">
        <f t="shared" si="18"/>
        <v>11129.937599999999</v>
      </c>
      <c r="AA75" s="17">
        <f t="shared" si="18"/>
        <v>11129.937599999999</v>
      </c>
      <c r="AB75" s="17">
        <f t="shared" si="18"/>
        <v>11129.937599999999</v>
      </c>
      <c r="AC75" s="17">
        <f t="shared" si="18"/>
        <v>11129.937599999999</v>
      </c>
      <c r="AD75" s="17">
        <f t="shared" si="18"/>
        <v>11129.937599999999</v>
      </c>
      <c r="AE75" s="31">
        <f t="shared" si="18"/>
        <v>11287.737599999999</v>
      </c>
      <c r="AF75" s="28"/>
    </row>
    <row r="76" spans="1:32" s="1" customFormat="1" ht="15.9" customHeight="1" x14ac:dyDescent="0.25">
      <c r="A76" s="3"/>
      <c r="B76" s="7" t="s">
        <v>105</v>
      </c>
      <c r="C76" s="8">
        <f>SUM(C59:C72)</f>
        <v>12225</v>
      </c>
      <c r="D76" s="48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29"/>
    </row>
    <row r="77" spans="1:32" s="1" customFormat="1" ht="15.9" customHeight="1" x14ac:dyDescent="0.25">
      <c r="A77" s="3"/>
      <c r="B77" s="4"/>
      <c r="C77" s="3">
        <f>SUM(D75:AE75)/28</f>
        <v>11190.329914285716</v>
      </c>
      <c r="D77" s="48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29"/>
    </row>
    <row r="78" spans="1:32" s="1" customFormat="1" ht="15.9" customHeight="1" x14ac:dyDescent="0.3">
      <c r="A78" s="3"/>
      <c r="B78" s="113" t="s">
        <v>52</v>
      </c>
      <c r="C78" s="3"/>
      <c r="D78" s="48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29"/>
    </row>
    <row r="79" spans="1:32" s="1" customFormat="1" ht="15.9" customHeight="1" x14ac:dyDescent="0.25">
      <c r="A79" s="191">
        <v>1</v>
      </c>
      <c r="B79" s="192" t="s">
        <v>51</v>
      </c>
      <c r="C79" s="191">
        <v>764</v>
      </c>
      <c r="D79" s="110">
        <v>1</v>
      </c>
      <c r="E79" s="65">
        <v>1</v>
      </c>
      <c r="F79" s="65">
        <v>1</v>
      </c>
      <c r="G79" s="65">
        <v>1</v>
      </c>
      <c r="H79" s="65">
        <v>1</v>
      </c>
      <c r="I79" s="65">
        <v>1</v>
      </c>
      <c r="J79" s="65">
        <v>1</v>
      </c>
      <c r="K79" s="65">
        <v>1</v>
      </c>
      <c r="L79" s="65">
        <v>1</v>
      </c>
      <c r="M79" s="65">
        <v>1</v>
      </c>
      <c r="N79" s="65">
        <v>1</v>
      </c>
      <c r="O79" s="65">
        <v>1</v>
      </c>
      <c r="P79" s="65">
        <v>1</v>
      </c>
      <c r="Q79" s="65">
        <v>1</v>
      </c>
      <c r="R79" s="65">
        <v>1</v>
      </c>
      <c r="S79" s="65">
        <v>1</v>
      </c>
      <c r="T79" s="65">
        <v>1</v>
      </c>
      <c r="U79" s="65">
        <v>1</v>
      </c>
      <c r="V79" s="65">
        <v>1</v>
      </c>
      <c r="W79" s="65">
        <v>1</v>
      </c>
      <c r="X79" s="65">
        <v>1</v>
      </c>
      <c r="Y79" s="65">
        <v>1</v>
      </c>
      <c r="Z79" s="65">
        <v>1</v>
      </c>
      <c r="AA79" s="65">
        <v>1</v>
      </c>
      <c r="AB79" s="65">
        <v>1</v>
      </c>
      <c r="AC79" s="65">
        <v>1</v>
      </c>
      <c r="AD79" s="65">
        <v>1</v>
      </c>
      <c r="AE79" s="75">
        <v>1</v>
      </c>
    </row>
    <row r="80" spans="1:32" s="1" customFormat="1" ht="15.9" customHeight="1" x14ac:dyDescent="0.25">
      <c r="A80" s="71">
        <f>+A79+1</f>
        <v>2</v>
      </c>
      <c r="B80" s="72" t="s">
        <v>53</v>
      </c>
      <c r="C80" s="71">
        <v>538</v>
      </c>
      <c r="D80" s="110">
        <v>1</v>
      </c>
      <c r="E80" s="65">
        <v>1</v>
      </c>
      <c r="F80" s="65">
        <v>1</v>
      </c>
      <c r="G80" s="65">
        <v>1</v>
      </c>
      <c r="H80" s="65">
        <v>1</v>
      </c>
      <c r="I80" s="65">
        <v>1</v>
      </c>
      <c r="J80" s="65">
        <v>1</v>
      </c>
      <c r="K80" s="65">
        <v>1</v>
      </c>
      <c r="L80" s="65">
        <v>1</v>
      </c>
      <c r="M80" s="65">
        <v>1</v>
      </c>
      <c r="N80" s="65">
        <v>1</v>
      </c>
      <c r="O80" s="65">
        <v>1</v>
      </c>
      <c r="P80" s="65">
        <v>1</v>
      </c>
      <c r="Q80" s="65">
        <v>1</v>
      </c>
      <c r="R80" s="65">
        <v>1</v>
      </c>
      <c r="S80" s="65">
        <v>1</v>
      </c>
      <c r="T80" s="65">
        <v>1</v>
      </c>
      <c r="U80" s="65">
        <v>1</v>
      </c>
      <c r="V80" s="65">
        <v>1</v>
      </c>
      <c r="W80" s="65">
        <v>1</v>
      </c>
      <c r="X80" s="65">
        <v>1</v>
      </c>
      <c r="Y80" s="65">
        <v>1</v>
      </c>
      <c r="Z80" s="65">
        <v>1</v>
      </c>
      <c r="AA80" s="65">
        <v>1</v>
      </c>
      <c r="AB80" s="65">
        <v>1</v>
      </c>
      <c r="AC80" s="65">
        <v>1</v>
      </c>
      <c r="AD80" s="65">
        <v>1</v>
      </c>
      <c r="AE80" s="75">
        <v>1</v>
      </c>
    </row>
    <row r="81" spans="1:32" s="1" customFormat="1" ht="15.9" customHeight="1" x14ac:dyDescent="0.25">
      <c r="A81" s="71">
        <f>+A80+1</f>
        <v>3</v>
      </c>
      <c r="B81" s="72" t="s">
        <v>54</v>
      </c>
      <c r="C81" s="71">
        <v>478</v>
      </c>
      <c r="D81" s="110">
        <v>1</v>
      </c>
      <c r="E81" s="65">
        <v>1</v>
      </c>
      <c r="F81" s="65">
        <v>1</v>
      </c>
      <c r="G81" s="65">
        <v>1</v>
      </c>
      <c r="H81" s="65">
        <v>1</v>
      </c>
      <c r="I81" s="65">
        <v>1</v>
      </c>
      <c r="J81" s="65">
        <v>1</v>
      </c>
      <c r="K81" s="65">
        <v>1</v>
      </c>
      <c r="L81" s="65">
        <v>1</v>
      </c>
      <c r="M81" s="65">
        <v>1</v>
      </c>
      <c r="N81" s="65">
        <v>1</v>
      </c>
      <c r="O81" s="65">
        <v>1</v>
      </c>
      <c r="P81" s="65">
        <v>1</v>
      </c>
      <c r="Q81" s="65">
        <v>1</v>
      </c>
      <c r="R81" s="65">
        <v>1</v>
      </c>
      <c r="S81" s="65">
        <v>1</v>
      </c>
      <c r="T81" s="65">
        <v>1</v>
      </c>
      <c r="U81" s="65">
        <v>1</v>
      </c>
      <c r="V81" s="65">
        <v>1</v>
      </c>
      <c r="W81" s="65">
        <v>1</v>
      </c>
      <c r="X81" s="65">
        <v>1</v>
      </c>
      <c r="Y81" s="65">
        <v>1</v>
      </c>
      <c r="Z81" s="65">
        <v>1</v>
      </c>
      <c r="AA81" s="65">
        <v>1</v>
      </c>
      <c r="AB81" s="65">
        <v>1</v>
      </c>
      <c r="AC81" s="65">
        <v>1</v>
      </c>
      <c r="AD81" s="65">
        <v>1</v>
      </c>
      <c r="AE81" s="75">
        <v>1</v>
      </c>
    </row>
    <row r="82" spans="1:32" s="1" customFormat="1" ht="15.9" customHeight="1" x14ac:dyDescent="0.25">
      <c r="A82" s="191">
        <f>+A81+1</f>
        <v>4</v>
      </c>
      <c r="B82" s="192" t="s">
        <v>55</v>
      </c>
      <c r="C82" s="191">
        <v>600</v>
      </c>
      <c r="D82" s="110">
        <v>1</v>
      </c>
      <c r="E82" s="65">
        <v>1</v>
      </c>
      <c r="F82" s="65">
        <v>1</v>
      </c>
      <c r="G82" s="65">
        <v>1</v>
      </c>
      <c r="H82" s="65">
        <v>1</v>
      </c>
      <c r="I82" s="65">
        <v>1</v>
      </c>
      <c r="J82" s="65">
        <v>1</v>
      </c>
      <c r="K82" s="65">
        <v>1</v>
      </c>
      <c r="L82" s="65">
        <v>1</v>
      </c>
      <c r="M82" s="65">
        <v>1</v>
      </c>
      <c r="N82" s="65">
        <v>1</v>
      </c>
      <c r="O82" s="65">
        <v>1</v>
      </c>
      <c r="P82" s="65">
        <v>1</v>
      </c>
      <c r="Q82" s="65">
        <v>1</v>
      </c>
      <c r="R82" s="65">
        <v>1</v>
      </c>
      <c r="S82" s="65">
        <v>1</v>
      </c>
      <c r="T82" s="65">
        <v>1</v>
      </c>
      <c r="U82" s="65">
        <v>1</v>
      </c>
      <c r="V82" s="65">
        <v>1</v>
      </c>
      <c r="W82" s="65">
        <v>1</v>
      </c>
      <c r="X82" s="65">
        <v>1</v>
      </c>
      <c r="Y82" s="65">
        <v>1</v>
      </c>
      <c r="Z82" s="65">
        <v>1</v>
      </c>
      <c r="AA82" s="65">
        <v>1</v>
      </c>
      <c r="AB82" s="65">
        <v>1</v>
      </c>
      <c r="AC82" s="65">
        <v>1</v>
      </c>
      <c r="AD82" s="65">
        <v>1</v>
      </c>
      <c r="AE82" s="75">
        <v>1</v>
      </c>
    </row>
    <row r="83" spans="1:32" s="1" customFormat="1" ht="15.9" customHeight="1" x14ac:dyDescent="0.25">
      <c r="A83" s="191">
        <f>+A82+1</f>
        <v>5</v>
      </c>
      <c r="B83" s="192" t="s">
        <v>56</v>
      </c>
      <c r="C83" s="191">
        <v>540</v>
      </c>
      <c r="D83" s="110">
        <v>1</v>
      </c>
      <c r="E83" s="65">
        <v>1</v>
      </c>
      <c r="F83" s="65">
        <v>1</v>
      </c>
      <c r="G83" s="65">
        <v>1</v>
      </c>
      <c r="H83" s="65">
        <v>1</v>
      </c>
      <c r="I83" s="65">
        <v>1</v>
      </c>
      <c r="J83" s="65">
        <v>1</v>
      </c>
      <c r="K83" s="65">
        <v>1</v>
      </c>
      <c r="L83" s="65">
        <v>1</v>
      </c>
      <c r="M83" s="65">
        <v>1</v>
      </c>
      <c r="N83" s="65">
        <v>1</v>
      </c>
      <c r="O83" s="65">
        <v>1</v>
      </c>
      <c r="P83" s="65">
        <v>1</v>
      </c>
      <c r="Q83" s="65">
        <v>1</v>
      </c>
      <c r="R83" s="65">
        <v>1</v>
      </c>
      <c r="S83" s="65">
        <v>1</v>
      </c>
      <c r="T83" s="65">
        <v>1</v>
      </c>
      <c r="U83" s="65">
        <v>1</v>
      </c>
      <c r="V83" s="65">
        <v>1</v>
      </c>
      <c r="W83" s="65">
        <v>1</v>
      </c>
      <c r="X83" s="65">
        <v>1</v>
      </c>
      <c r="Y83" s="65">
        <v>1</v>
      </c>
      <c r="Z83" s="65">
        <v>1</v>
      </c>
      <c r="AA83" s="65">
        <v>1</v>
      </c>
      <c r="AB83" s="65">
        <v>1</v>
      </c>
      <c r="AC83" s="65">
        <v>1</v>
      </c>
      <c r="AD83" s="65">
        <v>1</v>
      </c>
      <c r="AE83" s="75">
        <v>1</v>
      </c>
    </row>
    <row r="84" spans="1:32" s="1" customFormat="1" ht="15.9" customHeight="1" thickBot="1" x14ac:dyDescent="0.3">
      <c r="A84" s="198">
        <f>+A83+1</f>
        <v>6</v>
      </c>
      <c r="B84" s="199" t="s">
        <v>57</v>
      </c>
      <c r="C84" s="198">
        <v>540</v>
      </c>
      <c r="D84" s="197">
        <v>1</v>
      </c>
      <c r="E84" s="157">
        <v>0</v>
      </c>
      <c r="F84" s="157">
        <v>0</v>
      </c>
      <c r="G84" s="157">
        <v>0</v>
      </c>
      <c r="H84" s="157">
        <v>0</v>
      </c>
      <c r="I84" s="157">
        <v>0</v>
      </c>
      <c r="J84" s="157">
        <v>0</v>
      </c>
      <c r="K84" s="157">
        <v>0</v>
      </c>
      <c r="L84" s="157">
        <v>0</v>
      </c>
      <c r="M84" s="157">
        <v>0</v>
      </c>
      <c r="N84" s="157">
        <v>0</v>
      </c>
      <c r="O84" s="157">
        <v>0</v>
      </c>
      <c r="P84" s="157">
        <v>0</v>
      </c>
      <c r="Q84" s="157">
        <v>0</v>
      </c>
      <c r="R84" s="157">
        <v>0</v>
      </c>
      <c r="S84" s="157">
        <v>0</v>
      </c>
      <c r="T84" s="157">
        <v>0</v>
      </c>
      <c r="U84" s="157">
        <v>0</v>
      </c>
      <c r="V84" s="157">
        <v>0</v>
      </c>
      <c r="W84" s="157">
        <v>0</v>
      </c>
      <c r="X84" s="157">
        <v>0</v>
      </c>
      <c r="Y84" s="157">
        <v>0</v>
      </c>
      <c r="Z84" s="157">
        <v>0</v>
      </c>
      <c r="AA84" s="157">
        <v>0</v>
      </c>
      <c r="AB84" s="157">
        <v>0</v>
      </c>
      <c r="AC84" s="157">
        <v>0</v>
      </c>
      <c r="AD84" s="157">
        <v>0</v>
      </c>
      <c r="AE84" s="126">
        <v>0</v>
      </c>
    </row>
    <row r="85" spans="1:32" s="1" customFormat="1" ht="15.9" customHeight="1" x14ac:dyDescent="0.25">
      <c r="A85" s="9"/>
      <c r="B85" s="20" t="s">
        <v>107</v>
      </c>
      <c r="C85" s="11"/>
      <c r="D85" s="49">
        <f t="shared" ref="D85:AE85" si="19">(D79*$C79)+(D80*$C80)+(D81*$C81)+(D82*$C82)+(D83*$C83)+(D84*$C84)</f>
        <v>3460</v>
      </c>
      <c r="E85" s="12">
        <f t="shared" si="19"/>
        <v>2920</v>
      </c>
      <c r="F85" s="12">
        <f t="shared" si="19"/>
        <v>2920</v>
      </c>
      <c r="G85" s="12">
        <f t="shared" si="19"/>
        <v>2920</v>
      </c>
      <c r="H85" s="12">
        <f t="shared" si="19"/>
        <v>2920</v>
      </c>
      <c r="I85" s="12">
        <f t="shared" si="19"/>
        <v>2920</v>
      </c>
      <c r="J85" s="12">
        <f t="shared" si="19"/>
        <v>2920</v>
      </c>
      <c r="K85" s="12">
        <f t="shared" si="19"/>
        <v>2920</v>
      </c>
      <c r="L85" s="12">
        <f t="shared" si="19"/>
        <v>2920</v>
      </c>
      <c r="M85" s="12">
        <f t="shared" si="19"/>
        <v>2920</v>
      </c>
      <c r="N85" s="12">
        <f t="shared" si="19"/>
        <v>2920</v>
      </c>
      <c r="O85" s="12">
        <f t="shared" si="19"/>
        <v>2920</v>
      </c>
      <c r="P85" s="12">
        <f t="shared" si="19"/>
        <v>2920</v>
      </c>
      <c r="Q85" s="12">
        <f t="shared" si="19"/>
        <v>2920</v>
      </c>
      <c r="R85" s="12">
        <f t="shared" si="19"/>
        <v>2920</v>
      </c>
      <c r="S85" s="12">
        <f t="shared" si="19"/>
        <v>2920</v>
      </c>
      <c r="T85" s="12">
        <f t="shared" si="19"/>
        <v>2920</v>
      </c>
      <c r="U85" s="12">
        <f t="shared" si="19"/>
        <v>2920</v>
      </c>
      <c r="V85" s="12">
        <f t="shared" si="19"/>
        <v>2920</v>
      </c>
      <c r="W85" s="12">
        <f t="shared" si="19"/>
        <v>2920</v>
      </c>
      <c r="X85" s="12">
        <f t="shared" si="19"/>
        <v>2920</v>
      </c>
      <c r="Y85" s="12">
        <f t="shared" si="19"/>
        <v>2920</v>
      </c>
      <c r="Z85" s="12">
        <f t="shared" si="19"/>
        <v>2920</v>
      </c>
      <c r="AA85" s="12">
        <f t="shared" si="19"/>
        <v>2920</v>
      </c>
      <c r="AB85" s="12">
        <f t="shared" si="19"/>
        <v>2920</v>
      </c>
      <c r="AC85" s="12">
        <f t="shared" si="19"/>
        <v>2920</v>
      </c>
      <c r="AD85" s="12">
        <f t="shared" si="19"/>
        <v>2920</v>
      </c>
      <c r="AE85" s="30">
        <f t="shared" si="19"/>
        <v>2920</v>
      </c>
    </row>
    <row r="86" spans="1:32" s="18" customFormat="1" ht="15.9" customHeight="1" x14ac:dyDescent="0.25">
      <c r="A86" s="15"/>
      <c r="B86" s="13" t="s">
        <v>108</v>
      </c>
      <c r="C86" s="19">
        <v>2.3699999999999999E-2</v>
      </c>
      <c r="D86" s="49">
        <f t="shared" ref="D86:AE86" si="20">(IF(D79&lt;100%,0,D79*$C79)+IF(D80&lt;100%,0,D80*$C80)+IF(D81&lt;100%,0,D81*$C81)+IF(D82&lt;100%,0,D82*$C82)+IF(D83&lt;100%,0,D83*$C83)+IF(D84&lt;100%,0,D84*$C84))*$C86</f>
        <v>82.001999999999995</v>
      </c>
      <c r="E86" s="12">
        <f t="shared" si="20"/>
        <v>69.203999999999994</v>
      </c>
      <c r="F86" s="12">
        <f t="shared" si="20"/>
        <v>69.203999999999994</v>
      </c>
      <c r="G86" s="12">
        <f t="shared" si="20"/>
        <v>69.203999999999994</v>
      </c>
      <c r="H86" s="12">
        <f t="shared" si="20"/>
        <v>69.203999999999994</v>
      </c>
      <c r="I86" s="12">
        <f t="shared" si="20"/>
        <v>69.203999999999994</v>
      </c>
      <c r="J86" s="12">
        <f t="shared" si="20"/>
        <v>69.203999999999994</v>
      </c>
      <c r="K86" s="12">
        <f t="shared" si="20"/>
        <v>69.203999999999994</v>
      </c>
      <c r="L86" s="12">
        <f t="shared" si="20"/>
        <v>69.203999999999994</v>
      </c>
      <c r="M86" s="12">
        <f t="shared" si="20"/>
        <v>69.203999999999994</v>
      </c>
      <c r="N86" s="12">
        <f t="shared" si="20"/>
        <v>69.203999999999994</v>
      </c>
      <c r="O86" s="12">
        <f t="shared" si="20"/>
        <v>69.203999999999994</v>
      </c>
      <c r="P86" s="12">
        <f t="shared" si="20"/>
        <v>69.203999999999994</v>
      </c>
      <c r="Q86" s="12">
        <f t="shared" si="20"/>
        <v>69.203999999999994</v>
      </c>
      <c r="R86" s="12">
        <f t="shared" si="20"/>
        <v>69.203999999999994</v>
      </c>
      <c r="S86" s="12">
        <f t="shared" si="20"/>
        <v>69.203999999999994</v>
      </c>
      <c r="T86" s="12">
        <f t="shared" si="20"/>
        <v>69.203999999999994</v>
      </c>
      <c r="U86" s="12">
        <f t="shared" si="20"/>
        <v>69.203999999999994</v>
      </c>
      <c r="V86" s="12">
        <f t="shared" si="20"/>
        <v>69.203999999999994</v>
      </c>
      <c r="W86" s="12">
        <f t="shared" si="20"/>
        <v>69.203999999999994</v>
      </c>
      <c r="X86" s="12">
        <f t="shared" si="20"/>
        <v>69.203999999999994</v>
      </c>
      <c r="Y86" s="12">
        <f t="shared" si="20"/>
        <v>69.203999999999994</v>
      </c>
      <c r="Z86" s="12">
        <f t="shared" si="20"/>
        <v>69.203999999999994</v>
      </c>
      <c r="AA86" s="12">
        <f t="shared" si="20"/>
        <v>69.203999999999994</v>
      </c>
      <c r="AB86" s="12">
        <f t="shared" si="20"/>
        <v>69.203999999999994</v>
      </c>
      <c r="AC86" s="12">
        <f t="shared" si="20"/>
        <v>69.203999999999994</v>
      </c>
      <c r="AD86" s="12">
        <f t="shared" si="20"/>
        <v>69.203999999999994</v>
      </c>
      <c r="AE86" s="30">
        <f t="shared" si="20"/>
        <v>69.203999999999994</v>
      </c>
      <c r="AF86" s="28"/>
    </row>
    <row r="87" spans="1:32" s="18" customFormat="1" ht="15.9" customHeight="1" x14ac:dyDescent="0.25">
      <c r="A87" s="15"/>
      <c r="B87" s="14" t="s">
        <v>106</v>
      </c>
      <c r="C87" s="16"/>
      <c r="D87" s="51">
        <f t="shared" ref="D87:AE87" si="21">D85-D86</f>
        <v>3377.998</v>
      </c>
      <c r="E87" s="17">
        <f t="shared" si="21"/>
        <v>2850.7959999999998</v>
      </c>
      <c r="F87" s="17">
        <f t="shared" si="21"/>
        <v>2850.7959999999998</v>
      </c>
      <c r="G87" s="17">
        <f t="shared" si="21"/>
        <v>2850.7959999999998</v>
      </c>
      <c r="H87" s="17">
        <f t="shared" si="21"/>
        <v>2850.7959999999998</v>
      </c>
      <c r="I87" s="17">
        <f t="shared" si="21"/>
        <v>2850.7959999999998</v>
      </c>
      <c r="J87" s="17">
        <f t="shared" si="21"/>
        <v>2850.7959999999998</v>
      </c>
      <c r="K87" s="17">
        <f t="shared" si="21"/>
        <v>2850.7959999999998</v>
      </c>
      <c r="L87" s="17">
        <f t="shared" si="21"/>
        <v>2850.7959999999998</v>
      </c>
      <c r="M87" s="17">
        <f t="shared" si="21"/>
        <v>2850.7959999999998</v>
      </c>
      <c r="N87" s="17">
        <f t="shared" si="21"/>
        <v>2850.7959999999998</v>
      </c>
      <c r="O87" s="17">
        <f t="shared" si="21"/>
        <v>2850.7959999999998</v>
      </c>
      <c r="P87" s="17">
        <f t="shared" si="21"/>
        <v>2850.7959999999998</v>
      </c>
      <c r="Q87" s="17">
        <f t="shared" si="21"/>
        <v>2850.7959999999998</v>
      </c>
      <c r="R87" s="17">
        <f t="shared" si="21"/>
        <v>2850.7959999999998</v>
      </c>
      <c r="S87" s="17">
        <f t="shared" si="21"/>
        <v>2850.7959999999998</v>
      </c>
      <c r="T87" s="17">
        <f t="shared" si="21"/>
        <v>2850.7959999999998</v>
      </c>
      <c r="U87" s="17">
        <f t="shared" si="21"/>
        <v>2850.7959999999998</v>
      </c>
      <c r="V87" s="17">
        <f t="shared" si="21"/>
        <v>2850.7959999999998</v>
      </c>
      <c r="W87" s="17">
        <f t="shared" si="21"/>
        <v>2850.7959999999998</v>
      </c>
      <c r="X87" s="17">
        <f t="shared" si="21"/>
        <v>2850.7959999999998</v>
      </c>
      <c r="Y87" s="17">
        <f t="shared" si="21"/>
        <v>2850.7959999999998</v>
      </c>
      <c r="Z87" s="17">
        <f t="shared" si="21"/>
        <v>2850.7959999999998</v>
      </c>
      <c r="AA87" s="17">
        <f t="shared" si="21"/>
        <v>2850.7959999999998</v>
      </c>
      <c r="AB87" s="17">
        <f t="shared" si="21"/>
        <v>2850.7959999999998</v>
      </c>
      <c r="AC87" s="17">
        <f t="shared" si="21"/>
        <v>2850.7959999999998</v>
      </c>
      <c r="AD87" s="17">
        <f t="shared" si="21"/>
        <v>2850.7959999999998</v>
      </c>
      <c r="AE87" s="31">
        <f t="shared" si="21"/>
        <v>2850.7959999999998</v>
      </c>
      <c r="AF87" s="28"/>
    </row>
    <row r="88" spans="1:32" s="1" customFormat="1" ht="15.9" customHeight="1" x14ac:dyDescent="0.25">
      <c r="A88" s="3"/>
      <c r="B88" s="7" t="s">
        <v>105</v>
      </c>
      <c r="C88" s="8">
        <f>SUM(C79:C84)</f>
        <v>3460</v>
      </c>
      <c r="D88" s="48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29"/>
    </row>
    <row r="89" spans="1:32" s="1" customFormat="1" ht="15.9" customHeight="1" x14ac:dyDescent="0.25">
      <c r="A89" s="3"/>
      <c r="B89" s="4"/>
      <c r="C89" s="3">
        <f>SUM(D87:AE87)/28</f>
        <v>2869.6246428571435</v>
      </c>
      <c r="D89" s="48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29"/>
    </row>
    <row r="90" spans="1:32" s="1" customFormat="1" ht="15.9" customHeight="1" x14ac:dyDescent="0.3">
      <c r="A90" s="3"/>
      <c r="B90" s="113" t="s">
        <v>110</v>
      </c>
      <c r="C90" s="3"/>
      <c r="D90" s="48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29"/>
    </row>
    <row r="91" spans="1:32" s="1" customFormat="1" ht="15.9" customHeight="1" x14ac:dyDescent="0.25">
      <c r="A91" s="71">
        <v>1</v>
      </c>
      <c r="B91" s="72" t="s">
        <v>58</v>
      </c>
      <c r="C91" s="71">
        <v>870</v>
      </c>
      <c r="D91" s="110">
        <v>1</v>
      </c>
      <c r="E91" s="65">
        <v>1</v>
      </c>
      <c r="F91" s="65">
        <v>1</v>
      </c>
      <c r="G91" s="65">
        <v>1</v>
      </c>
      <c r="H91" s="65">
        <v>1</v>
      </c>
      <c r="I91" s="65">
        <v>1</v>
      </c>
      <c r="J91" s="65">
        <v>1</v>
      </c>
      <c r="K91" s="65">
        <v>1</v>
      </c>
      <c r="L91" s="65">
        <v>1</v>
      </c>
      <c r="M91" s="65">
        <v>1</v>
      </c>
      <c r="N91" s="65">
        <v>1</v>
      </c>
      <c r="O91" s="65">
        <v>1</v>
      </c>
      <c r="P91" s="65">
        <v>1</v>
      </c>
      <c r="Q91" s="65">
        <v>1</v>
      </c>
      <c r="R91" s="115">
        <v>0</v>
      </c>
      <c r="S91" s="115">
        <v>0</v>
      </c>
      <c r="T91" s="115">
        <v>0</v>
      </c>
      <c r="U91" s="115">
        <v>0</v>
      </c>
      <c r="V91" s="115">
        <v>0</v>
      </c>
      <c r="W91" s="115">
        <v>0</v>
      </c>
      <c r="X91" s="115">
        <v>0</v>
      </c>
      <c r="Y91" s="115">
        <v>0</v>
      </c>
      <c r="Z91" s="115">
        <v>0</v>
      </c>
      <c r="AA91" s="115">
        <v>0</v>
      </c>
      <c r="AB91" s="115">
        <v>0</v>
      </c>
      <c r="AC91" s="115">
        <v>0</v>
      </c>
      <c r="AD91" s="115">
        <v>0</v>
      </c>
      <c r="AE91" s="116">
        <v>0</v>
      </c>
    </row>
    <row r="92" spans="1:32" s="1" customFormat="1" ht="15.9" customHeight="1" x14ac:dyDescent="0.25">
      <c r="A92" s="71">
        <f>+A91+1</f>
        <v>2</v>
      </c>
      <c r="B92" s="72" t="s">
        <v>59</v>
      </c>
      <c r="C92" s="71">
        <v>1149</v>
      </c>
      <c r="D92" s="110">
        <v>1</v>
      </c>
      <c r="E92" s="65">
        <v>1</v>
      </c>
      <c r="F92" s="65">
        <v>1</v>
      </c>
      <c r="G92" s="65">
        <v>1</v>
      </c>
      <c r="H92" s="65">
        <v>1</v>
      </c>
      <c r="I92" s="65">
        <v>1</v>
      </c>
      <c r="J92" s="65">
        <v>1</v>
      </c>
      <c r="K92" s="65">
        <v>1</v>
      </c>
      <c r="L92" s="65">
        <v>1</v>
      </c>
      <c r="M92" s="65">
        <v>1</v>
      </c>
      <c r="N92" s="65">
        <v>1</v>
      </c>
      <c r="O92" s="65">
        <v>1</v>
      </c>
      <c r="P92" s="65">
        <v>1</v>
      </c>
      <c r="Q92" s="65">
        <v>1</v>
      </c>
      <c r="R92" s="65">
        <v>1</v>
      </c>
      <c r="S92" s="65">
        <v>1</v>
      </c>
      <c r="T92" s="65">
        <v>1</v>
      </c>
      <c r="U92" s="65">
        <v>1</v>
      </c>
      <c r="V92" s="65">
        <v>1</v>
      </c>
      <c r="W92" s="65">
        <v>1</v>
      </c>
      <c r="X92" s="65">
        <v>1</v>
      </c>
      <c r="Y92" s="65">
        <v>1</v>
      </c>
      <c r="Z92" s="65">
        <v>1</v>
      </c>
      <c r="AA92" s="65">
        <v>1</v>
      </c>
      <c r="AB92" s="65">
        <v>1</v>
      </c>
      <c r="AC92" s="65">
        <v>1</v>
      </c>
      <c r="AD92" s="65">
        <v>1</v>
      </c>
      <c r="AE92" s="75">
        <v>1</v>
      </c>
    </row>
    <row r="93" spans="1:32" s="1" customFormat="1" ht="15.9" customHeight="1" x14ac:dyDescent="0.25">
      <c r="A93" s="71">
        <f>+A92+1</f>
        <v>3</v>
      </c>
      <c r="B93" s="72" t="s">
        <v>60</v>
      </c>
      <c r="C93" s="71">
        <v>670</v>
      </c>
      <c r="D93" s="110">
        <v>1</v>
      </c>
      <c r="E93" s="65">
        <v>1</v>
      </c>
      <c r="F93" s="65">
        <v>1</v>
      </c>
      <c r="G93" s="65">
        <v>1</v>
      </c>
      <c r="H93" s="65">
        <v>1</v>
      </c>
      <c r="I93" s="65">
        <v>1</v>
      </c>
      <c r="J93" s="65">
        <v>1</v>
      </c>
      <c r="K93" s="65">
        <v>1</v>
      </c>
      <c r="L93" s="65">
        <v>1</v>
      </c>
      <c r="M93" s="65">
        <v>1</v>
      </c>
      <c r="N93" s="65">
        <v>1</v>
      </c>
      <c r="O93" s="65">
        <v>1</v>
      </c>
      <c r="P93" s="65">
        <v>1</v>
      </c>
      <c r="Q93" s="65">
        <v>1</v>
      </c>
      <c r="R93" s="65">
        <v>1</v>
      </c>
      <c r="S93" s="65">
        <v>1</v>
      </c>
      <c r="T93" s="65">
        <v>1</v>
      </c>
      <c r="U93" s="65">
        <v>1</v>
      </c>
      <c r="V93" s="65">
        <v>1</v>
      </c>
      <c r="W93" s="65">
        <v>1</v>
      </c>
      <c r="X93" s="65">
        <v>1</v>
      </c>
      <c r="Y93" s="65">
        <v>1</v>
      </c>
      <c r="Z93" s="65">
        <v>1</v>
      </c>
      <c r="AA93" s="65">
        <v>1</v>
      </c>
      <c r="AB93" s="65">
        <v>1</v>
      </c>
      <c r="AC93" s="65">
        <v>1</v>
      </c>
      <c r="AD93" s="65">
        <v>1</v>
      </c>
      <c r="AE93" s="75">
        <v>1</v>
      </c>
    </row>
    <row r="94" spans="1:32" s="1" customFormat="1" ht="15.9" customHeight="1" x14ac:dyDescent="0.25">
      <c r="A94" s="71">
        <f>+A93+1</f>
        <v>4</v>
      </c>
      <c r="B94" s="72" t="s">
        <v>61</v>
      </c>
      <c r="C94" s="71">
        <v>1162</v>
      </c>
      <c r="D94" s="110">
        <v>1</v>
      </c>
      <c r="E94" s="65">
        <v>1</v>
      </c>
      <c r="F94" s="65">
        <v>1</v>
      </c>
      <c r="G94" s="65">
        <v>1</v>
      </c>
      <c r="H94" s="65">
        <v>1</v>
      </c>
      <c r="I94" s="65">
        <v>1</v>
      </c>
      <c r="J94" s="65">
        <v>1</v>
      </c>
      <c r="K94" s="65">
        <v>1</v>
      </c>
      <c r="L94" s="65">
        <v>1</v>
      </c>
      <c r="M94" s="65">
        <v>1</v>
      </c>
      <c r="N94" s="65">
        <v>1</v>
      </c>
      <c r="O94" s="65">
        <v>1</v>
      </c>
      <c r="P94" s="65">
        <v>1</v>
      </c>
      <c r="Q94" s="65">
        <v>1</v>
      </c>
      <c r="R94" s="65">
        <v>1</v>
      </c>
      <c r="S94" s="65">
        <v>1</v>
      </c>
      <c r="T94" s="65">
        <v>1</v>
      </c>
      <c r="U94" s="65">
        <v>1</v>
      </c>
      <c r="V94" s="65">
        <v>1</v>
      </c>
      <c r="W94" s="65">
        <v>1</v>
      </c>
      <c r="X94" s="65">
        <v>1</v>
      </c>
      <c r="Y94" s="65">
        <v>1</v>
      </c>
      <c r="Z94" s="65">
        <v>1</v>
      </c>
      <c r="AA94" s="65">
        <v>1</v>
      </c>
      <c r="AB94" s="65">
        <v>1</v>
      </c>
      <c r="AC94" s="65">
        <v>1</v>
      </c>
      <c r="AD94" s="65">
        <v>1</v>
      </c>
      <c r="AE94" s="75">
        <v>1</v>
      </c>
    </row>
    <row r="95" spans="1:32" s="1" customFormat="1" ht="15.9" customHeight="1" thickBot="1" x14ac:dyDescent="0.3">
      <c r="A95" s="73">
        <f>+A94+1</f>
        <v>5</v>
      </c>
      <c r="B95" s="74" t="s">
        <v>62</v>
      </c>
      <c r="C95" s="73">
        <v>504</v>
      </c>
      <c r="D95" s="111">
        <v>1</v>
      </c>
      <c r="E95" s="70">
        <v>1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v>1</v>
      </c>
      <c r="L95" s="70">
        <v>1</v>
      </c>
      <c r="M95" s="70">
        <v>1</v>
      </c>
      <c r="N95" s="70">
        <v>1</v>
      </c>
      <c r="O95" s="70">
        <v>1</v>
      </c>
      <c r="P95" s="70">
        <v>1</v>
      </c>
      <c r="Q95" s="70">
        <v>1</v>
      </c>
      <c r="R95" s="70">
        <v>1</v>
      </c>
      <c r="S95" s="70">
        <v>1</v>
      </c>
      <c r="T95" s="70">
        <v>1</v>
      </c>
      <c r="U95" s="70">
        <v>1</v>
      </c>
      <c r="V95" s="70">
        <v>1</v>
      </c>
      <c r="W95" s="70">
        <v>1</v>
      </c>
      <c r="X95" s="70">
        <v>1</v>
      </c>
      <c r="Y95" s="70">
        <v>1</v>
      </c>
      <c r="Z95" s="70">
        <v>1</v>
      </c>
      <c r="AA95" s="70">
        <v>1</v>
      </c>
      <c r="AB95" s="70">
        <v>1</v>
      </c>
      <c r="AC95" s="70">
        <v>1</v>
      </c>
      <c r="AD95" s="70">
        <v>1</v>
      </c>
      <c r="AE95" s="76">
        <v>1</v>
      </c>
    </row>
    <row r="96" spans="1:32" s="1" customFormat="1" ht="15.9" customHeight="1" x14ac:dyDescent="0.25">
      <c r="A96" s="9"/>
      <c r="B96" s="20" t="s">
        <v>107</v>
      </c>
      <c r="C96" s="11"/>
      <c r="D96" s="49">
        <f t="shared" ref="D96:AE96" si="22">(D91*$C91)+(D92*$C92)+(D93*$C93)+(D94*$C94)+(D95*$C95)</f>
        <v>4355</v>
      </c>
      <c r="E96" s="39">
        <f t="shared" si="22"/>
        <v>4355</v>
      </c>
      <c r="F96" s="39">
        <f t="shared" si="22"/>
        <v>4355</v>
      </c>
      <c r="G96" s="39">
        <f t="shared" si="22"/>
        <v>4355</v>
      </c>
      <c r="H96" s="39">
        <f t="shared" si="22"/>
        <v>4355</v>
      </c>
      <c r="I96" s="39">
        <f t="shared" si="22"/>
        <v>4355</v>
      </c>
      <c r="J96" s="39">
        <f t="shared" si="22"/>
        <v>4355</v>
      </c>
      <c r="K96" s="39">
        <f t="shared" si="22"/>
        <v>4355</v>
      </c>
      <c r="L96" s="39">
        <f t="shared" si="22"/>
        <v>4355</v>
      </c>
      <c r="M96" s="39">
        <f t="shared" si="22"/>
        <v>4355</v>
      </c>
      <c r="N96" s="39">
        <f t="shared" si="22"/>
        <v>4355</v>
      </c>
      <c r="O96" s="39">
        <f t="shared" si="22"/>
        <v>4355</v>
      </c>
      <c r="P96" s="39">
        <f t="shared" si="22"/>
        <v>4355</v>
      </c>
      <c r="Q96" s="39">
        <f t="shared" si="22"/>
        <v>4355</v>
      </c>
      <c r="R96" s="39">
        <f t="shared" si="22"/>
        <v>3485</v>
      </c>
      <c r="S96" s="39">
        <f t="shared" si="22"/>
        <v>3485</v>
      </c>
      <c r="T96" s="39">
        <f t="shared" si="22"/>
        <v>3485</v>
      </c>
      <c r="U96" s="39">
        <f t="shared" si="22"/>
        <v>3485</v>
      </c>
      <c r="V96" s="39">
        <f t="shared" si="22"/>
        <v>3485</v>
      </c>
      <c r="W96" s="39">
        <f t="shared" si="22"/>
        <v>3485</v>
      </c>
      <c r="X96" s="39">
        <f t="shared" si="22"/>
        <v>3485</v>
      </c>
      <c r="Y96" s="39">
        <f t="shared" si="22"/>
        <v>3485</v>
      </c>
      <c r="Z96" s="39">
        <f t="shared" si="22"/>
        <v>3485</v>
      </c>
      <c r="AA96" s="39">
        <f t="shared" si="22"/>
        <v>3485</v>
      </c>
      <c r="AB96" s="39">
        <f t="shared" si="22"/>
        <v>3485</v>
      </c>
      <c r="AC96" s="39">
        <f t="shared" si="22"/>
        <v>3485</v>
      </c>
      <c r="AD96" s="39">
        <f t="shared" si="22"/>
        <v>3485</v>
      </c>
      <c r="AE96" s="40">
        <f t="shared" si="22"/>
        <v>3485</v>
      </c>
    </row>
    <row r="97" spans="1:32" s="18" customFormat="1" ht="15.9" customHeight="1" x14ac:dyDescent="0.25">
      <c r="A97" s="15"/>
      <c r="B97" s="13" t="s">
        <v>108</v>
      </c>
      <c r="C97" s="19">
        <v>2.0799999999999999E-2</v>
      </c>
      <c r="D97" s="49">
        <f t="shared" ref="D97:AE97" si="23">(IF(D91&lt;100%,0,D91*$C91)+IF(D92&lt;100%,0,D92*$C92)+IF(D93&lt;100%,0,D93*$C93)+IF(D94&lt;100%,0,D94*$C94)+IF(D95&lt;100%,0,D95*$C95))*$C97</f>
        <v>90.583999999999989</v>
      </c>
      <c r="E97" s="12">
        <f t="shared" si="23"/>
        <v>90.583999999999989</v>
      </c>
      <c r="F97" s="12">
        <f t="shared" si="23"/>
        <v>90.583999999999989</v>
      </c>
      <c r="G97" s="12">
        <f t="shared" si="23"/>
        <v>90.583999999999989</v>
      </c>
      <c r="H97" s="12">
        <f t="shared" si="23"/>
        <v>90.583999999999989</v>
      </c>
      <c r="I97" s="12">
        <f t="shared" si="23"/>
        <v>90.583999999999989</v>
      </c>
      <c r="J97" s="12">
        <f t="shared" si="23"/>
        <v>90.583999999999989</v>
      </c>
      <c r="K97" s="12">
        <f t="shared" si="23"/>
        <v>90.583999999999989</v>
      </c>
      <c r="L97" s="12">
        <f t="shared" si="23"/>
        <v>90.583999999999989</v>
      </c>
      <c r="M97" s="12">
        <f t="shared" si="23"/>
        <v>90.583999999999989</v>
      </c>
      <c r="N97" s="12">
        <f t="shared" si="23"/>
        <v>90.583999999999989</v>
      </c>
      <c r="O97" s="12">
        <f t="shared" si="23"/>
        <v>90.583999999999989</v>
      </c>
      <c r="P97" s="12">
        <f t="shared" si="23"/>
        <v>90.583999999999989</v>
      </c>
      <c r="Q97" s="12">
        <f t="shared" si="23"/>
        <v>90.583999999999989</v>
      </c>
      <c r="R97" s="12">
        <f t="shared" si="23"/>
        <v>72.488</v>
      </c>
      <c r="S97" s="12">
        <f t="shared" si="23"/>
        <v>72.488</v>
      </c>
      <c r="T97" s="12">
        <f t="shared" si="23"/>
        <v>72.488</v>
      </c>
      <c r="U97" s="12">
        <f t="shared" si="23"/>
        <v>72.488</v>
      </c>
      <c r="V97" s="12">
        <f t="shared" si="23"/>
        <v>72.488</v>
      </c>
      <c r="W97" s="12">
        <f t="shared" si="23"/>
        <v>72.488</v>
      </c>
      <c r="X97" s="12">
        <f t="shared" si="23"/>
        <v>72.488</v>
      </c>
      <c r="Y97" s="12">
        <f t="shared" si="23"/>
        <v>72.488</v>
      </c>
      <c r="Z97" s="12">
        <f t="shared" si="23"/>
        <v>72.488</v>
      </c>
      <c r="AA97" s="12">
        <f t="shared" si="23"/>
        <v>72.488</v>
      </c>
      <c r="AB97" s="12">
        <f t="shared" si="23"/>
        <v>72.488</v>
      </c>
      <c r="AC97" s="12">
        <f t="shared" si="23"/>
        <v>72.488</v>
      </c>
      <c r="AD97" s="12">
        <f t="shared" si="23"/>
        <v>72.488</v>
      </c>
      <c r="AE97" s="30">
        <f t="shared" si="23"/>
        <v>72.488</v>
      </c>
      <c r="AF97" s="28"/>
    </row>
    <row r="98" spans="1:32" s="18" customFormat="1" ht="15.9" customHeight="1" x14ac:dyDescent="0.25">
      <c r="A98" s="15"/>
      <c r="B98" s="14" t="s">
        <v>106</v>
      </c>
      <c r="C98" s="16"/>
      <c r="D98" s="51">
        <f t="shared" ref="D98:AE98" si="24">D96-D97</f>
        <v>4264.4160000000002</v>
      </c>
      <c r="E98" s="17">
        <f t="shared" si="24"/>
        <v>4264.4160000000002</v>
      </c>
      <c r="F98" s="17">
        <f t="shared" si="24"/>
        <v>4264.4160000000002</v>
      </c>
      <c r="G98" s="17">
        <f t="shared" si="24"/>
        <v>4264.4160000000002</v>
      </c>
      <c r="H98" s="17">
        <f t="shared" si="24"/>
        <v>4264.4160000000002</v>
      </c>
      <c r="I98" s="17">
        <f t="shared" si="24"/>
        <v>4264.4160000000002</v>
      </c>
      <c r="J98" s="17">
        <f t="shared" si="24"/>
        <v>4264.4160000000002</v>
      </c>
      <c r="K98" s="17">
        <f t="shared" si="24"/>
        <v>4264.4160000000002</v>
      </c>
      <c r="L98" s="17">
        <f t="shared" si="24"/>
        <v>4264.4160000000002</v>
      </c>
      <c r="M98" s="17">
        <f t="shared" si="24"/>
        <v>4264.4160000000002</v>
      </c>
      <c r="N98" s="17">
        <f t="shared" si="24"/>
        <v>4264.4160000000002</v>
      </c>
      <c r="O98" s="17">
        <f t="shared" si="24"/>
        <v>4264.4160000000002</v>
      </c>
      <c r="P98" s="17">
        <f t="shared" si="24"/>
        <v>4264.4160000000002</v>
      </c>
      <c r="Q98" s="17">
        <f t="shared" si="24"/>
        <v>4264.4160000000002</v>
      </c>
      <c r="R98" s="17">
        <f t="shared" si="24"/>
        <v>3412.5120000000002</v>
      </c>
      <c r="S98" s="17">
        <f t="shared" si="24"/>
        <v>3412.5120000000002</v>
      </c>
      <c r="T98" s="17">
        <f t="shared" si="24"/>
        <v>3412.5120000000002</v>
      </c>
      <c r="U98" s="17">
        <f t="shared" si="24"/>
        <v>3412.5120000000002</v>
      </c>
      <c r="V98" s="17">
        <f t="shared" si="24"/>
        <v>3412.5120000000002</v>
      </c>
      <c r="W98" s="17">
        <f t="shared" si="24"/>
        <v>3412.5120000000002</v>
      </c>
      <c r="X98" s="17">
        <f t="shared" si="24"/>
        <v>3412.5120000000002</v>
      </c>
      <c r="Y98" s="17">
        <f t="shared" si="24"/>
        <v>3412.5120000000002</v>
      </c>
      <c r="Z98" s="17">
        <f t="shared" si="24"/>
        <v>3412.5120000000002</v>
      </c>
      <c r="AA98" s="17">
        <f t="shared" si="24"/>
        <v>3412.5120000000002</v>
      </c>
      <c r="AB98" s="17">
        <f t="shared" si="24"/>
        <v>3412.5120000000002</v>
      </c>
      <c r="AC98" s="17">
        <f t="shared" si="24"/>
        <v>3412.5120000000002</v>
      </c>
      <c r="AD98" s="17">
        <f t="shared" si="24"/>
        <v>3412.5120000000002</v>
      </c>
      <c r="AE98" s="31">
        <f t="shared" si="24"/>
        <v>3412.5120000000002</v>
      </c>
      <c r="AF98" s="28"/>
    </row>
    <row r="99" spans="1:32" s="1" customFormat="1" ht="15.9" customHeight="1" x14ac:dyDescent="0.25">
      <c r="A99" s="3"/>
      <c r="B99" s="7" t="s">
        <v>105</v>
      </c>
      <c r="C99" s="8">
        <f>SUM(C91:C95)</f>
        <v>4355</v>
      </c>
      <c r="D99" s="48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29"/>
    </row>
    <row r="100" spans="1:32" s="1" customFormat="1" ht="15.9" customHeight="1" x14ac:dyDescent="0.25">
      <c r="A100" s="3"/>
      <c r="B100" s="4"/>
      <c r="C100" s="3">
        <f>SUM(D98:AE98)/28</f>
        <v>3838.4640000000004</v>
      </c>
      <c r="D100" s="48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29"/>
    </row>
    <row r="101" spans="1:32" s="1" customFormat="1" ht="15.9" customHeight="1" x14ac:dyDescent="0.3">
      <c r="A101" s="3"/>
      <c r="B101" s="113" t="s">
        <v>111</v>
      </c>
      <c r="C101" s="3"/>
      <c r="D101" s="48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29"/>
    </row>
    <row r="102" spans="1:32" s="1" customFormat="1" ht="15.9" customHeight="1" x14ac:dyDescent="0.25">
      <c r="A102" s="71">
        <v>1</v>
      </c>
      <c r="B102" s="72" t="s">
        <v>63</v>
      </c>
      <c r="C102" s="71">
        <v>780</v>
      </c>
      <c r="D102" s="110">
        <v>1</v>
      </c>
      <c r="E102" s="65">
        <v>1</v>
      </c>
      <c r="F102" s="65">
        <v>1</v>
      </c>
      <c r="G102" s="65">
        <v>1</v>
      </c>
      <c r="H102" s="65">
        <v>1</v>
      </c>
      <c r="I102" s="65">
        <v>1</v>
      </c>
      <c r="J102" s="65">
        <v>1</v>
      </c>
      <c r="K102" s="65">
        <v>1</v>
      </c>
      <c r="L102" s="65">
        <v>1</v>
      </c>
      <c r="M102" s="65">
        <v>1</v>
      </c>
      <c r="N102" s="65">
        <v>1</v>
      </c>
      <c r="O102" s="65">
        <v>1</v>
      </c>
      <c r="P102" s="65">
        <v>1</v>
      </c>
      <c r="Q102" s="65">
        <v>1</v>
      </c>
      <c r="R102" s="65">
        <v>1</v>
      </c>
      <c r="S102" s="65">
        <v>1</v>
      </c>
      <c r="T102" s="65">
        <v>1</v>
      </c>
      <c r="U102" s="65">
        <v>1</v>
      </c>
      <c r="V102" s="65">
        <v>1</v>
      </c>
      <c r="W102" s="65">
        <v>1</v>
      </c>
      <c r="X102" s="65">
        <v>1</v>
      </c>
      <c r="Y102" s="65">
        <v>1</v>
      </c>
      <c r="Z102" s="65">
        <v>1</v>
      </c>
      <c r="AA102" s="65">
        <v>1</v>
      </c>
      <c r="AB102" s="65">
        <v>1</v>
      </c>
      <c r="AC102" s="65">
        <v>1</v>
      </c>
      <c r="AD102" s="65">
        <v>1</v>
      </c>
      <c r="AE102" s="75">
        <v>1</v>
      </c>
    </row>
    <row r="103" spans="1:32" s="1" customFormat="1" ht="15.9" customHeight="1" x14ac:dyDescent="0.25">
      <c r="A103" s="71">
        <f>+A102+1</f>
        <v>2</v>
      </c>
      <c r="B103" s="72" t="s">
        <v>64</v>
      </c>
      <c r="C103" s="71">
        <v>470</v>
      </c>
      <c r="D103" s="110">
        <v>1</v>
      </c>
      <c r="E103" s="65">
        <v>1</v>
      </c>
      <c r="F103" s="65">
        <v>1</v>
      </c>
      <c r="G103" s="65">
        <v>1</v>
      </c>
      <c r="H103" s="65">
        <v>1</v>
      </c>
      <c r="I103" s="65">
        <v>1</v>
      </c>
      <c r="J103" s="65">
        <v>1</v>
      </c>
      <c r="K103" s="65">
        <v>1</v>
      </c>
      <c r="L103" s="65">
        <v>1</v>
      </c>
      <c r="M103" s="65">
        <v>1</v>
      </c>
      <c r="N103" s="65">
        <v>1</v>
      </c>
      <c r="O103" s="65">
        <v>1</v>
      </c>
      <c r="P103" s="65">
        <v>1</v>
      </c>
      <c r="Q103" s="65">
        <v>1</v>
      </c>
      <c r="R103" s="65">
        <v>1</v>
      </c>
      <c r="S103" s="65">
        <v>1</v>
      </c>
      <c r="T103" s="65">
        <v>1</v>
      </c>
      <c r="U103" s="65">
        <v>1</v>
      </c>
      <c r="V103" s="65">
        <v>1</v>
      </c>
      <c r="W103" s="65">
        <v>1</v>
      </c>
      <c r="X103" s="65">
        <v>1</v>
      </c>
      <c r="Y103" s="65">
        <v>1</v>
      </c>
      <c r="Z103" s="65">
        <v>1</v>
      </c>
      <c r="AA103" s="65">
        <v>1</v>
      </c>
      <c r="AB103" s="65">
        <v>1</v>
      </c>
      <c r="AC103" s="65">
        <v>1</v>
      </c>
      <c r="AD103" s="65">
        <v>1</v>
      </c>
      <c r="AE103" s="75">
        <v>1</v>
      </c>
    </row>
    <row r="104" spans="1:32" s="1" customFormat="1" ht="15.9" customHeight="1" x14ac:dyDescent="0.25">
      <c r="A104" s="71">
        <f>+A103+1</f>
        <v>3</v>
      </c>
      <c r="B104" s="72" t="s">
        <v>65</v>
      </c>
      <c r="C104" s="71">
        <v>975</v>
      </c>
      <c r="D104" s="110">
        <v>1</v>
      </c>
      <c r="E104" s="65">
        <v>1</v>
      </c>
      <c r="F104" s="65">
        <v>1</v>
      </c>
      <c r="G104" s="65">
        <v>1</v>
      </c>
      <c r="H104" s="65">
        <v>1</v>
      </c>
      <c r="I104" s="65">
        <v>1</v>
      </c>
      <c r="J104" s="65">
        <v>1</v>
      </c>
      <c r="K104" s="65">
        <v>1</v>
      </c>
      <c r="L104" s="65">
        <v>1</v>
      </c>
      <c r="M104" s="65">
        <v>1</v>
      </c>
      <c r="N104" s="65">
        <v>1</v>
      </c>
      <c r="O104" s="65">
        <v>1</v>
      </c>
      <c r="P104" s="65">
        <v>1</v>
      </c>
      <c r="Q104" s="65">
        <v>1</v>
      </c>
      <c r="R104" s="65">
        <v>1</v>
      </c>
      <c r="S104" s="65">
        <v>1</v>
      </c>
      <c r="T104" s="65">
        <v>1</v>
      </c>
      <c r="U104" s="65">
        <v>1</v>
      </c>
      <c r="V104" s="65">
        <v>1</v>
      </c>
      <c r="W104" s="65">
        <v>1</v>
      </c>
      <c r="X104" s="65">
        <v>1</v>
      </c>
      <c r="Y104" s="65">
        <v>1</v>
      </c>
      <c r="Z104" s="65">
        <v>1</v>
      </c>
      <c r="AA104" s="65">
        <v>1</v>
      </c>
      <c r="AB104" s="65">
        <v>1</v>
      </c>
      <c r="AC104" s="65">
        <v>1</v>
      </c>
      <c r="AD104" s="65">
        <v>1</v>
      </c>
      <c r="AE104" s="75">
        <v>1</v>
      </c>
    </row>
    <row r="105" spans="1:32" s="1" customFormat="1" ht="15.9" customHeight="1" x14ac:dyDescent="0.25">
      <c r="A105" s="71">
        <f>+A104+1</f>
        <v>4</v>
      </c>
      <c r="B105" s="72" t="s">
        <v>66</v>
      </c>
      <c r="C105" s="71">
        <v>965</v>
      </c>
      <c r="D105" s="110">
        <v>1</v>
      </c>
      <c r="E105" s="65">
        <v>1</v>
      </c>
      <c r="F105" s="65">
        <v>1</v>
      </c>
      <c r="G105" s="65">
        <v>1</v>
      </c>
      <c r="H105" s="65">
        <v>1</v>
      </c>
      <c r="I105" s="65">
        <v>1</v>
      </c>
      <c r="J105" s="65">
        <v>1</v>
      </c>
      <c r="K105" s="65">
        <v>1</v>
      </c>
      <c r="L105" s="65">
        <v>1</v>
      </c>
      <c r="M105" s="65">
        <v>1</v>
      </c>
      <c r="N105" s="65">
        <v>1</v>
      </c>
      <c r="O105" s="65">
        <v>1</v>
      </c>
      <c r="P105" s="65">
        <v>1</v>
      </c>
      <c r="Q105" s="65">
        <v>1</v>
      </c>
      <c r="R105" s="65">
        <v>1</v>
      </c>
      <c r="S105" s="65">
        <v>1</v>
      </c>
      <c r="T105" s="65">
        <v>1</v>
      </c>
      <c r="U105" s="65">
        <v>1</v>
      </c>
      <c r="V105" s="65">
        <v>1</v>
      </c>
      <c r="W105" s="65">
        <v>1</v>
      </c>
      <c r="X105" s="65">
        <v>1</v>
      </c>
      <c r="Y105" s="65">
        <v>1</v>
      </c>
      <c r="Z105" s="65">
        <v>1</v>
      </c>
      <c r="AA105" s="65">
        <v>1</v>
      </c>
      <c r="AB105" s="65">
        <v>1</v>
      </c>
      <c r="AC105" s="65">
        <v>1</v>
      </c>
      <c r="AD105" s="65">
        <v>1</v>
      </c>
      <c r="AE105" s="75">
        <v>1</v>
      </c>
    </row>
    <row r="106" spans="1:32" s="1" customFormat="1" ht="15.9" customHeight="1" x14ac:dyDescent="0.25">
      <c r="A106" s="71">
        <f>+A105+1</f>
        <v>5</v>
      </c>
      <c r="B106" s="72" t="s">
        <v>67</v>
      </c>
      <c r="C106" s="71">
        <v>610</v>
      </c>
      <c r="D106" s="110">
        <v>1</v>
      </c>
      <c r="E106" s="65">
        <v>1</v>
      </c>
      <c r="F106" s="65">
        <v>1</v>
      </c>
      <c r="G106" s="65">
        <v>1</v>
      </c>
      <c r="H106" s="65">
        <v>1</v>
      </c>
      <c r="I106" s="65">
        <v>1</v>
      </c>
      <c r="J106" s="65">
        <v>1</v>
      </c>
      <c r="K106" s="65">
        <v>1</v>
      </c>
      <c r="L106" s="65">
        <v>1</v>
      </c>
      <c r="M106" s="65">
        <v>1</v>
      </c>
      <c r="N106" s="65">
        <v>1</v>
      </c>
      <c r="O106" s="65">
        <v>1</v>
      </c>
      <c r="P106" s="65">
        <v>1</v>
      </c>
      <c r="Q106" s="65">
        <v>1</v>
      </c>
      <c r="R106" s="65">
        <v>1</v>
      </c>
      <c r="S106" s="65">
        <v>1</v>
      </c>
      <c r="T106" s="65">
        <v>1</v>
      </c>
      <c r="U106" s="65">
        <v>1</v>
      </c>
      <c r="V106" s="65">
        <v>1</v>
      </c>
      <c r="W106" s="65">
        <v>1</v>
      </c>
      <c r="X106" s="65">
        <v>1</v>
      </c>
      <c r="Y106" s="65">
        <v>1</v>
      </c>
      <c r="Z106" s="65">
        <v>1</v>
      </c>
      <c r="AA106" s="65">
        <v>1</v>
      </c>
      <c r="AB106" s="65">
        <v>1</v>
      </c>
      <c r="AC106" s="65">
        <v>1</v>
      </c>
      <c r="AD106" s="65">
        <v>1</v>
      </c>
      <c r="AE106" s="75">
        <v>1</v>
      </c>
    </row>
    <row r="107" spans="1:32" s="1" customFormat="1" ht="15.9" customHeight="1" thickBot="1" x14ac:dyDescent="0.3">
      <c r="A107" s="73">
        <f>+A106+1</f>
        <v>6</v>
      </c>
      <c r="B107" s="74" t="s">
        <v>68</v>
      </c>
      <c r="C107" s="73">
        <v>1137</v>
      </c>
      <c r="D107" s="111">
        <v>1</v>
      </c>
      <c r="E107" s="70">
        <v>1</v>
      </c>
      <c r="F107" s="70">
        <v>1</v>
      </c>
      <c r="G107" s="70">
        <v>1</v>
      </c>
      <c r="H107" s="70">
        <v>1</v>
      </c>
      <c r="I107" s="70">
        <v>1</v>
      </c>
      <c r="J107" s="70">
        <v>1</v>
      </c>
      <c r="K107" s="70">
        <v>1</v>
      </c>
      <c r="L107" s="70">
        <v>1</v>
      </c>
      <c r="M107" s="70">
        <v>1</v>
      </c>
      <c r="N107" s="70">
        <v>1</v>
      </c>
      <c r="O107" s="70">
        <v>1</v>
      </c>
      <c r="P107" s="70">
        <v>1</v>
      </c>
      <c r="Q107" s="70">
        <v>1</v>
      </c>
      <c r="R107" s="70">
        <v>1</v>
      </c>
      <c r="S107" s="70">
        <v>1</v>
      </c>
      <c r="T107" s="70">
        <v>1</v>
      </c>
      <c r="U107" s="70">
        <v>1</v>
      </c>
      <c r="V107" s="70">
        <v>1</v>
      </c>
      <c r="W107" s="70">
        <v>1</v>
      </c>
      <c r="X107" s="70">
        <v>1</v>
      </c>
      <c r="Y107" s="70">
        <v>1</v>
      </c>
      <c r="Z107" s="70">
        <v>1</v>
      </c>
      <c r="AA107" s="70">
        <v>1</v>
      </c>
      <c r="AB107" s="70">
        <v>1</v>
      </c>
      <c r="AC107" s="70">
        <v>1</v>
      </c>
      <c r="AD107" s="70">
        <v>1</v>
      </c>
      <c r="AE107" s="76">
        <v>1</v>
      </c>
    </row>
    <row r="108" spans="1:32" s="1" customFormat="1" ht="15.9" customHeight="1" x14ac:dyDescent="0.25">
      <c r="A108" s="9"/>
      <c r="B108" s="13" t="s">
        <v>107</v>
      </c>
      <c r="C108" s="11"/>
      <c r="D108" s="49">
        <f t="shared" ref="D108:AE108" si="25">(D102*$C102)+(D103*$C103)+(D104*$C104)+(D105*$C105)+(D106*$C106)+(D107*$C107)</f>
        <v>4937</v>
      </c>
      <c r="E108" s="39">
        <f t="shared" si="25"/>
        <v>4937</v>
      </c>
      <c r="F108" s="39">
        <f t="shared" si="25"/>
        <v>4937</v>
      </c>
      <c r="G108" s="39">
        <f t="shared" si="25"/>
        <v>4937</v>
      </c>
      <c r="H108" s="39">
        <f t="shared" si="25"/>
        <v>4937</v>
      </c>
      <c r="I108" s="39">
        <f t="shared" si="25"/>
        <v>4937</v>
      </c>
      <c r="J108" s="39">
        <f t="shared" si="25"/>
        <v>4937</v>
      </c>
      <c r="K108" s="39">
        <f t="shared" si="25"/>
        <v>4937</v>
      </c>
      <c r="L108" s="39">
        <f t="shared" si="25"/>
        <v>4937</v>
      </c>
      <c r="M108" s="39">
        <f t="shared" si="25"/>
        <v>4937</v>
      </c>
      <c r="N108" s="39">
        <f t="shared" si="25"/>
        <v>4937</v>
      </c>
      <c r="O108" s="39">
        <f t="shared" si="25"/>
        <v>4937</v>
      </c>
      <c r="P108" s="39">
        <f t="shared" si="25"/>
        <v>4937</v>
      </c>
      <c r="Q108" s="39">
        <f t="shared" si="25"/>
        <v>4937</v>
      </c>
      <c r="R108" s="39">
        <f t="shared" si="25"/>
        <v>4937</v>
      </c>
      <c r="S108" s="39">
        <f t="shared" si="25"/>
        <v>4937</v>
      </c>
      <c r="T108" s="39">
        <f t="shared" si="25"/>
        <v>4937</v>
      </c>
      <c r="U108" s="39">
        <f t="shared" si="25"/>
        <v>4937</v>
      </c>
      <c r="V108" s="39">
        <f t="shared" si="25"/>
        <v>4937</v>
      </c>
      <c r="W108" s="39">
        <f t="shared" si="25"/>
        <v>4937</v>
      </c>
      <c r="X108" s="39">
        <f t="shared" si="25"/>
        <v>4937</v>
      </c>
      <c r="Y108" s="39">
        <f t="shared" si="25"/>
        <v>4937</v>
      </c>
      <c r="Z108" s="39">
        <f t="shared" si="25"/>
        <v>4937</v>
      </c>
      <c r="AA108" s="39">
        <f t="shared" si="25"/>
        <v>4937</v>
      </c>
      <c r="AB108" s="39">
        <f t="shared" si="25"/>
        <v>4937</v>
      </c>
      <c r="AC108" s="39">
        <f t="shared" si="25"/>
        <v>4937</v>
      </c>
      <c r="AD108" s="39">
        <f t="shared" si="25"/>
        <v>4937</v>
      </c>
      <c r="AE108" s="40">
        <f t="shared" si="25"/>
        <v>4937</v>
      </c>
    </row>
    <row r="109" spans="1:32" s="1" customFormat="1" ht="15.9" customHeight="1" x14ac:dyDescent="0.25">
      <c r="A109" s="15"/>
      <c r="B109" s="13" t="s">
        <v>108</v>
      </c>
      <c r="C109" s="19">
        <v>5.0500000000000003E-2</v>
      </c>
      <c r="D109" s="49">
        <f t="shared" ref="D109:AE109" si="26">(IF(D102&lt;100%,0,D102*$C102)+IF(D103&lt;100%,0,D103*$C103)+IF(D104&lt;100%,0,D104*$C104)+IF(D105&lt;100%,0,D105*$C105)+IF(D106&lt;100%,0,D106*$C106)+IF(D107&lt;100%,0,D107*$C107))*$C109</f>
        <v>249.31850000000003</v>
      </c>
      <c r="E109" s="12">
        <f t="shared" si="26"/>
        <v>249.31850000000003</v>
      </c>
      <c r="F109" s="12">
        <f t="shared" si="26"/>
        <v>249.31850000000003</v>
      </c>
      <c r="G109" s="12">
        <f t="shared" si="26"/>
        <v>249.31850000000003</v>
      </c>
      <c r="H109" s="12">
        <f t="shared" si="26"/>
        <v>249.31850000000003</v>
      </c>
      <c r="I109" s="12">
        <f t="shared" si="26"/>
        <v>249.31850000000003</v>
      </c>
      <c r="J109" s="12">
        <f t="shared" si="26"/>
        <v>249.31850000000003</v>
      </c>
      <c r="K109" s="12">
        <f t="shared" si="26"/>
        <v>249.31850000000003</v>
      </c>
      <c r="L109" s="12">
        <f t="shared" si="26"/>
        <v>249.31850000000003</v>
      </c>
      <c r="M109" s="12">
        <f t="shared" si="26"/>
        <v>249.31850000000003</v>
      </c>
      <c r="N109" s="12">
        <f t="shared" si="26"/>
        <v>249.31850000000003</v>
      </c>
      <c r="O109" s="12">
        <f t="shared" si="26"/>
        <v>249.31850000000003</v>
      </c>
      <c r="P109" s="12">
        <f t="shared" si="26"/>
        <v>249.31850000000003</v>
      </c>
      <c r="Q109" s="12">
        <f t="shared" si="26"/>
        <v>249.31850000000003</v>
      </c>
      <c r="R109" s="12">
        <f t="shared" si="26"/>
        <v>249.31850000000003</v>
      </c>
      <c r="S109" s="12">
        <f t="shared" si="26"/>
        <v>249.31850000000003</v>
      </c>
      <c r="T109" s="12">
        <f t="shared" si="26"/>
        <v>249.31850000000003</v>
      </c>
      <c r="U109" s="12">
        <f t="shared" si="26"/>
        <v>249.31850000000003</v>
      </c>
      <c r="V109" s="12">
        <f t="shared" si="26"/>
        <v>249.31850000000003</v>
      </c>
      <c r="W109" s="12">
        <f t="shared" si="26"/>
        <v>249.31850000000003</v>
      </c>
      <c r="X109" s="12">
        <f t="shared" si="26"/>
        <v>249.31850000000003</v>
      </c>
      <c r="Y109" s="12">
        <f t="shared" si="26"/>
        <v>249.31850000000003</v>
      </c>
      <c r="Z109" s="12">
        <f t="shared" si="26"/>
        <v>249.31850000000003</v>
      </c>
      <c r="AA109" s="12">
        <f t="shared" si="26"/>
        <v>249.31850000000003</v>
      </c>
      <c r="AB109" s="12">
        <f t="shared" si="26"/>
        <v>249.31850000000003</v>
      </c>
      <c r="AC109" s="12">
        <f t="shared" si="26"/>
        <v>249.31850000000003</v>
      </c>
      <c r="AD109" s="12">
        <f t="shared" si="26"/>
        <v>249.31850000000003</v>
      </c>
      <c r="AE109" s="30">
        <f t="shared" si="26"/>
        <v>249.31850000000003</v>
      </c>
    </row>
    <row r="110" spans="1:32" s="1" customFormat="1" ht="15.9" customHeight="1" x14ac:dyDescent="0.25">
      <c r="A110" s="15"/>
      <c r="B110" s="14" t="s">
        <v>106</v>
      </c>
      <c r="C110" s="16"/>
      <c r="D110" s="51">
        <f t="shared" ref="D110:AE110" si="27">D108-D109</f>
        <v>4687.6814999999997</v>
      </c>
      <c r="E110" s="17">
        <f t="shared" si="27"/>
        <v>4687.6814999999997</v>
      </c>
      <c r="F110" s="17">
        <f t="shared" si="27"/>
        <v>4687.6814999999997</v>
      </c>
      <c r="G110" s="17">
        <f t="shared" si="27"/>
        <v>4687.6814999999997</v>
      </c>
      <c r="H110" s="17">
        <f t="shared" si="27"/>
        <v>4687.6814999999997</v>
      </c>
      <c r="I110" s="17">
        <f t="shared" si="27"/>
        <v>4687.6814999999997</v>
      </c>
      <c r="J110" s="17">
        <f t="shared" si="27"/>
        <v>4687.6814999999997</v>
      </c>
      <c r="K110" s="17">
        <f t="shared" si="27"/>
        <v>4687.6814999999997</v>
      </c>
      <c r="L110" s="17">
        <f t="shared" si="27"/>
        <v>4687.6814999999997</v>
      </c>
      <c r="M110" s="17">
        <f t="shared" si="27"/>
        <v>4687.6814999999997</v>
      </c>
      <c r="N110" s="17">
        <f t="shared" si="27"/>
        <v>4687.6814999999997</v>
      </c>
      <c r="O110" s="17">
        <f t="shared" si="27"/>
        <v>4687.6814999999997</v>
      </c>
      <c r="P110" s="17">
        <f t="shared" si="27"/>
        <v>4687.6814999999997</v>
      </c>
      <c r="Q110" s="17">
        <f t="shared" si="27"/>
        <v>4687.6814999999997</v>
      </c>
      <c r="R110" s="17">
        <f t="shared" si="27"/>
        <v>4687.6814999999997</v>
      </c>
      <c r="S110" s="17">
        <f t="shared" si="27"/>
        <v>4687.6814999999997</v>
      </c>
      <c r="T110" s="17">
        <f t="shared" si="27"/>
        <v>4687.6814999999997</v>
      </c>
      <c r="U110" s="17">
        <f t="shared" si="27"/>
        <v>4687.6814999999997</v>
      </c>
      <c r="V110" s="17">
        <f t="shared" si="27"/>
        <v>4687.6814999999997</v>
      </c>
      <c r="W110" s="17">
        <f t="shared" si="27"/>
        <v>4687.6814999999997</v>
      </c>
      <c r="X110" s="17">
        <f t="shared" si="27"/>
        <v>4687.6814999999997</v>
      </c>
      <c r="Y110" s="17">
        <f t="shared" si="27"/>
        <v>4687.6814999999997</v>
      </c>
      <c r="Z110" s="17">
        <f t="shared" si="27"/>
        <v>4687.6814999999997</v>
      </c>
      <c r="AA110" s="17">
        <f t="shared" si="27"/>
        <v>4687.6814999999997</v>
      </c>
      <c r="AB110" s="17">
        <f t="shared" si="27"/>
        <v>4687.6814999999997</v>
      </c>
      <c r="AC110" s="17">
        <f t="shared" si="27"/>
        <v>4687.6814999999997</v>
      </c>
      <c r="AD110" s="17">
        <f t="shared" si="27"/>
        <v>4687.6814999999997</v>
      </c>
      <c r="AE110" s="31">
        <f t="shared" si="27"/>
        <v>4687.6814999999997</v>
      </c>
    </row>
    <row r="111" spans="1:32" s="1" customFormat="1" ht="15.9" customHeight="1" x14ac:dyDescent="0.25">
      <c r="A111" s="3"/>
      <c r="B111" s="7" t="s">
        <v>105</v>
      </c>
      <c r="C111" s="8">
        <f>SUM(C102:C107)</f>
        <v>4937</v>
      </c>
      <c r="D111" s="48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29"/>
    </row>
    <row r="112" spans="1:32" s="1" customFormat="1" ht="15.9" customHeight="1" x14ac:dyDescent="0.25">
      <c r="A112" s="3"/>
      <c r="B112" s="4"/>
      <c r="C112" s="3">
        <f>SUM(D110:AE110)/28</f>
        <v>4687.6815000000033</v>
      </c>
      <c r="D112" s="48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29"/>
    </row>
    <row r="113" spans="1:31" s="1" customFormat="1" ht="15.9" customHeight="1" x14ac:dyDescent="0.3">
      <c r="A113" s="3"/>
      <c r="B113" s="113" t="s">
        <v>70</v>
      </c>
      <c r="C113" s="3"/>
      <c r="D113" s="48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29"/>
    </row>
    <row r="114" spans="1:31" s="1" customFormat="1" ht="15.9" customHeight="1" x14ac:dyDescent="0.25">
      <c r="A114" s="71">
        <v>1</v>
      </c>
      <c r="B114" s="72" t="s">
        <v>69</v>
      </c>
      <c r="C114" s="71">
        <v>1065</v>
      </c>
      <c r="D114" s="110">
        <v>1</v>
      </c>
      <c r="E114" s="65">
        <v>1</v>
      </c>
      <c r="F114" s="65">
        <v>1</v>
      </c>
      <c r="G114" s="65">
        <v>1</v>
      </c>
      <c r="H114" s="65">
        <v>1</v>
      </c>
      <c r="I114" s="65">
        <v>1</v>
      </c>
      <c r="J114" s="65">
        <v>1</v>
      </c>
      <c r="K114" s="65">
        <v>1</v>
      </c>
      <c r="L114" s="65">
        <v>1</v>
      </c>
      <c r="M114" s="65">
        <v>1</v>
      </c>
      <c r="N114" s="65">
        <v>1</v>
      </c>
      <c r="O114" s="65">
        <v>1</v>
      </c>
      <c r="P114" s="65">
        <v>1</v>
      </c>
      <c r="Q114" s="65">
        <v>1</v>
      </c>
      <c r="R114" s="65">
        <v>1</v>
      </c>
      <c r="S114" s="65">
        <v>1</v>
      </c>
      <c r="T114" s="65">
        <v>1</v>
      </c>
      <c r="U114" s="65">
        <v>1</v>
      </c>
      <c r="V114" s="65">
        <v>1</v>
      </c>
      <c r="W114" s="65">
        <v>1</v>
      </c>
      <c r="X114" s="65">
        <v>1</v>
      </c>
      <c r="Y114" s="65">
        <v>1</v>
      </c>
      <c r="Z114" s="65">
        <v>1</v>
      </c>
      <c r="AA114" s="65">
        <v>1</v>
      </c>
      <c r="AB114" s="65">
        <v>1</v>
      </c>
      <c r="AC114" s="65">
        <v>1</v>
      </c>
      <c r="AD114" s="65">
        <v>1</v>
      </c>
      <c r="AE114" s="75">
        <v>1</v>
      </c>
    </row>
    <row r="115" spans="1:31" s="1" customFormat="1" ht="15.9" customHeight="1" x14ac:dyDescent="0.25">
      <c r="A115" s="71">
        <f t="shared" ref="A115:A140" si="28">+A114+1</f>
        <v>2</v>
      </c>
      <c r="B115" s="72" t="s">
        <v>71</v>
      </c>
      <c r="C115" s="71">
        <v>1065</v>
      </c>
      <c r="D115" s="110">
        <v>1</v>
      </c>
      <c r="E115" s="65">
        <v>1</v>
      </c>
      <c r="F115" s="65">
        <v>1</v>
      </c>
      <c r="G115" s="65">
        <v>1</v>
      </c>
      <c r="H115" s="65">
        <v>1</v>
      </c>
      <c r="I115" s="65">
        <v>1</v>
      </c>
      <c r="J115" s="65">
        <v>1</v>
      </c>
      <c r="K115" s="65">
        <v>1</v>
      </c>
      <c r="L115" s="65">
        <v>1</v>
      </c>
      <c r="M115" s="65">
        <v>1</v>
      </c>
      <c r="N115" s="65">
        <v>1</v>
      </c>
      <c r="O115" s="65">
        <v>1</v>
      </c>
      <c r="P115" s="65">
        <v>1</v>
      </c>
      <c r="Q115" s="65">
        <v>1</v>
      </c>
      <c r="R115" s="65">
        <v>1</v>
      </c>
      <c r="S115" s="65">
        <v>1</v>
      </c>
      <c r="T115" s="65">
        <v>1</v>
      </c>
      <c r="U115" s="65">
        <v>1</v>
      </c>
      <c r="V115" s="65">
        <v>1</v>
      </c>
      <c r="W115" s="65">
        <v>1</v>
      </c>
      <c r="X115" s="65">
        <v>1</v>
      </c>
      <c r="Y115" s="65">
        <v>1</v>
      </c>
      <c r="Z115" s="65">
        <v>1</v>
      </c>
      <c r="AA115" s="65">
        <v>1</v>
      </c>
      <c r="AB115" s="65">
        <v>1</v>
      </c>
      <c r="AC115" s="65">
        <v>1</v>
      </c>
      <c r="AD115" s="65">
        <v>1</v>
      </c>
      <c r="AE115" s="75">
        <v>1</v>
      </c>
    </row>
    <row r="116" spans="1:31" s="1" customFormat="1" ht="15.9" customHeight="1" x14ac:dyDescent="0.25">
      <c r="A116" s="71">
        <f t="shared" si="28"/>
        <v>3</v>
      </c>
      <c r="B116" s="72" t="s">
        <v>72</v>
      </c>
      <c r="C116" s="71">
        <v>767</v>
      </c>
      <c r="D116" s="110">
        <v>1</v>
      </c>
      <c r="E116" s="65">
        <v>1</v>
      </c>
      <c r="F116" s="65">
        <v>1</v>
      </c>
      <c r="G116" s="65">
        <v>1</v>
      </c>
      <c r="H116" s="65">
        <v>1</v>
      </c>
      <c r="I116" s="65">
        <v>1</v>
      </c>
      <c r="J116" s="65">
        <v>1</v>
      </c>
      <c r="K116" s="65">
        <v>1</v>
      </c>
      <c r="L116" s="65">
        <v>1</v>
      </c>
      <c r="M116" s="65">
        <v>1</v>
      </c>
      <c r="N116" s="65">
        <v>1</v>
      </c>
      <c r="O116" s="65">
        <v>1</v>
      </c>
      <c r="P116" s="65">
        <v>1</v>
      </c>
      <c r="Q116" s="65">
        <v>1</v>
      </c>
      <c r="R116" s="65">
        <v>1</v>
      </c>
      <c r="S116" s="65">
        <v>1</v>
      </c>
      <c r="T116" s="65">
        <v>1</v>
      </c>
      <c r="U116" s="65">
        <v>1</v>
      </c>
      <c r="V116" s="65">
        <v>1</v>
      </c>
      <c r="W116" s="65">
        <v>1</v>
      </c>
      <c r="X116" s="65">
        <v>1</v>
      </c>
      <c r="Y116" s="65">
        <v>1</v>
      </c>
      <c r="Z116" s="65">
        <v>1</v>
      </c>
      <c r="AA116" s="65">
        <v>1</v>
      </c>
      <c r="AB116" s="65">
        <v>1</v>
      </c>
      <c r="AC116" s="65">
        <v>1</v>
      </c>
      <c r="AD116" s="65">
        <v>1</v>
      </c>
      <c r="AE116" s="75">
        <v>1</v>
      </c>
    </row>
    <row r="117" spans="1:31" s="1" customFormat="1" ht="15.9" customHeight="1" x14ac:dyDescent="0.25">
      <c r="A117" s="71">
        <f t="shared" si="28"/>
        <v>4</v>
      </c>
      <c r="B117" s="72" t="s">
        <v>73</v>
      </c>
      <c r="C117" s="71">
        <v>754</v>
      </c>
      <c r="D117" s="110">
        <v>1</v>
      </c>
      <c r="E117" s="65">
        <v>1</v>
      </c>
      <c r="F117" s="65">
        <v>1</v>
      </c>
      <c r="G117" s="65">
        <v>1</v>
      </c>
      <c r="H117" s="65">
        <v>1</v>
      </c>
      <c r="I117" s="65">
        <v>1</v>
      </c>
      <c r="J117" s="65">
        <v>1</v>
      </c>
      <c r="K117" s="65">
        <v>1</v>
      </c>
      <c r="L117" s="65">
        <v>1</v>
      </c>
      <c r="M117" s="65">
        <v>1</v>
      </c>
      <c r="N117" s="65">
        <v>1</v>
      </c>
      <c r="O117" s="65">
        <v>1</v>
      </c>
      <c r="P117" s="65">
        <v>1</v>
      </c>
      <c r="Q117" s="65">
        <v>1</v>
      </c>
      <c r="R117" s="65">
        <v>1</v>
      </c>
      <c r="S117" s="65">
        <v>1</v>
      </c>
      <c r="T117" s="65">
        <v>1</v>
      </c>
      <c r="U117" s="65">
        <v>1</v>
      </c>
      <c r="V117" s="65">
        <v>1</v>
      </c>
      <c r="W117" s="65">
        <v>1</v>
      </c>
      <c r="X117" s="65">
        <v>1</v>
      </c>
      <c r="Y117" s="65">
        <v>1</v>
      </c>
      <c r="Z117" s="65">
        <v>1</v>
      </c>
      <c r="AA117" s="65">
        <v>1</v>
      </c>
      <c r="AB117" s="65">
        <v>1</v>
      </c>
      <c r="AC117" s="65">
        <v>1</v>
      </c>
      <c r="AD117" s="65">
        <v>1</v>
      </c>
      <c r="AE117" s="75">
        <v>1</v>
      </c>
    </row>
    <row r="118" spans="1:31" s="1" customFormat="1" ht="15.9" customHeight="1" x14ac:dyDescent="0.25">
      <c r="A118" s="71">
        <f t="shared" si="28"/>
        <v>5</v>
      </c>
      <c r="B118" s="72" t="s">
        <v>74</v>
      </c>
      <c r="C118" s="71">
        <v>1129</v>
      </c>
      <c r="D118" s="110">
        <v>1</v>
      </c>
      <c r="E118" s="65">
        <v>1</v>
      </c>
      <c r="F118" s="65">
        <v>1</v>
      </c>
      <c r="G118" s="65">
        <v>1</v>
      </c>
      <c r="H118" s="65">
        <v>1</v>
      </c>
      <c r="I118" s="65">
        <v>1</v>
      </c>
      <c r="J118" s="65">
        <v>1</v>
      </c>
      <c r="K118" s="65">
        <v>1</v>
      </c>
      <c r="L118" s="65">
        <v>1</v>
      </c>
      <c r="M118" s="65">
        <v>1</v>
      </c>
      <c r="N118" s="65">
        <v>1</v>
      </c>
      <c r="O118" s="65">
        <v>1</v>
      </c>
      <c r="P118" s="65">
        <v>1</v>
      </c>
      <c r="Q118" s="65">
        <v>1</v>
      </c>
      <c r="R118" s="65">
        <v>1</v>
      </c>
      <c r="S118" s="65">
        <v>1</v>
      </c>
      <c r="T118" s="65">
        <v>1</v>
      </c>
      <c r="U118" s="65">
        <v>1</v>
      </c>
      <c r="V118" s="65">
        <v>1</v>
      </c>
      <c r="W118" s="65">
        <v>1</v>
      </c>
      <c r="X118" s="65">
        <v>1</v>
      </c>
      <c r="Y118" s="65">
        <v>1</v>
      </c>
      <c r="Z118" s="65">
        <v>1</v>
      </c>
      <c r="AA118" s="65">
        <v>1</v>
      </c>
      <c r="AB118" s="65">
        <v>1</v>
      </c>
      <c r="AC118" s="65">
        <v>1</v>
      </c>
      <c r="AD118" s="65">
        <v>1</v>
      </c>
      <c r="AE118" s="75">
        <v>1</v>
      </c>
    </row>
    <row r="119" spans="1:31" s="1" customFormat="1" ht="15.9" customHeight="1" x14ac:dyDescent="0.25">
      <c r="A119" s="71">
        <f t="shared" si="28"/>
        <v>6</v>
      </c>
      <c r="B119" s="72" t="s">
        <v>75</v>
      </c>
      <c r="C119" s="71">
        <v>1129</v>
      </c>
      <c r="D119" s="110">
        <v>1</v>
      </c>
      <c r="E119" s="65">
        <v>1</v>
      </c>
      <c r="F119" s="65">
        <v>1</v>
      </c>
      <c r="G119" s="65">
        <v>1</v>
      </c>
      <c r="H119" s="65">
        <v>1</v>
      </c>
      <c r="I119" s="65">
        <v>1</v>
      </c>
      <c r="J119" s="65">
        <v>1</v>
      </c>
      <c r="K119" s="65">
        <v>1</v>
      </c>
      <c r="L119" s="65">
        <v>1</v>
      </c>
      <c r="M119" s="65">
        <v>1</v>
      </c>
      <c r="N119" s="65">
        <v>1</v>
      </c>
      <c r="O119" s="65">
        <v>1</v>
      </c>
      <c r="P119" s="65">
        <v>1</v>
      </c>
      <c r="Q119" s="65">
        <v>1</v>
      </c>
      <c r="R119" s="65">
        <v>1</v>
      </c>
      <c r="S119" s="65">
        <v>1</v>
      </c>
      <c r="T119" s="65">
        <v>1</v>
      </c>
      <c r="U119" s="65">
        <v>1</v>
      </c>
      <c r="V119" s="65">
        <v>1</v>
      </c>
      <c r="W119" s="65">
        <v>1</v>
      </c>
      <c r="X119" s="65">
        <v>1</v>
      </c>
      <c r="Y119" s="65">
        <v>1</v>
      </c>
      <c r="Z119" s="65">
        <v>1</v>
      </c>
      <c r="AA119" s="65">
        <v>1</v>
      </c>
      <c r="AB119" s="65">
        <v>1</v>
      </c>
      <c r="AC119" s="65">
        <v>1</v>
      </c>
      <c r="AD119" s="65">
        <v>1</v>
      </c>
      <c r="AE119" s="75">
        <v>1</v>
      </c>
    </row>
    <row r="120" spans="1:31" s="1" customFormat="1" ht="15.9" customHeight="1" x14ac:dyDescent="0.25">
      <c r="A120" s="71">
        <f t="shared" si="28"/>
        <v>7</v>
      </c>
      <c r="B120" s="72" t="s">
        <v>76</v>
      </c>
      <c r="C120" s="71">
        <v>822</v>
      </c>
      <c r="D120" s="110">
        <v>1</v>
      </c>
      <c r="E120" s="65">
        <v>1</v>
      </c>
      <c r="F120" s="65">
        <v>1</v>
      </c>
      <c r="G120" s="65">
        <v>1</v>
      </c>
      <c r="H120" s="65">
        <v>1</v>
      </c>
      <c r="I120" s="65">
        <v>1</v>
      </c>
      <c r="J120" s="65">
        <v>1</v>
      </c>
      <c r="K120" s="65">
        <v>1</v>
      </c>
      <c r="L120" s="65">
        <v>1</v>
      </c>
      <c r="M120" s="65">
        <v>1</v>
      </c>
      <c r="N120" s="65">
        <v>1</v>
      </c>
      <c r="O120" s="65">
        <v>1</v>
      </c>
      <c r="P120" s="65">
        <v>1</v>
      </c>
      <c r="Q120" s="65">
        <v>1</v>
      </c>
      <c r="R120" s="65">
        <v>1</v>
      </c>
      <c r="S120" s="65">
        <v>1</v>
      </c>
      <c r="T120" s="65">
        <v>1</v>
      </c>
      <c r="U120" s="65">
        <v>1</v>
      </c>
      <c r="V120" s="65">
        <v>1</v>
      </c>
      <c r="W120" s="65">
        <v>1</v>
      </c>
      <c r="X120" s="65">
        <v>1</v>
      </c>
      <c r="Y120" s="65">
        <v>1</v>
      </c>
      <c r="Z120" s="65">
        <v>1</v>
      </c>
      <c r="AA120" s="65">
        <v>1</v>
      </c>
      <c r="AB120" s="65">
        <v>1</v>
      </c>
      <c r="AC120" s="65">
        <v>1</v>
      </c>
      <c r="AD120" s="65">
        <v>1</v>
      </c>
      <c r="AE120" s="75">
        <v>1</v>
      </c>
    </row>
    <row r="121" spans="1:31" s="1" customFormat="1" ht="15.9" customHeight="1" x14ac:dyDescent="0.25">
      <c r="A121" s="71">
        <f t="shared" si="28"/>
        <v>8</v>
      </c>
      <c r="B121" s="72" t="s">
        <v>77</v>
      </c>
      <c r="C121" s="71">
        <v>854</v>
      </c>
      <c r="D121" s="110">
        <v>1</v>
      </c>
      <c r="E121" s="65">
        <v>1</v>
      </c>
      <c r="F121" s="65">
        <v>1</v>
      </c>
      <c r="G121" s="65">
        <v>1</v>
      </c>
      <c r="H121" s="65">
        <v>1</v>
      </c>
      <c r="I121" s="65">
        <v>1</v>
      </c>
      <c r="J121" s="65">
        <v>1</v>
      </c>
      <c r="K121" s="65">
        <v>1</v>
      </c>
      <c r="L121" s="65">
        <v>1</v>
      </c>
      <c r="M121" s="65">
        <v>1</v>
      </c>
      <c r="N121" s="65">
        <v>1</v>
      </c>
      <c r="O121" s="65">
        <v>1</v>
      </c>
      <c r="P121" s="65">
        <v>1</v>
      </c>
      <c r="Q121" s="65">
        <v>1</v>
      </c>
      <c r="R121" s="65">
        <v>1</v>
      </c>
      <c r="S121" s="65">
        <v>1</v>
      </c>
      <c r="T121" s="65">
        <v>1</v>
      </c>
      <c r="U121" s="65">
        <v>1</v>
      </c>
      <c r="V121" s="65">
        <v>1</v>
      </c>
      <c r="W121" s="65">
        <v>1</v>
      </c>
      <c r="X121" s="65">
        <v>1</v>
      </c>
      <c r="Y121" s="65">
        <v>1</v>
      </c>
      <c r="Z121" s="65">
        <v>1</v>
      </c>
      <c r="AA121" s="65">
        <v>1</v>
      </c>
      <c r="AB121" s="65">
        <v>1</v>
      </c>
      <c r="AC121" s="65">
        <v>1</v>
      </c>
      <c r="AD121" s="65">
        <v>1</v>
      </c>
      <c r="AE121" s="75">
        <v>1</v>
      </c>
    </row>
    <row r="122" spans="1:31" s="1" customFormat="1" ht="15.9" customHeight="1" x14ac:dyDescent="0.25">
      <c r="A122" s="71">
        <f t="shared" si="28"/>
        <v>9</v>
      </c>
      <c r="B122" s="72" t="s">
        <v>78</v>
      </c>
      <c r="C122" s="71">
        <v>860</v>
      </c>
      <c r="D122" s="110">
        <v>1</v>
      </c>
      <c r="E122" s="65">
        <v>1</v>
      </c>
      <c r="F122" s="65">
        <v>1</v>
      </c>
      <c r="G122" s="65">
        <v>1</v>
      </c>
      <c r="H122" s="65">
        <v>1</v>
      </c>
      <c r="I122" s="65">
        <v>1</v>
      </c>
      <c r="J122" s="65">
        <v>1</v>
      </c>
      <c r="K122" s="65">
        <v>1</v>
      </c>
      <c r="L122" s="65">
        <v>1</v>
      </c>
      <c r="M122" s="65">
        <v>1</v>
      </c>
      <c r="N122" s="65">
        <v>1</v>
      </c>
      <c r="O122" s="65">
        <v>1</v>
      </c>
      <c r="P122" s="65">
        <v>1</v>
      </c>
      <c r="Q122" s="65">
        <v>1</v>
      </c>
      <c r="R122" s="65">
        <v>1</v>
      </c>
      <c r="S122" s="65">
        <v>1</v>
      </c>
      <c r="T122" s="65">
        <v>1</v>
      </c>
      <c r="U122" s="65">
        <v>1</v>
      </c>
      <c r="V122" s="65">
        <v>1</v>
      </c>
      <c r="W122" s="65">
        <v>1</v>
      </c>
      <c r="X122" s="65">
        <v>1</v>
      </c>
      <c r="Y122" s="65">
        <v>1</v>
      </c>
      <c r="Z122" s="65">
        <v>1</v>
      </c>
      <c r="AA122" s="65">
        <v>1</v>
      </c>
      <c r="AB122" s="65">
        <v>1</v>
      </c>
      <c r="AC122" s="65">
        <v>1</v>
      </c>
      <c r="AD122" s="65">
        <v>1</v>
      </c>
      <c r="AE122" s="75">
        <v>1</v>
      </c>
    </row>
    <row r="123" spans="1:31" s="1" customFormat="1" ht="15.9" customHeight="1" x14ac:dyDescent="0.25">
      <c r="A123" s="71">
        <f t="shared" si="28"/>
        <v>10</v>
      </c>
      <c r="B123" s="72" t="s">
        <v>79</v>
      </c>
      <c r="C123" s="71">
        <v>800</v>
      </c>
      <c r="D123" s="110">
        <v>1</v>
      </c>
      <c r="E123" s="65">
        <v>1</v>
      </c>
      <c r="F123" s="65">
        <v>1</v>
      </c>
      <c r="G123" s="65">
        <v>1</v>
      </c>
      <c r="H123" s="65">
        <v>1</v>
      </c>
      <c r="I123" s="65">
        <v>1</v>
      </c>
      <c r="J123" s="65">
        <v>1</v>
      </c>
      <c r="K123" s="65">
        <v>1</v>
      </c>
      <c r="L123" s="65">
        <v>1</v>
      </c>
      <c r="M123" s="65">
        <v>1</v>
      </c>
      <c r="N123" s="65">
        <v>1</v>
      </c>
      <c r="O123" s="65">
        <v>1</v>
      </c>
      <c r="P123" s="65">
        <v>1</v>
      </c>
      <c r="Q123" s="65">
        <v>1</v>
      </c>
      <c r="R123" s="65">
        <v>1</v>
      </c>
      <c r="S123" s="65">
        <v>1</v>
      </c>
      <c r="T123" s="65">
        <v>1</v>
      </c>
      <c r="U123" s="65">
        <v>1</v>
      </c>
      <c r="V123" s="65">
        <v>1</v>
      </c>
      <c r="W123" s="65">
        <v>1</v>
      </c>
      <c r="X123" s="65">
        <v>1</v>
      </c>
      <c r="Y123" s="65">
        <v>1</v>
      </c>
      <c r="Z123" s="65">
        <v>1</v>
      </c>
      <c r="AA123" s="65">
        <v>1</v>
      </c>
      <c r="AB123" s="65">
        <v>1</v>
      </c>
      <c r="AC123" s="65">
        <v>1</v>
      </c>
      <c r="AD123" s="65">
        <v>1</v>
      </c>
      <c r="AE123" s="75">
        <v>1</v>
      </c>
    </row>
    <row r="124" spans="1:31" s="1" customFormat="1" ht="15.9" customHeight="1" x14ac:dyDescent="0.25">
      <c r="A124" s="71">
        <f t="shared" si="28"/>
        <v>11</v>
      </c>
      <c r="B124" s="72" t="s">
        <v>80</v>
      </c>
      <c r="C124" s="71">
        <v>818</v>
      </c>
      <c r="D124" s="110">
        <v>1</v>
      </c>
      <c r="E124" s="65">
        <v>1</v>
      </c>
      <c r="F124" s="65">
        <v>1</v>
      </c>
      <c r="G124" s="65">
        <v>1</v>
      </c>
      <c r="H124" s="65">
        <v>1</v>
      </c>
      <c r="I124" s="65">
        <v>1</v>
      </c>
      <c r="J124" s="65">
        <v>1</v>
      </c>
      <c r="K124" s="65">
        <v>1</v>
      </c>
      <c r="L124" s="65">
        <v>1</v>
      </c>
      <c r="M124" s="65">
        <v>1</v>
      </c>
      <c r="N124" s="65">
        <v>1</v>
      </c>
      <c r="O124" s="65">
        <v>1</v>
      </c>
      <c r="P124" s="65">
        <v>1</v>
      </c>
      <c r="Q124" s="65">
        <v>1</v>
      </c>
      <c r="R124" s="65">
        <v>1</v>
      </c>
      <c r="S124" s="65">
        <v>1</v>
      </c>
      <c r="T124" s="65">
        <v>1</v>
      </c>
      <c r="U124" s="65">
        <v>1</v>
      </c>
      <c r="V124" s="65">
        <v>1</v>
      </c>
      <c r="W124" s="65">
        <v>1</v>
      </c>
      <c r="X124" s="65">
        <v>1</v>
      </c>
      <c r="Y124" s="65">
        <v>1</v>
      </c>
      <c r="Z124" s="65">
        <v>1</v>
      </c>
      <c r="AA124" s="65">
        <v>1</v>
      </c>
      <c r="AB124" s="65">
        <v>1</v>
      </c>
      <c r="AC124" s="65">
        <v>1</v>
      </c>
      <c r="AD124" s="65">
        <v>1</v>
      </c>
      <c r="AE124" s="75">
        <v>1</v>
      </c>
    </row>
    <row r="125" spans="1:31" s="1" customFormat="1" ht="15.9" customHeight="1" x14ac:dyDescent="0.25">
      <c r="A125" s="71">
        <f t="shared" si="28"/>
        <v>12</v>
      </c>
      <c r="B125" s="72" t="s">
        <v>81</v>
      </c>
      <c r="C125" s="71">
        <v>1129</v>
      </c>
      <c r="D125" s="110">
        <v>1</v>
      </c>
      <c r="E125" s="65">
        <v>1</v>
      </c>
      <c r="F125" s="65">
        <v>1</v>
      </c>
      <c r="G125" s="65">
        <v>1</v>
      </c>
      <c r="H125" s="65">
        <v>1</v>
      </c>
      <c r="I125" s="65">
        <v>1</v>
      </c>
      <c r="J125" s="65">
        <v>1</v>
      </c>
      <c r="K125" s="65">
        <v>1</v>
      </c>
      <c r="L125" s="65">
        <v>1</v>
      </c>
      <c r="M125" s="65">
        <v>1</v>
      </c>
      <c r="N125" s="65">
        <v>1</v>
      </c>
      <c r="O125" s="65">
        <v>1</v>
      </c>
      <c r="P125" s="65">
        <v>1</v>
      </c>
      <c r="Q125" s="65">
        <v>1</v>
      </c>
      <c r="R125" s="65">
        <v>1</v>
      </c>
      <c r="S125" s="65">
        <v>1</v>
      </c>
      <c r="T125" s="65">
        <v>1</v>
      </c>
      <c r="U125" s="65">
        <v>1</v>
      </c>
      <c r="V125" s="65">
        <v>1</v>
      </c>
      <c r="W125" s="65">
        <v>1</v>
      </c>
      <c r="X125" s="65">
        <v>1</v>
      </c>
      <c r="Y125" s="65">
        <v>1</v>
      </c>
      <c r="Z125" s="65">
        <v>1</v>
      </c>
      <c r="AA125" s="65">
        <v>1</v>
      </c>
      <c r="AB125" s="65">
        <v>1</v>
      </c>
      <c r="AC125" s="65">
        <v>1</v>
      </c>
      <c r="AD125" s="65">
        <v>1</v>
      </c>
      <c r="AE125" s="75">
        <v>1</v>
      </c>
    </row>
    <row r="126" spans="1:31" s="1" customFormat="1" ht="15.9" customHeight="1" x14ac:dyDescent="0.25">
      <c r="A126" s="71">
        <f t="shared" si="28"/>
        <v>13</v>
      </c>
      <c r="B126" s="72" t="s">
        <v>82</v>
      </c>
      <c r="C126" s="71">
        <v>1129</v>
      </c>
      <c r="D126" s="110">
        <v>1</v>
      </c>
      <c r="E126" s="65">
        <v>1</v>
      </c>
      <c r="F126" s="65">
        <v>1</v>
      </c>
      <c r="G126" s="65">
        <v>1</v>
      </c>
      <c r="H126" s="65">
        <v>1</v>
      </c>
      <c r="I126" s="65">
        <v>1</v>
      </c>
      <c r="J126" s="65">
        <v>1</v>
      </c>
      <c r="K126" s="65">
        <v>1</v>
      </c>
      <c r="L126" s="65">
        <v>1</v>
      </c>
      <c r="M126" s="65">
        <v>1</v>
      </c>
      <c r="N126" s="65">
        <v>1</v>
      </c>
      <c r="O126" s="65">
        <v>1</v>
      </c>
      <c r="P126" s="65">
        <v>1</v>
      </c>
      <c r="Q126" s="65">
        <v>1</v>
      </c>
      <c r="R126" s="65">
        <v>1</v>
      </c>
      <c r="S126" s="65">
        <v>1</v>
      </c>
      <c r="T126" s="65">
        <v>1</v>
      </c>
      <c r="U126" s="65">
        <v>1</v>
      </c>
      <c r="V126" s="65">
        <v>1</v>
      </c>
      <c r="W126" s="65">
        <v>1</v>
      </c>
      <c r="X126" s="65">
        <v>1</v>
      </c>
      <c r="Y126" s="65">
        <v>1</v>
      </c>
      <c r="Z126" s="65">
        <v>1</v>
      </c>
      <c r="AA126" s="115">
        <v>0</v>
      </c>
      <c r="AB126" s="115">
        <v>0</v>
      </c>
      <c r="AC126" s="115">
        <v>0</v>
      </c>
      <c r="AD126" s="115">
        <v>0</v>
      </c>
      <c r="AE126" s="116">
        <v>0</v>
      </c>
    </row>
    <row r="127" spans="1:31" s="1" customFormat="1" ht="15.9" customHeight="1" x14ac:dyDescent="0.25">
      <c r="A127" s="71">
        <f t="shared" si="28"/>
        <v>14</v>
      </c>
      <c r="B127" s="72" t="s">
        <v>83</v>
      </c>
      <c r="C127" s="71">
        <v>893</v>
      </c>
      <c r="D127" s="110">
        <v>1</v>
      </c>
      <c r="E127" s="65">
        <v>1</v>
      </c>
      <c r="F127" s="65">
        <v>1</v>
      </c>
      <c r="G127" s="65">
        <v>1</v>
      </c>
      <c r="H127" s="65">
        <v>1</v>
      </c>
      <c r="I127" s="65">
        <v>1</v>
      </c>
      <c r="J127" s="65">
        <v>1</v>
      </c>
      <c r="K127" s="65">
        <v>1</v>
      </c>
      <c r="L127" s="65">
        <v>1</v>
      </c>
      <c r="M127" s="65">
        <v>1</v>
      </c>
      <c r="N127" s="65">
        <v>1</v>
      </c>
      <c r="O127" s="65">
        <v>1</v>
      </c>
      <c r="P127" s="65">
        <v>1</v>
      </c>
      <c r="Q127" s="65">
        <v>1</v>
      </c>
      <c r="R127" s="65">
        <v>1</v>
      </c>
      <c r="S127" s="65">
        <v>1</v>
      </c>
      <c r="T127" s="65">
        <v>1</v>
      </c>
      <c r="U127" s="65">
        <v>1</v>
      </c>
      <c r="V127" s="65">
        <v>1</v>
      </c>
      <c r="W127" s="65">
        <v>1</v>
      </c>
      <c r="X127" s="65">
        <v>1</v>
      </c>
      <c r="Y127" s="65">
        <v>1</v>
      </c>
      <c r="Z127" s="65">
        <v>1</v>
      </c>
      <c r="AA127" s="65">
        <v>1</v>
      </c>
      <c r="AB127" s="65">
        <v>1</v>
      </c>
      <c r="AC127" s="65">
        <v>1</v>
      </c>
      <c r="AD127" s="65">
        <v>1</v>
      </c>
      <c r="AE127" s="75">
        <v>1</v>
      </c>
    </row>
    <row r="128" spans="1:31" s="1" customFormat="1" ht="15.9" customHeight="1" x14ac:dyDescent="0.25">
      <c r="A128" s="71">
        <f t="shared" si="28"/>
        <v>15</v>
      </c>
      <c r="B128" s="72" t="s">
        <v>84</v>
      </c>
      <c r="C128" s="71">
        <v>897</v>
      </c>
      <c r="D128" s="110">
        <v>1</v>
      </c>
      <c r="E128" s="65">
        <v>1</v>
      </c>
      <c r="F128" s="65">
        <v>1</v>
      </c>
      <c r="G128" s="65">
        <v>1</v>
      </c>
      <c r="H128" s="65">
        <v>1</v>
      </c>
      <c r="I128" s="65">
        <v>1</v>
      </c>
      <c r="J128" s="65">
        <v>1</v>
      </c>
      <c r="K128" s="65">
        <v>1</v>
      </c>
      <c r="L128" s="65">
        <v>1</v>
      </c>
      <c r="M128" s="65">
        <v>1</v>
      </c>
      <c r="N128" s="65">
        <v>1</v>
      </c>
      <c r="O128" s="65">
        <v>1</v>
      </c>
      <c r="P128" s="65">
        <v>1</v>
      </c>
      <c r="Q128" s="65">
        <v>1</v>
      </c>
      <c r="R128" s="65">
        <v>1</v>
      </c>
      <c r="S128" s="65">
        <v>1</v>
      </c>
      <c r="T128" s="65">
        <v>1</v>
      </c>
      <c r="U128" s="65">
        <v>1</v>
      </c>
      <c r="V128" s="65">
        <v>1</v>
      </c>
      <c r="W128" s="65">
        <v>1</v>
      </c>
      <c r="X128" s="65">
        <v>1</v>
      </c>
      <c r="Y128" s="65">
        <v>1</v>
      </c>
      <c r="Z128" s="65">
        <v>1</v>
      </c>
      <c r="AA128" s="65">
        <v>1</v>
      </c>
      <c r="AB128" s="65">
        <v>1</v>
      </c>
      <c r="AC128" s="65">
        <v>1</v>
      </c>
      <c r="AD128" s="65">
        <v>1</v>
      </c>
      <c r="AE128" s="75">
        <v>1</v>
      </c>
    </row>
    <row r="129" spans="1:32" s="1" customFormat="1" ht="15.9" customHeight="1" x14ac:dyDescent="0.25">
      <c r="A129" s="71">
        <f t="shared" si="28"/>
        <v>16</v>
      </c>
      <c r="B129" s="72" t="s">
        <v>85</v>
      </c>
      <c r="C129" s="71">
        <v>846</v>
      </c>
      <c r="D129" s="110">
        <v>1</v>
      </c>
      <c r="E129" s="65">
        <v>1</v>
      </c>
      <c r="F129" s="65">
        <v>1</v>
      </c>
      <c r="G129" s="65">
        <v>1</v>
      </c>
      <c r="H129" s="65">
        <v>1</v>
      </c>
      <c r="I129" s="65">
        <v>1</v>
      </c>
      <c r="J129" s="65">
        <v>1</v>
      </c>
      <c r="K129" s="65">
        <v>1</v>
      </c>
      <c r="L129" s="65">
        <v>1</v>
      </c>
      <c r="M129" s="65">
        <v>1</v>
      </c>
      <c r="N129" s="65">
        <v>1</v>
      </c>
      <c r="O129" s="65">
        <v>1</v>
      </c>
      <c r="P129" s="65">
        <v>1</v>
      </c>
      <c r="Q129" s="65">
        <v>1</v>
      </c>
      <c r="R129" s="65">
        <v>1</v>
      </c>
      <c r="S129" s="65">
        <v>1</v>
      </c>
      <c r="T129" s="65">
        <v>1</v>
      </c>
      <c r="U129" s="65">
        <v>1</v>
      </c>
      <c r="V129" s="65">
        <v>1</v>
      </c>
      <c r="W129" s="65">
        <v>1</v>
      </c>
      <c r="X129" s="65">
        <v>1</v>
      </c>
      <c r="Y129" s="65">
        <v>1</v>
      </c>
      <c r="Z129" s="65">
        <v>1</v>
      </c>
      <c r="AA129" s="65">
        <v>1</v>
      </c>
      <c r="AB129" s="65">
        <v>1</v>
      </c>
      <c r="AC129" s="65">
        <v>1</v>
      </c>
      <c r="AD129" s="65">
        <v>1</v>
      </c>
      <c r="AE129" s="75">
        <v>1</v>
      </c>
    </row>
    <row r="130" spans="1:32" s="1" customFormat="1" ht="15.9" customHeight="1" x14ac:dyDescent="0.25">
      <c r="A130" s="71">
        <f t="shared" si="28"/>
        <v>17</v>
      </c>
      <c r="B130" s="72" t="s">
        <v>86</v>
      </c>
      <c r="C130" s="71">
        <v>846</v>
      </c>
      <c r="D130" s="110">
        <v>1</v>
      </c>
      <c r="E130" s="65">
        <v>1</v>
      </c>
      <c r="F130" s="65">
        <v>1</v>
      </c>
      <c r="G130" s="65">
        <v>1</v>
      </c>
      <c r="H130" s="65">
        <v>1</v>
      </c>
      <c r="I130" s="65">
        <v>1</v>
      </c>
      <c r="J130" s="65">
        <v>1</v>
      </c>
      <c r="K130" s="65">
        <v>1</v>
      </c>
      <c r="L130" s="65">
        <v>1</v>
      </c>
      <c r="M130" s="65">
        <v>1</v>
      </c>
      <c r="N130" s="65">
        <v>1</v>
      </c>
      <c r="O130" s="65">
        <v>1</v>
      </c>
      <c r="P130" s="65">
        <v>1</v>
      </c>
      <c r="Q130" s="65">
        <v>1</v>
      </c>
      <c r="R130" s="65">
        <v>1</v>
      </c>
      <c r="S130" s="65">
        <v>1</v>
      </c>
      <c r="T130" s="65">
        <v>1</v>
      </c>
      <c r="U130" s="65">
        <v>1</v>
      </c>
      <c r="V130" s="65">
        <v>1</v>
      </c>
      <c r="W130" s="65">
        <v>1</v>
      </c>
      <c r="X130" s="65">
        <v>1</v>
      </c>
      <c r="Y130" s="65">
        <v>1</v>
      </c>
      <c r="Z130" s="65">
        <v>1</v>
      </c>
      <c r="AA130" s="65">
        <v>1</v>
      </c>
      <c r="AB130" s="65">
        <v>1</v>
      </c>
      <c r="AC130" s="65">
        <v>1</v>
      </c>
      <c r="AD130" s="65">
        <v>1</v>
      </c>
      <c r="AE130" s="75">
        <v>1</v>
      </c>
    </row>
    <row r="131" spans="1:32" s="1" customFormat="1" ht="15.9" customHeight="1" x14ac:dyDescent="0.25">
      <c r="A131" s="71">
        <f t="shared" si="28"/>
        <v>18</v>
      </c>
      <c r="B131" s="72" t="s">
        <v>87</v>
      </c>
      <c r="C131" s="71">
        <v>846</v>
      </c>
      <c r="D131" s="110">
        <v>1</v>
      </c>
      <c r="E131" s="65">
        <v>1</v>
      </c>
      <c r="F131" s="65">
        <v>1</v>
      </c>
      <c r="G131" s="65">
        <v>1</v>
      </c>
      <c r="H131" s="65">
        <v>1</v>
      </c>
      <c r="I131" s="65">
        <v>1</v>
      </c>
      <c r="J131" s="65">
        <v>1</v>
      </c>
      <c r="K131" s="65">
        <v>1</v>
      </c>
      <c r="L131" s="65">
        <v>1</v>
      </c>
      <c r="M131" s="65">
        <v>1</v>
      </c>
      <c r="N131" s="65">
        <v>1</v>
      </c>
      <c r="O131" s="65">
        <v>1</v>
      </c>
      <c r="P131" s="65">
        <v>1</v>
      </c>
      <c r="Q131" s="65">
        <v>1</v>
      </c>
      <c r="R131" s="65">
        <v>1</v>
      </c>
      <c r="S131" s="65">
        <v>1</v>
      </c>
      <c r="T131" s="65">
        <v>1</v>
      </c>
      <c r="U131" s="65">
        <v>1</v>
      </c>
      <c r="V131" s="65">
        <v>1</v>
      </c>
      <c r="W131" s="65">
        <v>1</v>
      </c>
      <c r="X131" s="65">
        <v>1</v>
      </c>
      <c r="Y131" s="65">
        <v>1</v>
      </c>
      <c r="Z131" s="65">
        <v>1</v>
      </c>
      <c r="AA131" s="65">
        <v>1</v>
      </c>
      <c r="AB131" s="65">
        <v>1</v>
      </c>
      <c r="AC131" s="65">
        <v>1</v>
      </c>
      <c r="AD131" s="65">
        <v>1</v>
      </c>
      <c r="AE131" s="75">
        <v>1</v>
      </c>
    </row>
    <row r="132" spans="1:32" s="1" customFormat="1" ht="15.9" customHeight="1" x14ac:dyDescent="0.25">
      <c r="A132" s="71">
        <f t="shared" si="28"/>
        <v>19</v>
      </c>
      <c r="B132" s="72" t="s">
        <v>88</v>
      </c>
      <c r="C132" s="71">
        <v>683</v>
      </c>
      <c r="D132" s="110">
        <v>1</v>
      </c>
      <c r="E132" s="65">
        <v>1</v>
      </c>
      <c r="F132" s="65">
        <v>1</v>
      </c>
      <c r="G132" s="65">
        <v>1</v>
      </c>
      <c r="H132" s="65">
        <v>1</v>
      </c>
      <c r="I132" s="65">
        <v>1</v>
      </c>
      <c r="J132" s="65">
        <v>1</v>
      </c>
      <c r="K132" s="65">
        <v>1</v>
      </c>
      <c r="L132" s="65">
        <v>1</v>
      </c>
      <c r="M132" s="65">
        <v>1</v>
      </c>
      <c r="N132" s="65">
        <v>1</v>
      </c>
      <c r="O132" s="65">
        <v>1</v>
      </c>
      <c r="P132" s="65">
        <v>1</v>
      </c>
      <c r="Q132" s="65">
        <v>1</v>
      </c>
      <c r="R132" s="65">
        <v>1</v>
      </c>
      <c r="S132" s="65">
        <v>1</v>
      </c>
      <c r="T132" s="65">
        <v>1</v>
      </c>
      <c r="U132" s="65">
        <v>1</v>
      </c>
      <c r="V132" s="65">
        <v>1</v>
      </c>
      <c r="W132" s="65">
        <v>1</v>
      </c>
      <c r="X132" s="65">
        <v>1</v>
      </c>
      <c r="Y132" s="65">
        <v>1</v>
      </c>
      <c r="Z132" s="65">
        <v>1</v>
      </c>
      <c r="AA132" s="65">
        <v>1</v>
      </c>
      <c r="AB132" s="65">
        <v>1</v>
      </c>
      <c r="AC132" s="65">
        <v>1</v>
      </c>
      <c r="AD132" s="65">
        <v>1</v>
      </c>
      <c r="AE132" s="75">
        <v>1</v>
      </c>
    </row>
    <row r="133" spans="1:32" s="1" customFormat="1" ht="15.9" customHeight="1" x14ac:dyDescent="0.25">
      <c r="A133" s="71">
        <f t="shared" si="28"/>
        <v>20</v>
      </c>
      <c r="B133" s="72" t="s">
        <v>89</v>
      </c>
      <c r="C133" s="71">
        <v>1148</v>
      </c>
      <c r="D133" s="110">
        <v>1</v>
      </c>
      <c r="E133" s="65">
        <v>1</v>
      </c>
      <c r="F133" s="65">
        <v>1</v>
      </c>
      <c r="G133" s="65">
        <v>1</v>
      </c>
      <c r="H133" s="65">
        <v>1</v>
      </c>
      <c r="I133" s="65">
        <v>1</v>
      </c>
      <c r="J133" s="65">
        <v>1</v>
      </c>
      <c r="K133" s="65">
        <v>1</v>
      </c>
      <c r="L133" s="65">
        <v>1</v>
      </c>
      <c r="M133" s="65">
        <v>1</v>
      </c>
      <c r="N133" s="65">
        <v>1</v>
      </c>
      <c r="O133" s="65">
        <v>1</v>
      </c>
      <c r="P133" s="65">
        <v>1</v>
      </c>
      <c r="Q133" s="65">
        <v>1</v>
      </c>
      <c r="R133" s="65">
        <v>1</v>
      </c>
      <c r="S133" s="65">
        <v>1</v>
      </c>
      <c r="T133" s="65">
        <v>1</v>
      </c>
      <c r="U133" s="65">
        <v>1</v>
      </c>
      <c r="V133" s="65">
        <v>1</v>
      </c>
      <c r="W133" s="65">
        <v>1</v>
      </c>
      <c r="X133" s="65">
        <v>1</v>
      </c>
      <c r="Y133" s="65">
        <v>1</v>
      </c>
      <c r="Z133" s="65">
        <v>1</v>
      </c>
      <c r="AA133" s="65">
        <v>1</v>
      </c>
      <c r="AB133" s="65">
        <v>1</v>
      </c>
      <c r="AC133" s="65">
        <v>1</v>
      </c>
      <c r="AD133" s="65">
        <v>1</v>
      </c>
      <c r="AE133" s="75">
        <v>1</v>
      </c>
    </row>
    <row r="134" spans="1:32" s="1" customFormat="1" ht="15.9" customHeight="1" x14ac:dyDescent="0.25">
      <c r="A134" s="71">
        <f t="shared" si="28"/>
        <v>21</v>
      </c>
      <c r="B134" s="72" t="s">
        <v>90</v>
      </c>
      <c r="C134" s="71">
        <v>1148</v>
      </c>
      <c r="D134" s="110">
        <v>1</v>
      </c>
      <c r="E134" s="65">
        <v>1</v>
      </c>
      <c r="F134" s="65">
        <v>1</v>
      </c>
      <c r="G134" s="65">
        <v>1</v>
      </c>
      <c r="H134" s="65">
        <v>1</v>
      </c>
      <c r="I134" s="65">
        <v>1</v>
      </c>
      <c r="J134" s="65">
        <v>1</v>
      </c>
      <c r="K134" s="65">
        <v>1</v>
      </c>
      <c r="L134" s="65">
        <v>1</v>
      </c>
      <c r="M134" s="65">
        <v>1</v>
      </c>
      <c r="N134" s="65">
        <v>1</v>
      </c>
      <c r="O134" s="65">
        <v>1</v>
      </c>
      <c r="P134" s="65">
        <v>1</v>
      </c>
      <c r="Q134" s="65">
        <v>1</v>
      </c>
      <c r="R134" s="65">
        <v>1</v>
      </c>
      <c r="S134" s="65">
        <v>1</v>
      </c>
      <c r="T134" s="65">
        <v>1</v>
      </c>
      <c r="U134" s="65">
        <v>1</v>
      </c>
      <c r="V134" s="65">
        <v>1</v>
      </c>
      <c r="W134" s="65">
        <v>1</v>
      </c>
      <c r="X134" s="65">
        <v>1</v>
      </c>
      <c r="Y134" s="65">
        <v>1</v>
      </c>
      <c r="Z134" s="65">
        <v>1</v>
      </c>
      <c r="AA134" s="65">
        <v>1</v>
      </c>
      <c r="AB134" s="65">
        <v>1</v>
      </c>
      <c r="AC134" s="65">
        <v>1</v>
      </c>
      <c r="AD134" s="65">
        <v>1</v>
      </c>
      <c r="AE134" s="75">
        <v>1</v>
      </c>
    </row>
    <row r="135" spans="1:32" s="1" customFormat="1" ht="15.9" customHeight="1" x14ac:dyDescent="0.25">
      <c r="A135" s="71">
        <f t="shared" si="28"/>
        <v>22</v>
      </c>
      <c r="B135" s="72" t="s">
        <v>91</v>
      </c>
      <c r="C135" s="71">
        <v>885</v>
      </c>
      <c r="D135" s="110">
        <v>1</v>
      </c>
      <c r="E135" s="65">
        <v>1</v>
      </c>
      <c r="F135" s="65">
        <v>1</v>
      </c>
      <c r="G135" s="65">
        <v>1</v>
      </c>
      <c r="H135" s="65">
        <v>1</v>
      </c>
      <c r="I135" s="65">
        <v>1</v>
      </c>
      <c r="J135" s="65">
        <v>1</v>
      </c>
      <c r="K135" s="65">
        <v>1</v>
      </c>
      <c r="L135" s="65">
        <v>1</v>
      </c>
      <c r="M135" s="65">
        <v>1</v>
      </c>
      <c r="N135" s="65">
        <v>1</v>
      </c>
      <c r="O135" s="65">
        <v>1</v>
      </c>
      <c r="P135" s="65">
        <v>1</v>
      </c>
      <c r="Q135" s="65">
        <v>1</v>
      </c>
      <c r="R135" s="65">
        <v>1</v>
      </c>
      <c r="S135" s="65">
        <v>1</v>
      </c>
      <c r="T135" s="65">
        <v>1</v>
      </c>
      <c r="U135" s="65">
        <v>1</v>
      </c>
      <c r="V135" s="65">
        <v>1</v>
      </c>
      <c r="W135" s="65">
        <v>1</v>
      </c>
      <c r="X135" s="65">
        <v>1</v>
      </c>
      <c r="Y135" s="65">
        <v>1</v>
      </c>
      <c r="Z135" s="65">
        <v>1</v>
      </c>
      <c r="AA135" s="65">
        <v>1</v>
      </c>
      <c r="AB135" s="65">
        <v>1</v>
      </c>
      <c r="AC135" s="65">
        <v>1</v>
      </c>
      <c r="AD135" s="65">
        <v>1</v>
      </c>
      <c r="AE135" s="75">
        <v>1</v>
      </c>
    </row>
    <row r="136" spans="1:32" s="1" customFormat="1" ht="15.9" customHeight="1" x14ac:dyDescent="0.25">
      <c r="A136" s="71">
        <f t="shared" si="28"/>
        <v>23</v>
      </c>
      <c r="B136" s="72" t="s">
        <v>92</v>
      </c>
      <c r="C136" s="71">
        <v>801</v>
      </c>
      <c r="D136" s="110">
        <v>1</v>
      </c>
      <c r="E136" s="65">
        <v>1</v>
      </c>
      <c r="F136" s="65">
        <v>1</v>
      </c>
      <c r="G136" s="65">
        <v>1</v>
      </c>
      <c r="H136" s="65">
        <v>1</v>
      </c>
      <c r="I136" s="65">
        <v>1</v>
      </c>
      <c r="J136" s="65">
        <v>1</v>
      </c>
      <c r="K136" s="65">
        <v>1</v>
      </c>
      <c r="L136" s="65">
        <v>1</v>
      </c>
      <c r="M136" s="65">
        <v>1</v>
      </c>
      <c r="N136" s="65">
        <v>1</v>
      </c>
      <c r="O136" s="65">
        <v>1</v>
      </c>
      <c r="P136" s="65">
        <v>1</v>
      </c>
      <c r="Q136" s="65">
        <v>1</v>
      </c>
      <c r="R136" s="65">
        <v>1</v>
      </c>
      <c r="S136" s="65">
        <v>1</v>
      </c>
      <c r="T136" s="65">
        <v>1</v>
      </c>
      <c r="U136" s="65">
        <v>1</v>
      </c>
      <c r="V136" s="65">
        <v>1</v>
      </c>
      <c r="W136" s="65">
        <v>1</v>
      </c>
      <c r="X136" s="65">
        <v>1</v>
      </c>
      <c r="Y136" s="65">
        <v>1</v>
      </c>
      <c r="Z136" s="65">
        <v>1</v>
      </c>
      <c r="AA136" s="65">
        <v>1</v>
      </c>
      <c r="AB136" s="65">
        <v>1</v>
      </c>
      <c r="AC136" s="65">
        <v>1</v>
      </c>
      <c r="AD136" s="65">
        <v>1</v>
      </c>
      <c r="AE136" s="75">
        <v>1</v>
      </c>
    </row>
    <row r="137" spans="1:32" s="1" customFormat="1" ht="15.9" customHeight="1" x14ac:dyDescent="0.25">
      <c r="A137" s="71">
        <f t="shared" si="28"/>
        <v>24</v>
      </c>
      <c r="B137" s="72" t="s">
        <v>93</v>
      </c>
      <c r="C137" s="71">
        <v>801</v>
      </c>
      <c r="D137" s="110">
        <v>1</v>
      </c>
      <c r="E137" s="65">
        <v>1</v>
      </c>
      <c r="F137" s="65">
        <v>1</v>
      </c>
      <c r="G137" s="65">
        <v>1</v>
      </c>
      <c r="H137" s="65">
        <v>1</v>
      </c>
      <c r="I137" s="65">
        <v>1</v>
      </c>
      <c r="J137" s="65">
        <v>1</v>
      </c>
      <c r="K137" s="65">
        <v>1</v>
      </c>
      <c r="L137" s="65">
        <v>1</v>
      </c>
      <c r="M137" s="65">
        <v>1</v>
      </c>
      <c r="N137" s="65">
        <v>1</v>
      </c>
      <c r="O137" s="65">
        <v>1</v>
      </c>
      <c r="P137" s="65">
        <v>1</v>
      </c>
      <c r="Q137" s="65">
        <v>1</v>
      </c>
      <c r="R137" s="65">
        <v>1</v>
      </c>
      <c r="S137" s="65">
        <v>1</v>
      </c>
      <c r="T137" s="65">
        <v>1</v>
      </c>
      <c r="U137" s="65">
        <v>1</v>
      </c>
      <c r="V137" s="65">
        <v>1</v>
      </c>
      <c r="W137" s="65">
        <v>1</v>
      </c>
      <c r="X137" s="65">
        <v>1</v>
      </c>
      <c r="Y137" s="65">
        <v>1</v>
      </c>
      <c r="Z137" s="65">
        <v>1</v>
      </c>
      <c r="AA137" s="65">
        <v>1</v>
      </c>
      <c r="AB137" s="65">
        <v>1</v>
      </c>
      <c r="AC137" s="65">
        <v>1</v>
      </c>
      <c r="AD137" s="65">
        <v>1</v>
      </c>
      <c r="AE137" s="75">
        <v>1</v>
      </c>
    </row>
    <row r="138" spans="1:32" s="1" customFormat="1" ht="15.9" customHeight="1" x14ac:dyDescent="0.25">
      <c r="A138" s="71">
        <f t="shared" si="28"/>
        <v>25</v>
      </c>
      <c r="B138" s="72" t="s">
        <v>94</v>
      </c>
      <c r="C138" s="71">
        <v>1162</v>
      </c>
      <c r="D138" s="110">
        <v>1</v>
      </c>
      <c r="E138" s="65">
        <v>1</v>
      </c>
      <c r="F138" s="65">
        <v>1</v>
      </c>
      <c r="G138" s="65">
        <v>1</v>
      </c>
      <c r="H138" s="65">
        <v>1</v>
      </c>
      <c r="I138" s="65">
        <v>1</v>
      </c>
      <c r="J138" s="65">
        <v>1</v>
      </c>
      <c r="K138" s="65">
        <v>1</v>
      </c>
      <c r="L138" s="65">
        <v>1</v>
      </c>
      <c r="M138" s="65">
        <v>1</v>
      </c>
      <c r="N138" s="65">
        <v>1</v>
      </c>
      <c r="O138" s="65">
        <v>1</v>
      </c>
      <c r="P138" s="65">
        <v>1</v>
      </c>
      <c r="Q138" s="65">
        <v>1</v>
      </c>
      <c r="R138" s="65">
        <v>1</v>
      </c>
      <c r="S138" s="65">
        <v>1</v>
      </c>
      <c r="T138" s="65">
        <v>1</v>
      </c>
      <c r="U138" s="65">
        <v>1</v>
      </c>
      <c r="V138" s="65">
        <v>1</v>
      </c>
      <c r="W138" s="65">
        <v>1</v>
      </c>
      <c r="X138" s="65">
        <v>1</v>
      </c>
      <c r="Y138" s="65">
        <v>1</v>
      </c>
      <c r="Z138" s="65">
        <v>1</v>
      </c>
      <c r="AA138" s="65">
        <v>1</v>
      </c>
      <c r="AB138" s="65">
        <v>1</v>
      </c>
      <c r="AC138" s="65">
        <v>1</v>
      </c>
      <c r="AD138" s="65">
        <v>1</v>
      </c>
      <c r="AE138" s="75">
        <v>1</v>
      </c>
    </row>
    <row r="139" spans="1:32" s="1" customFormat="1" ht="15.9" customHeight="1" x14ac:dyDescent="0.25">
      <c r="A139" s="71">
        <f t="shared" si="28"/>
        <v>26</v>
      </c>
      <c r="B139" s="72" t="s">
        <v>95</v>
      </c>
      <c r="C139" s="71">
        <v>1162</v>
      </c>
      <c r="D139" s="110">
        <v>1</v>
      </c>
      <c r="E139" s="65">
        <v>1</v>
      </c>
      <c r="F139" s="65">
        <v>1</v>
      </c>
      <c r="G139" s="65">
        <v>1</v>
      </c>
      <c r="H139" s="65">
        <v>1</v>
      </c>
      <c r="I139" s="65">
        <v>1</v>
      </c>
      <c r="J139" s="65">
        <v>1</v>
      </c>
      <c r="K139" s="65">
        <v>1</v>
      </c>
      <c r="L139" s="65">
        <v>1</v>
      </c>
      <c r="M139" s="65">
        <v>1</v>
      </c>
      <c r="N139" s="65">
        <v>1</v>
      </c>
      <c r="O139" s="65">
        <v>1</v>
      </c>
      <c r="P139" s="65">
        <v>1</v>
      </c>
      <c r="Q139" s="65">
        <v>1</v>
      </c>
      <c r="R139" s="65">
        <v>1</v>
      </c>
      <c r="S139" s="65">
        <v>1</v>
      </c>
      <c r="T139" s="65">
        <v>1</v>
      </c>
      <c r="U139" s="65">
        <v>1</v>
      </c>
      <c r="V139" s="65">
        <v>1</v>
      </c>
      <c r="W139" s="65">
        <v>1</v>
      </c>
      <c r="X139" s="65">
        <v>1</v>
      </c>
      <c r="Y139" s="65">
        <v>1</v>
      </c>
      <c r="Z139" s="65">
        <v>1</v>
      </c>
      <c r="AA139" s="65">
        <v>1</v>
      </c>
      <c r="AB139" s="65">
        <v>1</v>
      </c>
      <c r="AC139" s="65">
        <v>1</v>
      </c>
      <c r="AD139" s="65">
        <v>1</v>
      </c>
      <c r="AE139" s="75">
        <v>1</v>
      </c>
    </row>
    <row r="140" spans="1:32" s="1" customFormat="1" ht="15.9" customHeight="1" thickBot="1" x14ac:dyDescent="0.3">
      <c r="A140" s="73">
        <f t="shared" si="28"/>
        <v>27</v>
      </c>
      <c r="B140" s="74" t="s">
        <v>96</v>
      </c>
      <c r="C140" s="73">
        <v>1150</v>
      </c>
      <c r="D140" s="111">
        <v>1</v>
      </c>
      <c r="E140" s="70">
        <v>1</v>
      </c>
      <c r="F140" s="70">
        <v>1</v>
      </c>
      <c r="G140" s="70">
        <v>1</v>
      </c>
      <c r="H140" s="70">
        <v>1</v>
      </c>
      <c r="I140" s="70">
        <v>1</v>
      </c>
      <c r="J140" s="70">
        <v>1</v>
      </c>
      <c r="K140" s="70">
        <v>1</v>
      </c>
      <c r="L140" s="70">
        <v>1</v>
      </c>
      <c r="M140" s="70">
        <v>1</v>
      </c>
      <c r="N140" s="70">
        <v>1</v>
      </c>
      <c r="O140" s="70">
        <v>1</v>
      </c>
      <c r="P140" s="70">
        <v>1</v>
      </c>
      <c r="Q140" s="70">
        <v>1</v>
      </c>
      <c r="R140" s="70">
        <v>1</v>
      </c>
      <c r="S140" s="70">
        <v>1</v>
      </c>
      <c r="T140" s="125">
        <v>0</v>
      </c>
      <c r="U140" s="125">
        <v>0</v>
      </c>
      <c r="V140" s="125">
        <v>0</v>
      </c>
      <c r="W140" s="125">
        <v>0</v>
      </c>
      <c r="X140" s="125">
        <v>0</v>
      </c>
      <c r="Y140" s="125">
        <v>0</v>
      </c>
      <c r="Z140" s="125">
        <v>0</v>
      </c>
      <c r="AA140" s="125">
        <v>0</v>
      </c>
      <c r="AB140" s="125">
        <v>0</v>
      </c>
      <c r="AC140" s="125">
        <v>0</v>
      </c>
      <c r="AD140" s="125">
        <v>0</v>
      </c>
      <c r="AE140" s="126">
        <v>0</v>
      </c>
    </row>
    <row r="141" spans="1:32" s="1" customFormat="1" ht="15.9" customHeight="1" x14ac:dyDescent="0.25">
      <c r="A141" s="9"/>
      <c r="B141" s="20" t="s">
        <v>107</v>
      </c>
      <c r="C141" s="11"/>
      <c r="D141" s="49">
        <f t="shared" ref="D141:AE141" si="29">(D114*$C114)+(D115*$C115)+(D116*$C116)+(D117*$C117)+(D118*$C118)+(D119*$C119)+(D120*$C120)+(D121*$C121)+(D122*$C122)+(D123*$C123)+(D124*$C124)+(D125*$C125)+(D126*$C126)+(D127*$C127)+(D128*$C128)+(D129*$C129)+(D130*$C130)+(D131*$C131)+(D132*$C132)+(D133*$C133)+(D134*$C134)+(D135*$C135)+(D136*$C136)+(D137*$C137)+(D138*$C138)+(D139*$C139)+(D140*$C140)</f>
        <v>25589</v>
      </c>
      <c r="E141" s="12">
        <f t="shared" si="29"/>
        <v>25589</v>
      </c>
      <c r="F141" s="12">
        <f t="shared" si="29"/>
        <v>25589</v>
      </c>
      <c r="G141" s="12">
        <f t="shared" si="29"/>
        <v>25589</v>
      </c>
      <c r="H141" s="12">
        <f t="shared" si="29"/>
        <v>25589</v>
      </c>
      <c r="I141" s="12">
        <f t="shared" si="29"/>
        <v>25589</v>
      </c>
      <c r="J141" s="12">
        <f t="shared" si="29"/>
        <v>25589</v>
      </c>
      <c r="K141" s="12">
        <f t="shared" si="29"/>
        <v>25589</v>
      </c>
      <c r="L141" s="12">
        <f t="shared" si="29"/>
        <v>25589</v>
      </c>
      <c r="M141" s="12">
        <f t="shared" si="29"/>
        <v>25589</v>
      </c>
      <c r="N141" s="12">
        <f t="shared" si="29"/>
        <v>25589</v>
      </c>
      <c r="O141" s="12">
        <f t="shared" si="29"/>
        <v>25589</v>
      </c>
      <c r="P141" s="12">
        <f t="shared" si="29"/>
        <v>25589</v>
      </c>
      <c r="Q141" s="12">
        <f t="shared" si="29"/>
        <v>25589</v>
      </c>
      <c r="R141" s="12">
        <f t="shared" si="29"/>
        <v>25589</v>
      </c>
      <c r="S141" s="12">
        <f t="shared" si="29"/>
        <v>25589</v>
      </c>
      <c r="T141" s="12">
        <f t="shared" si="29"/>
        <v>24439</v>
      </c>
      <c r="U141" s="12">
        <f t="shared" si="29"/>
        <v>24439</v>
      </c>
      <c r="V141" s="12">
        <f t="shared" si="29"/>
        <v>24439</v>
      </c>
      <c r="W141" s="12">
        <f t="shared" si="29"/>
        <v>24439</v>
      </c>
      <c r="X141" s="12">
        <f t="shared" si="29"/>
        <v>24439</v>
      </c>
      <c r="Y141" s="12">
        <f t="shared" si="29"/>
        <v>24439</v>
      </c>
      <c r="Z141" s="12">
        <f t="shared" si="29"/>
        <v>24439</v>
      </c>
      <c r="AA141" s="12">
        <f t="shared" si="29"/>
        <v>23310</v>
      </c>
      <c r="AB141" s="12">
        <f t="shared" si="29"/>
        <v>23310</v>
      </c>
      <c r="AC141" s="12">
        <f t="shared" si="29"/>
        <v>23310</v>
      </c>
      <c r="AD141" s="12">
        <f t="shared" si="29"/>
        <v>23310</v>
      </c>
      <c r="AE141" s="30">
        <f t="shared" si="29"/>
        <v>23310</v>
      </c>
    </row>
    <row r="142" spans="1:32" s="18" customFormat="1" ht="15.9" customHeight="1" x14ac:dyDescent="0.25">
      <c r="A142" s="15"/>
      <c r="B142" s="13" t="s">
        <v>108</v>
      </c>
      <c r="C142" s="19">
        <v>2.7099999999999999E-2</v>
      </c>
      <c r="D142" s="49">
        <f t="shared" ref="D142:AE142" si="30">(IF(D114&lt;100%,0,D114*$C114)+IF(D115&lt;100%,0,D115*$C115)+IF(D116&lt;100%,0,D116*$C116)+IF(D117&lt;100%,0,D117*$C117)+IF(D118&lt;100%,0,D118*$C118)+IF(D119&lt;100%,0,D119*$C119)+IF(D120&lt;100%,0,D120*$C120)+IF(D121&lt;100%,0,D121*$C121)+IF(D122&lt;100%,0,D122*$C122)+IF(D123&lt;100%,0,D123*$C123)+IF(D124&lt;100%,0,D124*$C124)+IF(D125&lt;100%,0,D125*$C125)+IF(D126&lt;100%,0,D126*$C126)+IF(D127&lt;100%,0,D127*$C127)+IF(D128&lt;100%,0,D128*$C128)+IF(D129&lt;100%,0,D129*$C129)+IF(D130&lt;100%,0,D130*$C130)+IF(D131&lt;100%,0,D131*$C131)+IF(D132&lt;100%,0,D132*$C132)+IF(D133&lt;100%,0,D133*$C133)+IF(D134&lt;100%,0,D134*$C134)+IF(D135&lt;100%,0,D135*$C135)+IF(D136&lt;100%,0,D136*$C136)+IF(D137&lt;100%,0,D137*$C137)+IF(D138&lt;100%,0,D138*$C138)+IF(D139&lt;100%,0,D139*$C139)+IF(D140&lt;100%,0,D140*$C140))*$C142</f>
        <v>693.46190000000001</v>
      </c>
      <c r="E142" s="12">
        <f t="shared" si="30"/>
        <v>693.46190000000001</v>
      </c>
      <c r="F142" s="12">
        <f t="shared" si="30"/>
        <v>693.46190000000001</v>
      </c>
      <c r="G142" s="12">
        <f t="shared" si="30"/>
        <v>693.46190000000001</v>
      </c>
      <c r="H142" s="12">
        <f t="shared" si="30"/>
        <v>693.46190000000001</v>
      </c>
      <c r="I142" s="12">
        <f t="shared" si="30"/>
        <v>693.46190000000001</v>
      </c>
      <c r="J142" s="12">
        <f t="shared" si="30"/>
        <v>693.46190000000001</v>
      </c>
      <c r="K142" s="12">
        <f t="shared" si="30"/>
        <v>693.46190000000001</v>
      </c>
      <c r="L142" s="12">
        <f t="shared" si="30"/>
        <v>693.46190000000001</v>
      </c>
      <c r="M142" s="12">
        <f t="shared" si="30"/>
        <v>693.46190000000001</v>
      </c>
      <c r="N142" s="12">
        <f t="shared" si="30"/>
        <v>693.46190000000001</v>
      </c>
      <c r="O142" s="12">
        <f t="shared" si="30"/>
        <v>693.46190000000001</v>
      </c>
      <c r="P142" s="12">
        <f t="shared" si="30"/>
        <v>693.46190000000001</v>
      </c>
      <c r="Q142" s="12">
        <f t="shared" si="30"/>
        <v>693.46190000000001</v>
      </c>
      <c r="R142" s="12">
        <f t="shared" si="30"/>
        <v>693.46190000000001</v>
      </c>
      <c r="S142" s="12">
        <f t="shared" si="30"/>
        <v>693.46190000000001</v>
      </c>
      <c r="T142" s="12">
        <f t="shared" si="30"/>
        <v>662.29689999999994</v>
      </c>
      <c r="U142" s="12">
        <f t="shared" si="30"/>
        <v>662.29689999999994</v>
      </c>
      <c r="V142" s="12">
        <f t="shared" si="30"/>
        <v>662.29689999999994</v>
      </c>
      <c r="W142" s="12">
        <f t="shared" si="30"/>
        <v>662.29689999999994</v>
      </c>
      <c r="X142" s="12">
        <f t="shared" si="30"/>
        <v>662.29689999999994</v>
      </c>
      <c r="Y142" s="12">
        <f t="shared" si="30"/>
        <v>662.29689999999994</v>
      </c>
      <c r="Z142" s="12">
        <f t="shared" si="30"/>
        <v>662.29689999999994</v>
      </c>
      <c r="AA142" s="12">
        <f t="shared" si="30"/>
        <v>631.70100000000002</v>
      </c>
      <c r="AB142" s="12">
        <f t="shared" si="30"/>
        <v>631.70100000000002</v>
      </c>
      <c r="AC142" s="12">
        <f t="shared" si="30"/>
        <v>631.70100000000002</v>
      </c>
      <c r="AD142" s="12">
        <f t="shared" si="30"/>
        <v>631.70100000000002</v>
      </c>
      <c r="AE142" s="30">
        <f t="shared" si="30"/>
        <v>631.70100000000002</v>
      </c>
      <c r="AF142" s="28"/>
    </row>
    <row r="143" spans="1:32" s="18" customFormat="1" ht="15.9" customHeight="1" x14ac:dyDescent="0.25">
      <c r="A143" s="15"/>
      <c r="B143" s="14" t="s">
        <v>106</v>
      </c>
      <c r="C143" s="16"/>
      <c r="D143" s="51">
        <f t="shared" ref="D143:AE143" si="31">D141-D142</f>
        <v>24895.538100000002</v>
      </c>
      <c r="E143" s="17">
        <f t="shared" si="31"/>
        <v>24895.538100000002</v>
      </c>
      <c r="F143" s="17">
        <f t="shared" si="31"/>
        <v>24895.538100000002</v>
      </c>
      <c r="G143" s="17">
        <f t="shared" si="31"/>
        <v>24895.538100000002</v>
      </c>
      <c r="H143" s="17">
        <f t="shared" si="31"/>
        <v>24895.538100000002</v>
      </c>
      <c r="I143" s="17">
        <f t="shared" si="31"/>
        <v>24895.538100000002</v>
      </c>
      <c r="J143" s="17">
        <f t="shared" si="31"/>
        <v>24895.538100000002</v>
      </c>
      <c r="K143" s="17">
        <f t="shared" si="31"/>
        <v>24895.538100000002</v>
      </c>
      <c r="L143" s="17">
        <f t="shared" si="31"/>
        <v>24895.538100000002</v>
      </c>
      <c r="M143" s="17">
        <f t="shared" si="31"/>
        <v>24895.538100000002</v>
      </c>
      <c r="N143" s="17">
        <f t="shared" si="31"/>
        <v>24895.538100000002</v>
      </c>
      <c r="O143" s="17">
        <f t="shared" si="31"/>
        <v>24895.538100000002</v>
      </c>
      <c r="P143" s="17">
        <f t="shared" si="31"/>
        <v>24895.538100000002</v>
      </c>
      <c r="Q143" s="17">
        <f t="shared" si="31"/>
        <v>24895.538100000002</v>
      </c>
      <c r="R143" s="17">
        <f t="shared" si="31"/>
        <v>24895.538100000002</v>
      </c>
      <c r="S143" s="17">
        <f t="shared" si="31"/>
        <v>24895.538100000002</v>
      </c>
      <c r="T143" s="17">
        <f t="shared" si="31"/>
        <v>23776.703099999999</v>
      </c>
      <c r="U143" s="17">
        <f t="shared" si="31"/>
        <v>23776.703099999999</v>
      </c>
      <c r="V143" s="17">
        <f t="shared" si="31"/>
        <v>23776.703099999999</v>
      </c>
      <c r="W143" s="17">
        <f t="shared" si="31"/>
        <v>23776.703099999999</v>
      </c>
      <c r="X143" s="17">
        <f t="shared" si="31"/>
        <v>23776.703099999999</v>
      </c>
      <c r="Y143" s="17">
        <f t="shared" si="31"/>
        <v>23776.703099999999</v>
      </c>
      <c r="Z143" s="17">
        <f t="shared" si="31"/>
        <v>23776.703099999999</v>
      </c>
      <c r="AA143" s="17">
        <f t="shared" si="31"/>
        <v>22678.298999999999</v>
      </c>
      <c r="AB143" s="17">
        <f t="shared" si="31"/>
        <v>22678.298999999999</v>
      </c>
      <c r="AC143" s="17">
        <f t="shared" si="31"/>
        <v>22678.298999999999</v>
      </c>
      <c r="AD143" s="17">
        <f t="shared" si="31"/>
        <v>22678.298999999999</v>
      </c>
      <c r="AE143" s="31">
        <f t="shared" si="31"/>
        <v>22678.298999999999</v>
      </c>
      <c r="AF143" s="28"/>
    </row>
    <row r="144" spans="1:32" s="1" customFormat="1" ht="15.9" customHeight="1" x14ac:dyDescent="0.25">
      <c r="A144" s="3"/>
      <c r="B144" s="7" t="s">
        <v>105</v>
      </c>
      <c r="C144" s="8">
        <f>SUM(C114:C140)</f>
        <v>25589</v>
      </c>
      <c r="D144" s="48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29"/>
    </row>
    <row r="145" spans="1:32" s="1" customFormat="1" ht="15.9" customHeight="1" x14ac:dyDescent="0.25">
      <c r="A145" s="3"/>
      <c r="B145" s="4"/>
      <c r="C145" s="3">
        <f>SUM(D143:AE143)/28</f>
        <v>24219.893796428572</v>
      </c>
      <c r="D145" s="48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29"/>
    </row>
    <row r="146" spans="1:32" s="1" customFormat="1" ht="15.9" customHeight="1" x14ac:dyDescent="0.3">
      <c r="A146" s="3"/>
      <c r="B146" s="113" t="s">
        <v>98</v>
      </c>
      <c r="C146" s="3"/>
      <c r="D146" s="48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29"/>
    </row>
    <row r="147" spans="1:32" s="1" customFormat="1" ht="15.9" customHeight="1" x14ac:dyDescent="0.25">
      <c r="A147" s="71">
        <v>1</v>
      </c>
      <c r="B147" s="72" t="s">
        <v>97</v>
      </c>
      <c r="C147" s="71">
        <v>836</v>
      </c>
      <c r="D147" s="110">
        <v>1</v>
      </c>
      <c r="E147" s="65">
        <v>1</v>
      </c>
      <c r="F147" s="65">
        <v>1</v>
      </c>
      <c r="G147" s="65">
        <v>1</v>
      </c>
      <c r="H147" s="65">
        <v>1</v>
      </c>
      <c r="I147" s="65">
        <v>1</v>
      </c>
      <c r="J147" s="65">
        <v>1</v>
      </c>
      <c r="K147" s="65">
        <v>1</v>
      </c>
      <c r="L147" s="65">
        <v>1</v>
      </c>
      <c r="M147" s="65">
        <v>1</v>
      </c>
      <c r="N147" s="65">
        <v>1</v>
      </c>
      <c r="O147" s="65">
        <v>1</v>
      </c>
      <c r="P147" s="65">
        <v>1</v>
      </c>
      <c r="Q147" s="65">
        <v>1</v>
      </c>
      <c r="R147" s="65">
        <v>1</v>
      </c>
      <c r="S147" s="65">
        <v>1</v>
      </c>
      <c r="T147" s="65">
        <v>1</v>
      </c>
      <c r="U147" s="65">
        <v>1</v>
      </c>
      <c r="V147" s="65">
        <v>1</v>
      </c>
      <c r="W147" s="65">
        <v>1</v>
      </c>
      <c r="X147" s="65">
        <v>1</v>
      </c>
      <c r="Y147" s="65">
        <v>1</v>
      </c>
      <c r="Z147" s="65">
        <v>1</v>
      </c>
      <c r="AA147" s="65">
        <v>1</v>
      </c>
      <c r="AB147" s="65">
        <v>1</v>
      </c>
      <c r="AC147" s="65">
        <v>1</v>
      </c>
      <c r="AD147" s="65">
        <v>1</v>
      </c>
      <c r="AE147" s="75">
        <v>1</v>
      </c>
    </row>
    <row r="148" spans="1:32" s="1" customFormat="1" ht="15.9" customHeight="1" x14ac:dyDescent="0.25">
      <c r="A148" s="71">
        <f t="shared" ref="A148:A153" si="32">+A147+1</f>
        <v>2</v>
      </c>
      <c r="B148" s="72" t="s">
        <v>99</v>
      </c>
      <c r="C148" s="71">
        <v>858</v>
      </c>
      <c r="D148" s="110">
        <v>1</v>
      </c>
      <c r="E148" s="65">
        <v>1</v>
      </c>
      <c r="F148" s="65">
        <v>1</v>
      </c>
      <c r="G148" s="65">
        <v>1</v>
      </c>
      <c r="H148" s="65">
        <v>1</v>
      </c>
      <c r="I148" s="65">
        <v>1</v>
      </c>
      <c r="J148" s="65">
        <v>1</v>
      </c>
      <c r="K148" s="65">
        <v>1</v>
      </c>
      <c r="L148" s="65">
        <v>1</v>
      </c>
      <c r="M148" s="65">
        <v>1</v>
      </c>
      <c r="N148" s="65">
        <v>1</v>
      </c>
      <c r="O148" s="65">
        <v>1</v>
      </c>
      <c r="P148" s="65">
        <v>1</v>
      </c>
      <c r="Q148" s="65">
        <v>1</v>
      </c>
      <c r="R148" s="65">
        <v>1</v>
      </c>
      <c r="S148" s="65">
        <v>1</v>
      </c>
      <c r="T148" s="65">
        <v>1</v>
      </c>
      <c r="U148" s="65">
        <v>1</v>
      </c>
      <c r="V148" s="65">
        <v>1</v>
      </c>
      <c r="W148" s="65">
        <v>1</v>
      </c>
      <c r="X148" s="65">
        <v>1</v>
      </c>
      <c r="Y148" s="65">
        <v>1</v>
      </c>
      <c r="Z148" s="65">
        <v>1</v>
      </c>
      <c r="AA148" s="65">
        <v>1</v>
      </c>
      <c r="AB148" s="65">
        <v>1</v>
      </c>
      <c r="AC148" s="65">
        <v>1</v>
      </c>
      <c r="AD148" s="65">
        <v>1</v>
      </c>
      <c r="AE148" s="75">
        <v>1</v>
      </c>
    </row>
    <row r="149" spans="1:32" s="1" customFormat="1" ht="15.9" customHeight="1" x14ac:dyDescent="0.25">
      <c r="A149" s="71">
        <f t="shared" si="32"/>
        <v>3</v>
      </c>
      <c r="B149" s="72" t="s">
        <v>100</v>
      </c>
      <c r="C149" s="71">
        <v>1235</v>
      </c>
      <c r="D149" s="110">
        <v>1</v>
      </c>
      <c r="E149" s="65">
        <v>1</v>
      </c>
      <c r="F149" s="65">
        <v>1</v>
      </c>
      <c r="G149" s="65">
        <v>1</v>
      </c>
      <c r="H149" s="65">
        <v>1</v>
      </c>
      <c r="I149" s="65">
        <v>1</v>
      </c>
      <c r="J149" s="65">
        <v>1</v>
      </c>
      <c r="K149" s="65">
        <v>1</v>
      </c>
      <c r="L149" s="65">
        <v>1</v>
      </c>
      <c r="M149" s="65">
        <v>1</v>
      </c>
      <c r="N149" s="65">
        <v>1</v>
      </c>
      <c r="O149" s="65">
        <v>1</v>
      </c>
      <c r="P149" s="65">
        <v>1</v>
      </c>
      <c r="Q149" s="65">
        <v>1</v>
      </c>
      <c r="R149" s="65">
        <v>1</v>
      </c>
      <c r="S149" s="65">
        <v>1</v>
      </c>
      <c r="T149" s="65">
        <v>1</v>
      </c>
      <c r="U149" s="65">
        <v>1</v>
      </c>
      <c r="V149" s="65">
        <v>1</v>
      </c>
      <c r="W149" s="65">
        <v>1</v>
      </c>
      <c r="X149" s="65">
        <v>1</v>
      </c>
      <c r="Y149" s="65">
        <v>1</v>
      </c>
      <c r="Z149" s="65">
        <v>1</v>
      </c>
      <c r="AA149" s="65">
        <v>1</v>
      </c>
      <c r="AB149" s="65">
        <v>1</v>
      </c>
      <c r="AC149" s="65">
        <v>1</v>
      </c>
      <c r="AD149" s="65">
        <v>1</v>
      </c>
      <c r="AE149" s="75">
        <v>1</v>
      </c>
    </row>
    <row r="150" spans="1:32" s="1" customFormat="1" ht="15.9" customHeight="1" x14ac:dyDescent="0.25">
      <c r="A150" s="71">
        <f t="shared" si="32"/>
        <v>4</v>
      </c>
      <c r="B150" s="72" t="s">
        <v>101</v>
      </c>
      <c r="C150" s="71">
        <v>1142</v>
      </c>
      <c r="D150" s="110">
        <v>1</v>
      </c>
      <c r="E150" s="65">
        <v>1</v>
      </c>
      <c r="F150" s="65">
        <v>1</v>
      </c>
      <c r="G150" s="65">
        <v>1</v>
      </c>
      <c r="H150" s="65">
        <v>1</v>
      </c>
      <c r="I150" s="65">
        <v>1</v>
      </c>
      <c r="J150" s="65">
        <v>1</v>
      </c>
      <c r="K150" s="65">
        <v>1</v>
      </c>
      <c r="L150" s="65">
        <v>1</v>
      </c>
      <c r="M150" s="65">
        <v>1</v>
      </c>
      <c r="N150" s="65">
        <v>1</v>
      </c>
      <c r="O150" s="65">
        <v>1</v>
      </c>
      <c r="P150" s="65">
        <v>1</v>
      </c>
      <c r="Q150" s="65">
        <v>1</v>
      </c>
      <c r="R150" s="65">
        <v>1</v>
      </c>
      <c r="S150" s="65">
        <v>1</v>
      </c>
      <c r="T150" s="65">
        <v>1</v>
      </c>
      <c r="U150" s="65">
        <v>1</v>
      </c>
      <c r="V150" s="65">
        <v>1</v>
      </c>
      <c r="W150" s="65">
        <v>1</v>
      </c>
      <c r="X150" s="65">
        <v>1</v>
      </c>
      <c r="Y150" s="65">
        <v>1</v>
      </c>
      <c r="Z150" s="65">
        <v>1</v>
      </c>
      <c r="AA150" s="65">
        <v>1</v>
      </c>
      <c r="AB150" s="65">
        <v>1</v>
      </c>
      <c r="AC150" s="65">
        <v>1</v>
      </c>
      <c r="AD150" s="65">
        <v>1</v>
      </c>
      <c r="AE150" s="75">
        <v>1</v>
      </c>
    </row>
    <row r="151" spans="1:32" s="1" customFormat="1" ht="15.9" customHeight="1" x14ac:dyDescent="0.25">
      <c r="A151" s="71">
        <f t="shared" si="32"/>
        <v>5</v>
      </c>
      <c r="B151" s="72" t="s">
        <v>102</v>
      </c>
      <c r="C151" s="71">
        <v>936</v>
      </c>
      <c r="D151" s="110">
        <v>1</v>
      </c>
      <c r="E151" s="65">
        <v>1</v>
      </c>
      <c r="F151" s="65">
        <v>1</v>
      </c>
      <c r="G151" s="65">
        <v>1</v>
      </c>
      <c r="H151" s="65">
        <v>1</v>
      </c>
      <c r="I151" s="65">
        <v>1</v>
      </c>
      <c r="J151" s="65">
        <v>1</v>
      </c>
      <c r="K151" s="65">
        <v>1</v>
      </c>
      <c r="L151" s="65">
        <v>1</v>
      </c>
      <c r="M151" s="65">
        <v>1</v>
      </c>
      <c r="N151" s="65">
        <v>1</v>
      </c>
      <c r="O151" s="65">
        <v>1</v>
      </c>
      <c r="P151" s="65">
        <v>1</v>
      </c>
      <c r="Q151" s="65">
        <v>1</v>
      </c>
      <c r="R151" s="65">
        <v>1</v>
      </c>
      <c r="S151" s="65">
        <v>1</v>
      </c>
      <c r="T151" s="65">
        <v>1</v>
      </c>
      <c r="U151" s="65">
        <v>1</v>
      </c>
      <c r="V151" s="65">
        <v>1</v>
      </c>
      <c r="W151" s="65">
        <v>1</v>
      </c>
      <c r="X151" s="65">
        <v>1</v>
      </c>
      <c r="Y151" s="65">
        <v>1</v>
      </c>
      <c r="Z151" s="65">
        <v>1</v>
      </c>
      <c r="AA151" s="65">
        <v>1</v>
      </c>
      <c r="AB151" s="65">
        <v>1</v>
      </c>
      <c r="AC151" s="65">
        <v>1</v>
      </c>
      <c r="AD151" s="65">
        <v>1</v>
      </c>
      <c r="AE151" s="75">
        <v>1</v>
      </c>
    </row>
    <row r="152" spans="1:32" s="1" customFormat="1" ht="15.9" customHeight="1" x14ac:dyDescent="0.25">
      <c r="A152" s="71">
        <f t="shared" si="32"/>
        <v>6</v>
      </c>
      <c r="B152" s="72" t="s">
        <v>103</v>
      </c>
      <c r="C152" s="71">
        <v>1075</v>
      </c>
      <c r="D152" s="110">
        <v>1</v>
      </c>
      <c r="E152" s="65">
        <v>1</v>
      </c>
      <c r="F152" s="65">
        <v>1</v>
      </c>
      <c r="G152" s="65">
        <v>1</v>
      </c>
      <c r="H152" s="65">
        <v>1</v>
      </c>
      <c r="I152" s="65">
        <v>1</v>
      </c>
      <c r="J152" s="65">
        <v>1</v>
      </c>
      <c r="K152" s="65">
        <v>1</v>
      </c>
      <c r="L152" s="65">
        <v>1</v>
      </c>
      <c r="M152" s="65">
        <v>1</v>
      </c>
      <c r="N152" s="65">
        <v>1</v>
      </c>
      <c r="O152" s="65">
        <v>1</v>
      </c>
      <c r="P152" s="65">
        <v>1</v>
      </c>
      <c r="Q152" s="65">
        <v>1</v>
      </c>
      <c r="R152" s="65">
        <v>1</v>
      </c>
      <c r="S152" s="65">
        <v>1</v>
      </c>
      <c r="T152" s="65">
        <v>1</v>
      </c>
      <c r="U152" s="65">
        <v>1</v>
      </c>
      <c r="V152" s="65">
        <v>1</v>
      </c>
      <c r="W152" s="65">
        <v>1</v>
      </c>
      <c r="X152" s="65">
        <v>1</v>
      </c>
      <c r="Y152" s="65">
        <v>1</v>
      </c>
      <c r="Z152" s="65">
        <v>1</v>
      </c>
      <c r="AA152" s="65">
        <v>1</v>
      </c>
      <c r="AB152" s="65">
        <v>1</v>
      </c>
      <c r="AC152" s="65">
        <v>1</v>
      </c>
      <c r="AD152" s="65">
        <v>1</v>
      </c>
      <c r="AE152" s="75">
        <v>1</v>
      </c>
    </row>
    <row r="153" spans="1:32" s="1" customFormat="1" ht="15.9" customHeight="1" thickBot="1" x14ac:dyDescent="0.3">
      <c r="A153" s="73">
        <f t="shared" si="32"/>
        <v>7</v>
      </c>
      <c r="B153" s="74" t="s">
        <v>104</v>
      </c>
      <c r="C153" s="73">
        <v>1135</v>
      </c>
      <c r="D153" s="111">
        <v>1</v>
      </c>
      <c r="E153" s="70">
        <v>1</v>
      </c>
      <c r="F153" s="70">
        <v>1</v>
      </c>
      <c r="G153" s="70">
        <v>1</v>
      </c>
      <c r="H153" s="70">
        <v>1</v>
      </c>
      <c r="I153" s="70">
        <v>1</v>
      </c>
      <c r="J153" s="70">
        <v>1</v>
      </c>
      <c r="K153" s="70">
        <v>1</v>
      </c>
      <c r="L153" s="70">
        <v>1</v>
      </c>
      <c r="M153" s="70">
        <v>1</v>
      </c>
      <c r="N153" s="70">
        <v>1</v>
      </c>
      <c r="O153" s="70">
        <v>1</v>
      </c>
      <c r="P153" s="70">
        <v>1</v>
      </c>
      <c r="Q153" s="70">
        <v>1</v>
      </c>
      <c r="R153" s="70">
        <v>1</v>
      </c>
      <c r="S153" s="70">
        <v>1</v>
      </c>
      <c r="T153" s="70">
        <v>1</v>
      </c>
      <c r="U153" s="70">
        <v>1</v>
      </c>
      <c r="V153" s="70">
        <v>1</v>
      </c>
      <c r="W153" s="70">
        <v>1</v>
      </c>
      <c r="X153" s="70">
        <v>1</v>
      </c>
      <c r="Y153" s="70">
        <v>1</v>
      </c>
      <c r="Z153" s="70">
        <v>1</v>
      </c>
      <c r="AA153" s="70">
        <v>1</v>
      </c>
      <c r="AB153" s="70">
        <v>1</v>
      </c>
      <c r="AC153" s="70">
        <v>1</v>
      </c>
      <c r="AD153" s="70">
        <v>1</v>
      </c>
      <c r="AE153" s="76">
        <v>1</v>
      </c>
    </row>
    <row r="154" spans="1:32" s="1" customFormat="1" ht="15.9" customHeight="1" x14ac:dyDescent="0.25">
      <c r="A154" s="9"/>
      <c r="B154" s="20" t="s">
        <v>107</v>
      </c>
      <c r="C154" s="11"/>
      <c r="D154" s="49">
        <f t="shared" ref="D154:AE154" si="33">(D147*$C147)+(D148*$C148)+(D149*$C149)+(D150*$C150)+(D151*$C151)+(D152*$C152)+(D153*$C153)</f>
        <v>7217</v>
      </c>
      <c r="E154" s="12">
        <f t="shared" si="33"/>
        <v>7217</v>
      </c>
      <c r="F154" s="12">
        <f t="shared" si="33"/>
        <v>7217</v>
      </c>
      <c r="G154" s="12">
        <f t="shared" si="33"/>
        <v>7217</v>
      </c>
      <c r="H154" s="12">
        <f t="shared" si="33"/>
        <v>7217</v>
      </c>
      <c r="I154" s="12">
        <f t="shared" si="33"/>
        <v>7217</v>
      </c>
      <c r="J154" s="12">
        <f t="shared" si="33"/>
        <v>7217</v>
      </c>
      <c r="K154" s="12">
        <f t="shared" si="33"/>
        <v>7217</v>
      </c>
      <c r="L154" s="12">
        <f t="shared" si="33"/>
        <v>7217</v>
      </c>
      <c r="M154" s="12">
        <f t="shared" si="33"/>
        <v>7217</v>
      </c>
      <c r="N154" s="12">
        <f t="shared" si="33"/>
        <v>7217</v>
      </c>
      <c r="O154" s="12">
        <f t="shared" si="33"/>
        <v>7217</v>
      </c>
      <c r="P154" s="12">
        <f t="shared" si="33"/>
        <v>7217</v>
      </c>
      <c r="Q154" s="12">
        <f t="shared" si="33"/>
        <v>7217</v>
      </c>
      <c r="R154" s="12">
        <f t="shared" si="33"/>
        <v>7217</v>
      </c>
      <c r="S154" s="12">
        <f t="shared" si="33"/>
        <v>7217</v>
      </c>
      <c r="T154" s="12">
        <f t="shared" si="33"/>
        <v>7217</v>
      </c>
      <c r="U154" s="12">
        <f t="shared" si="33"/>
        <v>7217</v>
      </c>
      <c r="V154" s="12">
        <f t="shared" si="33"/>
        <v>7217</v>
      </c>
      <c r="W154" s="12">
        <f t="shared" si="33"/>
        <v>7217</v>
      </c>
      <c r="X154" s="12">
        <f t="shared" si="33"/>
        <v>7217</v>
      </c>
      <c r="Y154" s="12">
        <f t="shared" si="33"/>
        <v>7217</v>
      </c>
      <c r="Z154" s="12">
        <f t="shared" si="33"/>
        <v>7217</v>
      </c>
      <c r="AA154" s="12">
        <f t="shared" si="33"/>
        <v>7217</v>
      </c>
      <c r="AB154" s="12">
        <f t="shared" si="33"/>
        <v>7217</v>
      </c>
      <c r="AC154" s="12">
        <f t="shared" si="33"/>
        <v>7217</v>
      </c>
      <c r="AD154" s="12">
        <f t="shared" si="33"/>
        <v>7217</v>
      </c>
      <c r="AE154" s="30">
        <f t="shared" si="33"/>
        <v>7217</v>
      </c>
    </row>
    <row r="155" spans="1:32" s="18" customFormat="1" ht="15.9" customHeight="1" x14ac:dyDescent="0.25">
      <c r="A155" s="15"/>
      <c r="B155" s="13" t="s">
        <v>108</v>
      </c>
      <c r="C155" s="19">
        <v>3.1800000000000002E-2</v>
      </c>
      <c r="D155" s="49">
        <f t="shared" ref="D155:AE155" si="34">(IF(D147&lt;100%,0,D147*$C147)+IF(D148&lt;100%,0,D148*$C148)+IF(D149&lt;100%,0,D149*$C149)+IF(D150&lt;100%,0,D150*$C150)+IF(D151&lt;100%,0,D151*$C151)+IF(D152&lt;100%,0,D152*$C152)+IF(D153&lt;100%,0,D153*$C153))*$C155</f>
        <v>229.50060000000002</v>
      </c>
      <c r="E155" s="12">
        <f t="shared" si="34"/>
        <v>229.50060000000002</v>
      </c>
      <c r="F155" s="12">
        <f t="shared" si="34"/>
        <v>229.50060000000002</v>
      </c>
      <c r="G155" s="12">
        <f t="shared" si="34"/>
        <v>229.50060000000002</v>
      </c>
      <c r="H155" s="12">
        <f t="shared" si="34"/>
        <v>229.50060000000002</v>
      </c>
      <c r="I155" s="12">
        <f t="shared" si="34"/>
        <v>229.50060000000002</v>
      </c>
      <c r="J155" s="12">
        <f t="shared" si="34"/>
        <v>229.50060000000002</v>
      </c>
      <c r="K155" s="12">
        <f t="shared" si="34"/>
        <v>229.50060000000002</v>
      </c>
      <c r="L155" s="12">
        <f t="shared" si="34"/>
        <v>229.50060000000002</v>
      </c>
      <c r="M155" s="12">
        <f t="shared" si="34"/>
        <v>229.50060000000002</v>
      </c>
      <c r="N155" s="12">
        <f t="shared" si="34"/>
        <v>229.50060000000002</v>
      </c>
      <c r="O155" s="12">
        <f t="shared" si="34"/>
        <v>229.50060000000002</v>
      </c>
      <c r="P155" s="12">
        <f t="shared" si="34"/>
        <v>229.50060000000002</v>
      </c>
      <c r="Q155" s="12">
        <f t="shared" si="34"/>
        <v>229.50060000000002</v>
      </c>
      <c r="R155" s="12">
        <f t="shared" si="34"/>
        <v>229.50060000000002</v>
      </c>
      <c r="S155" s="12">
        <f t="shared" si="34"/>
        <v>229.50060000000002</v>
      </c>
      <c r="T155" s="12">
        <f t="shared" si="34"/>
        <v>229.50060000000002</v>
      </c>
      <c r="U155" s="12">
        <f t="shared" si="34"/>
        <v>229.50060000000002</v>
      </c>
      <c r="V155" s="12">
        <f t="shared" si="34"/>
        <v>229.50060000000002</v>
      </c>
      <c r="W155" s="12">
        <f t="shared" si="34"/>
        <v>229.50060000000002</v>
      </c>
      <c r="X155" s="12">
        <f t="shared" si="34"/>
        <v>229.50060000000002</v>
      </c>
      <c r="Y155" s="12">
        <f t="shared" si="34"/>
        <v>229.50060000000002</v>
      </c>
      <c r="Z155" s="12">
        <f t="shared" si="34"/>
        <v>229.50060000000002</v>
      </c>
      <c r="AA155" s="12">
        <f t="shared" si="34"/>
        <v>229.50060000000002</v>
      </c>
      <c r="AB155" s="12">
        <f t="shared" si="34"/>
        <v>229.50060000000002</v>
      </c>
      <c r="AC155" s="12">
        <f t="shared" si="34"/>
        <v>229.50060000000002</v>
      </c>
      <c r="AD155" s="12">
        <f t="shared" si="34"/>
        <v>229.50060000000002</v>
      </c>
      <c r="AE155" s="30">
        <f t="shared" si="34"/>
        <v>229.50060000000002</v>
      </c>
      <c r="AF155" s="28"/>
    </row>
    <row r="156" spans="1:32" s="18" customFormat="1" ht="15.9" customHeight="1" x14ac:dyDescent="0.25">
      <c r="A156" s="15"/>
      <c r="B156" s="14" t="s">
        <v>106</v>
      </c>
      <c r="C156" s="16"/>
      <c r="D156" s="51">
        <f t="shared" ref="D156:AE156" si="35">D154-D155</f>
        <v>6987.4993999999997</v>
      </c>
      <c r="E156" s="17">
        <f t="shared" si="35"/>
        <v>6987.4993999999997</v>
      </c>
      <c r="F156" s="17">
        <f t="shared" si="35"/>
        <v>6987.4993999999997</v>
      </c>
      <c r="G156" s="17">
        <f t="shared" si="35"/>
        <v>6987.4993999999997</v>
      </c>
      <c r="H156" s="17">
        <f t="shared" si="35"/>
        <v>6987.4993999999997</v>
      </c>
      <c r="I156" s="17">
        <f t="shared" si="35"/>
        <v>6987.4993999999997</v>
      </c>
      <c r="J156" s="17">
        <f t="shared" si="35"/>
        <v>6987.4993999999997</v>
      </c>
      <c r="K156" s="17">
        <f t="shared" si="35"/>
        <v>6987.4993999999997</v>
      </c>
      <c r="L156" s="17">
        <f t="shared" si="35"/>
        <v>6987.4993999999997</v>
      </c>
      <c r="M156" s="17">
        <f t="shared" si="35"/>
        <v>6987.4993999999997</v>
      </c>
      <c r="N156" s="17">
        <f t="shared" si="35"/>
        <v>6987.4993999999997</v>
      </c>
      <c r="O156" s="17">
        <f t="shared" si="35"/>
        <v>6987.4993999999997</v>
      </c>
      <c r="P156" s="17">
        <f t="shared" si="35"/>
        <v>6987.4993999999997</v>
      </c>
      <c r="Q156" s="17">
        <f t="shared" si="35"/>
        <v>6987.4993999999997</v>
      </c>
      <c r="R156" s="17">
        <f t="shared" si="35"/>
        <v>6987.4993999999997</v>
      </c>
      <c r="S156" s="17">
        <f t="shared" si="35"/>
        <v>6987.4993999999997</v>
      </c>
      <c r="T156" s="17">
        <f t="shared" si="35"/>
        <v>6987.4993999999997</v>
      </c>
      <c r="U156" s="17">
        <f t="shared" si="35"/>
        <v>6987.4993999999997</v>
      </c>
      <c r="V156" s="17">
        <f t="shared" si="35"/>
        <v>6987.4993999999997</v>
      </c>
      <c r="W156" s="17">
        <f t="shared" si="35"/>
        <v>6987.4993999999997</v>
      </c>
      <c r="X156" s="17">
        <f t="shared" si="35"/>
        <v>6987.4993999999997</v>
      </c>
      <c r="Y156" s="17">
        <f t="shared" si="35"/>
        <v>6987.4993999999997</v>
      </c>
      <c r="Z156" s="17">
        <f t="shared" si="35"/>
        <v>6987.4993999999997</v>
      </c>
      <c r="AA156" s="17">
        <f t="shared" si="35"/>
        <v>6987.4993999999997</v>
      </c>
      <c r="AB156" s="17">
        <f t="shared" si="35"/>
        <v>6987.4993999999997</v>
      </c>
      <c r="AC156" s="17">
        <f t="shared" si="35"/>
        <v>6987.4993999999997</v>
      </c>
      <c r="AD156" s="17">
        <f t="shared" si="35"/>
        <v>6987.4993999999997</v>
      </c>
      <c r="AE156" s="31">
        <f t="shared" si="35"/>
        <v>6987.4993999999997</v>
      </c>
      <c r="AF156" s="28"/>
    </row>
    <row r="157" spans="1:32" s="1" customFormat="1" ht="15.9" customHeight="1" x14ac:dyDescent="0.25">
      <c r="A157" s="3"/>
      <c r="B157" s="7" t="s">
        <v>105</v>
      </c>
      <c r="C157" s="8">
        <f>SUM(C147:C153)</f>
        <v>7217</v>
      </c>
      <c r="D157" s="48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29"/>
    </row>
    <row r="158" spans="1:32" s="1" customFormat="1" ht="15.9" customHeight="1" x14ac:dyDescent="0.25">
      <c r="A158" s="3"/>
      <c r="B158" s="4"/>
      <c r="C158" s="3">
        <f>SUM(D156:AE156)/28</f>
        <v>6987.4993999999997</v>
      </c>
      <c r="D158" s="48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29"/>
    </row>
    <row r="159" spans="1:32" s="1" customFormat="1" ht="15.9" customHeight="1" x14ac:dyDescent="0.25">
      <c r="A159" s="3"/>
      <c r="B159" s="4"/>
      <c r="C159" s="3"/>
      <c r="D159" s="48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29"/>
    </row>
    <row r="160" spans="1:32" s="1" customFormat="1" ht="15.9" customHeight="1" x14ac:dyDescent="0.25">
      <c r="A160" s="9"/>
      <c r="B160" s="10" t="s">
        <v>112</v>
      </c>
      <c r="C160" s="11"/>
      <c r="D160" s="51">
        <f t="shared" ref="D160:AE160" si="36">D15+D25+D36+D55+D75+D87+D98+D110+D143+D156</f>
        <v>84240.154299999995</v>
      </c>
      <c r="E160" s="43">
        <f t="shared" si="36"/>
        <v>83712.952300000004</v>
      </c>
      <c r="F160" s="43">
        <f t="shared" si="36"/>
        <v>82946.359899999996</v>
      </c>
      <c r="G160" s="43">
        <f t="shared" si="36"/>
        <v>82946.359899999996</v>
      </c>
      <c r="H160" s="43">
        <f t="shared" si="36"/>
        <v>82946.359899999996</v>
      </c>
      <c r="I160" s="43">
        <f t="shared" si="36"/>
        <v>82946.359899999996</v>
      </c>
      <c r="J160" s="43">
        <f t="shared" si="36"/>
        <v>82946.359899999996</v>
      </c>
      <c r="K160" s="43">
        <f t="shared" si="36"/>
        <v>82946.359899999996</v>
      </c>
      <c r="L160" s="43">
        <f t="shared" si="36"/>
        <v>82946.359899999996</v>
      </c>
      <c r="M160" s="43">
        <f t="shared" si="36"/>
        <v>82946.359899999996</v>
      </c>
      <c r="N160" s="43">
        <f t="shared" si="36"/>
        <v>82946.359899999996</v>
      </c>
      <c r="O160" s="43">
        <f t="shared" si="36"/>
        <v>82946.359899999996</v>
      </c>
      <c r="P160" s="43">
        <f t="shared" si="36"/>
        <v>82946.359899999996</v>
      </c>
      <c r="Q160" s="43">
        <f t="shared" si="36"/>
        <v>82946.359899999996</v>
      </c>
      <c r="R160" s="43">
        <f t="shared" si="36"/>
        <v>82094.455900000001</v>
      </c>
      <c r="S160" s="43">
        <f t="shared" si="36"/>
        <v>81297.441500000001</v>
      </c>
      <c r="T160" s="43">
        <f t="shared" si="36"/>
        <v>80178.606499999994</v>
      </c>
      <c r="U160" s="43">
        <f t="shared" si="36"/>
        <v>80178.606499999994</v>
      </c>
      <c r="V160" s="43">
        <f t="shared" si="36"/>
        <v>80178.606499999994</v>
      </c>
      <c r="W160" s="43">
        <f t="shared" si="36"/>
        <v>80178.606499999994</v>
      </c>
      <c r="X160" s="43">
        <f t="shared" si="36"/>
        <v>80178.606499999994</v>
      </c>
      <c r="Y160" s="43">
        <f t="shared" si="36"/>
        <v>80178.606499999994</v>
      </c>
      <c r="Z160" s="43">
        <f t="shared" si="36"/>
        <v>80178.606499999994</v>
      </c>
      <c r="AA160" s="43">
        <f t="shared" si="36"/>
        <v>79080.202400000009</v>
      </c>
      <c r="AB160" s="43">
        <f t="shared" si="36"/>
        <v>79080.202400000009</v>
      </c>
      <c r="AC160" s="43">
        <f t="shared" si="36"/>
        <v>79080.202400000009</v>
      </c>
      <c r="AD160" s="43">
        <f t="shared" si="36"/>
        <v>79080.202400000009</v>
      </c>
      <c r="AE160" s="44">
        <f t="shared" si="36"/>
        <v>79238.002399999998</v>
      </c>
    </row>
    <row r="161" spans="1:32" s="1" customFormat="1" ht="15.9" customHeight="1" x14ac:dyDescent="0.25">
      <c r="A161" s="3"/>
      <c r="B161" s="7" t="s">
        <v>105</v>
      </c>
      <c r="C161" s="8">
        <f>C16+C26+C37+C56+C76+C88+C99+C111+C144+C157</f>
        <v>87010</v>
      </c>
      <c r="D161" s="4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29"/>
    </row>
    <row r="162" spans="1:32" s="1" customFormat="1" ht="15.9" customHeight="1" x14ac:dyDescent="0.25">
      <c r="A162" s="3"/>
      <c r="B162" s="4"/>
      <c r="C162" s="3">
        <f>SUM(D160:AE160)/28</f>
        <v>81553.942153571421</v>
      </c>
      <c r="D162" s="53">
        <f t="shared" ref="D162:AE162" si="37">(D13+D23+D34+D53+D73+D85+D96+D141+D154)/87012</f>
        <v>0.94271847561255928</v>
      </c>
      <c r="E162" s="25">
        <f t="shared" si="37"/>
        <v>0.93651243506642767</v>
      </c>
      <c r="F162" s="25">
        <f t="shared" si="37"/>
        <v>0.9274447202684688</v>
      </c>
      <c r="G162" s="25">
        <f t="shared" si="37"/>
        <v>0.9274447202684688</v>
      </c>
      <c r="H162" s="25">
        <f t="shared" si="37"/>
        <v>0.9274447202684688</v>
      </c>
      <c r="I162" s="25">
        <f t="shared" si="37"/>
        <v>0.9274447202684688</v>
      </c>
      <c r="J162" s="25">
        <f t="shared" si="37"/>
        <v>0.9274447202684688</v>
      </c>
      <c r="K162" s="25">
        <f t="shared" si="37"/>
        <v>0.9274447202684688</v>
      </c>
      <c r="L162" s="25">
        <f t="shared" si="37"/>
        <v>0.9274447202684688</v>
      </c>
      <c r="M162" s="25">
        <f t="shared" si="37"/>
        <v>0.9274447202684688</v>
      </c>
      <c r="N162" s="25">
        <f t="shared" si="37"/>
        <v>0.9274447202684688</v>
      </c>
      <c r="O162" s="25">
        <f t="shared" si="37"/>
        <v>0.9274447202684688</v>
      </c>
      <c r="P162" s="25">
        <f t="shared" si="37"/>
        <v>0.9274447202684688</v>
      </c>
      <c r="Q162" s="25">
        <f t="shared" si="37"/>
        <v>0.9274447202684688</v>
      </c>
      <c r="R162" s="25">
        <f t="shared" si="37"/>
        <v>0.91744609938859012</v>
      </c>
      <c r="S162" s="25">
        <f t="shared" si="37"/>
        <v>0.90787270721279834</v>
      </c>
      <c r="T162" s="25">
        <f t="shared" si="37"/>
        <v>0.89465613938307365</v>
      </c>
      <c r="U162" s="25">
        <f t="shared" si="37"/>
        <v>0.89465613938307365</v>
      </c>
      <c r="V162" s="25">
        <f t="shared" si="37"/>
        <v>0.89465613938307365</v>
      </c>
      <c r="W162" s="25">
        <f t="shared" si="37"/>
        <v>0.89465613938307365</v>
      </c>
      <c r="X162" s="25">
        <f t="shared" si="37"/>
        <v>0.89465613938307365</v>
      </c>
      <c r="Y162" s="25">
        <f t="shared" si="37"/>
        <v>0.89465613938307365</v>
      </c>
      <c r="Z162" s="25">
        <f t="shared" si="37"/>
        <v>0.89465613938307365</v>
      </c>
      <c r="AA162" s="25">
        <f t="shared" si="37"/>
        <v>0.88168091757458744</v>
      </c>
      <c r="AB162" s="25">
        <f t="shared" si="37"/>
        <v>0.88168091757458744</v>
      </c>
      <c r="AC162" s="25">
        <f t="shared" si="37"/>
        <v>0.88168091757458744</v>
      </c>
      <c r="AD162" s="25">
        <f t="shared" si="37"/>
        <v>0.88168091757458744</v>
      </c>
      <c r="AE162" s="32">
        <f t="shared" si="37"/>
        <v>0.88349446053417913</v>
      </c>
      <c r="AF162" s="24"/>
    </row>
    <row r="163" spans="1:32" s="1" customFormat="1" ht="15.9" customHeight="1" thickBot="1" x14ac:dyDescent="0.3">
      <c r="A163" s="3"/>
      <c r="B163" s="4"/>
      <c r="C163" s="3"/>
      <c r="D163" s="48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29"/>
    </row>
    <row r="164" spans="1:32" s="1" customFormat="1" ht="15.9" customHeight="1" x14ac:dyDescent="0.25">
      <c r="A164" s="139"/>
      <c r="B164" s="140" t="s">
        <v>123</v>
      </c>
      <c r="C164" s="141"/>
      <c r="D164" s="142"/>
      <c r="E164" s="143"/>
      <c r="F164" s="143"/>
      <c r="G164" s="143"/>
      <c r="H164" s="144"/>
      <c r="I164" s="145"/>
      <c r="J164" s="143"/>
      <c r="K164" s="144"/>
      <c r="L164" s="145"/>
      <c r="M164" s="143"/>
      <c r="N164" s="143"/>
      <c r="O164" s="144"/>
      <c r="P164" s="145"/>
      <c r="Q164" s="143"/>
      <c r="R164" s="143"/>
      <c r="S164" s="143"/>
      <c r="T164" s="143"/>
      <c r="U164" s="143"/>
      <c r="V164" s="143"/>
      <c r="W164" s="143"/>
      <c r="X164" s="143"/>
      <c r="Y164" s="143"/>
      <c r="Z164" s="143"/>
      <c r="AA164" s="143"/>
      <c r="AB164" s="143"/>
      <c r="AC164" s="143"/>
      <c r="AD164" s="143"/>
      <c r="AE164" s="184"/>
    </row>
    <row r="165" spans="1:32" s="1" customFormat="1" ht="15.9" customHeight="1" x14ac:dyDescent="0.3">
      <c r="A165" s="3"/>
      <c r="B165" s="113" t="s">
        <v>114</v>
      </c>
      <c r="C165" s="3"/>
      <c r="D165" s="48"/>
      <c r="E165" s="5"/>
      <c r="F165" s="5"/>
      <c r="G165" s="5"/>
      <c r="H165" s="33"/>
      <c r="I165" s="21"/>
      <c r="J165" s="5"/>
      <c r="K165" s="33"/>
      <c r="L165" s="21"/>
      <c r="M165" s="5"/>
      <c r="N165" s="5"/>
      <c r="O165" s="33"/>
      <c r="P165" s="21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29"/>
    </row>
    <row r="166" spans="1:32" x14ac:dyDescent="0.3">
      <c r="A166" s="71">
        <v>1</v>
      </c>
      <c r="B166" s="72" t="s">
        <v>115</v>
      </c>
      <c r="C166" s="71">
        <v>1107</v>
      </c>
      <c r="D166" s="110">
        <v>1</v>
      </c>
      <c r="E166" s="65">
        <v>1</v>
      </c>
      <c r="F166" s="65">
        <v>1</v>
      </c>
      <c r="G166" s="65">
        <v>1</v>
      </c>
      <c r="H166" s="66">
        <v>1</v>
      </c>
      <c r="I166" s="64">
        <v>1</v>
      </c>
      <c r="J166" s="65">
        <v>1</v>
      </c>
      <c r="K166" s="66">
        <v>1</v>
      </c>
      <c r="L166" s="64">
        <v>1</v>
      </c>
      <c r="M166" s="65">
        <v>1</v>
      </c>
      <c r="N166" s="65">
        <v>1</v>
      </c>
      <c r="O166" s="66">
        <v>1</v>
      </c>
      <c r="P166" s="64">
        <v>1</v>
      </c>
      <c r="Q166" s="65">
        <v>1</v>
      </c>
      <c r="R166" s="65">
        <v>1</v>
      </c>
      <c r="S166" s="65">
        <v>1</v>
      </c>
      <c r="T166" s="65">
        <v>1</v>
      </c>
      <c r="U166" s="65">
        <v>1</v>
      </c>
      <c r="V166" s="65">
        <v>1</v>
      </c>
      <c r="W166" s="65">
        <v>1</v>
      </c>
      <c r="X166" s="65">
        <v>1</v>
      </c>
      <c r="Y166" s="65">
        <v>1</v>
      </c>
      <c r="Z166" s="65">
        <v>1</v>
      </c>
      <c r="AA166" s="65">
        <v>1</v>
      </c>
      <c r="AB166" s="65">
        <v>1</v>
      </c>
      <c r="AC166" s="65">
        <v>1</v>
      </c>
      <c r="AD166" s="65">
        <v>1</v>
      </c>
      <c r="AE166" s="75">
        <v>1</v>
      </c>
    </row>
    <row r="167" spans="1:32" x14ac:dyDescent="0.3">
      <c r="A167" s="71">
        <f t="shared" ref="A167:A173" si="38">+A166+1</f>
        <v>2</v>
      </c>
      <c r="B167" s="72" t="s">
        <v>116</v>
      </c>
      <c r="C167" s="71">
        <v>1073</v>
      </c>
      <c r="D167" s="110">
        <v>1</v>
      </c>
      <c r="E167" s="65">
        <v>1</v>
      </c>
      <c r="F167" s="65">
        <v>1</v>
      </c>
      <c r="G167" s="65">
        <v>1</v>
      </c>
      <c r="H167" s="66">
        <v>1</v>
      </c>
      <c r="I167" s="64">
        <v>1</v>
      </c>
      <c r="J167" s="65">
        <v>1</v>
      </c>
      <c r="K167" s="66">
        <v>1</v>
      </c>
      <c r="L167" s="64">
        <v>1</v>
      </c>
      <c r="M167" s="65">
        <v>1</v>
      </c>
      <c r="N167" s="65">
        <v>1</v>
      </c>
      <c r="O167" s="66">
        <v>1</v>
      </c>
      <c r="P167" s="64">
        <v>1</v>
      </c>
      <c r="Q167" s="65">
        <v>1</v>
      </c>
      <c r="R167" s="65">
        <v>1</v>
      </c>
      <c r="S167" s="65">
        <v>1</v>
      </c>
      <c r="T167" s="65">
        <v>1</v>
      </c>
      <c r="U167" s="65">
        <v>1</v>
      </c>
      <c r="V167" s="65">
        <v>1</v>
      </c>
      <c r="W167" s="65">
        <v>1</v>
      </c>
      <c r="X167" s="65">
        <v>1</v>
      </c>
      <c r="Y167" s="65">
        <v>1</v>
      </c>
      <c r="Z167" s="65">
        <v>1</v>
      </c>
      <c r="AA167" s="65">
        <v>1</v>
      </c>
      <c r="AB167" s="65">
        <v>1</v>
      </c>
      <c r="AC167" s="65">
        <v>1</v>
      </c>
      <c r="AD167" s="65">
        <v>1</v>
      </c>
      <c r="AE167" s="75">
        <v>1</v>
      </c>
    </row>
    <row r="168" spans="1:32" x14ac:dyDescent="0.3">
      <c r="A168" s="71">
        <f t="shared" si="38"/>
        <v>3</v>
      </c>
      <c r="B168" s="72" t="s">
        <v>117</v>
      </c>
      <c r="C168" s="71">
        <v>1087</v>
      </c>
      <c r="D168" s="110">
        <v>1</v>
      </c>
      <c r="E168" s="65">
        <v>1</v>
      </c>
      <c r="F168" s="65">
        <v>1</v>
      </c>
      <c r="G168" s="65">
        <v>1</v>
      </c>
      <c r="H168" s="66">
        <v>1</v>
      </c>
      <c r="I168" s="64">
        <v>1</v>
      </c>
      <c r="J168" s="65">
        <v>1</v>
      </c>
      <c r="K168" s="66">
        <v>1</v>
      </c>
      <c r="L168" s="64">
        <v>1</v>
      </c>
      <c r="M168" s="65">
        <v>1</v>
      </c>
      <c r="N168" s="65">
        <v>1</v>
      </c>
      <c r="O168" s="66">
        <v>1</v>
      </c>
      <c r="P168" s="64">
        <v>1</v>
      </c>
      <c r="Q168" s="65">
        <v>1</v>
      </c>
      <c r="R168" s="65">
        <v>1</v>
      </c>
      <c r="S168" s="65">
        <v>1</v>
      </c>
      <c r="T168" s="65">
        <v>1</v>
      </c>
      <c r="U168" s="65">
        <v>1</v>
      </c>
      <c r="V168" s="65">
        <v>1</v>
      </c>
      <c r="W168" s="65">
        <v>1</v>
      </c>
      <c r="X168" s="65">
        <v>1</v>
      </c>
      <c r="Y168" s="65">
        <v>1</v>
      </c>
      <c r="Z168" s="65">
        <v>1</v>
      </c>
      <c r="AA168" s="65">
        <v>1</v>
      </c>
      <c r="AB168" s="65">
        <v>1</v>
      </c>
      <c r="AC168" s="65">
        <v>1</v>
      </c>
      <c r="AD168" s="65">
        <v>1</v>
      </c>
      <c r="AE168" s="75">
        <v>1</v>
      </c>
    </row>
    <row r="169" spans="1:32" x14ac:dyDescent="0.3">
      <c r="A169" s="71">
        <f t="shared" si="38"/>
        <v>4</v>
      </c>
      <c r="B169" s="72" t="s">
        <v>118</v>
      </c>
      <c r="C169" s="71">
        <v>1243</v>
      </c>
      <c r="D169" s="110">
        <v>1</v>
      </c>
      <c r="E169" s="65">
        <v>1</v>
      </c>
      <c r="F169" s="65">
        <v>1</v>
      </c>
      <c r="G169" s="65">
        <v>1</v>
      </c>
      <c r="H169" s="66">
        <v>1</v>
      </c>
      <c r="I169" s="64">
        <v>1</v>
      </c>
      <c r="J169" s="65">
        <v>1</v>
      </c>
      <c r="K169" s="66">
        <v>1</v>
      </c>
      <c r="L169" s="64">
        <v>1</v>
      </c>
      <c r="M169" s="65">
        <v>1</v>
      </c>
      <c r="N169" s="65">
        <v>1</v>
      </c>
      <c r="O169" s="66">
        <v>1</v>
      </c>
      <c r="P169" s="64">
        <v>1</v>
      </c>
      <c r="Q169" s="65">
        <v>1</v>
      </c>
      <c r="R169" s="65">
        <v>1</v>
      </c>
      <c r="S169" s="65">
        <v>1</v>
      </c>
      <c r="T169" s="65">
        <v>1</v>
      </c>
      <c r="U169" s="65">
        <v>1</v>
      </c>
      <c r="V169" s="65">
        <v>1</v>
      </c>
      <c r="W169" s="65">
        <v>1</v>
      </c>
      <c r="X169" s="65">
        <v>1</v>
      </c>
      <c r="Y169" s="65">
        <v>1</v>
      </c>
      <c r="Z169" s="65">
        <v>1</v>
      </c>
      <c r="AA169" s="65">
        <v>1</v>
      </c>
      <c r="AB169" s="65">
        <v>1</v>
      </c>
      <c r="AC169" s="65">
        <v>1</v>
      </c>
      <c r="AD169" s="65">
        <v>1</v>
      </c>
      <c r="AE169" s="75">
        <v>1</v>
      </c>
    </row>
    <row r="170" spans="1:32" x14ac:dyDescent="0.3">
      <c r="A170" s="71">
        <f t="shared" si="38"/>
        <v>5</v>
      </c>
      <c r="B170" s="72" t="s">
        <v>119</v>
      </c>
      <c r="C170" s="71">
        <v>1243</v>
      </c>
      <c r="D170" s="110">
        <v>1</v>
      </c>
      <c r="E170" s="65">
        <v>1</v>
      </c>
      <c r="F170" s="65">
        <v>1</v>
      </c>
      <c r="G170" s="65">
        <v>1</v>
      </c>
      <c r="H170" s="66">
        <v>1</v>
      </c>
      <c r="I170" s="64">
        <v>1</v>
      </c>
      <c r="J170" s="65">
        <v>1</v>
      </c>
      <c r="K170" s="66">
        <v>1</v>
      </c>
      <c r="L170" s="64">
        <v>1</v>
      </c>
      <c r="M170" s="65">
        <v>1</v>
      </c>
      <c r="N170" s="65">
        <v>1</v>
      </c>
      <c r="O170" s="66">
        <v>1</v>
      </c>
      <c r="P170" s="64">
        <v>1</v>
      </c>
      <c r="Q170" s="66">
        <v>1</v>
      </c>
      <c r="R170" s="66">
        <v>1</v>
      </c>
      <c r="S170" s="66">
        <v>1</v>
      </c>
      <c r="T170" s="66">
        <v>1</v>
      </c>
      <c r="U170" s="66">
        <v>1</v>
      </c>
      <c r="V170" s="66">
        <v>1</v>
      </c>
      <c r="W170" s="66">
        <v>1</v>
      </c>
      <c r="X170" s="66">
        <v>1</v>
      </c>
      <c r="Y170" s="66">
        <v>1</v>
      </c>
      <c r="Z170" s="66">
        <v>1</v>
      </c>
      <c r="AA170" s="66">
        <v>1</v>
      </c>
      <c r="AB170" s="66">
        <v>1</v>
      </c>
      <c r="AC170" s="66">
        <v>1</v>
      </c>
      <c r="AD170" s="66">
        <v>1</v>
      </c>
      <c r="AE170" s="75">
        <v>1</v>
      </c>
    </row>
    <row r="171" spans="1:32" x14ac:dyDescent="0.3">
      <c r="A171" s="71">
        <f t="shared" si="38"/>
        <v>6</v>
      </c>
      <c r="B171" s="72" t="s">
        <v>120</v>
      </c>
      <c r="C171" s="71">
        <v>1247</v>
      </c>
      <c r="D171" s="110">
        <v>1</v>
      </c>
      <c r="E171" s="65">
        <v>1</v>
      </c>
      <c r="F171" s="65">
        <v>1</v>
      </c>
      <c r="G171" s="65">
        <v>1</v>
      </c>
      <c r="H171" s="66">
        <v>1</v>
      </c>
      <c r="I171" s="64">
        <v>1</v>
      </c>
      <c r="J171" s="65">
        <v>1</v>
      </c>
      <c r="K171" s="66">
        <v>1</v>
      </c>
      <c r="L171" s="64">
        <v>1</v>
      </c>
      <c r="M171" s="65">
        <v>1</v>
      </c>
      <c r="N171" s="65">
        <v>1</v>
      </c>
      <c r="O171" s="66">
        <v>1</v>
      </c>
      <c r="P171" s="64">
        <v>1</v>
      </c>
      <c r="Q171" s="66">
        <v>1</v>
      </c>
      <c r="R171" s="66">
        <v>1</v>
      </c>
      <c r="S171" s="66">
        <v>1</v>
      </c>
      <c r="T171" s="66">
        <v>1</v>
      </c>
      <c r="U171" s="66">
        <v>1</v>
      </c>
      <c r="V171" s="66">
        <v>1</v>
      </c>
      <c r="W171" s="66">
        <v>1</v>
      </c>
      <c r="X171" s="66">
        <v>1</v>
      </c>
      <c r="Y171" s="66">
        <v>1</v>
      </c>
      <c r="Z171" s="66">
        <v>1</v>
      </c>
      <c r="AA171" s="66">
        <v>1</v>
      </c>
      <c r="AB171" s="66">
        <v>1</v>
      </c>
      <c r="AC171" s="66">
        <v>1</v>
      </c>
      <c r="AD171" s="66">
        <v>1</v>
      </c>
      <c r="AE171" s="75">
        <v>1</v>
      </c>
    </row>
    <row r="172" spans="1:32" x14ac:dyDescent="0.3">
      <c r="A172" s="71">
        <f t="shared" si="38"/>
        <v>7</v>
      </c>
      <c r="B172" s="72" t="s">
        <v>121</v>
      </c>
      <c r="C172" s="71">
        <v>1070</v>
      </c>
      <c r="D172" s="110">
        <v>1</v>
      </c>
      <c r="E172" s="65">
        <v>1</v>
      </c>
      <c r="F172" s="65">
        <v>1</v>
      </c>
      <c r="G172" s="65">
        <v>1</v>
      </c>
      <c r="H172" s="66">
        <v>1</v>
      </c>
      <c r="I172" s="64">
        <v>1</v>
      </c>
      <c r="J172" s="65">
        <v>1</v>
      </c>
      <c r="K172" s="66">
        <v>1</v>
      </c>
      <c r="L172" s="64">
        <v>1</v>
      </c>
      <c r="M172" s="65">
        <v>1</v>
      </c>
      <c r="N172" s="65">
        <v>1</v>
      </c>
      <c r="O172" s="66">
        <v>1</v>
      </c>
      <c r="P172" s="64">
        <v>1</v>
      </c>
      <c r="Q172" s="66">
        <v>1</v>
      </c>
      <c r="R172" s="66">
        <v>1</v>
      </c>
      <c r="S172" s="66">
        <v>1</v>
      </c>
      <c r="T172" s="66">
        <v>1</v>
      </c>
      <c r="U172" s="66">
        <v>1</v>
      </c>
      <c r="V172" s="66">
        <v>1</v>
      </c>
      <c r="W172" s="66">
        <v>1</v>
      </c>
      <c r="X172" s="66">
        <v>1</v>
      </c>
      <c r="Y172" s="66">
        <v>1</v>
      </c>
      <c r="Z172" s="66">
        <v>1</v>
      </c>
      <c r="AA172" s="66">
        <v>1</v>
      </c>
      <c r="AB172" s="66">
        <v>1</v>
      </c>
      <c r="AC172" s="66">
        <v>1</v>
      </c>
      <c r="AD172" s="66">
        <v>1</v>
      </c>
      <c r="AE172" s="75">
        <v>1</v>
      </c>
    </row>
    <row r="173" spans="1:32" ht="16.2" thickBot="1" x14ac:dyDescent="0.35">
      <c r="A173" s="73">
        <f t="shared" si="38"/>
        <v>8</v>
      </c>
      <c r="B173" s="74" t="s">
        <v>122</v>
      </c>
      <c r="C173" s="73">
        <v>1080</v>
      </c>
      <c r="D173" s="111">
        <v>1</v>
      </c>
      <c r="E173" s="70">
        <v>1</v>
      </c>
      <c r="F173" s="70">
        <v>1</v>
      </c>
      <c r="G173" s="70">
        <v>1</v>
      </c>
      <c r="H173" s="68">
        <v>1</v>
      </c>
      <c r="I173" s="69">
        <v>1</v>
      </c>
      <c r="J173" s="70">
        <v>1</v>
      </c>
      <c r="K173" s="68">
        <v>1</v>
      </c>
      <c r="L173" s="67">
        <v>1</v>
      </c>
      <c r="M173" s="68">
        <v>1</v>
      </c>
      <c r="N173" s="68">
        <v>1</v>
      </c>
      <c r="O173" s="68">
        <v>1</v>
      </c>
      <c r="P173" s="69">
        <v>1</v>
      </c>
      <c r="Q173" s="70">
        <v>1</v>
      </c>
      <c r="R173" s="70">
        <v>1</v>
      </c>
      <c r="S173" s="70">
        <v>1</v>
      </c>
      <c r="T173" s="70">
        <v>1</v>
      </c>
      <c r="U173" s="70">
        <v>1</v>
      </c>
      <c r="V173" s="70">
        <v>1</v>
      </c>
      <c r="W173" s="70">
        <v>1</v>
      </c>
      <c r="X173" s="70">
        <v>1</v>
      </c>
      <c r="Y173" s="70">
        <v>1</v>
      </c>
      <c r="Z173" s="70">
        <v>1</v>
      </c>
      <c r="AA173" s="70">
        <v>1</v>
      </c>
      <c r="AB173" s="70">
        <v>1</v>
      </c>
      <c r="AC173" s="70">
        <v>1</v>
      </c>
      <c r="AD173" s="70">
        <v>1</v>
      </c>
      <c r="AE173" s="76">
        <v>1</v>
      </c>
    </row>
    <row r="174" spans="1:32" x14ac:dyDescent="0.3">
      <c r="A174" s="9"/>
      <c r="B174" s="20" t="s">
        <v>107</v>
      </c>
      <c r="C174" s="11"/>
      <c r="D174" s="49">
        <f t="shared" ref="D174:AE174" si="39">(D166*$C166)+(D167*$C167)+(D168*$C168)+(D169*$C169)+(D170*$C170)+(D171*$C171)+(D172*$C172)+(D173*$C173)</f>
        <v>9150</v>
      </c>
      <c r="E174" s="12">
        <f t="shared" si="39"/>
        <v>9150</v>
      </c>
      <c r="F174" s="12">
        <f t="shared" si="39"/>
        <v>9150</v>
      </c>
      <c r="G174" s="12">
        <f t="shared" si="39"/>
        <v>9150</v>
      </c>
      <c r="H174" s="34">
        <f t="shared" si="39"/>
        <v>9150</v>
      </c>
      <c r="I174" s="22">
        <f t="shared" si="39"/>
        <v>9150</v>
      </c>
      <c r="J174" s="12">
        <f t="shared" si="39"/>
        <v>9150</v>
      </c>
      <c r="K174" s="34">
        <f t="shared" si="39"/>
        <v>9150</v>
      </c>
      <c r="L174" s="22">
        <f t="shared" si="39"/>
        <v>9150</v>
      </c>
      <c r="M174" s="12">
        <f t="shared" si="39"/>
        <v>9150</v>
      </c>
      <c r="N174" s="12">
        <f t="shared" si="39"/>
        <v>9150</v>
      </c>
      <c r="O174" s="34">
        <f t="shared" si="39"/>
        <v>9150</v>
      </c>
      <c r="P174" s="22">
        <f t="shared" si="39"/>
        <v>9150</v>
      </c>
      <c r="Q174" s="12">
        <f t="shared" si="39"/>
        <v>9150</v>
      </c>
      <c r="R174" s="12">
        <f t="shared" si="39"/>
        <v>9150</v>
      </c>
      <c r="S174" s="12">
        <f t="shared" si="39"/>
        <v>9150</v>
      </c>
      <c r="T174" s="12">
        <f t="shared" si="39"/>
        <v>9150</v>
      </c>
      <c r="U174" s="12">
        <f t="shared" si="39"/>
        <v>9150</v>
      </c>
      <c r="V174" s="12">
        <f t="shared" si="39"/>
        <v>9150</v>
      </c>
      <c r="W174" s="12">
        <f t="shared" si="39"/>
        <v>9150</v>
      </c>
      <c r="X174" s="12">
        <f t="shared" si="39"/>
        <v>9150</v>
      </c>
      <c r="Y174" s="12">
        <f t="shared" si="39"/>
        <v>9150</v>
      </c>
      <c r="Z174" s="12">
        <f t="shared" si="39"/>
        <v>9150</v>
      </c>
      <c r="AA174" s="12">
        <f t="shared" si="39"/>
        <v>9150</v>
      </c>
      <c r="AB174" s="12">
        <f t="shared" si="39"/>
        <v>9150</v>
      </c>
      <c r="AC174" s="12">
        <f t="shared" si="39"/>
        <v>9150</v>
      </c>
      <c r="AD174" s="12">
        <f t="shared" si="39"/>
        <v>9150</v>
      </c>
      <c r="AE174" s="30">
        <f t="shared" si="39"/>
        <v>9150</v>
      </c>
    </row>
    <row r="175" spans="1:32" x14ac:dyDescent="0.3">
      <c r="A175" s="15"/>
      <c r="B175" s="13" t="s">
        <v>108</v>
      </c>
      <c r="C175" s="19">
        <v>7.2499999999999995E-2</v>
      </c>
      <c r="D175" s="50">
        <f t="shared" ref="D175:AE175" si="40">(IF(D166&lt;100%,0,D166*$C166)+IF(D167&lt;100%,0,D167*$C167)+IF(D168&lt;100%,0,D168*$C168)+IF(D169&lt;100%,0,D169*$C169)+IF(D170&lt;100%,0,D170*$C170)+IF(D171&lt;100%,0,D171*$C171)+IF(D172&lt;100%,0,D172*$C172)+IF(D173&lt;100%,0,D173*$C173))*$C175</f>
        <v>663.375</v>
      </c>
      <c r="E175" s="37">
        <f t="shared" si="40"/>
        <v>663.375</v>
      </c>
      <c r="F175" s="37">
        <f t="shared" si="40"/>
        <v>663.375</v>
      </c>
      <c r="G175" s="37">
        <f t="shared" si="40"/>
        <v>663.375</v>
      </c>
      <c r="H175" s="37">
        <f t="shared" si="40"/>
        <v>663.375</v>
      </c>
      <c r="I175" s="37">
        <f t="shared" si="40"/>
        <v>663.375</v>
      </c>
      <c r="J175" s="37">
        <f t="shared" si="40"/>
        <v>663.375</v>
      </c>
      <c r="K175" s="37">
        <f t="shared" si="40"/>
        <v>663.375</v>
      </c>
      <c r="L175" s="37">
        <f t="shared" si="40"/>
        <v>663.375</v>
      </c>
      <c r="M175" s="34">
        <f t="shared" si="40"/>
        <v>663.375</v>
      </c>
      <c r="N175" s="34">
        <f t="shared" si="40"/>
        <v>663.375</v>
      </c>
      <c r="O175" s="34">
        <f t="shared" si="40"/>
        <v>663.375</v>
      </c>
      <c r="P175" s="37">
        <f t="shared" si="40"/>
        <v>663.375</v>
      </c>
      <c r="Q175" s="34">
        <f t="shared" si="40"/>
        <v>663.375</v>
      </c>
      <c r="R175" s="34">
        <f t="shared" si="40"/>
        <v>663.375</v>
      </c>
      <c r="S175" s="34">
        <f t="shared" si="40"/>
        <v>663.375</v>
      </c>
      <c r="T175" s="34">
        <f t="shared" si="40"/>
        <v>663.375</v>
      </c>
      <c r="U175" s="34">
        <f t="shared" si="40"/>
        <v>663.375</v>
      </c>
      <c r="V175" s="34">
        <f t="shared" si="40"/>
        <v>663.375</v>
      </c>
      <c r="W175" s="34">
        <f t="shared" si="40"/>
        <v>663.375</v>
      </c>
      <c r="X175" s="34">
        <f t="shared" si="40"/>
        <v>663.375</v>
      </c>
      <c r="Y175" s="34">
        <f t="shared" si="40"/>
        <v>663.375</v>
      </c>
      <c r="Z175" s="34">
        <f t="shared" si="40"/>
        <v>663.375</v>
      </c>
      <c r="AA175" s="34">
        <f t="shared" si="40"/>
        <v>663.375</v>
      </c>
      <c r="AB175" s="34">
        <f t="shared" si="40"/>
        <v>663.375</v>
      </c>
      <c r="AC175" s="34">
        <f t="shared" si="40"/>
        <v>663.375</v>
      </c>
      <c r="AD175" s="34">
        <f t="shared" si="40"/>
        <v>663.375</v>
      </c>
      <c r="AE175" s="30">
        <f t="shared" si="40"/>
        <v>663.375</v>
      </c>
    </row>
    <row r="176" spans="1:32" x14ac:dyDescent="0.3">
      <c r="A176" s="15"/>
      <c r="B176" s="14" t="s">
        <v>106</v>
      </c>
      <c r="C176" s="16"/>
      <c r="D176" s="51">
        <f t="shared" ref="D176:AE176" si="41">D174-D175</f>
        <v>8486.625</v>
      </c>
      <c r="E176" s="17">
        <f t="shared" si="41"/>
        <v>8486.625</v>
      </c>
      <c r="F176" s="17">
        <f t="shared" si="41"/>
        <v>8486.625</v>
      </c>
      <c r="G176" s="17">
        <f t="shared" si="41"/>
        <v>8486.625</v>
      </c>
      <c r="H176" s="35">
        <f t="shared" si="41"/>
        <v>8486.625</v>
      </c>
      <c r="I176" s="23">
        <f t="shared" si="41"/>
        <v>8486.625</v>
      </c>
      <c r="J176" s="17">
        <f t="shared" si="41"/>
        <v>8486.625</v>
      </c>
      <c r="K176" s="35">
        <f t="shared" si="41"/>
        <v>8486.625</v>
      </c>
      <c r="L176" s="23">
        <f t="shared" si="41"/>
        <v>8486.625</v>
      </c>
      <c r="M176" s="17">
        <f t="shared" si="41"/>
        <v>8486.625</v>
      </c>
      <c r="N176" s="17">
        <f t="shared" si="41"/>
        <v>8486.625</v>
      </c>
      <c r="O176" s="35">
        <f t="shared" si="41"/>
        <v>8486.625</v>
      </c>
      <c r="P176" s="23">
        <f t="shared" si="41"/>
        <v>8486.625</v>
      </c>
      <c r="Q176" s="17">
        <f t="shared" si="41"/>
        <v>8486.625</v>
      </c>
      <c r="R176" s="17">
        <f t="shared" si="41"/>
        <v>8486.625</v>
      </c>
      <c r="S176" s="17">
        <f t="shared" si="41"/>
        <v>8486.625</v>
      </c>
      <c r="T176" s="17">
        <f t="shared" si="41"/>
        <v>8486.625</v>
      </c>
      <c r="U176" s="17">
        <f t="shared" si="41"/>
        <v>8486.625</v>
      </c>
      <c r="V176" s="17">
        <f t="shared" si="41"/>
        <v>8486.625</v>
      </c>
      <c r="W176" s="17">
        <f t="shared" si="41"/>
        <v>8486.625</v>
      </c>
      <c r="X176" s="17">
        <f t="shared" si="41"/>
        <v>8486.625</v>
      </c>
      <c r="Y176" s="17">
        <f t="shared" si="41"/>
        <v>8486.625</v>
      </c>
      <c r="Z176" s="17">
        <f t="shared" si="41"/>
        <v>8486.625</v>
      </c>
      <c r="AA176" s="17">
        <f t="shared" si="41"/>
        <v>8486.625</v>
      </c>
      <c r="AB176" s="17">
        <f t="shared" si="41"/>
        <v>8486.625</v>
      </c>
      <c r="AC176" s="17">
        <f t="shared" si="41"/>
        <v>8486.625</v>
      </c>
      <c r="AD176" s="17">
        <f t="shared" si="41"/>
        <v>8486.625</v>
      </c>
      <c r="AE176" s="31">
        <f t="shared" si="41"/>
        <v>8486.625</v>
      </c>
    </row>
    <row r="177" spans="1:31" x14ac:dyDescent="0.3">
      <c r="A177" s="3"/>
      <c r="B177" s="7" t="s">
        <v>105</v>
      </c>
      <c r="C177" s="8">
        <f>SUM(C166:C173)</f>
        <v>9150</v>
      </c>
      <c r="D177" s="48"/>
      <c r="E177" s="5"/>
      <c r="F177" s="5"/>
      <c r="G177" s="5"/>
      <c r="H177" s="33"/>
      <c r="I177" s="21"/>
      <c r="J177" s="5"/>
      <c r="K177" s="33"/>
      <c r="L177" s="21"/>
      <c r="M177" s="5"/>
      <c r="N177" s="5"/>
      <c r="O177" s="33"/>
      <c r="P177" s="21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29"/>
    </row>
    <row r="178" spans="1:31" x14ac:dyDescent="0.3">
      <c r="A178" s="3"/>
      <c r="B178" s="4"/>
      <c r="C178" s="3">
        <f>SUM(D176:AE176)/28</f>
        <v>8486.625</v>
      </c>
      <c r="D178" s="48"/>
      <c r="E178" s="5"/>
      <c r="F178" s="5"/>
      <c r="G178" s="5"/>
      <c r="H178" s="33"/>
      <c r="I178" s="21"/>
      <c r="J178" s="5"/>
      <c r="K178" s="33"/>
      <c r="L178" s="21"/>
      <c r="M178" s="5"/>
      <c r="N178" s="5"/>
      <c r="O178" s="33"/>
      <c r="P178" s="21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29"/>
    </row>
  </sheetData>
  <phoneticPr fontId="0" type="noConversion"/>
  <printOptions gridLines="1"/>
  <pageMargins left="0.5" right="0.5" top="0.75" bottom="0.75" header="0.5" footer="0.5"/>
  <pageSetup scale="51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Legend</vt:lpstr>
      <vt:lpstr>Jul01</vt:lpstr>
      <vt:lpstr>Aug01</vt:lpstr>
      <vt:lpstr>Sep01</vt:lpstr>
      <vt:lpstr>Oct01</vt:lpstr>
      <vt:lpstr>Nov01</vt:lpstr>
      <vt:lpstr>Dec01</vt:lpstr>
      <vt:lpstr>Jan02</vt:lpstr>
      <vt:lpstr>Feb02</vt:lpstr>
      <vt:lpstr>Mar02</vt:lpstr>
      <vt:lpstr>Apr02</vt:lpstr>
      <vt:lpstr>May02</vt:lpstr>
      <vt:lpstr>Jun02</vt:lpstr>
      <vt:lpstr>Jul02</vt:lpstr>
      <vt:lpstr>Apr02!Print_Area</vt:lpstr>
      <vt:lpstr>Aug01!Print_Area</vt:lpstr>
      <vt:lpstr>Dec01!Print_Area</vt:lpstr>
      <vt:lpstr>Feb02!Print_Area</vt:lpstr>
      <vt:lpstr>Jan02!Print_Area</vt:lpstr>
      <vt:lpstr>Jul01!Print_Area</vt:lpstr>
      <vt:lpstr>Jul02!Print_Area</vt:lpstr>
      <vt:lpstr>Jun02!Print_Area</vt:lpstr>
      <vt:lpstr>Mar02!Print_Area</vt:lpstr>
      <vt:lpstr>May02!Print_Area</vt:lpstr>
      <vt:lpstr>Nov01!Print_Area</vt:lpstr>
      <vt:lpstr>Oct01!Print_Area</vt:lpstr>
      <vt:lpstr>Sep01!Print_Area</vt:lpstr>
      <vt:lpstr>Apr02!Print_Titles</vt:lpstr>
      <vt:lpstr>Aug01!Print_Titles</vt:lpstr>
      <vt:lpstr>Dec01!Print_Titles</vt:lpstr>
      <vt:lpstr>Feb02!Print_Titles</vt:lpstr>
      <vt:lpstr>Jan02!Print_Titles</vt:lpstr>
      <vt:lpstr>Jul01!Print_Titles</vt:lpstr>
      <vt:lpstr>Jul02!Print_Titles</vt:lpstr>
      <vt:lpstr>Jun02!Print_Titles</vt:lpstr>
      <vt:lpstr>Mar02!Print_Titles</vt:lpstr>
      <vt:lpstr>May02!Print_Titles</vt:lpstr>
      <vt:lpstr>Nov01!Print_Titles</vt:lpstr>
      <vt:lpstr>Oct01!Print_Titles</vt:lpstr>
      <vt:lpstr>Sep01!Print_Titles</vt:lpstr>
    </vt:vector>
  </TitlesOfParts>
  <Company>HGP,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Fendi</dc:creator>
  <cp:lastModifiedBy>Havlíček Jan</cp:lastModifiedBy>
  <cp:lastPrinted>2001-08-21T16:03:06Z</cp:lastPrinted>
  <dcterms:created xsi:type="dcterms:W3CDTF">1997-08-26T13:58:11Z</dcterms:created>
  <dcterms:modified xsi:type="dcterms:W3CDTF">2023-09-10T15:28:50Z</dcterms:modified>
</cp:coreProperties>
</file>