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EES-Schedule day 1" sheetId="18" r:id="rId1"/>
    <sheet name="day 2" sheetId="17" r:id="rId2"/>
    <sheet name="day 3" sheetId="16" r:id="rId3"/>
    <sheet name="day 4" sheetId="15" r:id="rId4"/>
    <sheet name="day 5" sheetId="14" r:id="rId5"/>
    <sheet name="day 6" sheetId="13" r:id="rId6"/>
    <sheet name="day 7" sheetId="10" r:id="rId7"/>
    <sheet name="day 8" sheetId="11" r:id="rId8"/>
    <sheet name="day 9" sheetId="12" r:id="rId9"/>
  </sheets>
  <calcPr calcId="0" refMode="R1C1"/>
</workbook>
</file>

<file path=xl/calcChain.xml><?xml version="1.0" encoding="utf-8"?>
<calcChain xmlns="http://schemas.openxmlformats.org/spreadsheetml/2006/main">
  <c r="A4" i="18" l="1"/>
  <c r="D8" i="18"/>
  <c r="AE8" i="18"/>
  <c r="AF8" i="18"/>
  <c r="AG8" i="18"/>
  <c r="AH8" i="18"/>
  <c r="AI8" i="18"/>
  <c r="D9" i="18"/>
  <c r="AE9" i="18"/>
  <c r="AF9" i="18"/>
  <c r="AG9" i="18"/>
  <c r="AH9" i="18"/>
  <c r="AI9" i="18"/>
  <c r="D10" i="18"/>
  <c r="AE10" i="18"/>
  <c r="AF10" i="18"/>
  <c r="AG10" i="18"/>
  <c r="AH10" i="18"/>
  <c r="AI10" i="18"/>
  <c r="D11" i="18"/>
  <c r="AE11" i="18"/>
  <c r="AF11" i="18"/>
  <c r="AG11" i="18"/>
  <c r="AH11" i="18"/>
  <c r="AI11" i="18"/>
  <c r="D12" i="18"/>
  <c r="AE12" i="18"/>
  <c r="AF12" i="18"/>
  <c r="AG12" i="18"/>
  <c r="AH12" i="18"/>
  <c r="AI12" i="18"/>
  <c r="AJ12" i="18"/>
  <c r="AK12" i="18"/>
  <c r="AL12" i="18"/>
  <c r="AM12" i="18"/>
  <c r="AO12" i="18"/>
  <c r="AP12" i="18"/>
  <c r="AQ12" i="18"/>
  <c r="AR12" i="18"/>
  <c r="AT12" i="18"/>
  <c r="AU12" i="18"/>
  <c r="AV12" i="18"/>
  <c r="AW12" i="18"/>
  <c r="AY12" i="18"/>
  <c r="AZ12" i="18"/>
  <c r="BA12" i="18"/>
  <c r="BB12" i="18"/>
  <c r="D13" i="18"/>
  <c r="AE13" i="18"/>
  <c r="AF13" i="18"/>
  <c r="AG13" i="18"/>
  <c r="AH13" i="18"/>
  <c r="AI13" i="18"/>
  <c r="AJ13" i="18"/>
  <c r="AK13" i="18"/>
  <c r="AL13" i="18"/>
  <c r="AM13" i="18"/>
  <c r="AO13" i="18"/>
  <c r="AP13" i="18"/>
  <c r="AQ13" i="18"/>
  <c r="AR13" i="18"/>
  <c r="AT13" i="18"/>
  <c r="AU13" i="18"/>
  <c r="AV13" i="18"/>
  <c r="AW13" i="18"/>
  <c r="AY13" i="18"/>
  <c r="AZ13" i="18"/>
  <c r="BA13" i="18"/>
  <c r="BB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E14" i="18"/>
  <c r="AF14" i="18"/>
  <c r="AG14" i="18"/>
  <c r="AH14" i="18"/>
  <c r="AI14" i="18"/>
  <c r="AJ14" i="18"/>
  <c r="AK14" i="18"/>
  <c r="AL14" i="18"/>
  <c r="AM14" i="18"/>
  <c r="AO14" i="18"/>
  <c r="AP14" i="18"/>
  <c r="AQ14" i="18"/>
  <c r="AR14" i="18"/>
  <c r="AT14" i="18"/>
  <c r="AU14" i="18"/>
  <c r="AV14" i="18"/>
  <c r="AW14" i="18"/>
  <c r="AY14" i="18"/>
  <c r="AZ14" i="18"/>
  <c r="BA14" i="18"/>
  <c r="BB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E15" i="18"/>
  <c r="AF15" i="18"/>
  <c r="AG15" i="18"/>
  <c r="AH15" i="18"/>
  <c r="AI15" i="18"/>
  <c r="AJ15" i="18"/>
  <c r="AK15" i="18"/>
  <c r="AL15" i="18"/>
  <c r="AM15" i="18"/>
  <c r="AO15" i="18"/>
  <c r="AP15" i="18"/>
  <c r="AQ15" i="18"/>
  <c r="AR15" i="18"/>
  <c r="AT15" i="18"/>
  <c r="AU15" i="18"/>
  <c r="AV15" i="18"/>
  <c r="AW15" i="18"/>
  <c r="AY15" i="18"/>
  <c r="AZ15" i="18"/>
  <c r="BA15" i="18"/>
  <c r="BB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E16" i="18"/>
  <c r="AF16" i="18"/>
  <c r="AG16" i="18"/>
  <c r="AH16" i="18"/>
  <c r="AI16" i="18"/>
  <c r="AJ16" i="18"/>
  <c r="AK16" i="18"/>
  <c r="AL16" i="18"/>
  <c r="AM16" i="18"/>
  <c r="AO16" i="18"/>
  <c r="AP16" i="18"/>
  <c r="AQ16" i="18"/>
  <c r="AR16" i="18"/>
  <c r="AT16" i="18"/>
  <c r="AU16" i="18"/>
  <c r="AV16" i="18"/>
  <c r="AW16" i="18"/>
  <c r="AY16" i="18"/>
  <c r="AZ16" i="18"/>
  <c r="BA16" i="18"/>
  <c r="BB16" i="18"/>
  <c r="D17" i="18"/>
  <c r="AE17" i="18"/>
  <c r="AF17" i="18"/>
  <c r="AG17" i="18"/>
  <c r="AH17" i="18"/>
  <c r="AI17" i="18"/>
  <c r="AJ17" i="18"/>
  <c r="AK17" i="18"/>
  <c r="AL17" i="18"/>
  <c r="AM17" i="18"/>
  <c r="AO17" i="18"/>
  <c r="AP17" i="18"/>
  <c r="AQ17" i="18"/>
  <c r="AR17" i="18"/>
  <c r="AT17" i="18"/>
  <c r="AU17" i="18"/>
  <c r="AV17" i="18"/>
  <c r="AW17" i="18"/>
  <c r="AY17" i="18"/>
  <c r="AZ17" i="18"/>
  <c r="BA17" i="18"/>
  <c r="BB17" i="18"/>
  <c r="D18" i="18"/>
  <c r="AE18" i="18"/>
  <c r="AF18" i="18"/>
  <c r="AG18" i="18"/>
  <c r="AH18" i="18"/>
  <c r="AI18" i="18"/>
  <c r="D19" i="18"/>
  <c r="AE19" i="18"/>
  <c r="AF19" i="18"/>
  <c r="AG19" i="18"/>
  <c r="AH19" i="18"/>
  <c r="AI19" i="18"/>
  <c r="D20" i="18"/>
  <c r="AE20" i="18"/>
  <c r="AF20" i="18"/>
  <c r="AG20" i="18"/>
  <c r="AH20" i="18"/>
  <c r="AI20" i="18"/>
  <c r="D21" i="18"/>
  <c r="AE21" i="18"/>
  <c r="AF21" i="18"/>
  <c r="AG21" i="18"/>
  <c r="AH21" i="18"/>
  <c r="AI21" i="18"/>
  <c r="AJ21" i="18"/>
  <c r="AK21" i="18"/>
  <c r="AL21" i="18"/>
  <c r="AM21" i="18"/>
  <c r="AO21" i="18"/>
  <c r="AP21" i="18"/>
  <c r="AQ21" i="18"/>
  <c r="AR21" i="18"/>
  <c r="AT21" i="18"/>
  <c r="AU21" i="18"/>
  <c r="AV21" i="18"/>
  <c r="AW21" i="18"/>
  <c r="D22" i="18"/>
  <c r="AE22" i="18"/>
  <c r="AF22" i="18"/>
  <c r="AG22" i="18"/>
  <c r="AH22" i="18"/>
  <c r="AI22" i="18"/>
  <c r="AJ22" i="18"/>
  <c r="AK22" i="18"/>
  <c r="AL22" i="18"/>
  <c r="AM22" i="18"/>
  <c r="AO22" i="18"/>
  <c r="AP22" i="18"/>
  <c r="AQ22" i="18"/>
  <c r="AR22" i="18"/>
  <c r="AT22" i="18"/>
  <c r="AU22" i="18"/>
  <c r="AV22" i="18"/>
  <c r="AW22" i="18"/>
  <c r="D23" i="18"/>
  <c r="AE23" i="18"/>
  <c r="AF23" i="18"/>
  <c r="AG23" i="18"/>
  <c r="AH23" i="18"/>
  <c r="AI23" i="18"/>
  <c r="AJ23" i="18"/>
  <c r="AK23" i="18"/>
  <c r="AL23" i="18"/>
  <c r="AM23" i="18"/>
  <c r="AO23" i="18"/>
  <c r="AP23" i="18"/>
  <c r="AQ23" i="18"/>
  <c r="AR23" i="18"/>
  <c r="AT23" i="18"/>
  <c r="AU23" i="18"/>
  <c r="AV23" i="18"/>
  <c r="AW23" i="18"/>
  <c r="D24" i="18"/>
  <c r="AE24" i="18"/>
  <c r="AF24" i="18"/>
  <c r="AG24" i="18"/>
  <c r="AH24" i="18"/>
  <c r="AI24" i="18"/>
  <c r="AJ24" i="18"/>
  <c r="AK24" i="18"/>
  <c r="AL24" i="18"/>
  <c r="AM24" i="18"/>
  <c r="AO24" i="18"/>
  <c r="AP24" i="18"/>
  <c r="AQ24" i="18"/>
  <c r="AR24" i="18"/>
  <c r="AT24" i="18"/>
  <c r="AU24" i="18"/>
  <c r="AV24" i="18"/>
  <c r="AW24" i="18"/>
  <c r="D25" i="18"/>
  <c r="AE25" i="18"/>
  <c r="AF25" i="18"/>
  <c r="AG25" i="18"/>
  <c r="AH25" i="18"/>
  <c r="AI25" i="18"/>
  <c r="AJ25" i="18"/>
  <c r="AK25" i="18"/>
  <c r="AL25" i="18"/>
  <c r="AM25" i="18"/>
  <c r="AO25" i="18"/>
  <c r="AP25" i="18"/>
  <c r="AQ25" i="18"/>
  <c r="AR25" i="18"/>
  <c r="AT25" i="18"/>
  <c r="AU25" i="18"/>
  <c r="AV25" i="18"/>
  <c r="AW25" i="18"/>
  <c r="D26" i="18"/>
  <c r="AE26" i="18"/>
  <c r="AF26" i="18"/>
  <c r="AG26" i="18"/>
  <c r="AH26" i="18"/>
  <c r="AI26" i="18"/>
  <c r="AJ26" i="18"/>
  <c r="AK26" i="18"/>
  <c r="AL26" i="18"/>
  <c r="AM26" i="18"/>
  <c r="AO26" i="18"/>
  <c r="AP26" i="18"/>
  <c r="AQ26" i="18"/>
  <c r="AR26" i="18"/>
  <c r="AT26" i="18"/>
  <c r="AU26" i="18"/>
  <c r="AV26" i="18"/>
  <c r="AW26" i="18"/>
  <c r="D27" i="18"/>
  <c r="AE27" i="18"/>
  <c r="AF27" i="18"/>
  <c r="AG27" i="18"/>
  <c r="AH27" i="18"/>
  <c r="AI27" i="18"/>
  <c r="D28" i="18"/>
  <c r="AE28" i="18"/>
  <c r="AF28" i="18"/>
  <c r="AG28" i="18"/>
  <c r="AH28" i="18"/>
  <c r="AI28" i="18"/>
  <c r="D29" i="18"/>
  <c r="AE29" i="18"/>
  <c r="AF29" i="18"/>
  <c r="AG29" i="18"/>
  <c r="AH29" i="18"/>
  <c r="AI29" i="18"/>
  <c r="D30" i="18"/>
  <c r="AE30" i="18"/>
  <c r="AF30" i="18"/>
  <c r="AG30" i="18"/>
  <c r="AH30" i="18"/>
  <c r="AI30" i="18"/>
  <c r="AJ30" i="18"/>
  <c r="AK30" i="18"/>
  <c r="AL30" i="18"/>
  <c r="AM30" i="18"/>
  <c r="D31" i="18"/>
  <c r="AE31" i="18"/>
  <c r="AF31" i="18"/>
  <c r="AG31" i="18"/>
  <c r="AH31" i="18"/>
  <c r="AI31" i="18"/>
  <c r="AJ31" i="18"/>
  <c r="AK31" i="18"/>
  <c r="AL31" i="18"/>
  <c r="AM31" i="18"/>
  <c r="D32" i="18"/>
  <c r="AJ32" i="18"/>
  <c r="AK32" i="18"/>
  <c r="AL32" i="18"/>
  <c r="AM32" i="18"/>
  <c r="D33" i="18"/>
  <c r="AJ33" i="18"/>
  <c r="AK33" i="18"/>
  <c r="AL33" i="18"/>
  <c r="AM33" i="18"/>
  <c r="D34" i="18"/>
  <c r="AJ34" i="18"/>
  <c r="AK34" i="18"/>
  <c r="AL34" i="18"/>
  <c r="AM34" i="18"/>
  <c r="D35" i="18"/>
  <c r="AJ35" i="18"/>
  <c r="AK35" i="18"/>
  <c r="AL35" i="18"/>
  <c r="AM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Z52" i="18"/>
  <c r="AA52" i="18"/>
  <c r="AB52" i="18"/>
  <c r="D57" i="18"/>
  <c r="D58" i="18"/>
  <c r="AE58" i="18"/>
  <c r="AF58" i="18"/>
  <c r="AG58" i="18"/>
  <c r="AH58" i="18"/>
  <c r="AI58" i="18"/>
  <c r="D59" i="18"/>
  <c r="AE59" i="18"/>
  <c r="AF59" i="18"/>
  <c r="AG59" i="18"/>
  <c r="AH59" i="18"/>
  <c r="AI59" i="18"/>
  <c r="D60" i="18"/>
  <c r="AE60" i="18"/>
  <c r="AF60" i="18"/>
  <c r="AG60" i="18"/>
  <c r="AH60" i="18"/>
  <c r="AI60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Z61" i="18"/>
  <c r="AA61" i="18"/>
  <c r="AB61" i="18"/>
  <c r="AE61" i="18"/>
  <c r="AF61" i="18"/>
  <c r="AG61" i="18"/>
  <c r="AH61" i="18"/>
  <c r="AI61" i="18"/>
  <c r="D62" i="18"/>
  <c r="E62" i="18"/>
  <c r="F62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Z62" i="18"/>
  <c r="AA62" i="18"/>
  <c r="AB62" i="18"/>
  <c r="AE62" i="18"/>
  <c r="AF62" i="18"/>
  <c r="AG62" i="18"/>
  <c r="AH62" i="18"/>
  <c r="AI62" i="18"/>
  <c r="AJ62" i="18"/>
  <c r="AK62" i="18"/>
  <c r="AL62" i="18"/>
  <c r="AM62" i="18"/>
  <c r="AO62" i="18"/>
  <c r="AP62" i="18"/>
  <c r="AQ62" i="18"/>
  <c r="AR62" i="18"/>
  <c r="AT62" i="18"/>
  <c r="AU62" i="18"/>
  <c r="AV62" i="18"/>
  <c r="AW62" i="18"/>
  <c r="AY62" i="18"/>
  <c r="AZ62" i="18"/>
  <c r="BA62" i="18"/>
  <c r="BB62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Z63" i="18"/>
  <c r="AA63" i="18"/>
  <c r="AB63" i="18"/>
  <c r="AE63" i="18"/>
  <c r="AF63" i="18"/>
  <c r="AG63" i="18"/>
  <c r="AH63" i="18"/>
  <c r="AI63" i="18"/>
  <c r="AJ63" i="18"/>
  <c r="AK63" i="18"/>
  <c r="AL63" i="18"/>
  <c r="AM63" i="18"/>
  <c r="AO63" i="18"/>
  <c r="AP63" i="18"/>
  <c r="AQ63" i="18"/>
  <c r="AR63" i="18"/>
  <c r="AT63" i="18"/>
  <c r="AU63" i="18"/>
  <c r="AV63" i="18"/>
  <c r="AW63" i="18"/>
  <c r="AY63" i="18"/>
  <c r="AZ63" i="18"/>
  <c r="BA63" i="18"/>
  <c r="BB63" i="18"/>
  <c r="D64" i="18"/>
  <c r="AE64" i="18"/>
  <c r="AF64" i="18"/>
  <c r="AG64" i="18"/>
  <c r="AH64" i="18"/>
  <c r="AI64" i="18"/>
  <c r="AJ64" i="18"/>
  <c r="AK64" i="18"/>
  <c r="AL64" i="18"/>
  <c r="AM64" i="18"/>
  <c r="AO64" i="18"/>
  <c r="AP64" i="18"/>
  <c r="AQ64" i="18"/>
  <c r="AR64" i="18"/>
  <c r="AT64" i="18"/>
  <c r="AU64" i="18"/>
  <c r="AV64" i="18"/>
  <c r="AW64" i="18"/>
  <c r="AY64" i="18"/>
  <c r="AZ64" i="18"/>
  <c r="BA64" i="18"/>
  <c r="BB64" i="18"/>
  <c r="D65" i="18"/>
  <c r="AE65" i="18"/>
  <c r="AF65" i="18"/>
  <c r="AG65" i="18"/>
  <c r="AH65" i="18"/>
  <c r="AI65" i="18"/>
  <c r="AJ65" i="18"/>
  <c r="AK65" i="18"/>
  <c r="AL65" i="18"/>
  <c r="AM65" i="18"/>
  <c r="AO65" i="18"/>
  <c r="AP65" i="18"/>
  <c r="AQ65" i="18"/>
  <c r="AR65" i="18"/>
  <c r="AT65" i="18"/>
  <c r="AU65" i="18"/>
  <c r="AV65" i="18"/>
  <c r="AW65" i="18"/>
  <c r="AY65" i="18"/>
  <c r="AZ65" i="18"/>
  <c r="BA65" i="18"/>
  <c r="BB65" i="18"/>
  <c r="D66" i="18"/>
  <c r="AE66" i="18"/>
  <c r="AF66" i="18"/>
  <c r="AG66" i="18"/>
  <c r="AH66" i="18"/>
  <c r="AI66" i="18"/>
  <c r="AJ66" i="18"/>
  <c r="AK66" i="18"/>
  <c r="AL66" i="18"/>
  <c r="AM66" i="18"/>
  <c r="AO66" i="18"/>
  <c r="AP66" i="18"/>
  <c r="AQ66" i="18"/>
  <c r="AR66" i="18"/>
  <c r="AT66" i="18"/>
  <c r="AU66" i="18"/>
  <c r="AV66" i="18"/>
  <c r="AW66" i="18"/>
  <c r="AY66" i="18"/>
  <c r="AZ66" i="18"/>
  <c r="BA66" i="18"/>
  <c r="BB66" i="18"/>
  <c r="D67" i="18"/>
  <c r="AE67" i="18"/>
  <c r="AF67" i="18"/>
  <c r="AG67" i="18"/>
  <c r="AH67" i="18"/>
  <c r="AI67" i="18"/>
  <c r="AJ67" i="18"/>
  <c r="AK67" i="18"/>
  <c r="AL67" i="18"/>
  <c r="AM67" i="18"/>
  <c r="AO67" i="18"/>
  <c r="AP67" i="18"/>
  <c r="AQ67" i="18"/>
  <c r="AR67" i="18"/>
  <c r="AT67" i="18"/>
  <c r="AU67" i="18"/>
  <c r="AV67" i="18"/>
  <c r="AW67" i="18"/>
  <c r="AY67" i="18"/>
  <c r="AZ67" i="18"/>
  <c r="BA67" i="18"/>
  <c r="BB67" i="18"/>
  <c r="D68" i="18"/>
  <c r="AE68" i="18"/>
  <c r="AF68" i="18"/>
  <c r="AG68" i="18"/>
  <c r="AH68" i="18"/>
  <c r="AI68" i="18"/>
  <c r="D69" i="18"/>
  <c r="AE69" i="18"/>
  <c r="AF69" i="18"/>
  <c r="AG69" i="18"/>
  <c r="AH69" i="18"/>
  <c r="AI69" i="18"/>
  <c r="D70" i="18"/>
  <c r="AE70" i="18"/>
  <c r="AF70" i="18"/>
  <c r="AG70" i="18"/>
  <c r="AH70" i="18"/>
  <c r="AI70" i="18"/>
  <c r="D71" i="18"/>
  <c r="AE71" i="18"/>
  <c r="AF71" i="18"/>
  <c r="AG71" i="18"/>
  <c r="AH71" i="18"/>
  <c r="AI71" i="18"/>
  <c r="AJ71" i="18"/>
  <c r="AK71" i="18"/>
  <c r="AL71" i="18"/>
  <c r="AM71" i="18"/>
  <c r="AO71" i="18"/>
  <c r="AP71" i="18"/>
  <c r="AQ71" i="18"/>
  <c r="AR71" i="18"/>
  <c r="D72" i="18"/>
  <c r="AE72" i="18"/>
  <c r="AF72" i="18"/>
  <c r="AG72" i="18"/>
  <c r="AH72" i="18"/>
  <c r="AI72" i="18"/>
  <c r="AJ72" i="18"/>
  <c r="AK72" i="18"/>
  <c r="AL72" i="18"/>
  <c r="AM72" i="18"/>
  <c r="AO72" i="18"/>
  <c r="AP72" i="18"/>
  <c r="AQ72" i="18"/>
  <c r="AR72" i="18"/>
  <c r="D73" i="18"/>
  <c r="AE73" i="18"/>
  <c r="AF73" i="18"/>
  <c r="AG73" i="18"/>
  <c r="AH73" i="18"/>
  <c r="AI73" i="18"/>
  <c r="AJ73" i="18"/>
  <c r="AK73" i="18"/>
  <c r="AL73" i="18"/>
  <c r="AM73" i="18"/>
  <c r="AO73" i="18"/>
  <c r="AP73" i="18"/>
  <c r="AQ73" i="18"/>
  <c r="AR73" i="18"/>
  <c r="D74" i="18"/>
  <c r="AE74" i="18"/>
  <c r="AF74" i="18"/>
  <c r="AG74" i="18"/>
  <c r="AH74" i="18"/>
  <c r="AI74" i="18"/>
  <c r="AJ74" i="18"/>
  <c r="AK74" i="18"/>
  <c r="AL74" i="18"/>
  <c r="AM74" i="18"/>
  <c r="AO74" i="18"/>
  <c r="AP74" i="18"/>
  <c r="AQ74" i="18"/>
  <c r="AR74" i="18"/>
  <c r="D75" i="18"/>
  <c r="AE75" i="18"/>
  <c r="AF75" i="18"/>
  <c r="AG75" i="18"/>
  <c r="AH75" i="18"/>
  <c r="AI75" i="18"/>
  <c r="AJ75" i="18"/>
  <c r="AK75" i="18"/>
  <c r="AL75" i="18"/>
  <c r="AM75" i="18"/>
  <c r="AO75" i="18"/>
  <c r="AP75" i="18"/>
  <c r="AQ75" i="18"/>
  <c r="AR75" i="18"/>
  <c r="D76" i="18"/>
  <c r="AE76" i="18"/>
  <c r="AF76" i="18"/>
  <c r="AG76" i="18"/>
  <c r="AH76" i="18"/>
  <c r="AI76" i="18"/>
  <c r="AJ76" i="18"/>
  <c r="AK76" i="18"/>
  <c r="AL76" i="18"/>
  <c r="AM76" i="18"/>
  <c r="AO76" i="18"/>
  <c r="AP76" i="18"/>
  <c r="AQ76" i="18"/>
  <c r="AR76" i="18"/>
  <c r="D77" i="18"/>
  <c r="AE77" i="18"/>
  <c r="AF77" i="18"/>
  <c r="AG77" i="18"/>
  <c r="AH77" i="18"/>
  <c r="AI77" i="18"/>
  <c r="D78" i="18"/>
  <c r="AE78" i="18"/>
  <c r="AF78" i="18"/>
  <c r="AG78" i="18"/>
  <c r="AH78" i="18"/>
  <c r="AI78" i="18"/>
  <c r="D79" i="18"/>
  <c r="AE79" i="18"/>
  <c r="AF79" i="18"/>
  <c r="AG79" i="18"/>
  <c r="AH79" i="18"/>
  <c r="AI79" i="18"/>
  <c r="D80" i="18"/>
  <c r="AE80" i="18"/>
  <c r="AF80" i="18"/>
  <c r="AG80" i="18"/>
  <c r="AH80" i="18"/>
  <c r="AI80" i="18"/>
  <c r="AJ80" i="18"/>
  <c r="AK80" i="18"/>
  <c r="AL80" i="18"/>
  <c r="AM80" i="18"/>
  <c r="AO80" i="18"/>
  <c r="AP80" i="18"/>
  <c r="AQ80" i="18"/>
  <c r="AR80" i="18"/>
  <c r="AT80" i="18"/>
  <c r="AU80" i="18"/>
  <c r="AV80" i="18"/>
  <c r="AW80" i="18"/>
  <c r="D81" i="18"/>
  <c r="AE81" i="18"/>
  <c r="AF81" i="18"/>
  <c r="AG81" i="18"/>
  <c r="AH81" i="18"/>
  <c r="AI81" i="18"/>
  <c r="AJ81" i="18"/>
  <c r="AK81" i="18"/>
  <c r="AL81" i="18"/>
  <c r="AM81" i="18"/>
  <c r="AO81" i="18"/>
  <c r="AP81" i="18"/>
  <c r="AQ81" i="18"/>
  <c r="AR81" i="18"/>
  <c r="AT81" i="18"/>
  <c r="AU81" i="18"/>
  <c r="AV81" i="18"/>
  <c r="AW81" i="18"/>
  <c r="D82" i="18"/>
  <c r="AJ82" i="18"/>
  <c r="AK82" i="18"/>
  <c r="AL82" i="18"/>
  <c r="AM82" i="18"/>
  <c r="AO82" i="18"/>
  <c r="AP82" i="18"/>
  <c r="AQ82" i="18"/>
  <c r="AR82" i="18"/>
  <c r="AT82" i="18"/>
  <c r="AU82" i="18"/>
  <c r="AV82" i="18"/>
  <c r="AW82" i="18"/>
  <c r="D83" i="18"/>
  <c r="AJ83" i="18"/>
  <c r="AK83" i="18"/>
  <c r="AL83" i="18"/>
  <c r="AM83" i="18"/>
  <c r="AO83" i="18"/>
  <c r="AP83" i="18"/>
  <c r="AQ83" i="18"/>
  <c r="AR83" i="18"/>
  <c r="AT83" i="18"/>
  <c r="AU83" i="18"/>
  <c r="AV83" i="18"/>
  <c r="AW83" i="18"/>
  <c r="D84" i="18"/>
  <c r="AJ84" i="18"/>
  <c r="AK84" i="18"/>
  <c r="AL84" i="18"/>
  <c r="AM84" i="18"/>
  <c r="AO84" i="18"/>
  <c r="AP84" i="18"/>
  <c r="AQ84" i="18"/>
  <c r="AR84" i="18"/>
  <c r="AT84" i="18"/>
  <c r="AU84" i="18"/>
  <c r="AV84" i="18"/>
  <c r="AW84" i="18"/>
  <c r="D85" i="18"/>
  <c r="AJ85" i="18"/>
  <c r="AK85" i="18"/>
  <c r="AL85" i="18"/>
  <c r="AM85" i="18"/>
  <c r="AO85" i="18"/>
  <c r="AP85" i="18"/>
  <c r="AQ85" i="18"/>
  <c r="AR85" i="18"/>
  <c r="AT85" i="18"/>
  <c r="AU85" i="18"/>
  <c r="AV85" i="18"/>
  <c r="AW85" i="18"/>
  <c r="D86" i="18"/>
  <c r="D87" i="18"/>
  <c r="D88" i="18"/>
  <c r="D89" i="18"/>
  <c r="D90" i="18"/>
  <c r="D91" i="18"/>
  <c r="D92" i="18"/>
  <c r="D93" i="18"/>
  <c r="D94" i="18"/>
  <c r="AE94" i="18"/>
  <c r="AF94" i="18"/>
  <c r="AG94" i="18"/>
  <c r="AH94" i="18"/>
  <c r="AJ94" i="18"/>
  <c r="AK94" i="18"/>
  <c r="AL94" i="18"/>
  <c r="AM94" i="18"/>
  <c r="AO94" i="18"/>
  <c r="AP94" i="18"/>
  <c r="AQ94" i="18"/>
  <c r="AR94" i="18"/>
  <c r="D95" i="18"/>
  <c r="AE95" i="18"/>
  <c r="AF95" i="18"/>
  <c r="AG95" i="18"/>
  <c r="AH95" i="18"/>
  <c r="AJ95" i="18"/>
  <c r="AK95" i="18"/>
  <c r="AL95" i="18"/>
  <c r="AM95" i="18"/>
  <c r="AO95" i="18"/>
  <c r="AP95" i="18"/>
  <c r="AQ95" i="18"/>
  <c r="AR95" i="18"/>
  <c r="D96" i="18"/>
  <c r="AE96" i="18"/>
  <c r="AF96" i="18"/>
  <c r="AG96" i="18"/>
  <c r="AH96" i="18"/>
  <c r="AJ96" i="18"/>
  <c r="AK96" i="18"/>
  <c r="AL96" i="18"/>
  <c r="AM96" i="18"/>
  <c r="AO96" i="18"/>
  <c r="AP96" i="18"/>
  <c r="AQ96" i="18"/>
  <c r="AR96" i="18"/>
  <c r="D97" i="18"/>
  <c r="AE97" i="18"/>
  <c r="AF97" i="18"/>
  <c r="AG97" i="18"/>
  <c r="AH97" i="18"/>
  <c r="AJ97" i="18"/>
  <c r="AK97" i="18"/>
  <c r="AL97" i="18"/>
  <c r="AM97" i="18"/>
  <c r="AO97" i="18"/>
  <c r="AP97" i="18"/>
  <c r="AQ97" i="18"/>
  <c r="AR97" i="18"/>
  <c r="D98" i="18"/>
  <c r="AE98" i="18"/>
  <c r="AF98" i="18"/>
  <c r="AG98" i="18"/>
  <c r="AH98" i="18"/>
  <c r="AJ98" i="18"/>
  <c r="AK98" i="18"/>
  <c r="AL98" i="18"/>
  <c r="AM98" i="18"/>
  <c r="AO98" i="18"/>
  <c r="AP98" i="18"/>
  <c r="AQ98" i="18"/>
  <c r="AR98" i="18"/>
  <c r="D99" i="18"/>
  <c r="E99" i="18"/>
  <c r="F99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Z99" i="18"/>
  <c r="AA99" i="18"/>
  <c r="AB99" i="18"/>
  <c r="AE99" i="18"/>
  <c r="AF99" i="18"/>
  <c r="AG99" i="18"/>
  <c r="AH99" i="18"/>
  <c r="AJ99" i="18"/>
  <c r="AK99" i="18"/>
  <c r="AL99" i="18"/>
  <c r="AM99" i="18"/>
  <c r="AO99" i="18"/>
  <c r="AP99" i="18"/>
  <c r="AQ99" i="18"/>
  <c r="AR99" i="18"/>
  <c r="D104" i="18"/>
  <c r="D105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D107" i="18"/>
  <c r="E107" i="18"/>
  <c r="F107" i="18"/>
  <c r="G107" i="18"/>
  <c r="H107" i="18"/>
  <c r="I107" i="18"/>
  <c r="J107" i="18"/>
  <c r="K107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Z107" i="18"/>
  <c r="AA107" i="18"/>
  <c r="AB107" i="18"/>
  <c r="D108" i="18"/>
  <c r="E108" i="18"/>
  <c r="F108" i="18"/>
  <c r="G108" i="18"/>
  <c r="H108" i="18"/>
  <c r="I108" i="18"/>
  <c r="J108" i="18"/>
  <c r="K108" i="18"/>
  <c r="L108" i="18"/>
  <c r="M108" i="18"/>
  <c r="N108" i="18"/>
  <c r="O108" i="18"/>
  <c r="P108" i="18"/>
  <c r="Q108" i="18"/>
  <c r="R108" i="18"/>
  <c r="S108" i="18"/>
  <c r="T108" i="18"/>
  <c r="U108" i="18"/>
  <c r="V108" i="18"/>
  <c r="W108" i="18"/>
  <c r="X108" i="18"/>
  <c r="Y108" i="18"/>
  <c r="Z108" i="18"/>
  <c r="AA108" i="18"/>
  <c r="AB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E130" i="18"/>
  <c r="F130" i="18"/>
  <c r="G130" i="18"/>
  <c r="H130" i="18"/>
  <c r="I130" i="18"/>
  <c r="J130" i="18"/>
  <c r="K130" i="18"/>
  <c r="L130" i="18"/>
  <c r="M130" i="18"/>
  <c r="N130" i="18"/>
  <c r="O130" i="18"/>
  <c r="P130" i="18"/>
  <c r="Q130" i="18"/>
  <c r="R130" i="18"/>
  <c r="S130" i="18"/>
  <c r="T130" i="18"/>
  <c r="U130" i="18"/>
  <c r="V130" i="18"/>
  <c r="W130" i="18"/>
  <c r="X130" i="18"/>
  <c r="Y130" i="18"/>
  <c r="Z130" i="18"/>
  <c r="AA130" i="18"/>
  <c r="AB130" i="18"/>
</calcChain>
</file>

<file path=xl/sharedStrings.xml><?xml version="1.0" encoding="utf-8"?>
<sst xmlns="http://schemas.openxmlformats.org/spreadsheetml/2006/main" count="201" uniqueCount="84">
  <si>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</si>
  <si>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</si>
  <si>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</si>
  <si>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</si>
  <si>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</si>
  <si>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</si>
  <si>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</si>
  <si>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Thursday</t>
  </si>
  <si>
    <t>APX NP15</t>
  </si>
  <si>
    <t>Other</t>
  </si>
  <si>
    <t>PGES NP15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</si>
  <si>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</si>
  <si>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</si>
  <si>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</si>
  <si>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</si>
  <si>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</si>
  <si>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</si>
  <si>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</si>
  <si>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</si>
  <si>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FTP FILE FORMATS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</si>
  <si>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</si>
  <si>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</si>
  <si>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</si>
  <si>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</si>
  <si>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</si>
  <si>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</si>
  <si>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</si>
  <si>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</si>
  <si>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</si>
  <si>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Purchases APX</t>
  </si>
  <si>
    <t>NP15 Sales APX</t>
  </si>
  <si>
    <t>NP15 Purchases</t>
  </si>
  <si>
    <t>NP15 Sales PGES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</si>
  <si>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</si>
  <si>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</si>
  <si>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</si>
  <si>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</si>
  <si>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</si>
  <si>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</si>
  <si>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</si>
  <si>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</si>
  <si>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</si>
  <si>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</si>
  <si>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</si>
  <si>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</si>
  <si>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</si>
  <si>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</si>
  <si>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</si>
  <si>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>Balance Open</t>
  </si>
  <si>
    <t xml:space="preserve">Contract is PX index + (in contract) </t>
  </si>
  <si>
    <t>APX SP15</t>
  </si>
  <si>
    <t>PGES SP15</t>
  </si>
  <si>
    <t>SCE</t>
  </si>
  <si>
    <t>SP15 RETAIL LOAD</t>
  </si>
  <si>
    <t>SDGE</t>
  </si>
  <si>
    <t>SP15</t>
  </si>
  <si>
    <t>SP15 Sales APX</t>
  </si>
  <si>
    <t>SP15 Purchases</t>
  </si>
  <si>
    <t>SP15 Sales PGES</t>
  </si>
  <si>
    <t>EES NEW (PGES) LOAD SCE1</t>
  </si>
  <si>
    <t>EES NEW (PGES) LOAD SDGE</t>
  </si>
  <si>
    <t>PURCHASES SP15</t>
  </si>
  <si>
    <t>EES NEW (PGES PURCHASE CDWR)</t>
  </si>
  <si>
    <t>IMPORTS to SP15</t>
  </si>
  <si>
    <t>Sales SP15</t>
  </si>
  <si>
    <t>EXPORTS from SP15</t>
  </si>
  <si>
    <t>Contract is PX index + (in contract)</t>
  </si>
  <si>
    <t>ZP26 RETAIL LOAD</t>
  </si>
  <si>
    <t>PGE4</t>
  </si>
  <si>
    <t>ZP26</t>
  </si>
  <si>
    <t>PURCHASES ZP26</t>
  </si>
  <si>
    <t>IMPORTS to ZP26</t>
  </si>
  <si>
    <t>Sales ZP26</t>
  </si>
  <si>
    <t>EXPORTS from ZP26</t>
  </si>
  <si>
    <t>MONTH LONG FIXED PRICE</t>
  </si>
  <si>
    <t>Daily</t>
  </si>
  <si>
    <t>Riverside Generation</t>
  </si>
  <si>
    <t>Wednesday</t>
  </si>
  <si>
    <t>Transactions with EPMI</t>
  </si>
  <si>
    <t xml:space="preserve">Balance of the month </t>
  </si>
  <si>
    <t>Balance of the month</t>
  </si>
  <si>
    <t>Month Long green purchase Index</t>
  </si>
  <si>
    <t>Transfer in</t>
  </si>
  <si>
    <t>Transfer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</si>
</sst>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31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44" fillId="9" borderId="37" xfId="0" applyNumberFormat="1" applyFont="1" applyFill="1" applyBorder="1" applyAlignment="1">
      <alignment horizontal="center"/>
    </xf>
    <xf numFmtId="2" fontId="44" fillId="9" borderId="3" xfId="0" applyNumberFormat="1" applyFont="1" applyFill="1" applyBorder="1" applyAlignment="1">
      <alignment horizontal="center"/>
    </xf>
    <xf numFmtId="2" fontId="44" fillId="9" borderId="24" xfId="0" applyNumberFormat="1" applyFont="1" applyFill="1" applyBorder="1" applyAlignment="1">
      <alignment horizontal="center"/>
    </xf>
    <xf numFmtId="2" fontId="44" fillId="0" borderId="6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left"/>
    </xf>
    <xf numFmtId="2" fontId="44" fillId="0" borderId="0" xfId="0" applyNumberFormat="1" applyFont="1" applyFill="1" applyBorder="1" applyAlignment="1">
      <alignment horizontal="center"/>
    </xf>
    <xf numFmtId="2" fontId="24" fillId="0" borderId="67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243840</xdr:colOff>
      <xdr:row>1</xdr:row>
      <xdr:rowOff>91440</xdr:rowOff>
    </xdr:from>
    <xdr:to>
      <xdr:col>2</xdr:col>
      <xdr:colOff>784860</xdr:colOff>
      <xdr:row>5</xdr:row>
      <xdr:rowOff>167640</xdr:rowOff>
    </xdr:to>
    <xdr:pic>
      <xdr:nvPicPr>
        <xdr:cNvPr id="217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8320" y="365760"/>
          <a:ext cx="104394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243840</xdr:colOff>
      <xdr:row>1</xdr:row>
      <xdr:rowOff>91440</xdr:rowOff>
    </xdr:from>
    <xdr:to>
      <xdr:col>2</xdr:col>
      <xdr:colOff>784860</xdr:colOff>
      <xdr:row>5</xdr:row>
      <xdr:rowOff>167640</xdr:rowOff>
    </xdr:to>
    <xdr:pic>
      <xdr:nvPicPr>
        <xdr:cNvPr id="217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8320" y="365760"/>
          <a:ext cx="104394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243840</xdr:colOff>
      <xdr:row>1</xdr:row>
      <xdr:rowOff>91440</xdr:rowOff>
    </xdr:from>
    <xdr:to>
      <xdr:col>2</xdr:col>
      <xdr:colOff>784860</xdr:colOff>
      <xdr:row>5</xdr:row>
      <xdr:rowOff>167640</xdr:rowOff>
    </xdr:to>
    <xdr:pic>
      <xdr:nvPicPr>
        <xdr:cNvPr id="217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8320" y="365760"/>
          <a:ext cx="104394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243840</xdr:colOff>
      <xdr:row>1</xdr:row>
      <xdr:rowOff>91440</xdr:rowOff>
    </xdr:from>
    <xdr:to>
      <xdr:col>2</xdr:col>
      <xdr:colOff>784860</xdr:colOff>
      <xdr:row>5</xdr:row>
      <xdr:rowOff>167640</xdr:rowOff>
    </xdr:to>
    <xdr:pic>
      <xdr:nvPicPr>
        <xdr:cNvPr id="205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8320" y="365760"/>
          <a:ext cx="104394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BC131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 t="s">
        <v>0</v>
      </c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>
        <v>1</v>
      </c>
      <c r="AZ1" s="296" t="s">
        <v>1</v>
      </c>
      <c r="BA1" s="295"/>
      <c r="BB1" s="294"/>
      <c r="BC1" s="294"/>
    </row>
    <row r="2" spans="1:55" s="297" customFormat="1" ht="13.8" x14ac:dyDescent="0.3">
      <c r="A2" s="17"/>
      <c r="B2" s="13"/>
      <c r="C2" s="13"/>
      <c r="D2" s="225" t="s">
        <v>2</v>
      </c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>
        <v>2</v>
      </c>
      <c r="AZ2" s="296" t="s">
        <v>3</v>
      </c>
      <c r="BA2" s="295"/>
      <c r="BB2" s="294"/>
      <c r="BC2" s="294"/>
    </row>
    <row r="3" spans="1:55" s="297" customFormat="1" ht="23.4" x14ac:dyDescent="0.45">
      <c r="A3" s="18">
        <v>37019</v>
      </c>
      <c r="B3" s="13" t="s">
        <v>4</v>
      </c>
      <c r="C3" s="13"/>
      <c r="D3" s="226" t="s">
        <v>5</v>
      </c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>
        <v>3</v>
      </c>
      <c r="AZ3" s="296" t="s">
        <v>6</v>
      </c>
      <c r="BA3" s="295"/>
      <c r="BB3" s="294"/>
      <c r="BC3" s="294"/>
    </row>
    <row r="4" spans="1:55" s="297" customFormat="1" ht="18" x14ac:dyDescent="0.35">
      <c r="A4" s="1" t="str">
        <f>VLOOKUP(WEEKDAY(A3),AY1:AZ7,2)</f>
        <v>Tuesday</v>
      </c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>
        <v>4</v>
      </c>
      <c r="AZ4" s="296" t="s">
        <v>77</v>
      </c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>
        <v>5</v>
      </c>
      <c r="AZ5" s="296" t="s">
        <v>7</v>
      </c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 t="s">
        <v>8</v>
      </c>
      <c r="AF6" s="298"/>
      <c r="AG6" s="295"/>
      <c r="AH6" s="298" t="s">
        <v>9</v>
      </c>
      <c r="AI6" s="298" t="s">
        <v>10</v>
      </c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>
        <v>6</v>
      </c>
      <c r="AZ6" s="296" t="s">
        <v>11</v>
      </c>
      <c r="BA6" s="295"/>
      <c r="BB6" s="295"/>
      <c r="BC6" s="294"/>
    </row>
    <row r="7" spans="1:55" s="303" customFormat="1" ht="25.8" thickBot="1" x14ac:dyDescent="0.4">
      <c r="A7" s="17" t="s">
        <v>12</v>
      </c>
      <c r="B7" s="13" t="s">
        <v>13</v>
      </c>
      <c r="C7" s="13" t="s">
        <v>14</v>
      </c>
      <c r="D7" s="142" t="s">
        <v>15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8" t="s">
        <v>16</v>
      </c>
      <c r="AD7" s="299"/>
      <c r="AE7" s="300" t="s">
        <v>17</v>
      </c>
      <c r="AF7" s="300" t="s">
        <v>18</v>
      </c>
      <c r="AG7" s="299"/>
      <c r="AH7" s="300" t="s">
        <v>17</v>
      </c>
      <c r="AI7" s="300" t="s">
        <v>18</v>
      </c>
      <c r="AJ7" s="299"/>
      <c r="AK7" s="299"/>
      <c r="AL7" s="299"/>
      <c r="AM7" s="299"/>
      <c r="AN7" s="299"/>
      <c r="AO7" s="299"/>
      <c r="AP7" s="299"/>
      <c r="AQ7" s="299"/>
      <c r="AR7" s="299" t="s">
        <v>19</v>
      </c>
      <c r="AS7" s="299"/>
      <c r="AT7" s="299"/>
      <c r="AU7" s="299"/>
      <c r="AV7" s="299"/>
      <c r="AW7" s="299"/>
      <c r="AX7" s="299"/>
      <c r="AY7" s="296">
        <v>7</v>
      </c>
      <c r="AZ7" s="296" t="s">
        <v>20</v>
      </c>
      <c r="BA7" s="301"/>
      <c r="BB7" s="299"/>
      <c r="BC7" s="302"/>
    </row>
    <row r="8" spans="1:55" ht="13.8" x14ac:dyDescent="0.3">
      <c r="A8" s="22"/>
      <c r="B8" s="23" t="s">
        <v>21</v>
      </c>
      <c r="C8" s="86" t="s">
        <v>22</v>
      </c>
      <c r="D8" s="24">
        <f>SUM(E8:AB8)</f>
        <v>11.719669940999998</v>
      </c>
      <c r="E8" s="25">
        <v>0.443406627</v>
      </c>
      <c r="F8" s="114">
        <v>0.43617246300000001</v>
      </c>
      <c r="G8" s="114">
        <v>0.43215932699999993</v>
      </c>
      <c r="H8" s="114">
        <v>0.42949582199999997</v>
      </c>
      <c r="I8" s="114">
        <v>0.42897659399999993</v>
      </c>
      <c r="J8" s="115">
        <v>0.44068803299999992</v>
      </c>
      <c r="K8" s="25">
        <v>0.46016088299999997</v>
      </c>
      <c r="L8" s="114">
        <v>0.47977739999999997</v>
      </c>
      <c r="M8" s="114">
        <v>0.48695252399999994</v>
      </c>
      <c r="N8" s="114">
        <v>0.49854037499999998</v>
      </c>
      <c r="O8" s="114">
        <v>0.50504829299999998</v>
      </c>
      <c r="P8" s="114">
        <v>0.51296221799999997</v>
      </c>
      <c r="Q8" s="114">
        <v>0.51745391099999993</v>
      </c>
      <c r="R8" s="114">
        <v>0.51592453199999999</v>
      </c>
      <c r="S8" s="114">
        <v>0.52019347500000002</v>
      </c>
      <c r="T8" s="114">
        <v>0.52978325399999993</v>
      </c>
      <c r="U8" s="114">
        <v>0.53530999199999996</v>
      </c>
      <c r="V8" s="114">
        <v>0.53598119399999999</v>
      </c>
      <c r="W8" s="114">
        <v>0.529716564</v>
      </c>
      <c r="X8" s="114">
        <v>0.51436223999999997</v>
      </c>
      <c r="Y8" s="114">
        <v>0.51178769999999996</v>
      </c>
      <c r="Z8" s="148">
        <v>0.50577233399999999</v>
      </c>
      <c r="AA8" s="87">
        <v>0.48548829599999993</v>
      </c>
      <c r="AB8" s="148">
        <v>0.46355588999999997</v>
      </c>
      <c r="AC8" s="96" t="s">
        <v>23</v>
      </c>
      <c r="AD8" s="304">
        <v>1</v>
      </c>
      <c r="AE8" s="305">
        <f>E33</f>
        <v>0</v>
      </c>
      <c r="AF8" s="305">
        <f>$E47</f>
        <v>0</v>
      </c>
      <c r="AG8" s="305">
        <f>-(AE8)</f>
        <v>0</v>
      </c>
      <c r="AH8" s="305">
        <f>$E32</f>
        <v>0</v>
      </c>
      <c r="AI8" s="305">
        <f>$E46</f>
        <v>0</v>
      </c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 t="s">
        <v>24</v>
      </c>
      <c r="C9" s="149" t="s">
        <v>22</v>
      </c>
      <c r="D9" s="31">
        <f t="shared" ref="D9:D52" si="0">SUM(E9:AB9)</f>
        <v>121.10325605700001</v>
      </c>
      <c r="E9" s="32">
        <v>4.5818684789999997</v>
      </c>
      <c r="F9" s="116">
        <v>4.5071154510000007</v>
      </c>
      <c r="G9" s="116">
        <v>4.4656463789999998</v>
      </c>
      <c r="H9" s="116">
        <v>4.4381234940000001</v>
      </c>
      <c r="I9" s="116">
        <v>4.4327581379999996</v>
      </c>
      <c r="J9" s="117">
        <v>4.5537763409999998</v>
      </c>
      <c r="K9" s="32">
        <v>4.7549957909999998</v>
      </c>
      <c r="L9" s="116">
        <v>4.9576997999999994</v>
      </c>
      <c r="M9" s="116">
        <v>5.0318427479999999</v>
      </c>
      <c r="N9" s="116">
        <v>5.151583875</v>
      </c>
      <c r="O9" s="116">
        <v>5.2188323610000005</v>
      </c>
      <c r="P9" s="116">
        <v>5.3006095859999993</v>
      </c>
      <c r="Q9" s="116">
        <v>5.3470237469999997</v>
      </c>
      <c r="R9" s="116">
        <v>5.3312201640000003</v>
      </c>
      <c r="S9" s="116">
        <v>5.3753325749999998</v>
      </c>
      <c r="T9" s="116">
        <v>5.4744269580000005</v>
      </c>
      <c r="U9" s="116">
        <v>5.5315365839999995</v>
      </c>
      <c r="V9" s="116">
        <v>5.5384723380000001</v>
      </c>
      <c r="W9" s="116">
        <v>5.473737828</v>
      </c>
      <c r="X9" s="116">
        <v>5.3150764800000001</v>
      </c>
      <c r="Y9" s="116">
        <v>5.2884728999999995</v>
      </c>
      <c r="Z9" s="150">
        <v>5.2263141179999995</v>
      </c>
      <c r="AA9" s="151">
        <v>5.0167123919999996</v>
      </c>
      <c r="AB9" s="150">
        <v>4.7900775300000005</v>
      </c>
      <c r="AC9" s="99" t="s">
        <v>25</v>
      </c>
      <c r="AD9" s="304">
        <v>2</v>
      </c>
      <c r="AE9" s="308">
        <f>F33</f>
        <v>0</v>
      </c>
      <c r="AF9" s="308">
        <f>$F47</f>
        <v>0</v>
      </c>
      <c r="AG9" s="308">
        <f t="shared" ref="AG9:AG31" si="1">-(AE9)</f>
        <v>0</v>
      </c>
      <c r="AH9" s="308">
        <f>$F32</f>
        <v>0</v>
      </c>
      <c r="AI9" s="308">
        <f>$F46</f>
        <v>0</v>
      </c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 t="s">
        <v>26</v>
      </c>
      <c r="C10" s="152" t="s">
        <v>22</v>
      </c>
      <c r="D10" s="36">
        <f t="shared" si="0"/>
        <v>1119.8795721399997</v>
      </c>
      <c r="E10" s="153">
        <v>42.369966580000003</v>
      </c>
      <c r="F10" s="154">
        <v>41.678702020000003</v>
      </c>
      <c r="G10" s="154">
        <v>41.295224579999996</v>
      </c>
      <c r="H10" s="154">
        <v>41.040711880000003</v>
      </c>
      <c r="I10" s="154">
        <v>40.991096759999998</v>
      </c>
      <c r="J10" s="155">
        <v>42.110189819999995</v>
      </c>
      <c r="K10" s="153">
        <v>43.970928820000005</v>
      </c>
      <c r="L10" s="154">
        <v>45.845396000000001</v>
      </c>
      <c r="M10" s="154">
        <v>46.531018959999997</v>
      </c>
      <c r="N10" s="154">
        <v>47.638302500000002</v>
      </c>
      <c r="O10" s="154">
        <v>48.260170219999999</v>
      </c>
      <c r="P10" s="154">
        <v>49.016389719999999</v>
      </c>
      <c r="Q10" s="154">
        <v>49.445595939999997</v>
      </c>
      <c r="R10" s="154">
        <v>49.299455279999997</v>
      </c>
      <c r="S10" s="154">
        <v>49.707376500000002</v>
      </c>
      <c r="T10" s="154">
        <v>50.62373316</v>
      </c>
      <c r="U10" s="154">
        <v>51.151843679999999</v>
      </c>
      <c r="V10" s="154">
        <v>51.215980760000001</v>
      </c>
      <c r="W10" s="154">
        <v>50.617360560000002</v>
      </c>
      <c r="X10" s="154">
        <v>49.150169599999998</v>
      </c>
      <c r="Y10" s="154">
        <v>48.904157999999995</v>
      </c>
      <c r="Z10" s="156">
        <v>48.329356359999998</v>
      </c>
      <c r="AA10" s="157">
        <v>46.39110384</v>
      </c>
      <c r="AB10" s="156">
        <v>44.295340600000003</v>
      </c>
      <c r="AC10" s="99" t="s">
        <v>27</v>
      </c>
      <c r="AD10" s="304">
        <v>3</v>
      </c>
      <c r="AE10" s="308">
        <f>G33</f>
        <v>0</v>
      </c>
      <c r="AF10" s="308">
        <f>$G47</f>
        <v>0</v>
      </c>
      <c r="AG10" s="308">
        <f t="shared" si="1"/>
        <v>0</v>
      </c>
      <c r="AH10" s="308">
        <f>$G32</f>
        <v>0</v>
      </c>
      <c r="AI10" s="308">
        <f>$G46</f>
        <v>0</v>
      </c>
      <c r="AJ10" s="309" t="s">
        <v>28</v>
      </c>
      <c r="AK10" s="309" t="s">
        <v>29</v>
      </c>
      <c r="AL10" s="309"/>
      <c r="AM10" s="309"/>
      <c r="AN10" s="309"/>
      <c r="AO10" s="309" t="s">
        <v>30</v>
      </c>
      <c r="AP10" s="309"/>
      <c r="AQ10" s="309"/>
      <c r="AR10" s="309"/>
      <c r="AS10" s="309"/>
      <c r="AT10" s="309" t="s">
        <v>31</v>
      </c>
      <c r="AU10" s="309"/>
      <c r="AV10" s="309"/>
      <c r="AW10" s="309"/>
      <c r="AX10" s="309"/>
      <c r="AY10" s="309" t="s">
        <v>32</v>
      </c>
      <c r="AZ10" s="309"/>
      <c r="BA10" s="296"/>
      <c r="BB10" s="296"/>
      <c r="BC10" s="306"/>
    </row>
    <row r="11" spans="1:55" ht="13.8" x14ac:dyDescent="0.3">
      <c r="A11" s="37" t="s">
        <v>33</v>
      </c>
      <c r="B11" s="98" t="s">
        <v>21</v>
      </c>
      <c r="C11" s="38" t="s">
        <v>34</v>
      </c>
      <c r="D11" s="227">
        <f t="shared" si="0"/>
        <v>0.46424295199999993</v>
      </c>
      <c r="E11" s="39">
        <v>1.4756584E-2</v>
      </c>
      <c r="F11" s="118">
        <v>1.4112532000000001E-2</v>
      </c>
      <c r="G11" s="118">
        <v>1.3643328000000001E-2</v>
      </c>
      <c r="H11" s="118">
        <v>1.3364276000000001E-2</v>
      </c>
      <c r="I11" s="118">
        <v>1.3400123999999999E-2</v>
      </c>
      <c r="J11" s="119">
        <v>1.4651696000000001E-2</v>
      </c>
      <c r="K11" s="39">
        <v>1.6629380000000003E-2</v>
      </c>
      <c r="L11" s="118">
        <v>1.8374216000000002E-2</v>
      </c>
      <c r="M11" s="118">
        <v>1.9157500000000001E-2</v>
      </c>
      <c r="N11" s="118">
        <v>2.1087656E-2</v>
      </c>
      <c r="O11" s="118">
        <v>2.1038048E-2</v>
      </c>
      <c r="P11" s="118">
        <v>2.1873960000000001E-2</v>
      </c>
      <c r="Q11" s="118">
        <v>2.2124608E-2</v>
      </c>
      <c r="R11" s="118">
        <v>2.2322348000000002E-2</v>
      </c>
      <c r="S11" s="118">
        <v>2.2497532000000001E-2</v>
      </c>
      <c r="T11" s="118">
        <v>2.293632E-2</v>
      </c>
      <c r="U11" s="118">
        <v>2.3118844E-2</v>
      </c>
      <c r="V11" s="118">
        <v>2.3663419999999998E-2</v>
      </c>
      <c r="W11" s="118">
        <v>2.3428707999999999E-2</v>
      </c>
      <c r="X11" s="118">
        <v>2.2609127999999999E-2</v>
      </c>
      <c r="Y11" s="118">
        <v>2.2068192E-2</v>
      </c>
      <c r="Z11" s="158">
        <v>2.1364404E-2</v>
      </c>
      <c r="AA11" s="159">
        <v>1.9222704E-2</v>
      </c>
      <c r="AB11" s="158">
        <v>1.6797443999999998E-2</v>
      </c>
      <c r="AC11" s="101"/>
      <c r="AD11" s="304">
        <v>4</v>
      </c>
      <c r="AE11" s="308">
        <f>H33</f>
        <v>0</v>
      </c>
      <c r="AF11" s="308">
        <f>$H47</f>
        <v>0</v>
      </c>
      <c r="AG11" s="308">
        <f t="shared" si="1"/>
        <v>0</v>
      </c>
      <c r="AH11" s="308">
        <f>$H32</f>
        <v>0</v>
      </c>
      <c r="AI11" s="308">
        <f>$H46</f>
        <v>0</v>
      </c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 t="s">
        <v>24</v>
      </c>
      <c r="C12" s="40" t="s">
        <v>34</v>
      </c>
      <c r="D12" s="229">
        <f t="shared" si="0"/>
        <v>12.186377490000002</v>
      </c>
      <c r="E12" s="41">
        <v>0.38736032999999997</v>
      </c>
      <c r="F12" s="120">
        <v>0.370453965</v>
      </c>
      <c r="G12" s="120">
        <v>0.35813736000000002</v>
      </c>
      <c r="H12" s="120">
        <v>0.35081224499999997</v>
      </c>
      <c r="I12" s="120">
        <v>0.35175325499999999</v>
      </c>
      <c r="J12" s="121">
        <v>0.38460701999999997</v>
      </c>
      <c r="K12" s="41">
        <v>0.43652122500000001</v>
      </c>
      <c r="L12" s="120">
        <v>0.48232317000000002</v>
      </c>
      <c r="M12" s="120">
        <v>0.50288437499999994</v>
      </c>
      <c r="N12" s="120">
        <v>0.55355096999999998</v>
      </c>
      <c r="O12" s="120">
        <v>0.55224876000000001</v>
      </c>
      <c r="P12" s="120">
        <v>0.57419144999999994</v>
      </c>
      <c r="Q12" s="120">
        <v>0.58077095999999995</v>
      </c>
      <c r="R12" s="120">
        <v>0.58596163499999998</v>
      </c>
      <c r="S12" s="120">
        <v>0.590560215</v>
      </c>
      <c r="T12" s="120">
        <v>0.6020783999999999</v>
      </c>
      <c r="U12" s="120">
        <v>0.60686965500000001</v>
      </c>
      <c r="V12" s="120">
        <v>0.62116477499999989</v>
      </c>
      <c r="W12" s="120">
        <v>0.61500358499999996</v>
      </c>
      <c r="X12" s="120">
        <v>0.59348960999999989</v>
      </c>
      <c r="Y12" s="120">
        <v>0.57929003999999995</v>
      </c>
      <c r="Z12" s="160">
        <v>0.56081560499999994</v>
      </c>
      <c r="AA12" s="161">
        <v>0.50459597999999994</v>
      </c>
      <c r="AB12" s="160">
        <v>0.44093290499999993</v>
      </c>
      <c r="AC12" s="101"/>
      <c r="AD12" s="304">
        <v>5</v>
      </c>
      <c r="AE12" s="308">
        <f>I33</f>
        <v>0</v>
      </c>
      <c r="AF12" s="308">
        <f>$I47</f>
        <v>0</v>
      </c>
      <c r="AG12" s="308">
        <f t="shared" si="1"/>
        <v>0</v>
      </c>
      <c r="AH12" s="308">
        <f>$I32</f>
        <v>0</v>
      </c>
      <c r="AI12" s="308">
        <f>$I46</f>
        <v>0</v>
      </c>
      <c r="AJ12" s="296">
        <f>AG8</f>
        <v>0</v>
      </c>
      <c r="AK12" s="296">
        <f>AG9</f>
        <v>0</v>
      </c>
      <c r="AL12" s="296">
        <f>AG10</f>
        <v>0</v>
      </c>
      <c r="AM12" s="296">
        <f>AG11</f>
        <v>0</v>
      </c>
      <c r="AN12" s="296"/>
      <c r="AO12" s="296">
        <f>AF8</f>
        <v>0</v>
      </c>
      <c r="AP12" s="296">
        <f>AF9</f>
        <v>0</v>
      </c>
      <c r="AQ12" s="296">
        <f>AF10</f>
        <v>0</v>
      </c>
      <c r="AR12" s="296">
        <f>AF11</f>
        <v>0</v>
      </c>
      <c r="AS12" s="296"/>
      <c r="AT12" s="296">
        <f>-AH8</f>
        <v>0</v>
      </c>
      <c r="AU12" s="296">
        <f>-AH9</f>
        <v>0</v>
      </c>
      <c r="AV12" s="296">
        <f>-AH10</f>
        <v>0</v>
      </c>
      <c r="AW12" s="296">
        <f>-AH11</f>
        <v>0</v>
      </c>
      <c r="AX12" s="296"/>
      <c r="AY12" s="296">
        <f>AI8</f>
        <v>0</v>
      </c>
      <c r="AZ12" s="296">
        <f>AI9</f>
        <v>0</v>
      </c>
      <c r="BA12" s="296">
        <f>AI10</f>
        <v>0</v>
      </c>
      <c r="BB12" s="296">
        <f>AI11</f>
        <v>0</v>
      </c>
      <c r="BC12" s="306"/>
    </row>
    <row r="13" spans="1:55" ht="14.4" thickBot="1" x14ac:dyDescent="0.35">
      <c r="A13" s="29"/>
      <c r="B13" s="230" t="s">
        <v>26</v>
      </c>
      <c r="C13" s="42" t="s">
        <v>34</v>
      </c>
      <c r="D13" s="231">
        <f t="shared" si="0"/>
        <v>97.607080657999987</v>
      </c>
      <c r="E13" s="44">
        <v>3.1025717859999999</v>
      </c>
      <c r="F13" s="122">
        <v>2.9671598530000001</v>
      </c>
      <c r="G13" s="122">
        <v>2.8685097119999998</v>
      </c>
      <c r="H13" s="122">
        <v>2.8098390289999999</v>
      </c>
      <c r="I13" s="122">
        <v>2.817376071</v>
      </c>
      <c r="J13" s="123">
        <v>3.0805190839999996</v>
      </c>
      <c r="K13" s="44">
        <v>3.496327145</v>
      </c>
      <c r="L13" s="122">
        <v>3.8631789140000001</v>
      </c>
      <c r="M13" s="122">
        <v>4.0278643750000001</v>
      </c>
      <c r="N13" s="122">
        <v>4.4336796739999995</v>
      </c>
      <c r="O13" s="122">
        <v>4.4232495919999995</v>
      </c>
      <c r="P13" s="122">
        <v>4.5990000899999997</v>
      </c>
      <c r="Q13" s="122">
        <v>4.6516988319999992</v>
      </c>
      <c r="R13" s="122">
        <v>4.6932736670000006</v>
      </c>
      <c r="S13" s="122">
        <v>4.7301061029999998</v>
      </c>
      <c r="T13" s="122">
        <v>4.8223612799999991</v>
      </c>
      <c r="U13" s="122">
        <v>4.8607369509999998</v>
      </c>
      <c r="V13" s="122">
        <v>4.9752340549999996</v>
      </c>
      <c r="W13" s="122">
        <v>4.9258858569999999</v>
      </c>
      <c r="X13" s="122">
        <v>4.7535691619999998</v>
      </c>
      <c r="Y13" s="122">
        <v>4.6398373679999994</v>
      </c>
      <c r="Z13" s="162">
        <v>4.4918659410000004</v>
      </c>
      <c r="AA13" s="163">
        <v>4.0415735159999997</v>
      </c>
      <c r="AB13" s="162">
        <v>3.5316626009999994</v>
      </c>
      <c r="AC13" s="101"/>
      <c r="AD13" s="304">
        <v>6</v>
      </c>
      <c r="AE13" s="308">
        <f>J33</f>
        <v>0</v>
      </c>
      <c r="AF13" s="308">
        <f>$J47</f>
        <v>0</v>
      </c>
      <c r="AG13" s="308">
        <f t="shared" si="1"/>
        <v>0</v>
      </c>
      <c r="AH13" s="308">
        <f>$J32</f>
        <v>0</v>
      </c>
      <c r="AI13" s="308">
        <f>$J46</f>
        <v>0</v>
      </c>
      <c r="AJ13" s="296">
        <f>AG12</f>
        <v>0</v>
      </c>
      <c r="AK13" s="296">
        <f>AG13</f>
        <v>0</v>
      </c>
      <c r="AL13" s="296">
        <f>AG14</f>
        <v>0</v>
      </c>
      <c r="AM13" s="296">
        <f>AG15</f>
        <v>0</v>
      </c>
      <c r="AN13" s="296"/>
      <c r="AO13" s="296">
        <f>AF12</f>
        <v>0</v>
      </c>
      <c r="AP13" s="296">
        <f>AF13</f>
        <v>0</v>
      </c>
      <c r="AQ13" s="296">
        <f>AF14</f>
        <v>0</v>
      </c>
      <c r="AR13" s="296">
        <f>AF15</f>
        <v>0</v>
      </c>
      <c r="AS13" s="296"/>
      <c r="AT13" s="296">
        <f>-AH12</f>
        <v>0</v>
      </c>
      <c r="AU13" s="296">
        <f>-AH13</f>
        <v>0</v>
      </c>
      <c r="AV13" s="296">
        <f>-AH14</f>
        <v>0</v>
      </c>
      <c r="AW13" s="296">
        <f>-AH15</f>
        <v>0</v>
      </c>
      <c r="AX13" s="296"/>
      <c r="AY13" s="296">
        <f>AI12</f>
        <v>0</v>
      </c>
      <c r="AZ13" s="296">
        <f>AI13</f>
        <v>0</v>
      </c>
      <c r="BA13" s="296">
        <f>AI14</f>
        <v>0</v>
      </c>
      <c r="BB13" s="296">
        <f>AI15</f>
        <v>0</v>
      </c>
      <c r="BC13" s="306"/>
    </row>
    <row r="14" spans="1:55" ht="14.4" thickBot="1" x14ac:dyDescent="0.35">
      <c r="A14" s="45" t="s">
        <v>35</v>
      </c>
      <c r="B14" s="46" t="s">
        <v>28</v>
      </c>
      <c r="C14" s="50" t="s">
        <v>34</v>
      </c>
      <c r="D14" s="47">
        <f t="shared" si="0"/>
        <v>110.25770110000001</v>
      </c>
      <c r="E14" s="90">
        <f>SUM(E11:E13)</f>
        <v>3.5046887</v>
      </c>
      <c r="F14" s="164">
        <f t="shared" ref="F14:AB14" si="2">SUM(F11:F13)</f>
        <v>3.3517263499999999</v>
      </c>
      <c r="G14" s="164">
        <f t="shared" si="2"/>
        <v>3.2402903999999997</v>
      </c>
      <c r="H14" s="164">
        <f t="shared" si="2"/>
        <v>3.17401555</v>
      </c>
      <c r="I14" s="164">
        <f t="shared" si="2"/>
        <v>3.1825294500000001</v>
      </c>
      <c r="J14" s="165">
        <f t="shared" si="2"/>
        <v>3.4797777999999995</v>
      </c>
      <c r="K14" s="90">
        <f t="shared" si="2"/>
        <v>3.9494777499999998</v>
      </c>
      <c r="L14" s="164">
        <f t="shared" si="2"/>
        <v>4.3638763000000003</v>
      </c>
      <c r="M14" s="164">
        <f t="shared" si="2"/>
        <v>4.5499062500000003</v>
      </c>
      <c r="N14" s="164">
        <f t="shared" si="2"/>
        <v>5.0083182999999991</v>
      </c>
      <c r="O14" s="164">
        <f t="shared" si="2"/>
        <v>4.9965363999999992</v>
      </c>
      <c r="P14" s="164">
        <f t="shared" si="2"/>
        <v>5.1950654999999992</v>
      </c>
      <c r="Q14" s="164">
        <f t="shared" si="2"/>
        <v>5.2545943999999993</v>
      </c>
      <c r="R14" s="164">
        <f t="shared" si="2"/>
        <v>5.3015576500000003</v>
      </c>
      <c r="S14" s="164">
        <f t="shared" si="2"/>
        <v>5.3431638499999998</v>
      </c>
      <c r="T14" s="164">
        <f t="shared" si="2"/>
        <v>5.4473759999999993</v>
      </c>
      <c r="U14" s="164">
        <f t="shared" si="2"/>
        <v>5.4907254499999993</v>
      </c>
      <c r="V14" s="164">
        <f t="shared" si="2"/>
        <v>5.6200622499999993</v>
      </c>
      <c r="W14" s="164">
        <f t="shared" si="2"/>
        <v>5.5643181500000001</v>
      </c>
      <c r="X14" s="164">
        <f t="shared" si="2"/>
        <v>5.3696678999999996</v>
      </c>
      <c r="Y14" s="164">
        <f t="shared" si="2"/>
        <v>5.2411955999999993</v>
      </c>
      <c r="Z14" s="166">
        <f t="shared" si="2"/>
        <v>5.0740459500000004</v>
      </c>
      <c r="AA14" s="48">
        <f t="shared" si="2"/>
        <v>4.5653921999999998</v>
      </c>
      <c r="AB14" s="166">
        <f t="shared" si="2"/>
        <v>3.9893929499999992</v>
      </c>
      <c r="AC14" s="101"/>
      <c r="AD14" s="304">
        <v>7</v>
      </c>
      <c r="AE14" s="308">
        <f>K33</f>
        <v>0</v>
      </c>
      <c r="AF14" s="308">
        <f>$K47</f>
        <v>0</v>
      </c>
      <c r="AG14" s="308">
        <f t="shared" si="1"/>
        <v>0</v>
      </c>
      <c r="AH14" s="308">
        <f>$K32</f>
        <v>0</v>
      </c>
      <c r="AI14" s="308">
        <f>$K46</f>
        <v>0</v>
      </c>
      <c r="AJ14" s="296">
        <f>AG16</f>
        <v>0</v>
      </c>
      <c r="AK14" s="296">
        <f>AG17</f>
        <v>0</v>
      </c>
      <c r="AL14" s="296">
        <f>AG18</f>
        <v>0</v>
      </c>
      <c r="AM14" s="296">
        <f>AG19</f>
        <v>0</v>
      </c>
      <c r="AN14" s="296"/>
      <c r="AO14" s="296">
        <f>AF16</f>
        <v>0</v>
      </c>
      <c r="AP14" s="296">
        <f>AF17</f>
        <v>0</v>
      </c>
      <c r="AQ14" s="296">
        <f>AF18</f>
        <v>0</v>
      </c>
      <c r="AR14" s="296">
        <f>AF19</f>
        <v>0</v>
      </c>
      <c r="AS14" s="296"/>
      <c r="AT14" s="296">
        <f>-AH16</f>
        <v>0</v>
      </c>
      <c r="AU14" s="296">
        <f>-AH17</f>
        <v>0</v>
      </c>
      <c r="AV14" s="296">
        <f>-AH18</f>
        <v>0</v>
      </c>
      <c r="AW14" s="296">
        <f>-AH19</f>
        <v>0</v>
      </c>
      <c r="AX14" s="296"/>
      <c r="AY14" s="296">
        <f>AI16</f>
        <v>0</v>
      </c>
      <c r="AZ14" s="296">
        <f>AI17</f>
        <v>0</v>
      </c>
      <c r="BA14" s="296">
        <f>AI18</f>
        <v>0</v>
      </c>
      <c r="BB14" s="296">
        <f>AI19</f>
        <v>0</v>
      </c>
      <c r="BC14" s="306"/>
    </row>
    <row r="15" spans="1:55" ht="14.4" thickBot="1" x14ac:dyDescent="0.35">
      <c r="A15" s="49" t="s">
        <v>36</v>
      </c>
      <c r="B15" s="46" t="s">
        <v>28</v>
      </c>
      <c r="C15" s="50" t="s">
        <v>22</v>
      </c>
      <c r="D15" s="47">
        <f t="shared" si="0"/>
        <v>1252.7024981380002</v>
      </c>
      <c r="E15" s="90">
        <f>SUM(E8:E10)</f>
        <v>47.395241686000006</v>
      </c>
      <c r="F15" s="164">
        <f t="shared" ref="F15:AB15" si="3">SUM(F8:F10)</f>
        <v>46.621989934000005</v>
      </c>
      <c r="G15" s="164">
        <f t="shared" si="3"/>
        <v>46.193030285999995</v>
      </c>
      <c r="H15" s="164">
        <f t="shared" si="3"/>
        <v>45.908331196000006</v>
      </c>
      <c r="I15" s="164">
        <f t="shared" si="3"/>
        <v>45.852831492</v>
      </c>
      <c r="J15" s="165">
        <f t="shared" si="3"/>
        <v>47.104654193999991</v>
      </c>
      <c r="K15" s="90">
        <f t="shared" si="3"/>
        <v>49.186085494000004</v>
      </c>
      <c r="L15" s="164">
        <f t="shared" si="3"/>
        <v>51.282873199999997</v>
      </c>
      <c r="M15" s="164">
        <f t="shared" si="3"/>
        <v>52.049814231999996</v>
      </c>
      <c r="N15" s="164">
        <f t="shared" si="3"/>
        <v>53.288426749999999</v>
      </c>
      <c r="O15" s="164">
        <f t="shared" si="3"/>
        <v>53.984050873999998</v>
      </c>
      <c r="P15" s="164">
        <f t="shared" si="3"/>
        <v>54.829961523999998</v>
      </c>
      <c r="Q15" s="164">
        <f t="shared" si="3"/>
        <v>55.310073597999995</v>
      </c>
      <c r="R15" s="164">
        <f t="shared" si="3"/>
        <v>55.146599975999997</v>
      </c>
      <c r="S15" s="164">
        <f t="shared" si="3"/>
        <v>55.602902550000003</v>
      </c>
      <c r="T15" s="164">
        <f t="shared" si="3"/>
        <v>56.627943372000004</v>
      </c>
      <c r="U15" s="164">
        <f t="shared" si="3"/>
        <v>57.218690256000002</v>
      </c>
      <c r="V15" s="164">
        <f t="shared" si="3"/>
        <v>57.290434292</v>
      </c>
      <c r="W15" s="164">
        <f t="shared" si="3"/>
        <v>56.620814952000003</v>
      </c>
      <c r="X15" s="164">
        <f t="shared" si="3"/>
        <v>54.979608319999997</v>
      </c>
      <c r="Y15" s="164">
        <f t="shared" si="3"/>
        <v>54.704418599999997</v>
      </c>
      <c r="Z15" s="166">
        <f t="shared" si="3"/>
        <v>54.061442811999996</v>
      </c>
      <c r="AA15" s="48">
        <f t="shared" si="3"/>
        <v>51.893304528000002</v>
      </c>
      <c r="AB15" s="166">
        <f t="shared" si="3"/>
        <v>49.548974020000003</v>
      </c>
      <c r="AC15" s="101"/>
      <c r="AD15" s="304">
        <v>8</v>
      </c>
      <c r="AE15" s="308">
        <f>L33</f>
        <v>0</v>
      </c>
      <c r="AF15" s="308">
        <f>$L47</f>
        <v>0</v>
      </c>
      <c r="AG15" s="308">
        <f t="shared" si="1"/>
        <v>0</v>
      </c>
      <c r="AH15" s="308">
        <f>$L32</f>
        <v>0</v>
      </c>
      <c r="AI15" s="308">
        <f>$L46</f>
        <v>0</v>
      </c>
      <c r="AJ15" s="296">
        <f>AG20</f>
        <v>0</v>
      </c>
      <c r="AK15" s="296">
        <f>AG21</f>
        <v>0</v>
      </c>
      <c r="AL15" s="296">
        <f>AG22</f>
        <v>0</v>
      </c>
      <c r="AM15" s="296">
        <f>AG23</f>
        <v>0</v>
      </c>
      <c r="AN15" s="296"/>
      <c r="AO15" s="296">
        <f>AF20</f>
        <v>0</v>
      </c>
      <c r="AP15" s="296">
        <f>AF21</f>
        <v>0</v>
      </c>
      <c r="AQ15" s="296">
        <f>AF22</f>
        <v>0</v>
      </c>
      <c r="AR15" s="296">
        <f>AF23</f>
        <v>0</v>
      </c>
      <c r="AS15" s="296"/>
      <c r="AT15" s="296">
        <f>-AH20</f>
        <v>0</v>
      </c>
      <c r="AU15" s="296">
        <f>-AH21</f>
        <v>0</v>
      </c>
      <c r="AV15" s="296">
        <f>-AH22</f>
        <v>0</v>
      </c>
      <c r="AW15" s="296">
        <f>-AH23</f>
        <v>0</v>
      </c>
      <c r="AX15" s="296"/>
      <c r="AY15" s="296">
        <f>AI20</f>
        <v>0</v>
      </c>
      <c r="AZ15" s="296">
        <f>AI21</f>
        <v>0</v>
      </c>
      <c r="BA15" s="296">
        <f>AI22</f>
        <v>0</v>
      </c>
      <c r="BB15" s="296">
        <f>AI23</f>
        <v>0</v>
      </c>
      <c r="BC15" s="306"/>
    </row>
    <row r="16" spans="1:55" ht="14.4" thickBot="1" x14ac:dyDescent="0.35">
      <c r="A16" s="51" t="s">
        <v>37</v>
      </c>
      <c r="B16" s="52" t="s">
        <v>28</v>
      </c>
      <c r="C16" s="50" t="s">
        <v>38</v>
      </c>
      <c r="D16" s="47">
        <f t="shared" si="0"/>
        <v>1362.9601992379999</v>
      </c>
      <c r="E16" s="199">
        <f>E14+E15</f>
        <v>50.899930386000008</v>
      </c>
      <c r="F16" s="200">
        <f t="shared" ref="F16:AB16" si="4">F14+F15</f>
        <v>49.973716284000005</v>
      </c>
      <c r="G16" s="200">
        <f t="shared" si="4"/>
        <v>49.433320685999995</v>
      </c>
      <c r="H16" s="200">
        <f t="shared" si="4"/>
        <v>49.082346746000006</v>
      </c>
      <c r="I16" s="200">
        <f t="shared" si="4"/>
        <v>49.035360941999997</v>
      </c>
      <c r="J16" s="201">
        <f t="shared" si="4"/>
        <v>50.584431993999992</v>
      </c>
      <c r="K16" s="199">
        <f t="shared" si="4"/>
        <v>53.135563244000004</v>
      </c>
      <c r="L16" s="200">
        <f t="shared" si="4"/>
        <v>55.646749499999999</v>
      </c>
      <c r="M16" s="200">
        <f t="shared" si="4"/>
        <v>56.599720481999995</v>
      </c>
      <c r="N16" s="200">
        <f t="shared" si="4"/>
        <v>58.296745049999998</v>
      </c>
      <c r="O16" s="200">
        <f t="shared" si="4"/>
        <v>58.980587273999994</v>
      </c>
      <c r="P16" s="200">
        <f t="shared" si="4"/>
        <v>60.025027023999996</v>
      </c>
      <c r="Q16" s="200">
        <f t="shared" si="4"/>
        <v>60.564667997999997</v>
      </c>
      <c r="R16" s="200">
        <f t="shared" si="4"/>
        <v>60.448157625999997</v>
      </c>
      <c r="S16" s="200">
        <f t="shared" si="4"/>
        <v>60.946066400000007</v>
      </c>
      <c r="T16" s="200">
        <f t="shared" si="4"/>
        <v>62.075319372000003</v>
      </c>
      <c r="U16" s="200">
        <f t="shared" si="4"/>
        <v>62.709415706000001</v>
      </c>
      <c r="V16" s="200">
        <f t="shared" si="4"/>
        <v>62.910496541999997</v>
      </c>
      <c r="W16" s="200">
        <f t="shared" si="4"/>
        <v>62.185133102000002</v>
      </c>
      <c r="X16" s="200">
        <f t="shared" si="4"/>
        <v>60.349276219999993</v>
      </c>
      <c r="Y16" s="200">
        <f t="shared" si="4"/>
        <v>59.945614199999994</v>
      </c>
      <c r="Z16" s="202">
        <f t="shared" si="4"/>
        <v>59.135488761999994</v>
      </c>
      <c r="AA16" s="203">
        <f t="shared" si="4"/>
        <v>56.458696728</v>
      </c>
      <c r="AB16" s="202">
        <f t="shared" si="4"/>
        <v>53.538366969999998</v>
      </c>
      <c r="AC16" s="171"/>
      <c r="AD16" s="304">
        <v>9</v>
      </c>
      <c r="AE16" s="308">
        <f>M33</f>
        <v>0</v>
      </c>
      <c r="AF16" s="308">
        <f>$M47</f>
        <v>0</v>
      </c>
      <c r="AG16" s="308">
        <f t="shared" si="1"/>
        <v>0</v>
      </c>
      <c r="AH16" s="308">
        <f>$M32</f>
        <v>0</v>
      </c>
      <c r="AI16" s="308">
        <f>$M46</f>
        <v>0</v>
      </c>
      <c r="AJ16" s="296">
        <f>AG24</f>
        <v>0</v>
      </c>
      <c r="AK16" s="296">
        <f>AG25</f>
        <v>0</v>
      </c>
      <c r="AL16" s="296">
        <f>AG26</f>
        <v>0</v>
      </c>
      <c r="AM16" s="296">
        <f>AG27</f>
        <v>0</v>
      </c>
      <c r="AN16" s="296"/>
      <c r="AO16" s="296">
        <f>AF24</f>
        <v>0</v>
      </c>
      <c r="AP16" s="296">
        <f>AF25</f>
        <v>0</v>
      </c>
      <c r="AQ16" s="296">
        <f>AF26</f>
        <v>0</v>
      </c>
      <c r="AR16" s="296">
        <f>AF27</f>
        <v>0</v>
      </c>
      <c r="AS16" s="296"/>
      <c r="AT16" s="296">
        <f>-AH24</f>
        <v>0</v>
      </c>
      <c r="AU16" s="296">
        <f>-AH25</f>
        <v>0</v>
      </c>
      <c r="AV16" s="296">
        <f>-AH26</f>
        <v>0</v>
      </c>
      <c r="AW16" s="296">
        <f>-AH27</f>
        <v>0</v>
      </c>
      <c r="AX16" s="296"/>
      <c r="AY16" s="296">
        <f>AI24</f>
        <v>0</v>
      </c>
      <c r="AZ16" s="296">
        <f>AI25</f>
        <v>0</v>
      </c>
      <c r="BA16" s="296">
        <f>AI26</f>
        <v>0</v>
      </c>
      <c r="BB16" s="296">
        <f>AI27</f>
        <v>0</v>
      </c>
      <c r="BC16" s="306"/>
    </row>
    <row r="17" spans="1:55" ht="13.8" x14ac:dyDescent="0.3">
      <c r="A17" s="54"/>
      <c r="B17" s="248" t="s">
        <v>28</v>
      </c>
      <c r="C17" s="249" t="s">
        <v>22</v>
      </c>
      <c r="D17" s="274">
        <f t="shared" si="0"/>
        <v>3544</v>
      </c>
      <c r="E17" s="172">
        <v>131</v>
      </c>
      <c r="F17" s="172">
        <v>131</v>
      </c>
      <c r="G17" s="172">
        <v>131</v>
      </c>
      <c r="H17" s="172">
        <v>131</v>
      </c>
      <c r="I17" s="172">
        <v>131</v>
      </c>
      <c r="J17" s="172">
        <v>131</v>
      </c>
      <c r="K17" s="172">
        <v>156</v>
      </c>
      <c r="L17" s="172">
        <v>156</v>
      </c>
      <c r="M17" s="172">
        <v>156</v>
      </c>
      <c r="N17" s="172">
        <v>156</v>
      </c>
      <c r="O17" s="172">
        <v>156</v>
      </c>
      <c r="P17" s="172">
        <v>156</v>
      </c>
      <c r="Q17" s="172">
        <v>156</v>
      </c>
      <c r="R17" s="172">
        <v>156</v>
      </c>
      <c r="S17" s="172">
        <v>156</v>
      </c>
      <c r="T17" s="172">
        <v>156</v>
      </c>
      <c r="U17" s="172">
        <v>156</v>
      </c>
      <c r="V17" s="172">
        <v>156</v>
      </c>
      <c r="W17" s="172">
        <v>156</v>
      </c>
      <c r="X17" s="172">
        <v>156</v>
      </c>
      <c r="Y17" s="172">
        <v>156</v>
      </c>
      <c r="Z17" s="172">
        <v>156</v>
      </c>
      <c r="AA17" s="172">
        <v>131</v>
      </c>
      <c r="AB17" s="172">
        <v>131</v>
      </c>
      <c r="AC17" s="106" t="s">
        <v>74</v>
      </c>
      <c r="AD17" s="304">
        <v>10</v>
      </c>
      <c r="AE17" s="308">
        <f>N33</f>
        <v>0</v>
      </c>
      <c r="AF17" s="308">
        <f>$N47</f>
        <v>0</v>
      </c>
      <c r="AG17" s="308">
        <f t="shared" si="1"/>
        <v>0</v>
      </c>
      <c r="AH17" s="308">
        <f>$N32</f>
        <v>0</v>
      </c>
      <c r="AI17" s="308">
        <f>$N46</f>
        <v>0</v>
      </c>
      <c r="AJ17" s="296">
        <f>AG28</f>
        <v>0</v>
      </c>
      <c r="AK17" s="296">
        <f>AG29</f>
        <v>0</v>
      </c>
      <c r="AL17" s="296">
        <f>AG30</f>
        <v>0</v>
      </c>
      <c r="AM17" s="296">
        <f>AG31</f>
        <v>0</v>
      </c>
      <c r="AN17" s="296"/>
      <c r="AO17" s="296">
        <f>AF28</f>
        <v>0</v>
      </c>
      <c r="AP17" s="296">
        <f>AF29</f>
        <v>0</v>
      </c>
      <c r="AQ17" s="296">
        <f>AF30</f>
        <v>0</v>
      </c>
      <c r="AR17" s="296">
        <f>AF31</f>
        <v>0</v>
      </c>
      <c r="AS17" s="296"/>
      <c r="AT17" s="296">
        <f>-AH28</f>
        <v>0</v>
      </c>
      <c r="AU17" s="296">
        <f>-AH29</f>
        <v>0</v>
      </c>
      <c r="AV17" s="296">
        <f>-AH30</f>
        <v>0</v>
      </c>
      <c r="AW17" s="296">
        <f>-AH31</f>
        <v>0</v>
      </c>
      <c r="AX17" s="296"/>
      <c r="AY17" s="296">
        <f>AI28</f>
        <v>0</v>
      </c>
      <c r="AZ17" s="296">
        <f>AI29</f>
        <v>0</v>
      </c>
      <c r="BA17" s="296">
        <f>AI30</f>
        <v>0</v>
      </c>
      <c r="BB17" s="296">
        <f>AI31</f>
        <v>0</v>
      </c>
      <c r="BC17" s="306"/>
    </row>
    <row r="18" spans="1:55" ht="13.8" x14ac:dyDescent="0.3">
      <c r="A18" s="29"/>
      <c r="B18" s="250" t="s">
        <v>28</v>
      </c>
      <c r="C18" s="251" t="s">
        <v>22</v>
      </c>
      <c r="D18" s="274">
        <f t="shared" si="0"/>
        <v>24</v>
      </c>
      <c r="E18" s="173">
        <v>1</v>
      </c>
      <c r="F18" s="173">
        <v>1</v>
      </c>
      <c r="G18" s="173">
        <v>1</v>
      </c>
      <c r="H18" s="173">
        <v>1</v>
      </c>
      <c r="I18" s="173">
        <v>1</v>
      </c>
      <c r="J18" s="173">
        <v>1</v>
      </c>
      <c r="K18" s="173">
        <v>1</v>
      </c>
      <c r="L18" s="173">
        <v>1</v>
      </c>
      <c r="M18" s="173">
        <v>1</v>
      </c>
      <c r="N18" s="173">
        <v>1</v>
      </c>
      <c r="O18" s="173">
        <v>1</v>
      </c>
      <c r="P18" s="173">
        <v>1</v>
      </c>
      <c r="Q18" s="173">
        <v>1</v>
      </c>
      <c r="R18" s="173">
        <v>1</v>
      </c>
      <c r="S18" s="173">
        <v>1</v>
      </c>
      <c r="T18" s="173">
        <v>1</v>
      </c>
      <c r="U18" s="173">
        <v>1</v>
      </c>
      <c r="V18" s="173">
        <v>1</v>
      </c>
      <c r="W18" s="173">
        <v>1</v>
      </c>
      <c r="X18" s="173">
        <v>1</v>
      </c>
      <c r="Y18" s="173">
        <v>1</v>
      </c>
      <c r="Z18" s="173">
        <v>1</v>
      </c>
      <c r="AA18" s="173">
        <v>1</v>
      </c>
      <c r="AB18" s="173">
        <v>1</v>
      </c>
      <c r="AC18" s="106" t="s">
        <v>81</v>
      </c>
      <c r="AD18" s="304">
        <v>11</v>
      </c>
      <c r="AE18" s="308">
        <f>O33</f>
        <v>0</v>
      </c>
      <c r="AF18" s="308">
        <f>$O47</f>
        <v>0</v>
      </c>
      <c r="AG18" s="308">
        <f t="shared" si="1"/>
        <v>0</v>
      </c>
      <c r="AH18" s="308">
        <f>$O32</f>
        <v>0</v>
      </c>
      <c r="AI18" s="308">
        <f>$O46</f>
        <v>0</v>
      </c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>
        <f t="shared" si="0"/>
        <v>0</v>
      </c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>
        <v>12</v>
      </c>
      <c r="AE19" s="308">
        <f>P33</f>
        <v>0</v>
      </c>
      <c r="AF19" s="308">
        <f>$P47</f>
        <v>0</v>
      </c>
      <c r="AG19" s="308">
        <f t="shared" si="1"/>
        <v>0</v>
      </c>
      <c r="AH19" s="308">
        <f>$P32</f>
        <v>0</v>
      </c>
      <c r="AI19" s="308">
        <f>$P46</f>
        <v>0</v>
      </c>
      <c r="AJ19" s="310" t="s">
        <v>40</v>
      </c>
      <c r="AK19" s="296"/>
      <c r="AL19" s="296"/>
      <c r="AM19" s="296"/>
      <c r="AN19" s="296"/>
      <c r="AO19" s="310" t="s">
        <v>41</v>
      </c>
      <c r="AP19" s="296"/>
      <c r="AQ19" s="296"/>
      <c r="AR19" s="296"/>
      <c r="AS19" s="296"/>
      <c r="AT19" s="310" t="s">
        <v>42</v>
      </c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>
        <f t="shared" si="0"/>
        <v>0</v>
      </c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>
        <v>13</v>
      </c>
      <c r="AE20" s="308">
        <f>Q33</f>
        <v>0</v>
      </c>
      <c r="AF20" s="308">
        <f>$Q47</f>
        <v>0</v>
      </c>
      <c r="AG20" s="308">
        <f t="shared" si="1"/>
        <v>0</v>
      </c>
      <c r="AH20" s="308">
        <f>$Q32</f>
        <v>0</v>
      </c>
      <c r="AI20" s="308">
        <f>$Q46</f>
        <v>0</v>
      </c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>
        <f t="shared" si="0"/>
        <v>0</v>
      </c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>
        <v>14</v>
      </c>
      <c r="AE21" s="308">
        <f>R33</f>
        <v>0</v>
      </c>
      <c r="AF21" s="308">
        <f>$R47</f>
        <v>0</v>
      </c>
      <c r="AG21" s="308">
        <f t="shared" si="1"/>
        <v>0</v>
      </c>
      <c r="AH21" s="308">
        <f>$R32</f>
        <v>0</v>
      </c>
      <c r="AI21" s="308">
        <f>$R46</f>
        <v>0</v>
      </c>
      <c r="AJ21" s="296">
        <f>$E11</f>
        <v>1.4756584E-2</v>
      </c>
      <c r="AK21" s="296">
        <f>$F11</f>
        <v>1.4112532000000001E-2</v>
      </c>
      <c r="AL21" s="296">
        <f>G11</f>
        <v>1.3643328000000001E-2</v>
      </c>
      <c r="AM21" s="296">
        <f>H11</f>
        <v>1.3364276000000001E-2</v>
      </c>
      <c r="AN21" s="296"/>
      <c r="AO21" s="296">
        <f>$E12</f>
        <v>0.38736032999999997</v>
      </c>
      <c r="AP21" s="296">
        <f>$F12</f>
        <v>0.370453965</v>
      </c>
      <c r="AQ21" s="296">
        <f>L12</f>
        <v>0.48232317000000002</v>
      </c>
      <c r="AR21" s="296">
        <f>M12</f>
        <v>0.50288437499999994</v>
      </c>
      <c r="AS21" s="296"/>
      <c r="AT21" s="296">
        <f>$E13</f>
        <v>3.1025717859999999</v>
      </c>
      <c r="AU21" s="296">
        <f>$F13</f>
        <v>2.9671598530000001</v>
      </c>
      <c r="AV21" s="296">
        <f>Q13</f>
        <v>4.6516988319999992</v>
      </c>
      <c r="AW21" s="296">
        <f>R13</f>
        <v>4.6932736670000006</v>
      </c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 t="s">
        <v>28</v>
      </c>
      <c r="C22" s="251" t="s">
        <v>39</v>
      </c>
      <c r="D22" s="274">
        <f t="shared" si="0"/>
        <v>0</v>
      </c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 t="s">
        <v>75</v>
      </c>
      <c r="AD22" s="304">
        <v>15</v>
      </c>
      <c r="AE22" s="308">
        <f>S33</f>
        <v>0</v>
      </c>
      <c r="AF22" s="308">
        <f>$S47</f>
        <v>0</v>
      </c>
      <c r="AG22" s="308">
        <f t="shared" si="1"/>
        <v>0</v>
      </c>
      <c r="AH22" s="308">
        <f>$S32</f>
        <v>0</v>
      </c>
      <c r="AI22" s="308">
        <f>$S46</f>
        <v>0</v>
      </c>
      <c r="AJ22" s="296">
        <f>$I11</f>
        <v>1.3400123999999999E-2</v>
      </c>
      <c r="AK22" s="296">
        <f>$J11</f>
        <v>1.4651696000000001E-2</v>
      </c>
      <c r="AL22" s="296">
        <f>$K11</f>
        <v>1.6629380000000003E-2</v>
      </c>
      <c r="AM22" s="296">
        <f>$L11</f>
        <v>1.8374216000000002E-2</v>
      </c>
      <c r="AN22" s="296"/>
      <c r="AO22" s="296">
        <f>$I12</f>
        <v>0.35175325499999999</v>
      </c>
      <c r="AP22" s="296">
        <f>$J12</f>
        <v>0.38460701999999997</v>
      </c>
      <c r="AQ22" s="296">
        <f>$K12</f>
        <v>0.43652122500000001</v>
      </c>
      <c r="AR22" s="296">
        <f>$L12</f>
        <v>0.48232317000000002</v>
      </c>
      <c r="AS22" s="296"/>
      <c r="AT22" s="296">
        <f>$I13</f>
        <v>2.817376071</v>
      </c>
      <c r="AU22" s="296">
        <f>$J13</f>
        <v>3.0805190839999996</v>
      </c>
      <c r="AV22" s="296">
        <f>$K13</f>
        <v>3.496327145</v>
      </c>
      <c r="AW22" s="296">
        <f>$L13</f>
        <v>3.8631789140000001</v>
      </c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 t="s">
        <v>28</v>
      </c>
      <c r="C23" s="251" t="s">
        <v>39</v>
      </c>
      <c r="D23" s="274">
        <f>SUM(E23:AB23)</f>
        <v>0</v>
      </c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 t="s">
        <v>82</v>
      </c>
      <c r="AD23" s="304">
        <v>16</v>
      </c>
      <c r="AE23" s="308">
        <f>T33</f>
        <v>0</v>
      </c>
      <c r="AF23" s="308">
        <f>$T47</f>
        <v>0</v>
      </c>
      <c r="AG23" s="308">
        <f t="shared" si="1"/>
        <v>0</v>
      </c>
      <c r="AH23" s="308">
        <f>$T32</f>
        <v>0</v>
      </c>
      <c r="AI23" s="308">
        <f>$T46</f>
        <v>0</v>
      </c>
      <c r="AJ23" s="296">
        <f>$M11</f>
        <v>1.9157500000000001E-2</v>
      </c>
      <c r="AK23" s="296">
        <f>$N11</f>
        <v>2.1087656E-2</v>
      </c>
      <c r="AL23" s="296">
        <f>$O11</f>
        <v>2.1038048E-2</v>
      </c>
      <c r="AM23" s="296">
        <f>$P11</f>
        <v>2.1873960000000001E-2</v>
      </c>
      <c r="AN23" s="296"/>
      <c r="AO23" s="296">
        <f>$M12</f>
        <v>0.50288437499999994</v>
      </c>
      <c r="AP23" s="296">
        <f>$N12</f>
        <v>0.55355096999999998</v>
      </c>
      <c r="AQ23" s="296">
        <f>$O12</f>
        <v>0.55224876000000001</v>
      </c>
      <c r="AR23" s="296">
        <f>$P12</f>
        <v>0.57419144999999994</v>
      </c>
      <c r="AS23" s="296"/>
      <c r="AT23" s="296">
        <f>$M13</f>
        <v>4.0278643750000001</v>
      </c>
      <c r="AU23" s="296">
        <f>$N13</f>
        <v>4.4336796739999995</v>
      </c>
      <c r="AV23" s="296">
        <f>$O13</f>
        <v>4.4232495919999995</v>
      </c>
      <c r="AW23" s="296">
        <f>$P13</f>
        <v>4.5990000899999997</v>
      </c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>
        <f t="shared" si="0"/>
        <v>0</v>
      </c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>
        <v>17</v>
      </c>
      <c r="AE24" s="308">
        <f>U33</f>
        <v>0</v>
      </c>
      <c r="AF24" s="308">
        <f>$U47</f>
        <v>0</v>
      </c>
      <c r="AG24" s="308">
        <f t="shared" si="1"/>
        <v>0</v>
      </c>
      <c r="AH24" s="308">
        <f>$U32</f>
        <v>0</v>
      </c>
      <c r="AI24" s="308">
        <f>$U46</f>
        <v>0</v>
      </c>
      <c r="AJ24" s="296">
        <f>$Q11</f>
        <v>2.2124608E-2</v>
      </c>
      <c r="AK24" s="296">
        <f>$R11</f>
        <v>2.2322348000000002E-2</v>
      </c>
      <c r="AL24" s="296">
        <f>$S11</f>
        <v>2.2497532000000001E-2</v>
      </c>
      <c r="AM24" s="296">
        <f>$T11</f>
        <v>2.293632E-2</v>
      </c>
      <c r="AN24" s="296"/>
      <c r="AO24" s="296">
        <f>$Q12</f>
        <v>0.58077095999999995</v>
      </c>
      <c r="AP24" s="296">
        <f>$R12</f>
        <v>0.58596163499999998</v>
      </c>
      <c r="AQ24" s="296">
        <f>$S12</f>
        <v>0.590560215</v>
      </c>
      <c r="AR24" s="296">
        <f>$T12</f>
        <v>0.6020783999999999</v>
      </c>
      <c r="AS24" s="296"/>
      <c r="AT24" s="296">
        <f>$Q13</f>
        <v>4.6516988319999992</v>
      </c>
      <c r="AU24" s="296">
        <f>$R13</f>
        <v>4.6932736670000006</v>
      </c>
      <c r="AV24" s="296">
        <f>$S13</f>
        <v>4.7301061029999998</v>
      </c>
      <c r="AW24" s="296">
        <f>$T13</f>
        <v>4.8223612799999991</v>
      </c>
      <c r="AX24" s="296"/>
      <c r="AY24" s="296"/>
      <c r="AZ24" s="296"/>
      <c r="BA24" s="296"/>
      <c r="BB24" s="296"/>
      <c r="BC24" s="306"/>
    </row>
    <row r="25" spans="1:55" ht="13.8" x14ac:dyDescent="0.3">
      <c r="A25" s="56" t="s">
        <v>43</v>
      </c>
      <c r="B25" s="250"/>
      <c r="C25" s="251"/>
      <c r="D25" s="274">
        <f t="shared" si="0"/>
        <v>0</v>
      </c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>
        <v>18</v>
      </c>
      <c r="AE25" s="308">
        <f>V33</f>
        <v>0</v>
      </c>
      <c r="AF25" s="308">
        <f>$V47</f>
        <v>0</v>
      </c>
      <c r="AG25" s="308">
        <f t="shared" si="1"/>
        <v>0</v>
      </c>
      <c r="AH25" s="308">
        <f>$V32</f>
        <v>0</v>
      </c>
      <c r="AI25" s="308">
        <f>$V46</f>
        <v>0</v>
      </c>
      <c r="AJ25" s="296">
        <f>$U11</f>
        <v>2.3118844E-2</v>
      </c>
      <c r="AK25" s="296">
        <f>$V11</f>
        <v>2.3663419999999998E-2</v>
      </c>
      <c r="AL25" s="296">
        <f>$W11</f>
        <v>2.3428707999999999E-2</v>
      </c>
      <c r="AM25" s="296">
        <f>$X11</f>
        <v>2.2609127999999999E-2</v>
      </c>
      <c r="AN25" s="296"/>
      <c r="AO25" s="296">
        <f>$U12</f>
        <v>0.60686965500000001</v>
      </c>
      <c r="AP25" s="296">
        <f>$V12</f>
        <v>0.62116477499999989</v>
      </c>
      <c r="AQ25" s="296">
        <f>$W12</f>
        <v>0.61500358499999996</v>
      </c>
      <c r="AR25" s="296">
        <f>$X12</f>
        <v>0.59348960999999989</v>
      </c>
      <c r="AS25" s="296"/>
      <c r="AT25" s="296">
        <f>$U13</f>
        <v>4.8607369509999998</v>
      </c>
      <c r="AU25" s="296">
        <f>$V13</f>
        <v>4.9752340549999996</v>
      </c>
      <c r="AV25" s="296">
        <f>$W13</f>
        <v>4.9258858569999999</v>
      </c>
      <c r="AW25" s="296">
        <f>$X13</f>
        <v>4.7535691619999998</v>
      </c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>
        <f t="shared" si="0"/>
        <v>0</v>
      </c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>
        <v>19</v>
      </c>
      <c r="AE26" s="308">
        <f>W33</f>
        <v>0</v>
      </c>
      <c r="AF26" s="308">
        <f>$W47</f>
        <v>0</v>
      </c>
      <c r="AG26" s="308">
        <f t="shared" si="1"/>
        <v>0</v>
      </c>
      <c r="AH26" s="308">
        <f>$W32</f>
        <v>0</v>
      </c>
      <c r="AI26" s="308">
        <f>$W46</f>
        <v>0</v>
      </c>
      <c r="AJ26" s="296">
        <f>$Y11</f>
        <v>2.2068192E-2</v>
      </c>
      <c r="AK26" s="296">
        <f>$Z11</f>
        <v>2.1364404E-2</v>
      </c>
      <c r="AL26" s="296">
        <f>$AA11</f>
        <v>1.9222704E-2</v>
      </c>
      <c r="AM26" s="296">
        <f>$AB11</f>
        <v>1.6797443999999998E-2</v>
      </c>
      <c r="AN26" s="296"/>
      <c r="AO26" s="296">
        <f>$Y12</f>
        <v>0.57929003999999995</v>
      </c>
      <c r="AP26" s="296">
        <f>$Z12</f>
        <v>0.56081560499999994</v>
      </c>
      <c r="AQ26" s="296">
        <f>$AA12</f>
        <v>0.50459597999999994</v>
      </c>
      <c r="AR26" s="296">
        <f>$AB12</f>
        <v>0.44093290499999993</v>
      </c>
      <c r="AS26" s="296"/>
      <c r="AT26" s="296">
        <f>$Y13</f>
        <v>4.6398373679999994</v>
      </c>
      <c r="AU26" s="296">
        <f>$Z13</f>
        <v>4.4918659410000004</v>
      </c>
      <c r="AV26" s="296">
        <f>$AA13</f>
        <v>4.0415735159999997</v>
      </c>
      <c r="AW26" s="296">
        <f>$AB13</f>
        <v>3.5316626009999994</v>
      </c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>
        <f t="shared" si="0"/>
        <v>0</v>
      </c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>
        <v>20</v>
      </c>
      <c r="AE27" s="308">
        <f>X33</f>
        <v>0</v>
      </c>
      <c r="AF27" s="308">
        <f>$X47</f>
        <v>0</v>
      </c>
      <c r="AG27" s="308">
        <f t="shared" si="1"/>
        <v>0</v>
      </c>
      <c r="AH27" s="308">
        <f>$X32</f>
        <v>0</v>
      </c>
      <c r="AI27" s="308">
        <f>$X46</f>
        <v>0</v>
      </c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>
        <f t="shared" si="0"/>
        <v>0</v>
      </c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>
        <v>21</v>
      </c>
      <c r="AE28" s="308">
        <f>Y33</f>
        <v>0</v>
      </c>
      <c r="AF28" s="308">
        <f>$Y47</f>
        <v>0</v>
      </c>
      <c r="AG28" s="308">
        <f t="shared" si="1"/>
        <v>0</v>
      </c>
      <c r="AH28" s="308">
        <f>$Y32</f>
        <v>0</v>
      </c>
      <c r="AI28" s="308">
        <f>$Y46</f>
        <v>0</v>
      </c>
      <c r="AJ28" s="310" t="s">
        <v>44</v>
      </c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>
        <f t="shared" si="0"/>
        <v>0</v>
      </c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>
        <v>22</v>
      </c>
      <c r="AE29" s="308">
        <f>Z33</f>
        <v>0</v>
      </c>
      <c r="AF29" s="308">
        <f>$Z47</f>
        <v>0</v>
      </c>
      <c r="AG29" s="308">
        <f t="shared" si="1"/>
        <v>0</v>
      </c>
      <c r="AH29" s="308">
        <f>$Z32</f>
        <v>0</v>
      </c>
      <c r="AI29" s="308">
        <f>$Z46</f>
        <v>0</v>
      </c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>
        <f t="shared" si="0"/>
        <v>0</v>
      </c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>
        <v>23</v>
      </c>
      <c r="AE30" s="308">
        <f>AA33</f>
        <v>0</v>
      </c>
      <c r="AF30" s="308">
        <f>$AA47</f>
        <v>0</v>
      </c>
      <c r="AG30" s="308">
        <f t="shared" si="1"/>
        <v>0</v>
      </c>
      <c r="AH30" s="308">
        <f>$AA32</f>
        <v>0</v>
      </c>
      <c r="AI30" s="308">
        <f>$AA46</f>
        <v>0</v>
      </c>
      <c r="AJ30" s="296">
        <f>-$E24</f>
        <v>0</v>
      </c>
      <c r="AK30" s="296">
        <f>-$F24</f>
        <v>0</v>
      </c>
      <c r="AL30" s="296">
        <f>-$G20</f>
        <v>0</v>
      </c>
      <c r="AM30" s="296">
        <f>-$H20</f>
        <v>0</v>
      </c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>
        <f t="shared" si="0"/>
        <v>0</v>
      </c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>
        <v>24</v>
      </c>
      <c r="AE31" s="311">
        <f>AB33</f>
        <v>0</v>
      </c>
      <c r="AF31" s="311">
        <f>$AB47</f>
        <v>0</v>
      </c>
      <c r="AG31" s="311">
        <f t="shared" si="1"/>
        <v>0</v>
      </c>
      <c r="AH31" s="311">
        <f>$AB32</f>
        <v>0</v>
      </c>
      <c r="AI31" s="311">
        <f>$AB46</f>
        <v>0</v>
      </c>
      <c r="AJ31" s="296">
        <f>-$I20</f>
        <v>0</v>
      </c>
      <c r="AK31" s="296">
        <f>-$J20</f>
        <v>0</v>
      </c>
      <c r="AL31" s="296">
        <f>-$K20</f>
        <v>0</v>
      </c>
      <c r="AM31" s="296">
        <f>-$L20</f>
        <v>0</v>
      </c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>
        <f t="shared" si="0"/>
        <v>0</v>
      </c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>
        <f>-$M20</f>
        <v>0</v>
      </c>
      <c r="AK32" s="296">
        <f>-$N20</f>
        <v>0</v>
      </c>
      <c r="AL32" s="296">
        <f>-$O20</f>
        <v>0</v>
      </c>
      <c r="AM32" s="296">
        <f>-$P20</f>
        <v>0</v>
      </c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>
        <f t="shared" si="0"/>
        <v>0</v>
      </c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>
        <f>-$Q20</f>
        <v>0</v>
      </c>
      <c r="AK33" s="296">
        <f>-$R20</f>
        <v>0</v>
      </c>
      <c r="AL33" s="296">
        <f>-$S20</f>
        <v>0</v>
      </c>
      <c r="AM33" s="296">
        <f>-$T20</f>
        <v>0</v>
      </c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>
        <f t="shared" si="0"/>
        <v>0</v>
      </c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>
        <f>-$U20</f>
        <v>0</v>
      </c>
      <c r="AK34" s="296">
        <f>-$V20</f>
        <v>0</v>
      </c>
      <c r="AL34" s="296">
        <f>-$W20</f>
        <v>0</v>
      </c>
      <c r="AM34" s="296">
        <f>-$X20</f>
        <v>0</v>
      </c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>
        <f t="shared" si="0"/>
        <v>0</v>
      </c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>
        <f>-$Y20</f>
        <v>0</v>
      </c>
      <c r="AK35" s="296">
        <f>-$Z20</f>
        <v>0</v>
      </c>
      <c r="AL35" s="296">
        <f>-$AA20</f>
        <v>0</v>
      </c>
      <c r="AM35" s="296">
        <f>$AB20</f>
        <v>0</v>
      </c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 t="s">
        <v>45</v>
      </c>
      <c r="B36" s="255"/>
      <c r="C36" s="249"/>
      <c r="D36" s="274">
        <f t="shared" si="0"/>
        <v>0</v>
      </c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>
        <f t="shared" si="0"/>
        <v>0</v>
      </c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>
        <f t="shared" si="0"/>
        <v>0</v>
      </c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6" t="s">
        <v>28</v>
      </c>
      <c r="C39" s="127" t="s">
        <v>39</v>
      </c>
      <c r="D39" s="258">
        <f t="shared" si="0"/>
        <v>1600</v>
      </c>
      <c r="E39" s="265">
        <v>50</v>
      </c>
      <c r="F39" s="262">
        <v>50</v>
      </c>
      <c r="G39" s="262">
        <v>50</v>
      </c>
      <c r="H39" s="262">
        <v>50</v>
      </c>
      <c r="I39" s="262">
        <v>50</v>
      </c>
      <c r="J39" s="287">
        <v>50</v>
      </c>
      <c r="K39" s="262">
        <v>75</v>
      </c>
      <c r="L39" s="262">
        <v>75</v>
      </c>
      <c r="M39" s="262">
        <v>75</v>
      </c>
      <c r="N39" s="262">
        <v>75</v>
      </c>
      <c r="O39" s="262">
        <v>75</v>
      </c>
      <c r="P39" s="262">
        <v>75</v>
      </c>
      <c r="Q39" s="262">
        <v>75</v>
      </c>
      <c r="R39" s="262">
        <v>75</v>
      </c>
      <c r="S39" s="262">
        <v>75</v>
      </c>
      <c r="T39" s="262">
        <v>75</v>
      </c>
      <c r="U39" s="262">
        <v>75</v>
      </c>
      <c r="V39" s="262">
        <v>75</v>
      </c>
      <c r="W39" s="262">
        <v>75</v>
      </c>
      <c r="X39" s="262">
        <v>75</v>
      </c>
      <c r="Y39" s="262">
        <v>75</v>
      </c>
      <c r="Z39" s="288">
        <v>75</v>
      </c>
      <c r="AA39" s="265">
        <v>50</v>
      </c>
      <c r="AB39" s="287">
        <v>50</v>
      </c>
      <c r="AC39" s="106" t="s">
        <v>79</v>
      </c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>
        <f t="shared" si="0"/>
        <v>0</v>
      </c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>
        <f t="shared" si="0"/>
        <v>0</v>
      </c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 t="s">
        <v>28</v>
      </c>
      <c r="C42" s="127" t="s">
        <v>39</v>
      </c>
      <c r="D42" s="259">
        <f t="shared" si="0"/>
        <v>0</v>
      </c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 t="s">
        <v>75</v>
      </c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 t="s">
        <v>28</v>
      </c>
      <c r="C43" s="127" t="s">
        <v>39</v>
      </c>
      <c r="D43" s="259">
        <f t="shared" si="0"/>
        <v>0</v>
      </c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 t="s">
        <v>83</v>
      </c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 t="s">
        <v>46</v>
      </c>
      <c r="B44" s="126"/>
      <c r="C44" s="127"/>
      <c r="D44" s="259">
        <f t="shared" si="0"/>
        <v>0</v>
      </c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>
        <f t="shared" si="0"/>
        <v>0</v>
      </c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>
        <f t="shared" si="0"/>
        <v>0</v>
      </c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>
        <f t="shared" si="0"/>
        <v>0</v>
      </c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>
        <f>SUM(E48:AB48)</f>
        <v>0</v>
      </c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 t="s">
        <v>47</v>
      </c>
      <c r="B49" s="58"/>
      <c r="C49" s="78"/>
      <c r="D49" s="259">
        <f t="shared" si="0"/>
        <v>0</v>
      </c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>
        <f t="shared" si="0"/>
        <v>0</v>
      </c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>
        <f t="shared" si="0"/>
        <v>0</v>
      </c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 t="s">
        <v>48</v>
      </c>
      <c r="B52" s="83" t="s">
        <v>28</v>
      </c>
      <c r="C52" s="83" t="s">
        <v>39</v>
      </c>
      <c r="D52" s="57">
        <f t="shared" si="0"/>
        <v>-605.03980076199991</v>
      </c>
      <c r="E52" s="187">
        <f>E16+E39+E40+E41+E42+E43+E44+E45+E46+E47+E48+E49+E50-E17-E18-E19-E20-E21-E22-E23-E24-E25-E26-E27-E28-E29-E30-E31-E32-E33</f>
        <v>-31.100069613999992</v>
      </c>
      <c r="F52" s="188">
        <f t="shared" ref="F52:AB52" si="5">F16+F39+F40+F41+F42+F43+F44+F45+F46+F47+F48+F49+F50-F17-F18-F19-F20-F21-F22-F23-F24-F25-F26-F27-F28-F29-F30-F31-F32-F33</f>
        <v>-32.026283715999995</v>
      </c>
      <c r="G52" s="188">
        <f t="shared" si="5"/>
        <v>-32.566679313999998</v>
      </c>
      <c r="H52" s="188">
        <f t="shared" si="5"/>
        <v>-32.917653253999987</v>
      </c>
      <c r="I52" s="188">
        <f t="shared" si="5"/>
        <v>-32.964639058000003</v>
      </c>
      <c r="J52" s="189">
        <f t="shared" si="5"/>
        <v>-31.415568006000001</v>
      </c>
      <c r="K52" s="190">
        <f t="shared" si="5"/>
        <v>-28.864436756000003</v>
      </c>
      <c r="L52" s="188">
        <f t="shared" si="5"/>
        <v>-26.353250500000001</v>
      </c>
      <c r="M52" s="188">
        <f t="shared" si="5"/>
        <v>-25.400279517999991</v>
      </c>
      <c r="N52" s="188">
        <f t="shared" si="5"/>
        <v>-23.703254950000002</v>
      </c>
      <c r="O52" s="188">
        <f t="shared" si="5"/>
        <v>-23.019412726000013</v>
      </c>
      <c r="P52" s="188">
        <f t="shared" si="5"/>
        <v>-21.974972976000004</v>
      </c>
      <c r="Q52" s="188">
        <f t="shared" si="5"/>
        <v>-21.435332001999996</v>
      </c>
      <c r="R52" s="188">
        <f t="shared" si="5"/>
        <v>-21.551842373999989</v>
      </c>
      <c r="S52" s="188">
        <f t="shared" si="5"/>
        <v>-21.053933599999993</v>
      </c>
      <c r="T52" s="188">
        <f t="shared" si="5"/>
        <v>-19.924680628000004</v>
      </c>
      <c r="U52" s="188">
        <f t="shared" si="5"/>
        <v>-19.290584293999984</v>
      </c>
      <c r="V52" s="188">
        <f t="shared" si="5"/>
        <v>-19.089503457999996</v>
      </c>
      <c r="W52" s="188">
        <f t="shared" si="5"/>
        <v>-19.814866897999991</v>
      </c>
      <c r="X52" s="188">
        <f t="shared" si="5"/>
        <v>-21.650723780000021</v>
      </c>
      <c r="Y52" s="188">
        <f t="shared" si="5"/>
        <v>-22.054385800000006</v>
      </c>
      <c r="Z52" s="191">
        <f t="shared" si="5"/>
        <v>-22.864511238000006</v>
      </c>
      <c r="AA52" s="187">
        <f t="shared" si="5"/>
        <v>-25.541303271999993</v>
      </c>
      <c r="AB52" s="188">
        <f t="shared" si="5"/>
        <v>-28.461633030000002</v>
      </c>
      <c r="AC52" s="192" t="s">
        <v>49</v>
      </c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25.2" thickBot="1" x14ac:dyDescent="0.35">
      <c r="A56" s="17" t="s">
        <v>12</v>
      </c>
      <c r="B56" s="13" t="s">
        <v>13</v>
      </c>
      <c r="C56" s="13" t="s">
        <v>14</v>
      </c>
      <c r="D56" s="142" t="s">
        <v>15</v>
      </c>
      <c r="E56" s="143">
        <v>1</v>
      </c>
      <c r="F56" s="144">
        <v>2</v>
      </c>
      <c r="G56" s="144">
        <v>3</v>
      </c>
      <c r="H56" s="144">
        <v>4</v>
      </c>
      <c r="I56" s="144">
        <v>5</v>
      </c>
      <c r="J56" s="145">
        <v>6</v>
      </c>
      <c r="K56" s="146">
        <v>7</v>
      </c>
      <c r="L56" s="144">
        <v>8</v>
      </c>
      <c r="M56" s="144">
        <v>9</v>
      </c>
      <c r="N56" s="144">
        <v>10</v>
      </c>
      <c r="O56" s="144">
        <v>11</v>
      </c>
      <c r="P56" s="144">
        <v>12</v>
      </c>
      <c r="Q56" s="144">
        <v>13</v>
      </c>
      <c r="R56" s="144">
        <v>14</v>
      </c>
      <c r="S56" s="144">
        <v>15</v>
      </c>
      <c r="T56" s="144">
        <v>16</v>
      </c>
      <c r="U56" s="144">
        <v>17</v>
      </c>
      <c r="V56" s="144">
        <v>18</v>
      </c>
      <c r="W56" s="144">
        <v>19</v>
      </c>
      <c r="X56" s="144">
        <v>20</v>
      </c>
      <c r="Y56" s="144">
        <v>21</v>
      </c>
      <c r="Z56" s="147">
        <v>22</v>
      </c>
      <c r="AA56" s="143">
        <v>23</v>
      </c>
      <c r="AB56" s="144">
        <v>24</v>
      </c>
      <c r="AC56" s="8" t="s">
        <v>16</v>
      </c>
      <c r="AD56" s="295"/>
      <c r="AE56" s="298" t="s">
        <v>50</v>
      </c>
      <c r="AF56" s="298"/>
      <c r="AG56" s="295"/>
      <c r="AH56" s="298" t="s">
        <v>9</v>
      </c>
      <c r="AI56" s="298" t="s">
        <v>51</v>
      </c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 t="s">
        <v>52</v>
      </c>
      <c r="C57" s="86" t="s">
        <v>22</v>
      </c>
      <c r="D57" s="24">
        <f t="shared" ref="D57:D99" si="6">SUM(E57:AB57)</f>
        <v>175.53698254838707</v>
      </c>
      <c r="E57" s="87">
        <v>5.2259311949615173</v>
      </c>
      <c r="F57" s="114">
        <v>4.8631504793376727</v>
      </c>
      <c r="G57" s="114">
        <v>4.7590684570579853</v>
      </c>
      <c r="H57" s="114">
        <v>4.8514993381678657</v>
      </c>
      <c r="I57" s="114">
        <v>5.4382062627523542</v>
      </c>
      <c r="J57" s="115">
        <v>6.3739671732664336</v>
      </c>
      <c r="K57" s="25">
        <v>6.8838116088541339</v>
      </c>
      <c r="L57" s="114">
        <v>6.6204306727485367</v>
      </c>
      <c r="M57" s="114">
        <v>6.7005800392520101</v>
      </c>
      <c r="N57" s="114">
        <v>6.8884596922314234</v>
      </c>
      <c r="O57" s="114">
        <v>7.1122017423864428</v>
      </c>
      <c r="P57" s="114">
        <v>7.3579667121368324</v>
      </c>
      <c r="Q57" s="114">
        <v>7.5237609200075006</v>
      </c>
      <c r="R57" s="114">
        <v>7.6900468823113117</v>
      </c>
      <c r="S57" s="114">
        <v>7.9441085504617712</v>
      </c>
      <c r="T57" s="114">
        <v>8.3074699606376399</v>
      </c>
      <c r="U57" s="114">
        <v>8.7995657532424865</v>
      </c>
      <c r="V57" s="114">
        <v>9.2477340789999651</v>
      </c>
      <c r="W57" s="114">
        <v>10.157884524710202</v>
      </c>
      <c r="X57" s="114">
        <v>10.889329366072904</v>
      </c>
      <c r="Y57" s="114">
        <v>10.280908918846967</v>
      </c>
      <c r="Z57" s="148">
        <v>8.7595901993298746</v>
      </c>
      <c r="AA57" s="87">
        <v>7.053458377258675</v>
      </c>
      <c r="AB57" s="148">
        <v>5.807851643354601</v>
      </c>
      <c r="AC57" s="96" t="s">
        <v>23</v>
      </c>
      <c r="AD57" s="299"/>
      <c r="AE57" s="300" t="s">
        <v>17</v>
      </c>
      <c r="AF57" s="300" t="s">
        <v>18</v>
      </c>
      <c r="AG57" s="299"/>
      <c r="AH57" s="300" t="s">
        <v>17</v>
      </c>
      <c r="AI57" s="300" t="s">
        <v>18</v>
      </c>
      <c r="AJ57" s="299"/>
      <c r="AK57" s="299"/>
      <c r="AL57" s="299"/>
      <c r="AM57" s="299"/>
      <c r="AN57" s="299"/>
      <c r="AO57" s="299"/>
      <c r="AP57" s="299"/>
      <c r="AQ57" s="299"/>
      <c r="AR57" s="299" t="s">
        <v>19</v>
      </c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 t="s">
        <v>53</v>
      </c>
      <c r="B58" s="35" t="s">
        <v>54</v>
      </c>
      <c r="C58" s="88" t="s">
        <v>22</v>
      </c>
      <c r="D58" s="36">
        <f t="shared" si="6"/>
        <v>1634.455976</v>
      </c>
      <c r="E58" s="157">
        <v>58.575066</v>
      </c>
      <c r="F58" s="154">
        <v>57.811489000000002</v>
      </c>
      <c r="G58" s="154">
        <v>57.326383</v>
      </c>
      <c r="H58" s="154">
        <v>57.473545000000001</v>
      </c>
      <c r="I58" s="154">
        <v>57.568683999999998</v>
      </c>
      <c r="J58" s="155">
        <v>61.075507000000002</v>
      </c>
      <c r="K58" s="153">
        <v>66.757264000000006</v>
      </c>
      <c r="L58" s="154">
        <v>71.482276999999996</v>
      </c>
      <c r="M58" s="154">
        <v>75.305175000000006</v>
      </c>
      <c r="N58" s="154">
        <v>75.77158</v>
      </c>
      <c r="O58" s="154">
        <v>76.772996000000006</v>
      </c>
      <c r="P58" s="154">
        <v>76.358023000000003</v>
      </c>
      <c r="Q58" s="154">
        <v>76.726337000000001</v>
      </c>
      <c r="R58" s="154">
        <v>76.368522999999996</v>
      </c>
      <c r="S58" s="154">
        <v>75.147767000000002</v>
      </c>
      <c r="T58" s="154">
        <v>72.328952000000001</v>
      </c>
      <c r="U58" s="154">
        <v>71.724351999999996</v>
      </c>
      <c r="V58" s="154">
        <v>71.659374999999997</v>
      </c>
      <c r="W58" s="154">
        <v>71.345359999999999</v>
      </c>
      <c r="X58" s="154">
        <v>70.166927000000001</v>
      </c>
      <c r="Y58" s="154">
        <v>68.582725999999994</v>
      </c>
      <c r="Z58" s="156">
        <v>65.494460000000004</v>
      </c>
      <c r="AA58" s="157">
        <v>62.329560000000001</v>
      </c>
      <c r="AB58" s="156">
        <v>60.303648000000003</v>
      </c>
      <c r="AC58" s="99" t="s">
        <v>25</v>
      </c>
      <c r="AD58" s="304">
        <v>1</v>
      </c>
      <c r="AE58" s="305">
        <f>E80</f>
        <v>0</v>
      </c>
      <c r="AF58" s="305">
        <f>$E94</f>
        <v>0</v>
      </c>
      <c r="AG58" s="305">
        <f>-(AE58)</f>
        <v>0</v>
      </c>
      <c r="AH58" s="305">
        <f>$E79</f>
        <v>0</v>
      </c>
      <c r="AI58" s="305">
        <f>$E93</f>
        <v>0</v>
      </c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 t="s">
        <v>52</v>
      </c>
      <c r="C59" s="40" t="s">
        <v>34</v>
      </c>
      <c r="D59" s="89">
        <f t="shared" si="6"/>
        <v>3.0818340000000002</v>
      </c>
      <c r="E59" s="159">
        <v>9.0519000000000002E-2</v>
      </c>
      <c r="F59" s="118">
        <v>8.3917000000000005E-2</v>
      </c>
      <c r="G59" s="118">
        <v>8.2004999999999995E-2</v>
      </c>
      <c r="H59" s="118">
        <v>8.3714999999999998E-2</v>
      </c>
      <c r="I59" s="118">
        <v>9.4534999999999994E-2</v>
      </c>
      <c r="J59" s="119">
        <v>0.11132300000000001</v>
      </c>
      <c r="K59" s="39">
        <v>0.120158</v>
      </c>
      <c r="L59" s="118">
        <v>0.11433400000000001</v>
      </c>
      <c r="M59" s="118">
        <v>0.115345</v>
      </c>
      <c r="N59" s="118">
        <v>0.118588</v>
      </c>
      <c r="O59" s="118">
        <v>0.122776</v>
      </c>
      <c r="P59" s="118">
        <v>0.12754799999999999</v>
      </c>
      <c r="Q59" s="118">
        <v>0.13092500000000001</v>
      </c>
      <c r="R59" s="118">
        <v>0.13437499999999999</v>
      </c>
      <c r="S59" s="118">
        <v>0.13971</v>
      </c>
      <c r="T59" s="118">
        <v>0.146949</v>
      </c>
      <c r="U59" s="118">
        <v>0.15635199999999999</v>
      </c>
      <c r="V59" s="118">
        <v>0.16470199999999999</v>
      </c>
      <c r="W59" s="118">
        <v>0.18151700000000001</v>
      </c>
      <c r="X59" s="118">
        <v>0.19592799999999999</v>
      </c>
      <c r="Y59" s="118">
        <v>0.184837</v>
      </c>
      <c r="Z59" s="158">
        <v>0.15629199999999999</v>
      </c>
      <c r="AA59" s="159">
        <v>0.124206</v>
      </c>
      <c r="AB59" s="158">
        <v>0.10127800000000001</v>
      </c>
      <c r="AC59" s="99" t="s">
        <v>27</v>
      </c>
      <c r="AD59" s="304">
        <v>2</v>
      </c>
      <c r="AE59" s="308">
        <f>F80</f>
        <v>0</v>
      </c>
      <c r="AF59" s="308">
        <f>$F94</f>
        <v>0</v>
      </c>
      <c r="AG59" s="308">
        <f t="shared" ref="AG59:AG81" si="7">-(AE59)</f>
        <v>0</v>
      </c>
      <c r="AH59" s="308">
        <f>$F79</f>
        <v>0</v>
      </c>
      <c r="AI59" s="308">
        <f>$F93</f>
        <v>0</v>
      </c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 t="s">
        <v>54</v>
      </c>
      <c r="C60" s="42" t="s">
        <v>34</v>
      </c>
      <c r="D60" s="43">
        <f t="shared" si="6"/>
        <v>1388.9418440000002</v>
      </c>
      <c r="E60" s="163">
        <v>45.854197999999997</v>
      </c>
      <c r="F60" s="122">
        <v>45.033126000000003</v>
      </c>
      <c r="G60" s="122">
        <v>44.643667999999998</v>
      </c>
      <c r="H60" s="122">
        <v>44.388131000000001</v>
      </c>
      <c r="I60" s="122">
        <v>45.936396000000002</v>
      </c>
      <c r="J60" s="123">
        <v>49.148890999999999</v>
      </c>
      <c r="K60" s="44">
        <v>52.699286999999998</v>
      </c>
      <c r="L60" s="122">
        <v>55.946832999999998</v>
      </c>
      <c r="M60" s="122">
        <v>60.173732000000001</v>
      </c>
      <c r="N60" s="122">
        <v>62.436055000000003</v>
      </c>
      <c r="O60" s="122">
        <v>65.049396999999999</v>
      </c>
      <c r="P60" s="122">
        <v>66.370812000000001</v>
      </c>
      <c r="Q60" s="122">
        <v>67.390814000000006</v>
      </c>
      <c r="R60" s="122">
        <v>68.018162000000004</v>
      </c>
      <c r="S60" s="122">
        <v>68.489091000000002</v>
      </c>
      <c r="T60" s="122">
        <v>68.410937000000004</v>
      </c>
      <c r="U60" s="122">
        <v>68.013445000000004</v>
      </c>
      <c r="V60" s="122">
        <v>66.282909000000004</v>
      </c>
      <c r="W60" s="122">
        <v>62.706544999999998</v>
      </c>
      <c r="X60" s="122">
        <v>61.744343000000001</v>
      </c>
      <c r="Y60" s="122">
        <v>61.240319999999997</v>
      </c>
      <c r="Z60" s="162">
        <v>57.463301000000001</v>
      </c>
      <c r="AA60" s="163">
        <v>52.814698999999997</v>
      </c>
      <c r="AB60" s="162">
        <v>48.686751999999998</v>
      </c>
      <c r="AC60" s="101"/>
      <c r="AD60" s="304">
        <v>3</v>
      </c>
      <c r="AE60" s="308">
        <f>G80</f>
        <v>0</v>
      </c>
      <c r="AF60" s="308">
        <f>$G94</f>
        <v>0</v>
      </c>
      <c r="AG60" s="308">
        <f t="shared" si="7"/>
        <v>0</v>
      </c>
      <c r="AH60" s="308">
        <f>$G79</f>
        <v>0</v>
      </c>
      <c r="AI60" s="308">
        <f>$G93</f>
        <v>0</v>
      </c>
      <c r="AJ60" s="295" t="s">
        <v>55</v>
      </c>
      <c r="AK60" s="309" t="s">
        <v>29</v>
      </c>
      <c r="AL60" s="295"/>
      <c r="AM60" s="295"/>
      <c r="AN60" s="295"/>
      <c r="AO60" s="295" t="s">
        <v>56</v>
      </c>
      <c r="AP60" s="295"/>
      <c r="AQ60" s="295"/>
      <c r="AR60" s="295"/>
      <c r="AS60" s="295"/>
      <c r="AT60" s="295" t="s">
        <v>57</v>
      </c>
      <c r="AU60" s="295"/>
      <c r="AV60" s="295"/>
      <c r="AW60" s="295"/>
      <c r="AX60" s="295"/>
      <c r="AY60" s="295" t="s">
        <v>58</v>
      </c>
      <c r="AZ60" s="295"/>
      <c r="BA60" s="296"/>
      <c r="BB60" s="296"/>
      <c r="BC60" s="306"/>
    </row>
    <row r="61" spans="1:55" ht="14.4" thickBot="1" x14ac:dyDescent="0.35">
      <c r="A61" s="45" t="s">
        <v>35</v>
      </c>
      <c r="B61" s="46" t="s">
        <v>55</v>
      </c>
      <c r="C61" s="50" t="s">
        <v>34</v>
      </c>
      <c r="D61" s="47">
        <f t="shared" si="6"/>
        <v>1392.0236779999998</v>
      </c>
      <c r="E61" s="90">
        <f>SUM(E59:E60)</f>
        <v>45.944716999999997</v>
      </c>
      <c r="F61" s="164">
        <f t="shared" ref="F61:AB61" si="8">SUM(F59:F60)</f>
        <v>45.117043000000002</v>
      </c>
      <c r="G61" s="164">
        <f t="shared" si="8"/>
        <v>44.725673</v>
      </c>
      <c r="H61" s="164">
        <f t="shared" si="8"/>
        <v>44.471845999999999</v>
      </c>
      <c r="I61" s="164">
        <f t="shared" si="8"/>
        <v>46.030931000000002</v>
      </c>
      <c r="J61" s="165">
        <f t="shared" si="8"/>
        <v>49.260213999999998</v>
      </c>
      <c r="K61" s="90">
        <f t="shared" si="8"/>
        <v>52.819445000000002</v>
      </c>
      <c r="L61" s="164">
        <f t="shared" si="8"/>
        <v>56.061166999999998</v>
      </c>
      <c r="M61" s="164">
        <f t="shared" si="8"/>
        <v>60.289076999999999</v>
      </c>
      <c r="N61" s="164">
        <f t="shared" si="8"/>
        <v>62.554643000000006</v>
      </c>
      <c r="O61" s="164">
        <f t="shared" si="8"/>
        <v>65.172173000000001</v>
      </c>
      <c r="P61" s="164">
        <f t="shared" si="8"/>
        <v>66.498360000000005</v>
      </c>
      <c r="Q61" s="164">
        <f t="shared" si="8"/>
        <v>67.521739000000011</v>
      </c>
      <c r="R61" s="164">
        <f t="shared" si="8"/>
        <v>68.152537000000009</v>
      </c>
      <c r="S61" s="164">
        <f t="shared" si="8"/>
        <v>68.628800999999996</v>
      </c>
      <c r="T61" s="164">
        <f t="shared" si="8"/>
        <v>68.557886000000011</v>
      </c>
      <c r="U61" s="164">
        <f t="shared" si="8"/>
        <v>68.169797000000003</v>
      </c>
      <c r="V61" s="164">
        <f t="shared" si="8"/>
        <v>66.447611000000009</v>
      </c>
      <c r="W61" s="164">
        <f t="shared" si="8"/>
        <v>62.888061999999998</v>
      </c>
      <c r="X61" s="164">
        <f t="shared" si="8"/>
        <v>61.940271000000003</v>
      </c>
      <c r="Y61" s="164">
        <f t="shared" si="8"/>
        <v>61.425156999999999</v>
      </c>
      <c r="Z61" s="166">
        <f t="shared" si="8"/>
        <v>57.619593000000002</v>
      </c>
      <c r="AA61" s="48">
        <f t="shared" si="8"/>
        <v>52.938904999999998</v>
      </c>
      <c r="AB61" s="166">
        <f t="shared" si="8"/>
        <v>48.788029999999999</v>
      </c>
      <c r="AC61" s="101"/>
      <c r="AD61" s="304">
        <v>4</v>
      </c>
      <c r="AE61" s="308">
        <f>H80</f>
        <v>0</v>
      </c>
      <c r="AF61" s="308">
        <f>$H94</f>
        <v>0</v>
      </c>
      <c r="AG61" s="308">
        <f t="shared" si="7"/>
        <v>0</v>
      </c>
      <c r="AH61" s="308">
        <f>$H79</f>
        <v>0</v>
      </c>
      <c r="AI61" s="308">
        <f>$H93</f>
        <v>0</v>
      </c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 t="s">
        <v>36</v>
      </c>
      <c r="B62" s="46" t="s">
        <v>55</v>
      </c>
      <c r="C62" s="50" t="s">
        <v>22</v>
      </c>
      <c r="D62" s="47">
        <f t="shared" si="6"/>
        <v>1809.9929585483872</v>
      </c>
      <c r="E62" s="90">
        <f>SUM(E57:E58)</f>
        <v>63.800997194961518</v>
      </c>
      <c r="F62" s="164">
        <f t="shared" ref="F62:AB62" si="9">SUM(F57:F58)</f>
        <v>62.674639479337671</v>
      </c>
      <c r="G62" s="164">
        <f t="shared" si="9"/>
        <v>62.085451457057985</v>
      </c>
      <c r="H62" s="164">
        <f t="shared" si="9"/>
        <v>62.325044338167871</v>
      </c>
      <c r="I62" s="164">
        <f t="shared" si="9"/>
        <v>63.00689026275235</v>
      </c>
      <c r="J62" s="165">
        <f t="shared" si="9"/>
        <v>67.449474173266438</v>
      </c>
      <c r="K62" s="90">
        <f t="shared" si="9"/>
        <v>73.641075608854138</v>
      </c>
      <c r="L62" s="164">
        <f t="shared" si="9"/>
        <v>78.102707672748537</v>
      </c>
      <c r="M62" s="164">
        <f t="shared" si="9"/>
        <v>82.005755039252023</v>
      </c>
      <c r="N62" s="164">
        <f t="shared" si="9"/>
        <v>82.660039692231422</v>
      </c>
      <c r="O62" s="164">
        <f t="shared" si="9"/>
        <v>83.885197742386453</v>
      </c>
      <c r="P62" s="164">
        <f t="shared" si="9"/>
        <v>83.715989712136832</v>
      </c>
      <c r="Q62" s="164">
        <f t="shared" si="9"/>
        <v>84.250097920007505</v>
      </c>
      <c r="R62" s="164">
        <f t="shared" si="9"/>
        <v>84.058569882311303</v>
      </c>
      <c r="S62" s="164">
        <f t="shared" si="9"/>
        <v>83.091875550461779</v>
      </c>
      <c r="T62" s="164">
        <f t="shared" si="9"/>
        <v>80.636421960637648</v>
      </c>
      <c r="U62" s="164">
        <f t="shared" si="9"/>
        <v>80.523917753242486</v>
      </c>
      <c r="V62" s="164">
        <f t="shared" si="9"/>
        <v>80.907109078999966</v>
      </c>
      <c r="W62" s="164">
        <f t="shared" si="9"/>
        <v>81.503244524710198</v>
      </c>
      <c r="X62" s="164">
        <f t="shared" si="9"/>
        <v>81.056256366072901</v>
      </c>
      <c r="Y62" s="164">
        <f t="shared" si="9"/>
        <v>78.863634918846955</v>
      </c>
      <c r="Z62" s="166">
        <f t="shared" si="9"/>
        <v>74.254050199329882</v>
      </c>
      <c r="AA62" s="48">
        <f t="shared" si="9"/>
        <v>69.383018377258679</v>
      </c>
      <c r="AB62" s="166">
        <f t="shared" si="9"/>
        <v>66.111499643354605</v>
      </c>
      <c r="AC62" s="101"/>
      <c r="AD62" s="304">
        <v>5</v>
      </c>
      <c r="AE62" s="308">
        <f>I80</f>
        <v>0</v>
      </c>
      <c r="AF62" s="308">
        <f>$I94</f>
        <v>0</v>
      </c>
      <c r="AG62" s="308">
        <f t="shared" si="7"/>
        <v>0</v>
      </c>
      <c r="AH62" s="308">
        <f>$I79</f>
        <v>0</v>
      </c>
      <c r="AI62" s="308">
        <f>$I93</f>
        <v>0</v>
      </c>
      <c r="AJ62" s="296">
        <f>AG58</f>
        <v>0</v>
      </c>
      <c r="AK62" s="296">
        <f>AG59</f>
        <v>0</v>
      </c>
      <c r="AL62" s="296">
        <f>AG60</f>
        <v>0</v>
      </c>
      <c r="AM62" s="296">
        <f>AG61</f>
        <v>0</v>
      </c>
      <c r="AN62" s="296"/>
      <c r="AO62" s="296">
        <f>AF58</f>
        <v>0</v>
      </c>
      <c r="AP62" s="296">
        <f>AF59</f>
        <v>0</v>
      </c>
      <c r="AQ62" s="296">
        <f>AF60</f>
        <v>0</v>
      </c>
      <c r="AR62" s="296">
        <f>AF61</f>
        <v>0</v>
      </c>
      <c r="AS62" s="296"/>
      <c r="AT62" s="296">
        <f>-AH58</f>
        <v>0</v>
      </c>
      <c r="AU62" s="296">
        <f>-AH59</f>
        <v>0</v>
      </c>
      <c r="AV62" s="296">
        <f>-AH60</f>
        <v>0</v>
      </c>
      <c r="AW62" s="296">
        <f>-AH61</f>
        <v>0</v>
      </c>
      <c r="AX62" s="296"/>
      <c r="AY62" s="296">
        <f>AI58</f>
        <v>0</v>
      </c>
      <c r="AZ62" s="296">
        <f>AI59</f>
        <v>0</v>
      </c>
      <c r="BA62" s="296">
        <f>AI60</f>
        <v>0</v>
      </c>
      <c r="BB62" s="296">
        <f>AI61</f>
        <v>0</v>
      </c>
      <c r="BC62" s="306"/>
    </row>
    <row r="63" spans="1:55" ht="14.4" thickBot="1" x14ac:dyDescent="0.35">
      <c r="A63" s="51" t="s">
        <v>37</v>
      </c>
      <c r="B63" s="52" t="s">
        <v>55</v>
      </c>
      <c r="C63" s="50" t="s">
        <v>38</v>
      </c>
      <c r="D63" s="198">
        <f t="shared" si="6"/>
        <v>3202.0166365483869</v>
      </c>
      <c r="E63" s="199">
        <f>E61+E62</f>
        <v>109.74571419496152</v>
      </c>
      <c r="F63" s="200">
        <f t="shared" ref="F63:AB63" si="10">F61+F62</f>
        <v>107.79168247933768</v>
      </c>
      <c r="G63" s="200">
        <f t="shared" si="10"/>
        <v>106.81112445705799</v>
      </c>
      <c r="H63" s="200">
        <f t="shared" si="10"/>
        <v>106.79689033816787</v>
      </c>
      <c r="I63" s="200">
        <f t="shared" si="10"/>
        <v>109.03782126275235</v>
      </c>
      <c r="J63" s="201">
        <f t="shared" si="10"/>
        <v>116.70968817326644</v>
      </c>
      <c r="K63" s="199">
        <f t="shared" si="10"/>
        <v>126.46052060885414</v>
      </c>
      <c r="L63" s="200">
        <f t="shared" si="10"/>
        <v>134.16387467274853</v>
      </c>
      <c r="M63" s="200">
        <f t="shared" si="10"/>
        <v>142.29483203925201</v>
      </c>
      <c r="N63" s="200">
        <f t="shared" si="10"/>
        <v>145.21468269223143</v>
      </c>
      <c r="O63" s="200">
        <f t="shared" si="10"/>
        <v>149.05737074238647</v>
      </c>
      <c r="P63" s="200">
        <f t="shared" si="10"/>
        <v>150.21434971213682</v>
      </c>
      <c r="Q63" s="200">
        <f t="shared" si="10"/>
        <v>151.7718369200075</v>
      </c>
      <c r="R63" s="200">
        <f t="shared" si="10"/>
        <v>152.2111068823113</v>
      </c>
      <c r="S63" s="200">
        <f t="shared" si="10"/>
        <v>151.72067655046177</v>
      </c>
      <c r="T63" s="200">
        <f t="shared" si="10"/>
        <v>149.19430796063767</v>
      </c>
      <c r="U63" s="200">
        <f t="shared" si="10"/>
        <v>148.69371475324249</v>
      </c>
      <c r="V63" s="200">
        <f t="shared" si="10"/>
        <v>147.35472007899997</v>
      </c>
      <c r="W63" s="200">
        <f t="shared" si="10"/>
        <v>144.39130652471019</v>
      </c>
      <c r="X63" s="200">
        <f t="shared" si="10"/>
        <v>142.99652736607291</v>
      </c>
      <c r="Y63" s="200">
        <f t="shared" si="10"/>
        <v>140.28879191884695</v>
      </c>
      <c r="Z63" s="202">
        <f t="shared" si="10"/>
        <v>131.87364319932988</v>
      </c>
      <c r="AA63" s="203">
        <f t="shared" si="10"/>
        <v>122.32192337725868</v>
      </c>
      <c r="AB63" s="202">
        <f t="shared" si="10"/>
        <v>114.89952964335461</v>
      </c>
      <c r="AC63" s="171"/>
      <c r="AD63" s="304">
        <v>6</v>
      </c>
      <c r="AE63" s="308">
        <f>J80</f>
        <v>0</v>
      </c>
      <c r="AF63" s="308">
        <f>$J94</f>
        <v>0</v>
      </c>
      <c r="AG63" s="308">
        <f t="shared" si="7"/>
        <v>0</v>
      </c>
      <c r="AH63" s="308">
        <f>$J79</f>
        <v>0</v>
      </c>
      <c r="AI63" s="308">
        <f>$J93</f>
        <v>0</v>
      </c>
      <c r="AJ63" s="296">
        <f>AG62</f>
        <v>0</v>
      </c>
      <c r="AK63" s="296">
        <f>AG63</f>
        <v>0</v>
      </c>
      <c r="AL63" s="296">
        <f>AG64</f>
        <v>0</v>
      </c>
      <c r="AM63" s="296">
        <f>AG65</f>
        <v>0</v>
      </c>
      <c r="AN63" s="296"/>
      <c r="AO63" s="296">
        <f>AF62</f>
        <v>0</v>
      </c>
      <c r="AP63" s="296">
        <f>AF63</f>
        <v>0</v>
      </c>
      <c r="AQ63" s="296">
        <f>AF64</f>
        <v>0</v>
      </c>
      <c r="AR63" s="296">
        <f>AF65</f>
        <v>0</v>
      </c>
      <c r="AS63" s="296"/>
      <c r="AT63" s="296">
        <f>-AH62</f>
        <v>0</v>
      </c>
      <c r="AU63" s="296">
        <f>-AH63</f>
        <v>0</v>
      </c>
      <c r="AV63" s="296">
        <f>-AH64</f>
        <v>0</v>
      </c>
      <c r="AW63" s="296">
        <f>-AH65</f>
        <v>0</v>
      </c>
      <c r="AX63" s="296"/>
      <c r="AY63" s="296">
        <f>AI62</f>
        <v>0</v>
      </c>
      <c r="AZ63" s="296">
        <f>AI63</f>
        <v>0</v>
      </c>
      <c r="BA63" s="296">
        <f>AI64</f>
        <v>0</v>
      </c>
      <c r="BB63" s="296">
        <f>AI65</f>
        <v>0</v>
      </c>
      <c r="BC63" s="306"/>
    </row>
    <row r="64" spans="1:55" ht="14.4" thickBot="1" x14ac:dyDescent="0.35">
      <c r="A64" s="54"/>
      <c r="B64" s="248" t="s">
        <v>55</v>
      </c>
      <c r="C64" s="249" t="s">
        <v>39</v>
      </c>
      <c r="D64" s="275">
        <f t="shared" si="6"/>
        <v>6704</v>
      </c>
      <c r="E64" s="172">
        <v>246</v>
      </c>
      <c r="F64" s="70">
        <v>246</v>
      </c>
      <c r="G64" s="70">
        <v>246</v>
      </c>
      <c r="H64" s="70">
        <v>246</v>
      </c>
      <c r="I64" s="70">
        <v>246</v>
      </c>
      <c r="J64" s="323">
        <v>246</v>
      </c>
      <c r="K64" s="172">
        <v>296</v>
      </c>
      <c r="L64" s="70">
        <v>296</v>
      </c>
      <c r="M64" s="70">
        <v>296</v>
      </c>
      <c r="N64" s="70">
        <v>296</v>
      </c>
      <c r="O64" s="70">
        <v>296</v>
      </c>
      <c r="P64" s="70">
        <v>296</v>
      </c>
      <c r="Q64" s="70">
        <v>296</v>
      </c>
      <c r="R64" s="70">
        <v>296</v>
      </c>
      <c r="S64" s="70">
        <v>296</v>
      </c>
      <c r="T64" s="70">
        <v>296</v>
      </c>
      <c r="U64" s="70">
        <v>296</v>
      </c>
      <c r="V64" s="70">
        <v>296</v>
      </c>
      <c r="W64" s="70">
        <v>296</v>
      </c>
      <c r="X64" s="70">
        <v>296</v>
      </c>
      <c r="Y64" s="70">
        <v>296</v>
      </c>
      <c r="Z64" s="177">
        <v>296</v>
      </c>
      <c r="AA64" s="324">
        <v>246</v>
      </c>
      <c r="AB64" s="325">
        <v>246</v>
      </c>
      <c r="AC64" s="106" t="s">
        <v>74</v>
      </c>
      <c r="AD64" s="304">
        <v>7</v>
      </c>
      <c r="AE64" s="308">
        <f>K80</f>
        <v>0</v>
      </c>
      <c r="AF64" s="308">
        <f>$K94</f>
        <v>0</v>
      </c>
      <c r="AG64" s="308">
        <f t="shared" si="7"/>
        <v>0</v>
      </c>
      <c r="AH64" s="308">
        <f>$K79</f>
        <v>0</v>
      </c>
      <c r="AI64" s="308">
        <f>$K93</f>
        <v>0</v>
      </c>
      <c r="AJ64" s="296">
        <f>AG66</f>
        <v>0</v>
      </c>
      <c r="AK64" s="296">
        <f>AG67</f>
        <v>0</v>
      </c>
      <c r="AL64" s="296">
        <f>AG68</f>
        <v>0</v>
      </c>
      <c r="AM64" s="296">
        <f>AG69</f>
        <v>0</v>
      </c>
      <c r="AN64" s="296"/>
      <c r="AO64" s="296">
        <f>AF66</f>
        <v>0</v>
      </c>
      <c r="AP64" s="296">
        <f>AF67</f>
        <v>0</v>
      </c>
      <c r="AQ64" s="296">
        <f>AF68</f>
        <v>0</v>
      </c>
      <c r="AR64" s="296">
        <f>AF69</f>
        <v>0</v>
      </c>
      <c r="AS64" s="296"/>
      <c r="AT64" s="296">
        <f>-AH66</f>
        <v>0</v>
      </c>
      <c r="AU64" s="296">
        <f>-AH67</f>
        <v>0</v>
      </c>
      <c r="AV64" s="296">
        <f>-AH68</f>
        <v>0</v>
      </c>
      <c r="AW64" s="296">
        <f>-AH69</f>
        <v>0</v>
      </c>
      <c r="AX64" s="296"/>
      <c r="AY64" s="296">
        <f>AI66</f>
        <v>0</v>
      </c>
      <c r="AZ64" s="296">
        <f>AI67</f>
        <v>0</v>
      </c>
      <c r="BA64" s="296">
        <f>AI68</f>
        <v>0</v>
      </c>
      <c r="BB64" s="296">
        <f>AI69</f>
        <v>0</v>
      </c>
      <c r="BC64" s="306"/>
    </row>
    <row r="65" spans="1:55" ht="13.8" x14ac:dyDescent="0.3">
      <c r="A65" s="29"/>
      <c r="B65" s="248" t="s">
        <v>55</v>
      </c>
      <c r="C65" s="249" t="s">
        <v>39</v>
      </c>
      <c r="D65" s="274">
        <f t="shared" si="6"/>
        <v>0</v>
      </c>
      <c r="E65" s="173">
        <v>0</v>
      </c>
      <c r="F65" s="173">
        <v>0</v>
      </c>
      <c r="G65" s="173">
        <v>0</v>
      </c>
      <c r="H65" s="173">
        <v>0</v>
      </c>
      <c r="I65" s="173">
        <v>0</v>
      </c>
      <c r="J65" s="173">
        <v>0</v>
      </c>
      <c r="K65" s="173">
        <v>0</v>
      </c>
      <c r="L65" s="173">
        <v>0</v>
      </c>
      <c r="M65" s="173">
        <v>0</v>
      </c>
      <c r="N65" s="173">
        <v>0</v>
      </c>
      <c r="O65" s="173">
        <v>0</v>
      </c>
      <c r="P65" s="173">
        <v>0</v>
      </c>
      <c r="Q65" s="173">
        <v>0</v>
      </c>
      <c r="R65" s="173">
        <v>0</v>
      </c>
      <c r="S65" s="173">
        <v>0</v>
      </c>
      <c r="T65" s="173">
        <v>0</v>
      </c>
      <c r="U65" s="173">
        <v>0</v>
      </c>
      <c r="V65" s="173">
        <v>0</v>
      </c>
      <c r="W65" s="173">
        <v>0</v>
      </c>
      <c r="X65" s="173">
        <v>0</v>
      </c>
      <c r="Y65" s="173">
        <v>0</v>
      </c>
      <c r="Z65" s="173">
        <v>0</v>
      </c>
      <c r="AA65" s="173">
        <v>0</v>
      </c>
      <c r="AB65" s="173">
        <v>0</v>
      </c>
      <c r="AC65" s="106" t="s">
        <v>76</v>
      </c>
      <c r="AD65" s="304">
        <v>8</v>
      </c>
      <c r="AE65" s="308">
        <f>L80</f>
        <v>0</v>
      </c>
      <c r="AF65" s="308">
        <f>$L94</f>
        <v>0</v>
      </c>
      <c r="AG65" s="308">
        <f t="shared" si="7"/>
        <v>0</v>
      </c>
      <c r="AH65" s="308">
        <f>$L79</f>
        <v>0</v>
      </c>
      <c r="AI65" s="308">
        <f>$L93</f>
        <v>0</v>
      </c>
      <c r="AJ65" s="296">
        <f>AG70</f>
        <v>0</v>
      </c>
      <c r="AK65" s="296">
        <f>AG71</f>
        <v>0</v>
      </c>
      <c r="AL65" s="296">
        <f>AG72</f>
        <v>0</v>
      </c>
      <c r="AM65" s="296">
        <f>AG73</f>
        <v>0</v>
      </c>
      <c r="AN65" s="296"/>
      <c r="AO65" s="296">
        <f>AF70</f>
        <v>0</v>
      </c>
      <c r="AP65" s="296">
        <f>AF71</f>
        <v>0</v>
      </c>
      <c r="AQ65" s="296">
        <f>AF72</f>
        <v>0</v>
      </c>
      <c r="AR65" s="296">
        <f>AF73</f>
        <v>0</v>
      </c>
      <c r="AS65" s="296"/>
      <c r="AT65" s="296">
        <f>-AH70</f>
        <v>0</v>
      </c>
      <c r="AU65" s="296">
        <f>-AH71</f>
        <v>0</v>
      </c>
      <c r="AV65" s="296">
        <f>-AH72</f>
        <v>0</v>
      </c>
      <c r="AW65" s="296">
        <f>-AH73</f>
        <v>0</v>
      </c>
      <c r="AX65" s="296"/>
      <c r="AY65" s="296">
        <f>AI70</f>
        <v>0</v>
      </c>
      <c r="AZ65" s="296">
        <f>AI71</f>
        <v>0</v>
      </c>
      <c r="BA65" s="296">
        <f>AI72</f>
        <v>0</v>
      </c>
      <c r="BB65" s="296">
        <f>AI73</f>
        <v>0</v>
      </c>
      <c r="BC65" s="306"/>
    </row>
    <row r="66" spans="1:55" ht="13.8" x14ac:dyDescent="0.3">
      <c r="A66" s="29"/>
      <c r="B66" s="250"/>
      <c r="C66" s="251"/>
      <c r="D66" s="274">
        <f t="shared" si="6"/>
        <v>0</v>
      </c>
      <c r="E66" s="173"/>
      <c r="F66" s="59"/>
      <c r="G66" s="59"/>
      <c r="H66" s="59"/>
      <c r="I66" s="59"/>
      <c r="J66" s="174"/>
      <c r="K66" s="173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174"/>
      <c r="AA66" s="173"/>
      <c r="AB66" s="60"/>
      <c r="AC66" s="106"/>
      <c r="AD66" s="304">
        <v>9</v>
      </c>
      <c r="AE66" s="308">
        <f>M80</f>
        <v>0</v>
      </c>
      <c r="AF66" s="308">
        <f>$M94</f>
        <v>0</v>
      </c>
      <c r="AG66" s="308">
        <f t="shared" si="7"/>
        <v>0</v>
      </c>
      <c r="AH66" s="308">
        <f>$M79</f>
        <v>0</v>
      </c>
      <c r="AI66" s="308">
        <f>$M93</f>
        <v>0</v>
      </c>
      <c r="AJ66" s="296">
        <f>AG74</f>
        <v>0</v>
      </c>
      <c r="AK66" s="296">
        <f>AG75</f>
        <v>0</v>
      </c>
      <c r="AL66" s="296">
        <f>AG76</f>
        <v>0</v>
      </c>
      <c r="AM66" s="296">
        <f>AG77</f>
        <v>0</v>
      </c>
      <c r="AN66" s="296"/>
      <c r="AO66" s="296">
        <f>AF74</f>
        <v>0</v>
      </c>
      <c r="AP66" s="296">
        <f>AF75</f>
        <v>0</v>
      </c>
      <c r="AQ66" s="296">
        <f>AF76</f>
        <v>0</v>
      </c>
      <c r="AR66" s="296">
        <f>AF77</f>
        <v>0</v>
      </c>
      <c r="AS66" s="296"/>
      <c r="AT66" s="296">
        <f>-AH74</f>
        <v>0</v>
      </c>
      <c r="AU66" s="296">
        <f>-AH75</f>
        <v>0</v>
      </c>
      <c r="AV66" s="296">
        <f>-AH76</f>
        <v>0</v>
      </c>
      <c r="AW66" s="296">
        <f>-AH77</f>
        <v>0</v>
      </c>
      <c r="AX66" s="296"/>
      <c r="AY66" s="296">
        <f>AI74</f>
        <v>0</v>
      </c>
      <c r="AZ66" s="296">
        <f>AI75</f>
        <v>0</v>
      </c>
      <c r="BA66" s="296">
        <f>AI76</f>
        <v>0</v>
      </c>
      <c r="BB66" s="296">
        <f>AI77</f>
        <v>0</v>
      </c>
      <c r="BC66" s="306"/>
    </row>
    <row r="67" spans="1:55" ht="13.8" x14ac:dyDescent="0.3">
      <c r="A67" s="29"/>
      <c r="B67" s="250"/>
      <c r="C67" s="251"/>
      <c r="D67" s="274">
        <f t="shared" si="6"/>
        <v>0</v>
      </c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>
        <v>10</v>
      </c>
      <c r="AE67" s="308">
        <f>N80</f>
        <v>0</v>
      </c>
      <c r="AF67" s="308">
        <f>$N94</f>
        <v>0</v>
      </c>
      <c r="AG67" s="308">
        <f t="shared" si="7"/>
        <v>0</v>
      </c>
      <c r="AH67" s="308">
        <f>$N79</f>
        <v>0</v>
      </c>
      <c r="AI67" s="308">
        <f>$N93</f>
        <v>0</v>
      </c>
      <c r="AJ67" s="296">
        <f>AG78</f>
        <v>0</v>
      </c>
      <c r="AK67" s="296">
        <f>AG79</f>
        <v>0</v>
      </c>
      <c r="AL67" s="296">
        <f>AG80</f>
        <v>0</v>
      </c>
      <c r="AM67" s="296">
        <f>AG81</f>
        <v>0</v>
      </c>
      <c r="AN67" s="296"/>
      <c r="AO67" s="296">
        <f>AF78</f>
        <v>0</v>
      </c>
      <c r="AP67" s="296">
        <f>AF79</f>
        <v>0</v>
      </c>
      <c r="AQ67" s="296">
        <f>AF80</f>
        <v>0</v>
      </c>
      <c r="AR67" s="296">
        <f>AF81</f>
        <v>0</v>
      </c>
      <c r="AS67" s="296"/>
      <c r="AT67" s="296">
        <f>-AH78</f>
        <v>0</v>
      </c>
      <c r="AU67" s="296">
        <f>-AH79</f>
        <v>0</v>
      </c>
      <c r="AV67" s="296">
        <f>-AH80</f>
        <v>0</v>
      </c>
      <c r="AW67" s="296">
        <f>-AH81</f>
        <v>0</v>
      </c>
      <c r="AX67" s="296"/>
      <c r="AY67" s="296">
        <f>AI78</f>
        <v>0</v>
      </c>
      <c r="AZ67" s="296">
        <f>AI79</f>
        <v>0</v>
      </c>
      <c r="BA67" s="296">
        <f>AI80</f>
        <v>0</v>
      </c>
      <c r="BB67" s="296">
        <f>AI81</f>
        <v>0</v>
      </c>
      <c r="BC67" s="306"/>
    </row>
    <row r="68" spans="1:55" ht="13.8" x14ac:dyDescent="0.3">
      <c r="A68" s="29"/>
      <c r="B68" s="250"/>
      <c r="C68" s="251"/>
      <c r="D68" s="274">
        <f t="shared" si="6"/>
        <v>0</v>
      </c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>
        <v>11</v>
      </c>
      <c r="AE68" s="308">
        <f>O80</f>
        <v>0</v>
      </c>
      <c r="AF68" s="308">
        <f>$O94</f>
        <v>0</v>
      </c>
      <c r="AG68" s="308">
        <f t="shared" si="7"/>
        <v>0</v>
      </c>
      <c r="AH68" s="308">
        <f>$O79</f>
        <v>0</v>
      </c>
      <c r="AI68" s="308">
        <f>$O93</f>
        <v>0</v>
      </c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>
        <f t="shared" si="6"/>
        <v>0</v>
      </c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>
        <v>12</v>
      </c>
      <c r="AE69" s="308">
        <f>P80</f>
        <v>0</v>
      </c>
      <c r="AF69" s="308">
        <f>$P94</f>
        <v>0</v>
      </c>
      <c r="AG69" s="308">
        <f t="shared" si="7"/>
        <v>0</v>
      </c>
      <c r="AH69" s="308">
        <f>$P79</f>
        <v>0</v>
      </c>
      <c r="AI69" s="308">
        <f>$P93</f>
        <v>0</v>
      </c>
      <c r="AJ69" s="310" t="s">
        <v>59</v>
      </c>
      <c r="AK69" s="296"/>
      <c r="AL69" s="296"/>
      <c r="AM69" s="296"/>
      <c r="AN69" s="296"/>
      <c r="AO69" s="310" t="s">
        <v>60</v>
      </c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4.4" thickBot="1" x14ac:dyDescent="0.35">
      <c r="A70" s="29"/>
      <c r="B70" s="250"/>
      <c r="C70" s="251"/>
      <c r="D70" s="275">
        <f t="shared" si="6"/>
        <v>0</v>
      </c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>
        <v>13</v>
      </c>
      <c r="AE70" s="308">
        <f>Q80</f>
        <v>0</v>
      </c>
      <c r="AF70" s="308">
        <f>$Q94</f>
        <v>0</v>
      </c>
      <c r="AG70" s="308">
        <f t="shared" si="7"/>
        <v>0</v>
      </c>
      <c r="AH70" s="308">
        <f>$Q79</f>
        <v>0</v>
      </c>
      <c r="AI70" s="308">
        <f>$Q93</f>
        <v>0</v>
      </c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4.4" thickBot="1" x14ac:dyDescent="0.35">
      <c r="A71" s="29"/>
      <c r="B71" s="248" t="s">
        <v>55</v>
      </c>
      <c r="C71" s="249" t="s">
        <v>39</v>
      </c>
      <c r="D71" s="274">
        <f>SUM(E71:AB71)</f>
        <v>0</v>
      </c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 t="s">
        <v>75</v>
      </c>
      <c r="AD71" s="304">
        <v>14</v>
      </c>
      <c r="AE71" s="308">
        <f>R80</f>
        <v>0</v>
      </c>
      <c r="AF71" s="308">
        <f>$R94</f>
        <v>0</v>
      </c>
      <c r="AG71" s="308">
        <f t="shared" si="7"/>
        <v>0</v>
      </c>
      <c r="AH71" s="308">
        <f>$R79</f>
        <v>0</v>
      </c>
      <c r="AI71" s="308">
        <f>$R93</f>
        <v>0</v>
      </c>
      <c r="AJ71" s="296">
        <f>$E59</f>
        <v>9.0519000000000002E-2</v>
      </c>
      <c r="AK71" s="296">
        <f>$F59</f>
        <v>8.3917000000000005E-2</v>
      </c>
      <c r="AL71" s="296">
        <f>G59</f>
        <v>8.2004999999999995E-2</v>
      </c>
      <c r="AM71" s="296">
        <f>H59</f>
        <v>8.3714999999999998E-2</v>
      </c>
      <c r="AN71" s="296"/>
      <c r="AO71" s="296">
        <f>$E60</f>
        <v>45.854197999999997</v>
      </c>
      <c r="AP71" s="296">
        <f>$F60</f>
        <v>45.033126000000003</v>
      </c>
      <c r="AQ71" s="296">
        <f>L60</f>
        <v>55.946832999999998</v>
      </c>
      <c r="AR71" s="296">
        <f>M60</f>
        <v>60.173732000000001</v>
      </c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 t="s">
        <v>61</v>
      </c>
      <c r="B72" s="248" t="s">
        <v>55</v>
      </c>
      <c r="C72" s="249" t="s">
        <v>39</v>
      </c>
      <c r="D72" s="274">
        <f t="shared" si="6"/>
        <v>0</v>
      </c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 t="s">
        <v>82</v>
      </c>
      <c r="AD72" s="304">
        <v>15</v>
      </c>
      <c r="AE72" s="308">
        <f>S80</f>
        <v>0</v>
      </c>
      <c r="AF72" s="308">
        <f>$S94</f>
        <v>0</v>
      </c>
      <c r="AG72" s="308">
        <f t="shared" si="7"/>
        <v>0</v>
      </c>
      <c r="AH72" s="308">
        <f>$S79</f>
        <v>0</v>
      </c>
      <c r="AI72" s="308">
        <f>$S93</f>
        <v>0</v>
      </c>
      <c r="AJ72" s="296">
        <f>$I59</f>
        <v>9.4534999999999994E-2</v>
      </c>
      <c r="AK72" s="296">
        <f>$J59</f>
        <v>0.11132300000000001</v>
      </c>
      <c r="AL72" s="296">
        <f>$K59</f>
        <v>0.120158</v>
      </c>
      <c r="AM72" s="296">
        <f>$L59</f>
        <v>0.11433400000000001</v>
      </c>
      <c r="AN72" s="296"/>
      <c r="AO72" s="296">
        <f>$I60</f>
        <v>45.936396000000002</v>
      </c>
      <c r="AP72" s="296">
        <f>$J60</f>
        <v>49.148890999999999</v>
      </c>
      <c r="AQ72" s="296">
        <f>$K60</f>
        <v>52.699286999999998</v>
      </c>
      <c r="AR72" s="296">
        <f>$L60</f>
        <v>55.946832999999998</v>
      </c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>
        <f t="shared" si="6"/>
        <v>0</v>
      </c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>
        <v>16</v>
      </c>
      <c r="AE73" s="308">
        <f>T80</f>
        <v>0</v>
      </c>
      <c r="AF73" s="308">
        <f>$T94</f>
        <v>0</v>
      </c>
      <c r="AG73" s="308">
        <f t="shared" si="7"/>
        <v>0</v>
      </c>
      <c r="AH73" s="308">
        <f>$T79</f>
        <v>0</v>
      </c>
      <c r="AI73" s="308">
        <f>$T93</f>
        <v>0</v>
      </c>
      <c r="AJ73" s="296">
        <f>$M59</f>
        <v>0.115345</v>
      </c>
      <c r="AK73" s="296">
        <f>$N59</f>
        <v>0.118588</v>
      </c>
      <c r="AL73" s="296">
        <f>$O59</f>
        <v>0.122776</v>
      </c>
      <c r="AM73" s="296">
        <f>$P59</f>
        <v>0.12754799999999999</v>
      </c>
      <c r="AN73" s="296"/>
      <c r="AO73" s="296">
        <f>$M60</f>
        <v>60.173732000000001</v>
      </c>
      <c r="AP73" s="296">
        <f>$N60</f>
        <v>62.436055000000003</v>
      </c>
      <c r="AQ73" s="296">
        <f>$O60</f>
        <v>65.049396999999999</v>
      </c>
      <c r="AR73" s="296">
        <f>$P60</f>
        <v>66.370812000000001</v>
      </c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>
        <f t="shared" si="6"/>
        <v>0</v>
      </c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>
        <v>17</v>
      </c>
      <c r="AE74" s="308">
        <f>U80</f>
        <v>0</v>
      </c>
      <c r="AF74" s="308">
        <f>$U94</f>
        <v>0</v>
      </c>
      <c r="AG74" s="308">
        <f t="shared" si="7"/>
        <v>0</v>
      </c>
      <c r="AH74" s="308">
        <f>$U79</f>
        <v>0</v>
      </c>
      <c r="AI74" s="308">
        <f>$U93</f>
        <v>0</v>
      </c>
      <c r="AJ74" s="296">
        <f>$Q59</f>
        <v>0.13092500000000001</v>
      </c>
      <c r="AK74" s="296">
        <f>$R59</f>
        <v>0.13437499999999999</v>
      </c>
      <c r="AL74" s="296">
        <f>$S59</f>
        <v>0.13971</v>
      </c>
      <c r="AM74" s="296">
        <f>$T59</f>
        <v>0.146949</v>
      </c>
      <c r="AN74" s="296"/>
      <c r="AO74" s="296">
        <f>$Q60</f>
        <v>67.390814000000006</v>
      </c>
      <c r="AP74" s="296">
        <f>$R60</f>
        <v>68.018162000000004</v>
      </c>
      <c r="AQ74" s="296">
        <f>$S60</f>
        <v>68.489091000000002</v>
      </c>
      <c r="AR74" s="296">
        <f>$T60</f>
        <v>68.410937000000004</v>
      </c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>
        <f t="shared" si="6"/>
        <v>0</v>
      </c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>
        <v>18</v>
      </c>
      <c r="AE75" s="308">
        <f>V80</f>
        <v>0</v>
      </c>
      <c r="AF75" s="308">
        <f>$V94</f>
        <v>0</v>
      </c>
      <c r="AG75" s="308">
        <f t="shared" si="7"/>
        <v>0</v>
      </c>
      <c r="AH75" s="308">
        <f>$V79</f>
        <v>0</v>
      </c>
      <c r="AI75" s="308">
        <f>$V93</f>
        <v>0</v>
      </c>
      <c r="AJ75" s="296">
        <f>$U59</f>
        <v>0.15635199999999999</v>
      </c>
      <c r="AK75" s="296">
        <f>$V59</f>
        <v>0.16470199999999999</v>
      </c>
      <c r="AL75" s="296">
        <f>$W59</f>
        <v>0.18151700000000001</v>
      </c>
      <c r="AM75" s="296">
        <f>$X59</f>
        <v>0.19592799999999999</v>
      </c>
      <c r="AN75" s="296"/>
      <c r="AO75" s="296">
        <f>$U60</f>
        <v>68.013445000000004</v>
      </c>
      <c r="AP75" s="296">
        <f>$V60</f>
        <v>66.282909000000004</v>
      </c>
      <c r="AQ75" s="296">
        <f>$W60</f>
        <v>62.706544999999998</v>
      </c>
      <c r="AR75" s="296">
        <f>$X60</f>
        <v>61.744343000000001</v>
      </c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>
        <f t="shared" si="6"/>
        <v>0</v>
      </c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>
        <v>19</v>
      </c>
      <c r="AE76" s="308">
        <f>W80</f>
        <v>0</v>
      </c>
      <c r="AF76" s="308">
        <f>$W94</f>
        <v>0</v>
      </c>
      <c r="AG76" s="308">
        <f t="shared" si="7"/>
        <v>0</v>
      </c>
      <c r="AH76" s="308">
        <f>$W79</f>
        <v>0</v>
      </c>
      <c r="AI76" s="308">
        <f>$W93</f>
        <v>0</v>
      </c>
      <c r="AJ76" s="296">
        <f>$Y59</f>
        <v>0.184837</v>
      </c>
      <c r="AK76" s="296">
        <f>$Z59</f>
        <v>0.15629199999999999</v>
      </c>
      <c r="AL76" s="296">
        <f>$AA59</f>
        <v>0.124206</v>
      </c>
      <c r="AM76" s="296">
        <f>$AB59</f>
        <v>0.10127800000000001</v>
      </c>
      <c r="AN76" s="296"/>
      <c r="AO76" s="296">
        <f>$Y60</f>
        <v>61.240319999999997</v>
      </c>
      <c r="AP76" s="296">
        <f>$Z60</f>
        <v>57.463301000000001</v>
      </c>
      <c r="AQ76" s="296">
        <f>$AA60</f>
        <v>52.814698999999997</v>
      </c>
      <c r="AR76" s="296">
        <f>$AB60</f>
        <v>48.686751999999998</v>
      </c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>
        <f t="shared" si="6"/>
        <v>0</v>
      </c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>
        <v>20</v>
      </c>
      <c r="AE77" s="308">
        <f>X80</f>
        <v>0</v>
      </c>
      <c r="AF77" s="308">
        <f>$X94</f>
        <v>0</v>
      </c>
      <c r="AG77" s="308">
        <f t="shared" si="7"/>
        <v>0</v>
      </c>
      <c r="AH77" s="308">
        <f>$X79</f>
        <v>0</v>
      </c>
      <c r="AI77" s="308">
        <f>$X93</f>
        <v>0</v>
      </c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>
        <f t="shared" si="6"/>
        <v>0</v>
      </c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>
        <v>21</v>
      </c>
      <c r="AE78" s="308">
        <f>Y80</f>
        <v>0</v>
      </c>
      <c r="AF78" s="308">
        <f>$Y94</f>
        <v>0</v>
      </c>
      <c r="AG78" s="308">
        <f t="shared" si="7"/>
        <v>0</v>
      </c>
      <c r="AH78" s="308">
        <f>$Y79</f>
        <v>0</v>
      </c>
      <c r="AI78" s="308">
        <f>$Y93</f>
        <v>0</v>
      </c>
      <c r="AJ78" s="310" t="s">
        <v>44</v>
      </c>
      <c r="AK78" s="296"/>
      <c r="AL78" s="296"/>
      <c r="AM78" s="296"/>
      <c r="AN78" s="296"/>
      <c r="AO78" s="310" t="s">
        <v>62</v>
      </c>
      <c r="AP78" s="296"/>
      <c r="AQ78" s="296"/>
      <c r="AR78" s="296"/>
      <c r="AS78" s="296"/>
      <c r="AT78" s="310" t="s">
        <v>44</v>
      </c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>
        <f t="shared" si="6"/>
        <v>0</v>
      </c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>
        <v>22</v>
      </c>
      <c r="AE79" s="308">
        <f>Z80</f>
        <v>0</v>
      </c>
      <c r="AF79" s="308">
        <f>$Z94</f>
        <v>0</v>
      </c>
      <c r="AG79" s="308">
        <f t="shared" si="7"/>
        <v>0</v>
      </c>
      <c r="AH79" s="308">
        <f>$Z79</f>
        <v>0</v>
      </c>
      <c r="AI79" s="308">
        <f>$Z93</f>
        <v>0</v>
      </c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>
        <f t="shared" si="6"/>
        <v>0</v>
      </c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>
        <v>23</v>
      </c>
      <c r="AE80" s="308">
        <f>AA80</f>
        <v>0</v>
      </c>
      <c r="AF80" s="308">
        <f>$AA94</f>
        <v>0</v>
      </c>
      <c r="AG80" s="308">
        <f t="shared" si="7"/>
        <v>0</v>
      </c>
      <c r="AH80" s="308">
        <f>$AA79</f>
        <v>0</v>
      </c>
      <c r="AI80" s="308">
        <f>$AA93</f>
        <v>0</v>
      </c>
      <c r="AJ80" s="296">
        <f>-$E68</f>
        <v>0</v>
      </c>
      <c r="AK80" s="296">
        <f>-$F68</f>
        <v>0</v>
      </c>
      <c r="AL80" s="296">
        <f>-$G68</f>
        <v>0</v>
      </c>
      <c r="AM80" s="296">
        <f>-$H68</f>
        <v>0</v>
      </c>
      <c r="AN80" s="296"/>
      <c r="AO80" s="296">
        <f>-$E69</f>
        <v>0</v>
      </c>
      <c r="AP80" s="296">
        <f>-$F69</f>
        <v>0</v>
      </c>
      <c r="AQ80" s="296">
        <f>-$G69</f>
        <v>0</v>
      </c>
      <c r="AR80" s="296">
        <f>-$H69</f>
        <v>0</v>
      </c>
      <c r="AS80" s="296"/>
      <c r="AT80" s="296">
        <f>-$E70</f>
        <v>0</v>
      </c>
      <c r="AU80" s="296">
        <f>-$F70</f>
        <v>0</v>
      </c>
      <c r="AV80" s="296">
        <f>-$G70</f>
        <v>0</v>
      </c>
      <c r="AW80" s="296">
        <f>-$H70</f>
        <v>0</v>
      </c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>
        <f t="shared" si="6"/>
        <v>0</v>
      </c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>
        <v>24</v>
      </c>
      <c r="AE81" s="311">
        <f>AB80</f>
        <v>0</v>
      </c>
      <c r="AF81" s="311">
        <f>$AB94</f>
        <v>0</v>
      </c>
      <c r="AG81" s="311">
        <f t="shared" si="7"/>
        <v>0</v>
      </c>
      <c r="AH81" s="311">
        <f>$AB79</f>
        <v>0</v>
      </c>
      <c r="AI81" s="311">
        <f>$AB93</f>
        <v>0</v>
      </c>
      <c r="AJ81" s="296">
        <f>-$I68</f>
        <v>0</v>
      </c>
      <c r="AK81" s="296">
        <f>-$J68</f>
        <v>0</v>
      </c>
      <c r="AL81" s="296">
        <f>-$K68</f>
        <v>0</v>
      </c>
      <c r="AM81" s="296">
        <f>-$L68</f>
        <v>0</v>
      </c>
      <c r="AN81" s="296"/>
      <c r="AO81" s="296">
        <f>-$I69</f>
        <v>0</v>
      </c>
      <c r="AP81" s="296">
        <f>-$J69</f>
        <v>0</v>
      </c>
      <c r="AQ81" s="296">
        <f>-$K69</f>
        <v>0</v>
      </c>
      <c r="AR81" s="296">
        <f>-$L69</f>
        <v>0</v>
      </c>
      <c r="AS81" s="296"/>
      <c r="AT81" s="296">
        <f>-$I70</f>
        <v>0</v>
      </c>
      <c r="AU81" s="296">
        <f>-$J70</f>
        <v>0</v>
      </c>
      <c r="AV81" s="296">
        <f>-$K70</f>
        <v>0</v>
      </c>
      <c r="AW81" s="296">
        <f>-$L70</f>
        <v>0</v>
      </c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>
        <f t="shared" si="6"/>
        <v>0</v>
      </c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>
        <f>-$M68</f>
        <v>0</v>
      </c>
      <c r="AK82" s="296">
        <f>-$N68</f>
        <v>0</v>
      </c>
      <c r="AL82" s="296">
        <f>-$O68</f>
        <v>0</v>
      </c>
      <c r="AM82" s="296">
        <f>-$P68</f>
        <v>0</v>
      </c>
      <c r="AN82" s="306"/>
      <c r="AO82" s="296">
        <f>-$M69</f>
        <v>0</v>
      </c>
      <c r="AP82" s="296">
        <f>-$N69</f>
        <v>0</v>
      </c>
      <c r="AQ82" s="296">
        <f>-$O69</f>
        <v>0</v>
      </c>
      <c r="AR82" s="296">
        <f>-$P69</f>
        <v>0</v>
      </c>
      <c r="AS82" s="306"/>
      <c r="AT82" s="296">
        <f>-$M70</f>
        <v>0</v>
      </c>
      <c r="AU82" s="296">
        <f>-$N70</f>
        <v>0</v>
      </c>
      <c r="AV82" s="296">
        <f>-$O70</f>
        <v>0</v>
      </c>
      <c r="AW82" s="296">
        <f>-$P70</f>
        <v>0</v>
      </c>
      <c r="AX82" s="306"/>
      <c r="AY82" s="306"/>
      <c r="AZ82" s="306"/>
      <c r="BA82" s="306"/>
      <c r="BB82" s="306"/>
      <c r="BC82" s="306"/>
    </row>
    <row r="83" spans="1:55" ht="13.8" x14ac:dyDescent="0.3">
      <c r="A83" s="56" t="s">
        <v>63</v>
      </c>
      <c r="B83" s="255"/>
      <c r="C83" s="249"/>
      <c r="D83" s="57">
        <f t="shared" si="6"/>
        <v>0</v>
      </c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>
        <f>-$Q68</f>
        <v>0</v>
      </c>
      <c r="AK83" s="296">
        <f>-$R68</f>
        <v>0</v>
      </c>
      <c r="AL83" s="296">
        <f>-$S68</f>
        <v>0</v>
      </c>
      <c r="AM83" s="296">
        <f>-$T68</f>
        <v>0</v>
      </c>
      <c r="AN83" s="306"/>
      <c r="AO83" s="296">
        <f>-$Q69</f>
        <v>0</v>
      </c>
      <c r="AP83" s="296">
        <f>-$R69</f>
        <v>0</v>
      </c>
      <c r="AQ83" s="296">
        <f>-$S69</f>
        <v>0</v>
      </c>
      <c r="AR83" s="296">
        <f>-$T69</f>
        <v>0</v>
      </c>
      <c r="AS83" s="306"/>
      <c r="AT83" s="296">
        <f>-$Q70</f>
        <v>0</v>
      </c>
      <c r="AU83" s="296">
        <f>-$R70</f>
        <v>0</v>
      </c>
      <c r="AV83" s="296">
        <f>-$S70</f>
        <v>0</v>
      </c>
      <c r="AW83" s="296">
        <f>-$T70</f>
        <v>0</v>
      </c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>
        <f t="shared" si="6"/>
        <v>0</v>
      </c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>
        <f>-$U68</f>
        <v>0</v>
      </c>
      <c r="AK84" s="296">
        <f>-$V68</f>
        <v>0</v>
      </c>
      <c r="AL84" s="296">
        <f>-$W68</f>
        <v>0</v>
      </c>
      <c r="AM84" s="296">
        <f>-$X68</f>
        <v>0</v>
      </c>
      <c r="AN84" s="306"/>
      <c r="AO84" s="296">
        <f>-$U69</f>
        <v>0</v>
      </c>
      <c r="AP84" s="296">
        <f>-$V69</f>
        <v>0</v>
      </c>
      <c r="AQ84" s="296">
        <f>-$W69</f>
        <v>0</v>
      </c>
      <c r="AR84" s="296">
        <f>-$X69</f>
        <v>0</v>
      </c>
      <c r="AS84" s="306"/>
      <c r="AT84" s="296">
        <f>-$U70</f>
        <v>0</v>
      </c>
      <c r="AU84" s="296">
        <f>-$V70</f>
        <v>0</v>
      </c>
      <c r="AV84" s="296">
        <f>-$W70</f>
        <v>0</v>
      </c>
      <c r="AW84" s="296">
        <f>-$X70</f>
        <v>0</v>
      </c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>
        <f t="shared" si="6"/>
        <v>0</v>
      </c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>
        <f>-$Y68</f>
        <v>0</v>
      </c>
      <c r="AK85" s="296">
        <f>-$Z68</f>
        <v>0</v>
      </c>
      <c r="AL85" s="296">
        <f>-$AA68</f>
        <v>0</v>
      </c>
      <c r="AM85" s="296">
        <f>$AB68</f>
        <v>0</v>
      </c>
      <c r="AN85" s="306"/>
      <c r="AO85" s="296">
        <f>-$Y69</f>
        <v>0</v>
      </c>
      <c r="AP85" s="296">
        <f>-$Z69</f>
        <v>0</v>
      </c>
      <c r="AQ85" s="296">
        <f>-$AA69</f>
        <v>0</v>
      </c>
      <c r="AR85" s="296">
        <f>$AB69</f>
        <v>0</v>
      </c>
      <c r="AS85" s="306"/>
      <c r="AT85" s="296">
        <f>-$Y70</f>
        <v>0</v>
      </c>
      <c r="AU85" s="296">
        <f>-$Z70</f>
        <v>0</v>
      </c>
      <c r="AV85" s="296">
        <f>-$AA70</f>
        <v>0</v>
      </c>
      <c r="AW85" s="296">
        <f>$AB70</f>
        <v>0</v>
      </c>
      <c r="AX85" s="306"/>
      <c r="AY85" s="306"/>
      <c r="AZ85" s="306"/>
      <c r="BA85" s="306"/>
      <c r="BB85" s="306"/>
      <c r="BC85" s="306"/>
    </row>
    <row r="86" spans="1:55" x14ac:dyDescent="0.3">
      <c r="A86" s="54"/>
      <c r="B86" s="248" t="s">
        <v>55</v>
      </c>
      <c r="C86" s="249" t="s">
        <v>39</v>
      </c>
      <c r="D86" s="259">
        <f t="shared" si="6"/>
        <v>3000</v>
      </c>
      <c r="E86" s="233">
        <v>125</v>
      </c>
      <c r="F86" s="233">
        <v>125</v>
      </c>
      <c r="G86" s="233">
        <v>125</v>
      </c>
      <c r="H86" s="233">
        <v>125</v>
      </c>
      <c r="I86" s="233">
        <v>125</v>
      </c>
      <c r="J86" s="233">
        <v>125</v>
      </c>
      <c r="K86" s="233">
        <v>125</v>
      </c>
      <c r="L86" s="233">
        <v>125</v>
      </c>
      <c r="M86" s="233">
        <v>125</v>
      </c>
      <c r="N86" s="233">
        <v>125</v>
      </c>
      <c r="O86" s="233">
        <v>125</v>
      </c>
      <c r="P86" s="233">
        <v>125</v>
      </c>
      <c r="Q86" s="233">
        <v>125</v>
      </c>
      <c r="R86" s="233">
        <v>125</v>
      </c>
      <c r="S86" s="233">
        <v>125</v>
      </c>
      <c r="T86" s="233">
        <v>125</v>
      </c>
      <c r="U86" s="233">
        <v>125</v>
      </c>
      <c r="V86" s="233">
        <v>125</v>
      </c>
      <c r="W86" s="233">
        <v>125</v>
      </c>
      <c r="X86" s="233">
        <v>125</v>
      </c>
      <c r="Y86" s="233">
        <v>125</v>
      </c>
      <c r="Z86" s="233">
        <v>125</v>
      </c>
      <c r="AA86" s="233">
        <v>125</v>
      </c>
      <c r="AB86" s="233">
        <v>125</v>
      </c>
      <c r="AC86" s="105" t="s">
        <v>80</v>
      </c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ht="13.8" thickBot="1" x14ac:dyDescent="0.35">
      <c r="A87" s="29"/>
      <c r="B87" s="126"/>
      <c r="C87" s="127"/>
      <c r="D87" s="259">
        <f t="shared" si="6"/>
        <v>0</v>
      </c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ht="13.8" thickBot="1" x14ac:dyDescent="0.35">
      <c r="A88" s="29"/>
      <c r="B88" s="248" t="s">
        <v>55</v>
      </c>
      <c r="C88" s="249" t="s">
        <v>39</v>
      </c>
      <c r="D88" s="259">
        <f t="shared" si="6"/>
        <v>0</v>
      </c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 t="s">
        <v>75</v>
      </c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ht="13.8" thickBot="1" x14ac:dyDescent="0.35">
      <c r="A89" s="56" t="s">
        <v>64</v>
      </c>
      <c r="B89" s="248" t="s">
        <v>55</v>
      </c>
      <c r="C89" s="249" t="s">
        <v>39</v>
      </c>
      <c r="D89" s="293">
        <f>SUM(E89:AB89)</f>
        <v>0</v>
      </c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 t="s">
        <v>83</v>
      </c>
      <c r="AD89" s="306"/>
      <c r="AE89" s="326"/>
      <c r="AF89" s="326"/>
      <c r="AG89" s="326"/>
      <c r="AH89" s="326"/>
      <c r="AI89" s="326"/>
      <c r="AJ89" s="326"/>
      <c r="AK89" s="326"/>
      <c r="AL89" s="326"/>
      <c r="AM89" s="326"/>
      <c r="AN89" s="326"/>
      <c r="AO89" s="326"/>
      <c r="AP89" s="326"/>
      <c r="AQ89" s="326"/>
      <c r="AR89" s="32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ht="13.8" thickTop="1" x14ac:dyDescent="0.3">
      <c r="A90" s="29"/>
      <c r="B90" s="126"/>
      <c r="C90" s="127"/>
      <c r="D90" s="259">
        <f t="shared" si="6"/>
        <v>0</v>
      </c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>
        <f t="shared" si="6"/>
        <v>0</v>
      </c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>
        <f t="shared" si="6"/>
        <v>0</v>
      </c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294" t="s">
        <v>28</v>
      </c>
      <c r="AF92" s="327" t="s">
        <v>78</v>
      </c>
      <c r="AG92" s="294"/>
      <c r="AH92" s="294"/>
      <c r="AI92" s="306"/>
      <c r="AJ92" s="294" t="s">
        <v>55</v>
      </c>
      <c r="AK92" s="327" t="s">
        <v>78</v>
      </c>
      <c r="AL92" s="294"/>
      <c r="AM92" s="294"/>
      <c r="AN92" s="306"/>
      <c r="AO92" s="294" t="s">
        <v>69</v>
      </c>
      <c r="AP92" s="327" t="s">
        <v>78</v>
      </c>
      <c r="AQ92" s="294"/>
      <c r="AR92" s="294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>
        <f t="shared" si="6"/>
        <v>0</v>
      </c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>
        <f t="shared" si="6"/>
        <v>0</v>
      </c>
      <c r="E94" s="243"/>
      <c r="F94" s="243"/>
      <c r="G94" s="243"/>
      <c r="H94" s="243"/>
      <c r="I94" s="243"/>
      <c r="J94" s="243"/>
      <c r="K94" s="243"/>
      <c r="L94" s="243"/>
      <c r="M94" s="243"/>
      <c r="N94" s="243"/>
      <c r="O94" s="243"/>
      <c r="P94" s="243"/>
      <c r="Q94" s="243"/>
      <c r="R94" s="243"/>
      <c r="S94" s="243"/>
      <c r="T94" s="243"/>
      <c r="U94" s="243"/>
      <c r="V94" s="243"/>
      <c r="W94" s="243"/>
      <c r="X94" s="243"/>
      <c r="Y94" s="243"/>
      <c r="Z94" s="243"/>
      <c r="AA94" s="243"/>
      <c r="AB94" s="243"/>
      <c r="AC94" s="176"/>
      <c r="AD94" s="306"/>
      <c r="AE94" s="328">
        <f>SUM(E17:E18)</f>
        <v>132</v>
      </c>
      <c r="AF94" s="328">
        <f>SUM(F17:F18)</f>
        <v>132</v>
      </c>
      <c r="AG94" s="328">
        <f>SUM(G17:G18)</f>
        <v>132</v>
      </c>
      <c r="AH94" s="328">
        <f>SUM(H17:H18)</f>
        <v>132</v>
      </c>
      <c r="AJ94" s="306">
        <f>E64</f>
        <v>246</v>
      </c>
      <c r="AK94" s="306">
        <f>F64</f>
        <v>246</v>
      </c>
      <c r="AL94" s="306">
        <f>G64</f>
        <v>246</v>
      </c>
      <c r="AM94" s="306">
        <f>H64</f>
        <v>246</v>
      </c>
      <c r="AO94" s="306">
        <f>E109</f>
        <v>0</v>
      </c>
      <c r="AP94" s="306">
        <f>F109</f>
        <v>0</v>
      </c>
      <c r="AQ94" s="306">
        <f>G109</f>
        <v>0</v>
      </c>
      <c r="AR94" s="306">
        <f>H109</f>
        <v>0</v>
      </c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>
        <f t="shared" si="6"/>
        <v>0</v>
      </c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28">
        <f>SUM(I17:I18)</f>
        <v>132</v>
      </c>
      <c r="AF95" s="328">
        <f>SUM(J17:J18)</f>
        <v>132</v>
      </c>
      <c r="AG95" s="328">
        <f>SUM(K17:K18)</f>
        <v>157</v>
      </c>
      <c r="AH95" s="328">
        <f>SUM(L17:L18)</f>
        <v>157</v>
      </c>
      <c r="AI95" s="306"/>
      <c r="AJ95" s="306">
        <f>I64</f>
        <v>246</v>
      </c>
      <c r="AK95" s="306">
        <f>J64</f>
        <v>246</v>
      </c>
      <c r="AL95" s="306">
        <f>K64</f>
        <v>296</v>
      </c>
      <c r="AM95" s="306">
        <f>L64</f>
        <v>296</v>
      </c>
      <c r="AN95" s="306"/>
      <c r="AO95" s="306">
        <f>I109</f>
        <v>0</v>
      </c>
      <c r="AP95" s="306">
        <f>J109</f>
        <v>0</v>
      </c>
      <c r="AQ95" s="306">
        <f>K109</f>
        <v>0</v>
      </c>
      <c r="AR95" s="306">
        <f>L109</f>
        <v>0</v>
      </c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 t="s">
        <v>65</v>
      </c>
      <c r="B96" s="58"/>
      <c r="C96" s="78"/>
      <c r="D96" s="259">
        <f t="shared" si="6"/>
        <v>0</v>
      </c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28">
        <f>SUM(M17:M18)</f>
        <v>157</v>
      </c>
      <c r="AF96" s="328">
        <f>SUM(N17:N18)</f>
        <v>157</v>
      </c>
      <c r="AG96" s="328">
        <f>SUM(O17:O18)</f>
        <v>157</v>
      </c>
      <c r="AH96" s="328">
        <f>SUM(P17:P18)</f>
        <v>157</v>
      </c>
      <c r="AI96" s="306"/>
      <c r="AJ96" s="306">
        <f>M64</f>
        <v>296</v>
      </c>
      <c r="AK96" s="306">
        <f>N64</f>
        <v>296</v>
      </c>
      <c r="AL96" s="306">
        <f>O64</f>
        <v>296</v>
      </c>
      <c r="AM96" s="306">
        <f>P64</f>
        <v>296</v>
      </c>
      <c r="AN96" s="306"/>
      <c r="AO96" s="306">
        <f>M109</f>
        <v>0</v>
      </c>
      <c r="AP96" s="306">
        <f>N109</f>
        <v>0</v>
      </c>
      <c r="AQ96" s="306">
        <f>O109</f>
        <v>0</v>
      </c>
      <c r="AR96" s="306">
        <f>P109</f>
        <v>0</v>
      </c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>
        <f t="shared" si="6"/>
        <v>0</v>
      </c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28">
        <f>SUM(Q17:Q18)</f>
        <v>157</v>
      </c>
      <c r="AF97" s="328">
        <f>SUM(R17:R18)</f>
        <v>157</v>
      </c>
      <c r="AG97" s="328">
        <f>SUM(S17:S18)</f>
        <v>157</v>
      </c>
      <c r="AH97" s="328">
        <f>SUM(T17:T18)</f>
        <v>157</v>
      </c>
      <c r="AI97" s="306"/>
      <c r="AJ97" s="306">
        <f>Q64</f>
        <v>296</v>
      </c>
      <c r="AK97" s="306">
        <f>R64</f>
        <v>296</v>
      </c>
      <c r="AL97" s="306">
        <f>S64</f>
        <v>296</v>
      </c>
      <c r="AM97" s="306">
        <f>T64</f>
        <v>296</v>
      </c>
      <c r="AN97" s="306"/>
      <c r="AO97" s="306">
        <f>Q109</f>
        <v>0</v>
      </c>
      <c r="AP97" s="306">
        <f>R109</f>
        <v>0</v>
      </c>
      <c r="AQ97" s="306">
        <f>S109</f>
        <v>0</v>
      </c>
      <c r="AR97" s="306">
        <f>T109</f>
        <v>0</v>
      </c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>
        <f t="shared" si="6"/>
        <v>0</v>
      </c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28">
        <f>SUM(U17:U18)</f>
        <v>157</v>
      </c>
      <c r="AF98" s="328">
        <f>SUM(V17:V18)</f>
        <v>157</v>
      </c>
      <c r="AG98" s="328">
        <f>SUM(W17:W18)</f>
        <v>157</v>
      </c>
      <c r="AH98" s="328">
        <f>SUM(X17:X18)</f>
        <v>157</v>
      </c>
      <c r="AJ98" s="306">
        <f>U64</f>
        <v>296</v>
      </c>
      <c r="AK98" s="306">
        <f>V64</f>
        <v>296</v>
      </c>
      <c r="AL98" s="306">
        <f>W64</f>
        <v>296</v>
      </c>
      <c r="AM98" s="306">
        <f>X64</f>
        <v>296</v>
      </c>
      <c r="AO98" s="306">
        <f>U109</f>
        <v>0</v>
      </c>
      <c r="AP98" s="306">
        <f>V109</f>
        <v>0</v>
      </c>
      <c r="AQ98" s="306">
        <f>W109</f>
        <v>0</v>
      </c>
      <c r="AR98" s="306">
        <f>X109</f>
        <v>0</v>
      </c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 t="s">
        <v>48</v>
      </c>
      <c r="B99" s="83" t="s">
        <v>55</v>
      </c>
      <c r="C99" s="83" t="s">
        <v>39</v>
      </c>
      <c r="D99" s="57">
        <f t="shared" si="6"/>
        <v>-501.9833634516126</v>
      </c>
      <c r="E99" s="187">
        <f>E63+E86+E87+E88+E89+E90+E91+E92+E93+E94+E95+E96+E97-E64-E65-E66-E67-E68-E69-E70-E71-E72-E73-E74-E75-E76-E77-E78-E79-E80</f>
        <v>-11.254285805038478</v>
      </c>
      <c r="F99" s="188">
        <f t="shared" ref="F99:AB99" si="11">F63+F86+F87+F88+F89+F90+F91+F92+F93+F94+F95+F96+F97-F64-F65-F66-F67-F68-F69-F70-F71-F72-F73-F74-F75-F76-F77-F78-F79-F80</f>
        <v>-13.20831752066232</v>
      </c>
      <c r="G99" s="188">
        <f t="shared" si="11"/>
        <v>-14.188875542942014</v>
      </c>
      <c r="H99" s="188">
        <f t="shared" si="11"/>
        <v>-14.203109661832116</v>
      </c>
      <c r="I99" s="188">
        <f t="shared" si="11"/>
        <v>-11.962178737247655</v>
      </c>
      <c r="J99" s="189">
        <f t="shared" si="11"/>
        <v>-4.2903118267335572</v>
      </c>
      <c r="K99" s="190">
        <f t="shared" si="11"/>
        <v>-44.539479391145846</v>
      </c>
      <c r="L99" s="188">
        <f t="shared" si="11"/>
        <v>-36.836125327251466</v>
      </c>
      <c r="M99" s="188">
        <f t="shared" si="11"/>
        <v>-28.705167960747985</v>
      </c>
      <c r="N99" s="188">
        <f t="shared" si="11"/>
        <v>-25.785317307768537</v>
      </c>
      <c r="O99" s="188">
        <f t="shared" si="11"/>
        <v>-21.942629257613532</v>
      </c>
      <c r="P99" s="188">
        <f t="shared" si="11"/>
        <v>-20.785650287863177</v>
      </c>
      <c r="Q99" s="188">
        <f t="shared" si="11"/>
        <v>-19.228163079992498</v>
      </c>
      <c r="R99" s="188">
        <f t="shared" si="11"/>
        <v>-18.788893117688701</v>
      </c>
      <c r="S99" s="188">
        <f t="shared" si="11"/>
        <v>-19.279323449538197</v>
      </c>
      <c r="T99" s="188">
        <f t="shared" si="11"/>
        <v>-21.805692039362327</v>
      </c>
      <c r="U99" s="188">
        <f t="shared" si="11"/>
        <v>-22.306285246757511</v>
      </c>
      <c r="V99" s="188">
        <f t="shared" si="11"/>
        <v>-23.645279920999997</v>
      </c>
      <c r="W99" s="188">
        <f t="shared" si="11"/>
        <v>-26.608693475289783</v>
      </c>
      <c r="X99" s="188">
        <f t="shared" si="11"/>
        <v>-28.003472633927117</v>
      </c>
      <c r="Y99" s="188">
        <f t="shared" si="11"/>
        <v>-30.711208081153018</v>
      </c>
      <c r="Z99" s="191">
        <f t="shared" si="11"/>
        <v>-39.126356800670123</v>
      </c>
      <c r="AA99" s="187">
        <f t="shared" si="11"/>
        <v>1.3219233772586847</v>
      </c>
      <c r="AB99" s="188">
        <f t="shared" si="11"/>
        <v>-6.1004703566453884</v>
      </c>
      <c r="AC99" s="192" t="s">
        <v>66</v>
      </c>
      <c r="AD99" s="306"/>
      <c r="AE99" s="328">
        <f>SUM(Y17:Y18)</f>
        <v>157</v>
      </c>
      <c r="AF99" s="328">
        <f>SUM(Z17:Z18)</f>
        <v>157</v>
      </c>
      <c r="AG99" s="328">
        <f>SUM(AA17:AA18)</f>
        <v>132</v>
      </c>
      <c r="AH99" s="328">
        <f>SUM(AB17:AB18)</f>
        <v>132</v>
      </c>
      <c r="AJ99" s="306">
        <f>Y64</f>
        <v>296</v>
      </c>
      <c r="AK99" s="306">
        <f>Z64</f>
        <v>296</v>
      </c>
      <c r="AL99" s="306">
        <f>AA64</f>
        <v>246</v>
      </c>
      <c r="AM99" s="306">
        <f>AB64</f>
        <v>246</v>
      </c>
      <c r="AO99" s="306">
        <f>Y109</f>
        <v>0</v>
      </c>
      <c r="AP99" s="306">
        <f>Z109</f>
        <v>0</v>
      </c>
      <c r="AQ99" s="306">
        <f>AA109</f>
        <v>0</v>
      </c>
      <c r="AR99" s="306">
        <f>AB109</f>
        <v>0</v>
      </c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ht="13.8" thickBot="1" x14ac:dyDescent="0.35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29"/>
      <c r="AF101" s="329"/>
      <c r="AG101" s="329"/>
      <c r="AH101" s="329"/>
      <c r="AI101" s="329"/>
      <c r="AJ101" s="329"/>
      <c r="AK101" s="329"/>
      <c r="AL101" s="329"/>
      <c r="AM101" s="329"/>
      <c r="AN101" s="329"/>
      <c r="AO101" s="329"/>
      <c r="AP101" s="329"/>
      <c r="AQ101" s="329"/>
      <c r="AR101" s="329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ht="13.8" thickTop="1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25.2" thickBot="1" x14ac:dyDescent="0.35">
      <c r="A103" s="17" t="s">
        <v>12</v>
      </c>
      <c r="B103" s="13" t="s">
        <v>13</v>
      </c>
      <c r="C103" s="13" t="s">
        <v>14</v>
      </c>
      <c r="D103" s="142" t="s">
        <v>15</v>
      </c>
      <c r="E103" s="143">
        <v>1</v>
      </c>
      <c r="F103" s="144">
        <v>2</v>
      </c>
      <c r="G103" s="144">
        <v>3</v>
      </c>
      <c r="H103" s="144">
        <v>4</v>
      </c>
      <c r="I103" s="144">
        <v>5</v>
      </c>
      <c r="J103" s="145">
        <v>6</v>
      </c>
      <c r="K103" s="146">
        <v>7</v>
      </c>
      <c r="L103" s="144">
        <v>8</v>
      </c>
      <c r="M103" s="144">
        <v>9</v>
      </c>
      <c r="N103" s="144">
        <v>10</v>
      </c>
      <c r="O103" s="144">
        <v>11</v>
      </c>
      <c r="P103" s="144">
        <v>12</v>
      </c>
      <c r="Q103" s="144">
        <v>13</v>
      </c>
      <c r="R103" s="144">
        <v>14</v>
      </c>
      <c r="S103" s="144">
        <v>15</v>
      </c>
      <c r="T103" s="144">
        <v>16</v>
      </c>
      <c r="U103" s="144">
        <v>17</v>
      </c>
      <c r="V103" s="144">
        <v>18</v>
      </c>
      <c r="W103" s="144">
        <v>19</v>
      </c>
      <c r="X103" s="144">
        <v>20</v>
      </c>
      <c r="Y103" s="144">
        <v>21</v>
      </c>
      <c r="Z103" s="147">
        <v>22</v>
      </c>
      <c r="AA103" s="143">
        <v>23</v>
      </c>
      <c r="AB103" s="144">
        <v>24</v>
      </c>
      <c r="AC103" s="8" t="s">
        <v>16</v>
      </c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 t="s">
        <v>67</v>
      </c>
      <c r="B104" s="30" t="s">
        <v>68</v>
      </c>
      <c r="C104" s="94" t="s">
        <v>22</v>
      </c>
      <c r="D104" s="95">
        <f t="shared" ref="D104:D130" si="12">SUM(E104:AB104)</f>
        <v>49.483050861999999</v>
      </c>
      <c r="E104" s="204">
        <v>1.872161314</v>
      </c>
      <c r="F104" s="205">
        <v>1.841617066</v>
      </c>
      <c r="G104" s="205">
        <v>1.8246727139999999</v>
      </c>
      <c r="H104" s="205">
        <v>1.8134268039999999</v>
      </c>
      <c r="I104" s="205">
        <v>1.8112345079999999</v>
      </c>
      <c r="J104" s="206">
        <v>1.8606828059999998</v>
      </c>
      <c r="K104" s="207">
        <v>1.9429015060000001</v>
      </c>
      <c r="L104" s="205">
        <v>2.0257267999999997</v>
      </c>
      <c r="M104" s="205">
        <v>2.0560217679999999</v>
      </c>
      <c r="N104" s="205">
        <v>2.1049482500000001</v>
      </c>
      <c r="O104" s="205">
        <v>2.1324261259999999</v>
      </c>
      <c r="P104" s="205">
        <v>2.1658404760000001</v>
      </c>
      <c r="Q104" s="205">
        <v>2.1848054019999998</v>
      </c>
      <c r="R104" s="205">
        <v>2.1783480239999999</v>
      </c>
      <c r="S104" s="205">
        <v>2.1963724500000001</v>
      </c>
      <c r="T104" s="205">
        <v>2.2368626279999999</v>
      </c>
      <c r="U104" s="205">
        <v>2.2601977440000001</v>
      </c>
      <c r="V104" s="205">
        <v>2.2630317079999998</v>
      </c>
      <c r="W104" s="205">
        <v>2.2365810480000001</v>
      </c>
      <c r="X104" s="205">
        <v>2.1717516799999999</v>
      </c>
      <c r="Y104" s="205">
        <v>2.1608814000000001</v>
      </c>
      <c r="Z104" s="208">
        <v>2.1354831879999998</v>
      </c>
      <c r="AA104" s="204">
        <v>2.0498394719999999</v>
      </c>
      <c r="AB104" s="208">
        <v>1.9572359800000001</v>
      </c>
      <c r="AC104" s="96" t="s">
        <v>23</v>
      </c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 t="s">
        <v>68</v>
      </c>
      <c r="C105" s="42" t="s">
        <v>34</v>
      </c>
      <c r="D105" s="209">
        <f t="shared" si="12"/>
        <v>5.8030368999999995</v>
      </c>
      <c r="E105" s="210">
        <v>0.18445730000000002</v>
      </c>
      <c r="F105" s="211">
        <v>0.17640665</v>
      </c>
      <c r="G105" s="211">
        <v>0.17054160000000002</v>
      </c>
      <c r="H105" s="211">
        <v>0.16705345000000002</v>
      </c>
      <c r="I105" s="211">
        <v>0.16750155</v>
      </c>
      <c r="J105" s="212">
        <v>0.18314620000000001</v>
      </c>
      <c r="K105" s="213">
        <v>0.20786725000000003</v>
      </c>
      <c r="L105" s="211">
        <v>0.22967770000000001</v>
      </c>
      <c r="M105" s="211">
        <v>0.23946875000000001</v>
      </c>
      <c r="N105" s="211">
        <v>0.26359569999999999</v>
      </c>
      <c r="O105" s="211">
        <v>0.26297560000000003</v>
      </c>
      <c r="P105" s="211">
        <v>0.27342450000000001</v>
      </c>
      <c r="Q105" s="211">
        <v>0.27655760000000001</v>
      </c>
      <c r="R105" s="211">
        <v>0.27902935000000001</v>
      </c>
      <c r="S105" s="211">
        <v>0.28121915000000003</v>
      </c>
      <c r="T105" s="211">
        <v>0.28670400000000001</v>
      </c>
      <c r="U105" s="211">
        <v>0.28898554999999998</v>
      </c>
      <c r="V105" s="211">
        <v>0.29579274999999999</v>
      </c>
      <c r="W105" s="211">
        <v>0.29285885</v>
      </c>
      <c r="X105" s="211">
        <v>0.28261409999999998</v>
      </c>
      <c r="Y105" s="211">
        <v>0.2758524</v>
      </c>
      <c r="Z105" s="214">
        <v>0.26705505000000002</v>
      </c>
      <c r="AA105" s="210">
        <v>0.24028380000000002</v>
      </c>
      <c r="AB105" s="214">
        <v>0.20996804999999999</v>
      </c>
      <c r="AC105" s="99" t="s">
        <v>25</v>
      </c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 t="s">
        <v>35</v>
      </c>
      <c r="B106" s="100" t="s">
        <v>69</v>
      </c>
      <c r="C106" s="50" t="s">
        <v>34</v>
      </c>
      <c r="D106" s="47">
        <f t="shared" si="12"/>
        <v>5.8030368999999995</v>
      </c>
      <c r="E106" s="48">
        <f>E105</f>
        <v>0.18445730000000002</v>
      </c>
      <c r="F106" s="164">
        <f t="shared" ref="F106:AB106" si="13">F105</f>
        <v>0.17640665</v>
      </c>
      <c r="G106" s="164">
        <f t="shared" si="13"/>
        <v>0.17054160000000002</v>
      </c>
      <c r="H106" s="164">
        <f t="shared" si="13"/>
        <v>0.16705345000000002</v>
      </c>
      <c r="I106" s="164">
        <f t="shared" si="13"/>
        <v>0.16750155</v>
      </c>
      <c r="J106" s="165">
        <f t="shared" si="13"/>
        <v>0.18314620000000001</v>
      </c>
      <c r="K106" s="90">
        <f t="shared" si="13"/>
        <v>0.20786725000000003</v>
      </c>
      <c r="L106" s="164">
        <f t="shared" si="13"/>
        <v>0.22967770000000001</v>
      </c>
      <c r="M106" s="164">
        <f t="shared" si="13"/>
        <v>0.23946875000000001</v>
      </c>
      <c r="N106" s="164">
        <f t="shared" si="13"/>
        <v>0.26359569999999999</v>
      </c>
      <c r="O106" s="164">
        <f t="shared" si="13"/>
        <v>0.26297560000000003</v>
      </c>
      <c r="P106" s="164">
        <f t="shared" si="13"/>
        <v>0.27342450000000001</v>
      </c>
      <c r="Q106" s="164">
        <f t="shared" si="13"/>
        <v>0.27655760000000001</v>
      </c>
      <c r="R106" s="164">
        <f t="shared" si="13"/>
        <v>0.27902935000000001</v>
      </c>
      <c r="S106" s="164">
        <f t="shared" si="13"/>
        <v>0.28121915000000003</v>
      </c>
      <c r="T106" s="164">
        <f t="shared" si="13"/>
        <v>0.28670400000000001</v>
      </c>
      <c r="U106" s="164">
        <f t="shared" si="13"/>
        <v>0.28898554999999998</v>
      </c>
      <c r="V106" s="164">
        <f t="shared" si="13"/>
        <v>0.29579274999999999</v>
      </c>
      <c r="W106" s="164">
        <f t="shared" si="13"/>
        <v>0.29285885</v>
      </c>
      <c r="X106" s="164">
        <f t="shared" si="13"/>
        <v>0.28261409999999998</v>
      </c>
      <c r="Y106" s="164">
        <f t="shared" si="13"/>
        <v>0.2758524</v>
      </c>
      <c r="Z106" s="166">
        <f t="shared" si="13"/>
        <v>0.26705505000000002</v>
      </c>
      <c r="AA106" s="48">
        <f t="shared" si="13"/>
        <v>0.24028380000000002</v>
      </c>
      <c r="AB106" s="166">
        <f t="shared" si="13"/>
        <v>0.20996804999999999</v>
      </c>
      <c r="AC106" s="99" t="s">
        <v>27</v>
      </c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 t="s">
        <v>36</v>
      </c>
      <c r="B107" s="100" t="s">
        <v>69</v>
      </c>
      <c r="C107" s="50" t="s">
        <v>22</v>
      </c>
      <c r="D107" s="47">
        <f t="shared" si="12"/>
        <v>49.483050861999999</v>
      </c>
      <c r="E107" s="48">
        <f>E104</f>
        <v>1.872161314</v>
      </c>
      <c r="F107" s="164">
        <f t="shared" ref="F107:AB107" si="14">F104</f>
        <v>1.841617066</v>
      </c>
      <c r="G107" s="164">
        <f t="shared" si="14"/>
        <v>1.8246727139999999</v>
      </c>
      <c r="H107" s="164">
        <f t="shared" si="14"/>
        <v>1.8134268039999999</v>
      </c>
      <c r="I107" s="164">
        <f t="shared" si="14"/>
        <v>1.8112345079999999</v>
      </c>
      <c r="J107" s="165">
        <f t="shared" si="14"/>
        <v>1.8606828059999998</v>
      </c>
      <c r="K107" s="90">
        <f t="shared" si="14"/>
        <v>1.9429015060000001</v>
      </c>
      <c r="L107" s="164">
        <f t="shared" si="14"/>
        <v>2.0257267999999997</v>
      </c>
      <c r="M107" s="164">
        <f t="shared" si="14"/>
        <v>2.0560217679999999</v>
      </c>
      <c r="N107" s="164">
        <f t="shared" si="14"/>
        <v>2.1049482500000001</v>
      </c>
      <c r="O107" s="164">
        <f t="shared" si="14"/>
        <v>2.1324261259999999</v>
      </c>
      <c r="P107" s="164">
        <f t="shared" si="14"/>
        <v>2.1658404760000001</v>
      </c>
      <c r="Q107" s="164">
        <f t="shared" si="14"/>
        <v>2.1848054019999998</v>
      </c>
      <c r="R107" s="164">
        <f t="shared" si="14"/>
        <v>2.1783480239999999</v>
      </c>
      <c r="S107" s="164">
        <f t="shared" si="14"/>
        <v>2.1963724500000001</v>
      </c>
      <c r="T107" s="164">
        <f t="shared" si="14"/>
        <v>2.2368626279999999</v>
      </c>
      <c r="U107" s="164">
        <f t="shared" si="14"/>
        <v>2.2601977440000001</v>
      </c>
      <c r="V107" s="164">
        <f t="shared" si="14"/>
        <v>2.2630317079999998</v>
      </c>
      <c r="W107" s="164">
        <f t="shared" si="14"/>
        <v>2.2365810480000001</v>
      </c>
      <c r="X107" s="164">
        <f t="shared" si="14"/>
        <v>2.1717516799999999</v>
      </c>
      <c r="Y107" s="164">
        <f t="shared" si="14"/>
        <v>2.1608814000000001</v>
      </c>
      <c r="Z107" s="166">
        <f t="shared" si="14"/>
        <v>2.1354831879999998</v>
      </c>
      <c r="AA107" s="48">
        <f t="shared" si="14"/>
        <v>2.0498394719999999</v>
      </c>
      <c r="AB107" s="166">
        <f t="shared" si="14"/>
        <v>1.9572359800000001</v>
      </c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 t="s">
        <v>37</v>
      </c>
      <c r="B108" s="100" t="s">
        <v>69</v>
      </c>
      <c r="C108" s="50" t="s">
        <v>38</v>
      </c>
      <c r="D108" s="47">
        <f t="shared" si="12"/>
        <v>55.286087761999994</v>
      </c>
      <c r="E108" s="53">
        <f>E106+E107</f>
        <v>2.056618614</v>
      </c>
      <c r="F108" s="168">
        <f t="shared" ref="F108:AB108" si="15">F106+F107</f>
        <v>2.0180237160000001</v>
      </c>
      <c r="G108" s="168">
        <f t="shared" si="15"/>
        <v>1.9952143139999998</v>
      </c>
      <c r="H108" s="168">
        <f t="shared" si="15"/>
        <v>1.9804802539999999</v>
      </c>
      <c r="I108" s="168">
        <f t="shared" si="15"/>
        <v>1.978736058</v>
      </c>
      <c r="J108" s="169">
        <f t="shared" si="15"/>
        <v>2.0438290059999997</v>
      </c>
      <c r="K108" s="167">
        <f t="shared" si="15"/>
        <v>2.1507687560000002</v>
      </c>
      <c r="L108" s="168">
        <f t="shared" si="15"/>
        <v>2.2554044999999996</v>
      </c>
      <c r="M108" s="168">
        <f t="shared" si="15"/>
        <v>2.2954905179999998</v>
      </c>
      <c r="N108" s="168">
        <f t="shared" si="15"/>
        <v>2.3685439500000003</v>
      </c>
      <c r="O108" s="168">
        <f t="shared" si="15"/>
        <v>2.3954017259999998</v>
      </c>
      <c r="P108" s="168">
        <f t="shared" si="15"/>
        <v>2.439264976</v>
      </c>
      <c r="Q108" s="168">
        <f t="shared" si="15"/>
        <v>2.4613630019999997</v>
      </c>
      <c r="R108" s="168">
        <f t="shared" si="15"/>
        <v>2.457377374</v>
      </c>
      <c r="S108" s="168">
        <f t="shared" si="15"/>
        <v>2.4775916000000002</v>
      </c>
      <c r="T108" s="168">
        <f t="shared" si="15"/>
        <v>2.5235666279999998</v>
      </c>
      <c r="U108" s="168">
        <f t="shared" si="15"/>
        <v>2.5491832940000001</v>
      </c>
      <c r="V108" s="168">
        <f t="shared" si="15"/>
        <v>2.5588244579999997</v>
      </c>
      <c r="W108" s="168">
        <f t="shared" si="15"/>
        <v>2.5294398980000001</v>
      </c>
      <c r="X108" s="168">
        <f t="shared" si="15"/>
        <v>2.4543657799999998</v>
      </c>
      <c r="Y108" s="168">
        <f t="shared" si="15"/>
        <v>2.4367337999999998</v>
      </c>
      <c r="Z108" s="170">
        <f t="shared" si="15"/>
        <v>2.402538238</v>
      </c>
      <c r="AA108" s="53">
        <f t="shared" si="15"/>
        <v>2.2901232719999998</v>
      </c>
      <c r="AB108" s="170">
        <f t="shared" si="15"/>
        <v>2.1672040300000002</v>
      </c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 t="s">
        <v>69</v>
      </c>
      <c r="C109" s="249" t="s">
        <v>39</v>
      </c>
      <c r="D109" s="68">
        <f t="shared" si="12"/>
        <v>0</v>
      </c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>
        <f t="shared" si="12"/>
        <v>0</v>
      </c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>
        <f t="shared" si="12"/>
        <v>0</v>
      </c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 t="s">
        <v>70</v>
      </c>
      <c r="B112" s="255" t="s">
        <v>69</v>
      </c>
      <c r="C112" s="249" t="s">
        <v>39</v>
      </c>
      <c r="D112" s="57">
        <f t="shared" si="12"/>
        <v>0</v>
      </c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 t="s">
        <v>82</v>
      </c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>
        <f t="shared" si="12"/>
        <v>0</v>
      </c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>
        <f t="shared" si="12"/>
        <v>0</v>
      </c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>
        <f t="shared" si="12"/>
        <v>0</v>
      </c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>
        <f t="shared" si="12"/>
        <v>0</v>
      </c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>
        <f t="shared" si="12"/>
        <v>0</v>
      </c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>
        <f t="shared" si="12"/>
        <v>0</v>
      </c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 t="s">
        <v>71</v>
      </c>
      <c r="B119" s="250"/>
      <c r="C119" s="269"/>
      <c r="D119" s="57">
        <f t="shared" si="12"/>
        <v>0</v>
      </c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>
        <f t="shared" si="12"/>
        <v>0</v>
      </c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>
        <f t="shared" si="12"/>
        <v>0</v>
      </c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>
        <f t="shared" si="12"/>
        <v>0</v>
      </c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 t="s">
        <v>72</v>
      </c>
      <c r="B123" s="58"/>
      <c r="C123" s="273"/>
      <c r="D123" s="259">
        <f t="shared" si="12"/>
        <v>0</v>
      </c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>
        <f t="shared" si="12"/>
        <v>0</v>
      </c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>
        <f t="shared" si="12"/>
        <v>0</v>
      </c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>
        <f t="shared" si="12"/>
        <v>0</v>
      </c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 t="s">
        <v>73</v>
      </c>
      <c r="B127" s="58"/>
      <c r="C127" s="215"/>
      <c r="D127" s="259">
        <f t="shared" si="12"/>
        <v>0</v>
      </c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>
        <f t="shared" si="12"/>
        <v>0</v>
      </c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>
        <f t="shared" si="12"/>
        <v>0</v>
      </c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 t="s">
        <v>48</v>
      </c>
      <c r="B130" s="83" t="s">
        <v>69</v>
      </c>
      <c r="C130" s="83" t="s">
        <v>39</v>
      </c>
      <c r="D130" s="57">
        <f t="shared" si="12"/>
        <v>55.286087761999994</v>
      </c>
      <c r="E130" s="187">
        <f>E108+E121+E122+E123+E124+E125+E126+E127+E128-E109-E110-E111-E112-E113-E114-E115-E116-E117-E118-E119-E120</f>
        <v>2.056618614</v>
      </c>
      <c r="F130" s="188">
        <f t="shared" ref="F130:AB130" si="16">F108+F121+F122+F123+F124+F125+F126+F127+F128-F109-F110-F111-F112-F113-F114-F115-F116-F117-F118-F119-F120</f>
        <v>2.0180237160000001</v>
      </c>
      <c r="G130" s="188">
        <f t="shared" si="16"/>
        <v>1.9952143139999998</v>
      </c>
      <c r="H130" s="188">
        <f t="shared" si="16"/>
        <v>1.9804802539999999</v>
      </c>
      <c r="I130" s="188">
        <f t="shared" si="16"/>
        <v>1.978736058</v>
      </c>
      <c r="J130" s="189">
        <f t="shared" si="16"/>
        <v>2.0438290059999997</v>
      </c>
      <c r="K130" s="190">
        <f t="shared" si="16"/>
        <v>2.1507687560000002</v>
      </c>
      <c r="L130" s="188">
        <f t="shared" si="16"/>
        <v>2.2554044999999996</v>
      </c>
      <c r="M130" s="188">
        <f t="shared" si="16"/>
        <v>2.2954905179999998</v>
      </c>
      <c r="N130" s="188">
        <f t="shared" si="16"/>
        <v>2.3685439500000003</v>
      </c>
      <c r="O130" s="188">
        <f t="shared" si="16"/>
        <v>2.3954017259999998</v>
      </c>
      <c r="P130" s="188">
        <f t="shared" si="16"/>
        <v>2.439264976</v>
      </c>
      <c r="Q130" s="188">
        <f t="shared" si="16"/>
        <v>2.4613630019999997</v>
      </c>
      <c r="R130" s="188">
        <f t="shared" si="16"/>
        <v>2.457377374</v>
      </c>
      <c r="S130" s="188">
        <f t="shared" si="16"/>
        <v>2.4775916000000002</v>
      </c>
      <c r="T130" s="188">
        <f t="shared" si="16"/>
        <v>2.5235666279999998</v>
      </c>
      <c r="U130" s="188">
        <f t="shared" si="16"/>
        <v>2.5491832940000001</v>
      </c>
      <c r="V130" s="188">
        <f t="shared" si="16"/>
        <v>2.5588244579999997</v>
      </c>
      <c r="W130" s="188">
        <f t="shared" si="16"/>
        <v>2.5294398980000001</v>
      </c>
      <c r="X130" s="188">
        <f t="shared" si="16"/>
        <v>2.4543657799999998</v>
      </c>
      <c r="Y130" s="188">
        <f t="shared" si="16"/>
        <v>2.4367337999999998</v>
      </c>
      <c r="Z130" s="191">
        <f t="shared" si="16"/>
        <v>2.402538238</v>
      </c>
      <c r="AA130" s="187">
        <f t="shared" si="16"/>
        <v>2.2901232719999998</v>
      </c>
      <c r="AB130" s="188">
        <f t="shared" si="16"/>
        <v>2.1672040300000002</v>
      </c>
      <c r="AC130" s="192" t="s">
        <v>66</v>
      </c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BC131"/>
  <sheetViews>
    <sheetView zoomScale="75" workbookViewId="0">
      <selection activeCell="A7" sqref="A7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2" width="9.109375" style="321"/>
    <col min="23" max="23" width="9.33203125" style="321" customWidth="1"/>
    <col min="24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330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6"/>
      <c r="C39" s="127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41"/>
      <c r="G43" s="241"/>
      <c r="H43" s="241"/>
      <c r="I43" s="241"/>
      <c r="J43" s="241"/>
      <c r="K43" s="241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4.4" thickBot="1" x14ac:dyDescent="0.35">
      <c r="A64" s="54"/>
      <c r="B64" s="248"/>
      <c r="C64" s="249"/>
      <c r="D64" s="275"/>
      <c r="E64" s="172"/>
      <c r="F64" s="70"/>
      <c r="G64" s="70"/>
      <c r="H64" s="70"/>
      <c r="I64" s="70"/>
      <c r="J64" s="323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324"/>
      <c r="AB64" s="325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48"/>
      <c r="C65" s="249"/>
      <c r="D65" s="274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173"/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4.4" thickBot="1" x14ac:dyDescent="0.35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4.4" thickBot="1" x14ac:dyDescent="0.35">
      <c r="A71" s="29"/>
      <c r="B71" s="248"/>
      <c r="C71" s="249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48"/>
      <c r="C72" s="249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248"/>
      <c r="C86" s="249"/>
      <c r="D86" s="259"/>
      <c r="E86" s="233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  <c r="Q86" s="233"/>
      <c r="R86" s="233"/>
      <c r="S86" s="233"/>
      <c r="T86" s="233"/>
      <c r="U86" s="233"/>
      <c r="V86" s="233"/>
      <c r="W86" s="233"/>
      <c r="X86" s="233"/>
      <c r="Y86" s="233"/>
      <c r="Z86" s="233"/>
      <c r="AA86" s="233"/>
      <c r="AB86" s="233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ht="13.8" thickBot="1" x14ac:dyDescent="0.35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ht="13.8" thickBot="1" x14ac:dyDescent="0.35">
      <c r="A88" s="29"/>
      <c r="B88" s="248"/>
      <c r="C88" s="249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ht="13.8" thickBot="1" x14ac:dyDescent="0.35">
      <c r="A89" s="56"/>
      <c r="B89" s="248"/>
      <c r="C89" s="249"/>
      <c r="D89" s="293"/>
      <c r="E89" s="107"/>
      <c r="F89" s="76"/>
      <c r="G89" s="76"/>
      <c r="H89" s="76"/>
      <c r="I89" s="76"/>
      <c r="J89" s="7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26"/>
      <c r="AF89" s="326"/>
      <c r="AG89" s="326"/>
      <c r="AH89" s="326"/>
      <c r="AI89" s="326"/>
      <c r="AJ89" s="326"/>
      <c r="AK89" s="326"/>
      <c r="AL89" s="326"/>
      <c r="AM89" s="326"/>
      <c r="AN89" s="326"/>
      <c r="AO89" s="326"/>
      <c r="AP89" s="326"/>
      <c r="AQ89" s="326"/>
      <c r="AR89" s="32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ht="13.8" thickTop="1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294"/>
      <c r="AF92" s="327"/>
      <c r="AG92" s="294"/>
      <c r="AH92" s="294"/>
      <c r="AI92" s="306"/>
      <c r="AJ92" s="294"/>
      <c r="AK92" s="327"/>
      <c r="AL92" s="294"/>
      <c r="AM92" s="294"/>
      <c r="AN92" s="306"/>
      <c r="AO92" s="294"/>
      <c r="AP92" s="327"/>
      <c r="AQ92" s="294"/>
      <c r="AR92" s="294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3"/>
      <c r="G94" s="243"/>
      <c r="H94" s="243"/>
      <c r="I94" s="243"/>
      <c r="J94" s="243"/>
      <c r="K94" s="243"/>
      <c r="L94" s="243"/>
      <c r="M94" s="243"/>
      <c r="N94" s="243"/>
      <c r="O94" s="243"/>
      <c r="P94" s="243"/>
      <c r="Q94" s="243"/>
      <c r="R94" s="243"/>
      <c r="S94" s="243"/>
      <c r="T94" s="243"/>
      <c r="U94" s="243"/>
      <c r="V94" s="243"/>
      <c r="W94" s="243"/>
      <c r="X94" s="243"/>
      <c r="Y94" s="243"/>
      <c r="Z94" s="243"/>
      <c r="AA94" s="243"/>
      <c r="AB94" s="243"/>
      <c r="AC94" s="176"/>
      <c r="AD94" s="306"/>
      <c r="AE94" s="328"/>
      <c r="AF94" s="328"/>
      <c r="AG94" s="328"/>
      <c r="AH94" s="328"/>
      <c r="AJ94" s="306"/>
      <c r="AK94" s="306"/>
      <c r="AL94" s="306"/>
      <c r="AM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28"/>
      <c r="AF95" s="328"/>
      <c r="AG95" s="328"/>
      <c r="AH95" s="328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28"/>
      <c r="AF96" s="328"/>
      <c r="AG96" s="328"/>
      <c r="AH96" s="328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28"/>
      <c r="AF97" s="328"/>
      <c r="AG97" s="328"/>
      <c r="AH97" s="328"/>
      <c r="AI97" s="306"/>
      <c r="AJ97" s="306"/>
      <c r="AK97" s="306"/>
      <c r="AL97" s="306"/>
      <c r="AM97" s="306"/>
      <c r="AN97" s="306"/>
      <c r="AO97" s="306"/>
      <c r="AP97" s="306"/>
      <c r="AQ97" s="306"/>
      <c r="AR97" s="306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28"/>
      <c r="AF98" s="328"/>
      <c r="AG98" s="328"/>
      <c r="AH98" s="328"/>
      <c r="AJ98" s="306"/>
      <c r="AK98" s="306"/>
      <c r="AL98" s="306"/>
      <c r="AM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28"/>
      <c r="AF99" s="328"/>
      <c r="AG99" s="328"/>
      <c r="AH99" s="328"/>
      <c r="AJ99" s="306"/>
      <c r="AK99" s="306"/>
      <c r="AL99" s="306"/>
      <c r="AM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ht="13.8" thickBot="1" x14ac:dyDescent="0.35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29"/>
      <c r="AF101" s="329"/>
      <c r="AG101" s="329"/>
      <c r="AH101" s="329"/>
      <c r="AI101" s="329"/>
      <c r="AJ101" s="329"/>
      <c r="AK101" s="329"/>
      <c r="AL101" s="329"/>
      <c r="AM101" s="329"/>
      <c r="AN101" s="329"/>
      <c r="AO101" s="329"/>
      <c r="AP101" s="329"/>
      <c r="AQ101" s="329"/>
      <c r="AR101" s="329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ht="13.8" thickTop="1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BC1728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BC131"/>
  <sheetViews>
    <sheetView zoomScale="75" workbookViewId="0">
      <selection activeCell="E36" sqref="E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>
      <selection activeCell="G36" sqref="G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dcterms:created xsi:type="dcterms:W3CDTF">2000-03-20T23:24:44Z</dcterms:created>
  <dcterms:modified xsi:type="dcterms:W3CDTF">2023-09-10T15:29:19Z</dcterms:modified>
</cp:coreProperties>
</file>