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40" yWindow="840" windowWidth="13260" windowHeight="8052" activeTab="1"/>
  </bookViews>
  <sheets>
    <sheet name="INFO" sheetId="1" r:id="rId1"/>
    <sheet name="IMBALANCE" sheetId="4" r:id="rId2"/>
    <sheet name="Interconnects 072301" sheetId="10" r:id="rId3"/>
  </sheets>
  <externalReferences>
    <externalReference r:id="rId4"/>
  </externalReferences>
  <definedNames>
    <definedName name="_xlnm.Print_Area" localSheetId="1">IMBALANCE!$A$1:$Y$41</definedName>
    <definedName name="sammy">#REF!</definedName>
  </definedNames>
  <calcPr calcId="92512"/>
</workbook>
</file>

<file path=xl/calcChain.xml><?xml version="1.0" encoding="utf-8"?>
<calcChain xmlns="http://schemas.openxmlformats.org/spreadsheetml/2006/main">
  <c r="M9" i="4" l="1"/>
  <c r="Q9" i="4"/>
  <c r="U9" i="4"/>
  <c r="W9" i="4"/>
  <c r="M11" i="4"/>
  <c r="Q11" i="4"/>
  <c r="U11" i="4"/>
  <c r="W11" i="4"/>
  <c r="I12" i="4"/>
  <c r="K12" i="4"/>
  <c r="M12" i="4"/>
  <c r="O12" i="4"/>
  <c r="Q12" i="4"/>
  <c r="S12" i="4"/>
  <c r="U12" i="4"/>
  <c r="W12" i="4"/>
  <c r="G16" i="4"/>
  <c r="M16" i="4"/>
  <c r="Q16" i="4"/>
  <c r="U16" i="4"/>
  <c r="W16" i="4"/>
  <c r="I17" i="4"/>
  <c r="K17" i="4"/>
  <c r="M17" i="4"/>
  <c r="O17" i="4"/>
  <c r="Q17" i="4"/>
  <c r="S17" i="4"/>
  <c r="U17" i="4"/>
  <c r="W17" i="4"/>
  <c r="I18" i="4"/>
  <c r="K18" i="4"/>
  <c r="M18" i="4"/>
  <c r="O18" i="4"/>
  <c r="Q18" i="4"/>
  <c r="S18" i="4"/>
  <c r="U18" i="4"/>
  <c r="W18" i="4"/>
  <c r="W34" i="4"/>
  <c r="W36" i="4"/>
  <c r="G7" i="10"/>
  <c r="I7" i="10"/>
  <c r="M7" i="10"/>
  <c r="AS7" i="10"/>
  <c r="AS8" i="10"/>
  <c r="AS9" i="10"/>
  <c r="AS10" i="10"/>
  <c r="M11" i="10"/>
  <c r="AS11" i="10"/>
  <c r="AS12" i="10"/>
  <c r="G14" i="10"/>
  <c r="I14" i="10"/>
  <c r="K14" i="10"/>
  <c r="M14" i="10"/>
  <c r="O14" i="10"/>
  <c r="Q14" i="10"/>
  <c r="S14" i="10"/>
  <c r="U14" i="10"/>
  <c r="W14" i="10"/>
  <c r="Y14" i="10"/>
  <c r="AA14" i="10"/>
  <c r="AC14" i="10"/>
  <c r="AE14" i="10"/>
  <c r="AG14" i="10"/>
  <c r="AI14" i="10"/>
  <c r="AK14" i="10"/>
  <c r="AM14" i="10"/>
  <c r="AO14" i="10"/>
  <c r="AQ14" i="10"/>
  <c r="AS14" i="10"/>
  <c r="AU14" i="10"/>
</calcChain>
</file>

<file path=xl/comments1.xml><?xml version="1.0" encoding="utf-8"?>
<comments xmlns="http://schemas.openxmlformats.org/spreadsheetml/2006/main">
  <authors>
    <author>jvaldes</author>
  </authors>
  <commentList>
    <comment ref="I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Volumes only if you had a Synergi Ending balance.
</t>
        </r>
      </text>
    </comment>
    <comment ref="S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the volumes from the pipe statements.
</t>
        </r>
      </text>
    </comment>
    <comment ref="Y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Explain any variances which have occurred.
</t>
        </r>
      </text>
    </comment>
  </commentList>
</comments>
</file>

<file path=xl/sharedStrings.xml><?xml version="1.0" encoding="utf-8"?>
<sst xmlns="http://schemas.openxmlformats.org/spreadsheetml/2006/main" count="90" uniqueCount="72">
  <si>
    <t>Scheduler:</t>
  </si>
  <si>
    <t>Rates:</t>
  </si>
  <si>
    <t>Pipeline Accouting Rep:</t>
  </si>
  <si>
    <t>SAP A/P #:</t>
  </si>
  <si>
    <t>SAP A/R #:</t>
  </si>
  <si>
    <t>Theresa Staab  303.575.6485</t>
  </si>
  <si>
    <t>Prepared By:</t>
  </si>
  <si>
    <t>Gloria Barkowsky</t>
  </si>
  <si>
    <t>Pipeline</t>
  </si>
  <si>
    <t>Unify begin date:</t>
  </si>
  <si>
    <t>Production Month:</t>
  </si>
  <si>
    <t>Region:</t>
  </si>
  <si>
    <t>(A)</t>
  </si>
  <si>
    <t>(B)</t>
  </si>
  <si>
    <t>(C) = A-B</t>
  </si>
  <si>
    <t>(D)</t>
  </si>
  <si>
    <t>(E) = C-D</t>
  </si>
  <si>
    <t>(F)</t>
  </si>
  <si>
    <t>(G) = F-C</t>
  </si>
  <si>
    <t>(H) = F-E</t>
  </si>
  <si>
    <t>Synergi</t>
  </si>
  <si>
    <t>Last date</t>
  </si>
  <si>
    <t xml:space="preserve">Unify </t>
  </si>
  <si>
    <t>Total Synergi</t>
  </si>
  <si>
    <t>Unify Pool</t>
  </si>
  <si>
    <t>Total</t>
  </si>
  <si>
    <t xml:space="preserve">Pipeline </t>
  </si>
  <si>
    <t xml:space="preserve">Unify vs. </t>
  </si>
  <si>
    <t xml:space="preserve">G/L vs. </t>
  </si>
  <si>
    <t>Detailed Explanation for ENA Variance</t>
  </si>
  <si>
    <t>Rec Y/N</t>
  </si>
  <si>
    <t>of flow</t>
  </si>
  <si>
    <t>Ending Balance</t>
  </si>
  <si>
    <t>Balance</t>
  </si>
  <si>
    <t>and Unify</t>
  </si>
  <si>
    <t>Balances</t>
  </si>
  <si>
    <t>G/L</t>
  </si>
  <si>
    <t>(Management Report)</t>
  </si>
  <si>
    <t>Physical Storage</t>
  </si>
  <si>
    <t>Synthetic Storage</t>
  </si>
  <si>
    <t>Total Storage</t>
  </si>
  <si>
    <t>Transport</t>
  </si>
  <si>
    <t>Y</t>
  </si>
  <si>
    <t>See Below</t>
  </si>
  <si>
    <t>Total Transport</t>
  </si>
  <si>
    <t xml:space="preserve"> </t>
  </si>
  <si>
    <t>Total Storage and Transport</t>
  </si>
  <si>
    <t>Blue denotes an input field; DO NOT CHANGE FORMAT, FORMULAS, OR TITLES</t>
  </si>
  <si>
    <t>Positive is due ENA, Negative is due Shipper</t>
  </si>
  <si>
    <t>Interconnect Problems</t>
  </si>
  <si>
    <t>Denver</t>
  </si>
  <si>
    <t>Cell   303 - 807-6131</t>
  </si>
  <si>
    <t>Fort Union</t>
  </si>
  <si>
    <t>Crestone Energy</t>
  </si>
  <si>
    <t>NBPE</t>
  </si>
  <si>
    <t>FUGG</t>
  </si>
  <si>
    <t>FUGG/PRG</t>
  </si>
  <si>
    <t>EMS Powder River</t>
  </si>
  <si>
    <t>Powder River</t>
  </si>
  <si>
    <t xml:space="preserve">Powder River </t>
  </si>
  <si>
    <t>PRG</t>
  </si>
  <si>
    <t>02/00 External Pool - Fuel Pool</t>
  </si>
  <si>
    <t>03/00 External Pool - Fuel Pool</t>
  </si>
  <si>
    <t>03/00 External Pool - UA4 Pool</t>
  </si>
  <si>
    <t>01/00 External Pool - Fuel Pool</t>
  </si>
  <si>
    <t>12/99 External Pool - Fuel Pool</t>
  </si>
  <si>
    <t>12/99 External Pool - UA4 Pool</t>
  </si>
  <si>
    <t>Supply</t>
  </si>
  <si>
    <t>Deal</t>
  </si>
  <si>
    <t>Market</t>
  </si>
  <si>
    <t>PRG/PRG</t>
  </si>
  <si>
    <t>PRG/FUGG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</si>
</sst>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sz val="10"/>
      <color indexed="12"/>
      <name val="Arial Narrow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  <family val="2"/>
    </font>
    <font>
      <u/>
      <sz val="10"/>
      <color indexed="12"/>
      <name val="MS Sans Serif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4" fillId="2" borderId="4" xfId="0" applyFont="1" applyFill="1" applyBorder="1"/>
    <xf numFmtId="0" fontId="5" fillId="2" borderId="5" xfId="0" applyFont="1" applyFill="1" applyBorder="1" applyProtection="1">
      <protection locked="0"/>
    </xf>
    <xf numFmtId="0" fontId="2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7" fontId="0" fillId="2" borderId="8" xfId="0" applyNumberFormat="1" applyFill="1" applyBorder="1"/>
    <xf numFmtId="0" fontId="4" fillId="2" borderId="0" xfId="0" applyFont="1" applyFill="1" applyBorder="1"/>
    <xf numFmtId="17" fontId="5" fillId="2" borderId="1" xfId="0" quotePrefix="1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>
      <alignment horizontal="left"/>
    </xf>
    <xf numFmtId="0" fontId="0" fillId="2" borderId="9" xfId="0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0" xfId="0" quotePrefix="1" applyFont="1" applyFill="1" applyBorder="1"/>
    <xf numFmtId="0" fontId="7" fillId="2" borderId="0" xfId="0" applyFont="1" applyFill="1" applyBorder="1" applyAlignment="1">
      <alignment horizontal="left"/>
    </xf>
    <xf numFmtId="0" fontId="6" fillId="2" borderId="9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2" borderId="12" xfId="0" applyFont="1" applyFill="1" applyBorder="1"/>
    <xf numFmtId="165" fontId="10" fillId="2" borderId="12" xfId="1" applyNumberFormat="1" applyFont="1" applyFill="1" applyBorder="1"/>
    <xf numFmtId="165" fontId="6" fillId="2" borderId="0" xfId="1" applyNumberFormat="1" applyFont="1" applyFill="1" applyBorder="1"/>
    <xf numFmtId="165" fontId="10" fillId="2" borderId="12" xfId="1" applyNumberFormat="1" applyFont="1" applyFill="1" applyBorder="1" applyProtection="1">
      <protection locked="0"/>
    </xf>
    <xf numFmtId="165" fontId="10" fillId="2" borderId="0" xfId="1" applyNumberFormat="1" applyFont="1" applyFill="1" applyBorder="1"/>
    <xf numFmtId="165" fontId="8" fillId="2" borderId="12" xfId="1" applyNumberFormat="1" applyFont="1" applyFill="1" applyBorder="1"/>
    <xf numFmtId="165" fontId="8" fillId="2" borderId="0" xfId="1" applyNumberFormat="1" applyFont="1" applyFill="1" applyBorder="1"/>
    <xf numFmtId="0" fontId="10" fillId="2" borderId="13" xfId="0" applyFont="1" applyFill="1" applyBorder="1" applyProtection="1">
      <protection locked="0"/>
    </xf>
    <xf numFmtId="0" fontId="10" fillId="2" borderId="9" xfId="0" applyFont="1" applyFill="1" applyBorder="1"/>
    <xf numFmtId="0" fontId="4" fillId="2" borderId="12" xfId="0" applyFont="1" applyFill="1" applyBorder="1"/>
    <xf numFmtId="0" fontId="4" fillId="2" borderId="14" xfId="0" applyFont="1" applyFill="1" applyBorder="1"/>
    <xf numFmtId="0" fontId="4" fillId="2" borderId="8" xfId="0" applyFont="1" applyFill="1" applyBorder="1"/>
    <xf numFmtId="0" fontId="6" fillId="2" borderId="8" xfId="0" applyFont="1" applyFill="1" applyBorder="1"/>
    <xf numFmtId="165" fontId="6" fillId="2" borderId="8" xfId="1" applyNumberFormat="1" applyFont="1" applyFill="1" applyBorder="1"/>
    <xf numFmtId="165" fontId="8" fillId="2" borderId="8" xfId="1" applyNumberFormat="1" applyFont="1" applyFill="1" applyBorder="1"/>
    <xf numFmtId="0" fontId="10" fillId="2" borderId="15" xfId="0" applyFont="1" applyFill="1" applyBorder="1"/>
    <xf numFmtId="17" fontId="6" fillId="2" borderId="12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6" fillId="2" borderId="17" xfId="0" applyFont="1" applyFill="1" applyBorder="1"/>
    <xf numFmtId="165" fontId="6" fillId="2" borderId="18" xfId="1" applyNumberFormat="1" applyFont="1" applyFill="1" applyBorder="1"/>
    <xf numFmtId="165" fontId="8" fillId="2" borderId="18" xfId="1" applyNumberFormat="1" applyFont="1" applyFill="1" applyBorder="1"/>
    <xf numFmtId="0" fontId="6" fillId="2" borderId="19" xfId="0" applyFont="1" applyFill="1" applyBorder="1"/>
    <xf numFmtId="0" fontId="11" fillId="2" borderId="7" xfId="0" applyFont="1" applyFill="1" applyBorder="1"/>
    <xf numFmtId="0" fontId="11" fillId="2" borderId="0" xfId="0" applyFont="1" applyFill="1" applyBorder="1"/>
    <xf numFmtId="0" fontId="12" fillId="2" borderId="7" xfId="0" applyFont="1" applyFill="1" applyBorder="1"/>
    <xf numFmtId="0" fontId="12" fillId="2" borderId="0" xfId="0" applyFont="1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165" fontId="1" fillId="0" borderId="0" xfId="1" applyNumberFormat="1"/>
    <xf numFmtId="0" fontId="3" fillId="0" borderId="12" xfId="0" applyFont="1" applyBorder="1"/>
    <xf numFmtId="17" fontId="3" fillId="0" borderId="12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5" fillId="0" borderId="0" xfId="0" applyFont="1"/>
    <xf numFmtId="165" fontId="1" fillId="0" borderId="17" xfId="1" applyNumberFormat="1" applyBorder="1"/>
    <xf numFmtId="165" fontId="1" fillId="0" borderId="0" xfId="1" applyNumberFormat="1" applyBorder="1"/>
    <xf numFmtId="165" fontId="0" fillId="0" borderId="0" xfId="1" applyNumberFormat="1" applyFont="1"/>
    <xf numFmtId="165" fontId="1" fillId="0" borderId="0" xfId="1" applyNumberFormat="1" applyFont="1" applyBorder="1"/>
    <xf numFmtId="0" fontId="16" fillId="0" borderId="0" xfId="2"/>
    <xf numFmtId="165" fontId="6" fillId="0" borderId="0" xfId="1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17" fillId="0" borderId="0" xfId="0" applyFont="1"/>
    <xf numFmtId="165" fontId="17" fillId="0" borderId="0" xfId="1" applyNumberFormat="1" applyFont="1" applyBorder="1"/>
    <xf numFmtId="165" fontId="17" fillId="0" borderId="12" xfId="1" applyNumberFormat="1" applyFont="1" applyBorder="1"/>
    <xf numFmtId="165" fontId="17" fillId="0" borderId="0" xfId="1" applyNumberFormat="1" applyFont="1"/>
    <xf numFmtId="165" fontId="17" fillId="0" borderId="18" xfId="1" applyNumberFormat="1" applyFont="1" applyBorder="1"/>
    <xf numFmtId="165" fontId="17" fillId="0" borderId="0" xfId="0" applyNumberFormat="1" applyFont="1"/>
    <xf numFmtId="0" fontId="3" fillId="0" borderId="0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ng09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-BUG"/>
      <sheetName val="COMM-EAST"/>
      <sheetName val="DEM-BUG"/>
      <sheetName val="DEM-EAST"/>
      <sheetName val="COMM-BUG-PMA"/>
      <sheetName val="COMM-EAST-PMA"/>
      <sheetName val="DEM-BUG-PMA"/>
      <sheetName val="DEM-EAST-P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0" sqref="C20"/>
    </sheetView>
  </sheetViews>
  <sheetFormatPr defaultRowHeight="13.2" x14ac:dyDescent="0.25"/>
  <cols>
    <col min="1" max="1" width="10.5546875" customWidth="1"/>
    <col min="2" max="2" width="12.33203125" customWidth="1"/>
  </cols>
  <sheetData>
    <row r="1" spans="1:6" ht="17.399999999999999" x14ac:dyDescent="0.3">
      <c r="A1" s="1" t="s">
        <v>58</v>
      </c>
    </row>
    <row r="4" spans="1:6" x14ac:dyDescent="0.25">
      <c r="E4" s="79"/>
    </row>
    <row r="5" spans="1:6" x14ac:dyDescent="0.25">
      <c r="A5" s="2" t="s">
        <v>0</v>
      </c>
      <c r="C5" t="s">
        <v>5</v>
      </c>
      <c r="F5" t="s">
        <v>51</v>
      </c>
    </row>
    <row r="6" spans="1:6" x14ac:dyDescent="0.25">
      <c r="A6" s="2" t="s">
        <v>1</v>
      </c>
      <c r="C6" t="s">
        <v>5</v>
      </c>
    </row>
    <row r="7" spans="1:6" x14ac:dyDescent="0.25">
      <c r="A7" s="2" t="s">
        <v>2</v>
      </c>
    </row>
    <row r="8" spans="1:6" x14ac:dyDescent="0.25">
      <c r="A8" s="2"/>
    </row>
    <row r="10" spans="1:6" x14ac:dyDescent="0.25">
      <c r="A10" t="s">
        <v>3</v>
      </c>
    </row>
    <row r="11" spans="1:6" x14ac:dyDescent="0.25">
      <c r="A11" t="s">
        <v>4</v>
      </c>
    </row>
    <row r="17" spans="1:3" x14ac:dyDescent="0.25">
      <c r="A17" t="s">
        <v>52</v>
      </c>
      <c r="C17" t="s">
        <v>55</v>
      </c>
    </row>
    <row r="18" spans="1:3" x14ac:dyDescent="0.25">
      <c r="A18" t="s">
        <v>53</v>
      </c>
      <c r="C18" t="s">
        <v>54</v>
      </c>
    </row>
    <row r="19" spans="1:3" x14ac:dyDescent="0.25">
      <c r="A19" t="s">
        <v>59</v>
      </c>
      <c r="C19" t="s">
        <v>60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52"/>
  <sheetViews>
    <sheetView tabSelected="1" topLeftCell="H1" zoomScale="75" zoomScaleNormal="75" workbookViewId="0">
      <selection activeCell="W27" sqref="W27"/>
    </sheetView>
  </sheetViews>
  <sheetFormatPr defaultRowHeight="13.2" x14ac:dyDescent="0.25"/>
  <cols>
    <col min="1" max="1" width="2.88671875" customWidth="1"/>
    <col min="2" max="2" width="14.109375" customWidth="1"/>
    <col min="3" max="3" width="14.44140625" customWidth="1"/>
    <col min="4" max="4" width="2.88671875" customWidth="1"/>
    <col min="5" max="5" width="9.33203125" customWidth="1"/>
    <col min="6" max="6" width="3" customWidth="1"/>
    <col min="7" max="7" width="9.33203125" customWidth="1"/>
    <col min="8" max="8" width="2.88671875" customWidth="1"/>
    <col min="9" max="9" width="15.5546875" customWidth="1"/>
    <col min="10" max="10" width="3.5546875" customWidth="1"/>
    <col min="11" max="11" width="12.88671875" customWidth="1"/>
    <col min="12" max="12" width="2.44140625" customWidth="1"/>
    <col min="13" max="13" width="13.44140625" customWidth="1"/>
    <col min="14" max="14" width="1.33203125" customWidth="1"/>
    <col min="15" max="15" width="11.5546875" customWidth="1"/>
    <col min="16" max="16" width="1.33203125" customWidth="1"/>
    <col min="17" max="17" width="12.6640625" customWidth="1"/>
    <col min="18" max="18" width="1.109375" customWidth="1"/>
    <col min="19" max="19" width="12.6640625" customWidth="1"/>
    <col min="20" max="20" width="1.88671875" customWidth="1"/>
    <col min="21" max="21" width="15.109375" customWidth="1"/>
    <col min="22" max="22" width="2.44140625" customWidth="1"/>
    <col min="23" max="23" width="15.109375" customWidth="1"/>
    <col min="24" max="24" width="3" customWidth="1"/>
    <col min="25" max="25" width="51.5546875" customWidth="1"/>
  </cols>
  <sheetData>
    <row r="1" spans="1:25" ht="13.8" thickBot="1" x14ac:dyDescent="0.3">
      <c r="D1" s="3"/>
      <c r="E1" s="3"/>
      <c r="F1" s="3"/>
      <c r="G1" s="3"/>
      <c r="H1" s="3"/>
      <c r="I1" s="3"/>
      <c r="J1" s="4"/>
      <c r="L1" s="4"/>
      <c r="N1" s="4"/>
      <c r="O1" s="4"/>
      <c r="P1" s="4"/>
      <c r="Q1" s="4"/>
      <c r="R1" s="4"/>
      <c r="T1" s="4"/>
      <c r="X1" s="4"/>
    </row>
    <row r="2" spans="1:25" ht="18" thickBot="1" x14ac:dyDescent="0.35">
      <c r="B2" s="5" t="s">
        <v>6</v>
      </c>
      <c r="C2" s="6" t="s">
        <v>7</v>
      </c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9" t="s">
        <v>8</v>
      </c>
      <c r="P2" s="9"/>
      <c r="Q2" s="9"/>
      <c r="R2" s="8"/>
      <c r="S2" s="10" t="s">
        <v>57</v>
      </c>
      <c r="T2" s="11"/>
      <c r="U2" s="12"/>
      <c r="V2" s="8"/>
      <c r="W2" s="8"/>
      <c r="X2" s="8"/>
      <c r="Y2" s="13"/>
    </row>
    <row r="3" spans="1:25" ht="18" thickBot="1" x14ac:dyDescent="0.35">
      <c r="B3" s="14" t="s">
        <v>9</v>
      </c>
      <c r="C3" s="15">
        <v>36495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6" t="s">
        <v>10</v>
      </c>
      <c r="P3" s="16"/>
      <c r="Q3" s="16"/>
      <c r="R3" s="7"/>
      <c r="S3" s="17">
        <v>37043</v>
      </c>
      <c r="T3" s="18"/>
      <c r="U3" s="7"/>
      <c r="V3" s="7"/>
      <c r="W3" s="7"/>
      <c r="X3" s="7"/>
      <c r="Y3" s="19"/>
    </row>
    <row r="4" spans="1:25" ht="18" x14ac:dyDescent="0.35">
      <c r="B4" s="20" t="s">
        <v>11</v>
      </c>
      <c r="C4" s="21" t="s">
        <v>50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  <c r="T4" s="23"/>
      <c r="U4" s="24"/>
      <c r="V4" s="24"/>
      <c r="W4" s="24"/>
      <c r="X4" s="22"/>
      <c r="Y4" s="25"/>
    </row>
    <row r="5" spans="1:25" ht="13.8" x14ac:dyDescent="0.3">
      <c r="B5" s="20"/>
      <c r="C5" s="22"/>
      <c r="D5" s="22"/>
      <c r="E5" s="22"/>
      <c r="F5" s="22"/>
      <c r="G5" s="22"/>
      <c r="H5" s="22"/>
      <c r="I5" s="26" t="s">
        <v>12</v>
      </c>
      <c r="J5" s="26"/>
      <c r="K5" s="26" t="s">
        <v>13</v>
      </c>
      <c r="L5" s="26"/>
      <c r="M5" s="27" t="s">
        <v>14</v>
      </c>
      <c r="N5" s="26"/>
      <c r="O5" s="26" t="s">
        <v>15</v>
      </c>
      <c r="P5" s="26"/>
      <c r="Q5" s="26" t="s">
        <v>16</v>
      </c>
      <c r="R5" s="22"/>
      <c r="S5" s="26" t="s">
        <v>17</v>
      </c>
      <c r="T5" s="26"/>
      <c r="U5" s="26" t="s">
        <v>18</v>
      </c>
      <c r="V5" s="26"/>
      <c r="W5" s="26" t="s">
        <v>19</v>
      </c>
      <c r="X5" s="22"/>
      <c r="Y5" s="25"/>
    </row>
    <row r="6" spans="1:25" ht="15.6" x14ac:dyDescent="0.3">
      <c r="A6" s="28"/>
      <c r="B6" s="29"/>
      <c r="C6" s="30"/>
      <c r="D6" s="30"/>
      <c r="E6" s="31" t="s">
        <v>20</v>
      </c>
      <c r="F6" s="32"/>
      <c r="G6" s="31" t="s">
        <v>21</v>
      </c>
      <c r="H6" s="30"/>
      <c r="I6" s="31" t="s">
        <v>20</v>
      </c>
      <c r="J6" s="30"/>
      <c r="K6" s="31" t="s">
        <v>22</v>
      </c>
      <c r="L6" s="31"/>
      <c r="M6" s="31" t="s">
        <v>23</v>
      </c>
      <c r="N6" s="31"/>
      <c r="O6" s="31" t="s">
        <v>24</v>
      </c>
      <c r="P6" s="31"/>
      <c r="Q6" s="31" t="s">
        <v>25</v>
      </c>
      <c r="R6" s="31"/>
      <c r="S6" s="31" t="s">
        <v>26</v>
      </c>
      <c r="T6" s="31"/>
      <c r="U6" s="31" t="s">
        <v>27</v>
      </c>
      <c r="V6" s="31"/>
      <c r="W6" s="31" t="s">
        <v>28</v>
      </c>
      <c r="X6" s="32"/>
      <c r="Y6" s="33" t="s">
        <v>29</v>
      </c>
    </row>
    <row r="7" spans="1:25" ht="16.2" thickBot="1" x14ac:dyDescent="0.35">
      <c r="A7" s="28"/>
      <c r="B7" s="34"/>
      <c r="C7" s="35"/>
      <c r="D7" s="30"/>
      <c r="E7" s="36" t="s">
        <v>30</v>
      </c>
      <c r="F7" s="32"/>
      <c r="G7" s="36" t="s">
        <v>31</v>
      </c>
      <c r="H7" s="30"/>
      <c r="I7" s="36" t="s">
        <v>32</v>
      </c>
      <c r="J7" s="30"/>
      <c r="K7" s="36" t="s">
        <v>33</v>
      </c>
      <c r="L7" s="31"/>
      <c r="M7" s="36" t="s">
        <v>34</v>
      </c>
      <c r="N7" s="31"/>
      <c r="O7" s="36" t="s">
        <v>35</v>
      </c>
      <c r="P7" s="36"/>
      <c r="Q7" s="36" t="s">
        <v>36</v>
      </c>
      <c r="R7" s="36"/>
      <c r="S7" s="36" t="s">
        <v>33</v>
      </c>
      <c r="T7" s="31"/>
      <c r="U7" s="36" t="s">
        <v>8</v>
      </c>
      <c r="V7" s="31"/>
      <c r="W7" s="36" t="s">
        <v>8</v>
      </c>
      <c r="X7" s="32"/>
      <c r="Y7" s="37" t="s">
        <v>37</v>
      </c>
    </row>
    <row r="8" spans="1:25" ht="13.8" x14ac:dyDescent="0.3">
      <c r="B8" s="20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5"/>
    </row>
    <row r="9" spans="1:25" ht="15.6" x14ac:dyDescent="0.3">
      <c r="B9" s="38" t="s">
        <v>38</v>
      </c>
      <c r="C9" s="16"/>
      <c r="D9" s="22"/>
      <c r="E9" s="39"/>
      <c r="F9" s="22"/>
      <c r="G9" s="39"/>
      <c r="H9" s="22"/>
      <c r="I9" s="40">
        <v>0</v>
      </c>
      <c r="J9" s="41"/>
      <c r="K9" s="42">
        <v>0</v>
      </c>
      <c r="L9" s="43"/>
      <c r="M9" s="44">
        <f>I9-K9</f>
        <v>0</v>
      </c>
      <c r="N9" s="41"/>
      <c r="O9" s="42">
        <v>0</v>
      </c>
      <c r="P9" s="41"/>
      <c r="Q9" s="44">
        <f>M9-O9</f>
        <v>0</v>
      </c>
      <c r="R9" s="41"/>
      <c r="S9" s="42">
        <v>0</v>
      </c>
      <c r="T9" s="43"/>
      <c r="U9" s="44">
        <f>S9-M9</f>
        <v>0</v>
      </c>
      <c r="V9" s="45"/>
      <c r="W9" s="44">
        <f>S9-Q9</f>
        <v>0</v>
      </c>
      <c r="X9" s="22"/>
      <c r="Y9" s="46"/>
    </row>
    <row r="10" spans="1:25" ht="15.6" x14ac:dyDescent="0.3">
      <c r="B10" s="38"/>
      <c r="C10" s="16"/>
      <c r="D10" s="22"/>
      <c r="E10" s="22"/>
      <c r="F10" s="22"/>
      <c r="G10" s="22"/>
      <c r="H10" s="22"/>
      <c r="I10" s="41"/>
      <c r="J10" s="41"/>
      <c r="K10" s="41"/>
      <c r="L10" s="41"/>
      <c r="M10" s="45"/>
      <c r="N10" s="41"/>
      <c r="O10" s="41"/>
      <c r="P10" s="41"/>
      <c r="Q10" s="45"/>
      <c r="R10" s="41"/>
      <c r="S10" s="41"/>
      <c r="T10" s="41"/>
      <c r="U10" s="45"/>
      <c r="V10" s="45"/>
      <c r="W10" s="45"/>
      <c r="X10" s="22"/>
      <c r="Y10" s="47"/>
    </row>
    <row r="11" spans="1:25" ht="15.6" x14ac:dyDescent="0.3">
      <c r="B11" s="38" t="s">
        <v>39</v>
      </c>
      <c r="C11" s="48"/>
      <c r="D11" s="22"/>
      <c r="E11" s="39"/>
      <c r="F11" s="22"/>
      <c r="G11" s="39"/>
      <c r="H11" s="22"/>
      <c r="I11" s="40">
        <v>0</v>
      </c>
      <c r="J11" s="41"/>
      <c r="K11" s="42">
        <v>0</v>
      </c>
      <c r="L11" s="43"/>
      <c r="M11" s="44">
        <f>I11-K11</f>
        <v>0</v>
      </c>
      <c r="N11" s="41"/>
      <c r="O11" s="42">
        <v>0</v>
      </c>
      <c r="P11" s="41"/>
      <c r="Q11" s="44">
        <f>M11-O11</f>
        <v>0</v>
      </c>
      <c r="R11" s="41"/>
      <c r="S11" s="42">
        <v>0</v>
      </c>
      <c r="T11" s="43"/>
      <c r="U11" s="44">
        <f>S11-M11</f>
        <v>0</v>
      </c>
      <c r="V11" s="45"/>
      <c r="W11" s="44">
        <f>S11-Q11</f>
        <v>0</v>
      </c>
      <c r="X11" s="22"/>
      <c r="Y11" s="46"/>
    </row>
    <row r="12" spans="1:25" ht="15.6" x14ac:dyDescent="0.3">
      <c r="B12" s="49" t="s">
        <v>40</v>
      </c>
      <c r="C12" s="50"/>
      <c r="D12" s="22"/>
      <c r="E12" s="51"/>
      <c r="F12" s="22"/>
      <c r="G12" s="51"/>
      <c r="H12" s="22"/>
      <c r="I12" s="52">
        <f>I9+I11</f>
        <v>0</v>
      </c>
      <c r="J12" s="41"/>
      <c r="K12" s="52">
        <f>K9+K11</f>
        <v>0</v>
      </c>
      <c r="L12" s="41"/>
      <c r="M12" s="53">
        <f>M9+M11</f>
        <v>0</v>
      </c>
      <c r="N12" s="41"/>
      <c r="O12" s="52">
        <f>O9+O11</f>
        <v>0</v>
      </c>
      <c r="P12" s="41"/>
      <c r="Q12" s="44">
        <f>Q9+Q11</f>
        <v>0</v>
      </c>
      <c r="R12" s="41"/>
      <c r="S12" s="44">
        <f>S9+S11</f>
        <v>0</v>
      </c>
      <c r="T12" s="41"/>
      <c r="U12" s="44">
        <f>U9+U11</f>
        <v>0</v>
      </c>
      <c r="V12" s="45"/>
      <c r="W12" s="44">
        <f>W9+W11</f>
        <v>0</v>
      </c>
      <c r="X12" s="22"/>
      <c r="Y12" s="54"/>
    </row>
    <row r="13" spans="1:25" ht="15.6" x14ac:dyDescent="0.3">
      <c r="B13" s="38"/>
      <c r="C13" s="16"/>
      <c r="D13" s="22"/>
      <c r="E13" s="22"/>
      <c r="F13" s="22"/>
      <c r="G13" s="22"/>
      <c r="H13" s="22"/>
      <c r="I13" s="41"/>
      <c r="J13" s="41"/>
      <c r="K13" s="41"/>
      <c r="L13" s="41"/>
      <c r="M13" s="45"/>
      <c r="N13" s="41"/>
      <c r="O13" s="41"/>
      <c r="P13" s="41"/>
      <c r="Q13" s="45"/>
      <c r="R13" s="41"/>
      <c r="S13" s="41"/>
      <c r="T13" s="41"/>
      <c r="U13" s="45"/>
      <c r="V13" s="45"/>
      <c r="W13" s="45"/>
      <c r="X13" s="22"/>
      <c r="Y13" s="47"/>
    </row>
    <row r="14" spans="1:25" ht="15.6" x14ac:dyDescent="0.3">
      <c r="B14" s="38"/>
      <c r="C14" s="16"/>
      <c r="D14" s="22"/>
      <c r="E14" s="22"/>
      <c r="F14" s="22"/>
      <c r="G14" s="22"/>
      <c r="H14" s="22"/>
      <c r="I14" s="41"/>
      <c r="J14" s="41"/>
      <c r="K14" s="41"/>
      <c r="L14" s="41"/>
      <c r="M14" s="45"/>
      <c r="N14" s="41"/>
      <c r="O14" s="41"/>
      <c r="P14" s="41"/>
      <c r="Q14" s="45"/>
      <c r="R14" s="41"/>
      <c r="S14" s="41"/>
      <c r="T14" s="41"/>
      <c r="U14" s="45"/>
      <c r="V14" s="45"/>
      <c r="W14" s="45"/>
      <c r="X14" s="22"/>
      <c r="Y14" s="47"/>
    </row>
    <row r="15" spans="1:25" ht="15.6" x14ac:dyDescent="0.3">
      <c r="B15" s="38"/>
      <c r="C15" s="16"/>
      <c r="D15" s="22"/>
      <c r="E15" s="22"/>
      <c r="F15" s="22"/>
      <c r="G15" s="22"/>
      <c r="H15" s="22"/>
      <c r="I15" s="41"/>
      <c r="J15" s="41"/>
      <c r="K15" s="41"/>
      <c r="L15" s="41"/>
      <c r="M15" s="45"/>
      <c r="N15" s="41"/>
      <c r="O15" s="41"/>
      <c r="P15" s="41"/>
      <c r="Q15" s="45"/>
      <c r="R15" s="41"/>
      <c r="S15" s="41"/>
      <c r="T15" s="41"/>
      <c r="U15" s="45"/>
      <c r="V15" s="45"/>
      <c r="W15" s="45"/>
      <c r="X15" s="22"/>
      <c r="Y15" s="47"/>
    </row>
    <row r="16" spans="1:25" ht="15.6" x14ac:dyDescent="0.3">
      <c r="B16" s="38" t="s">
        <v>41</v>
      </c>
      <c r="C16" s="48"/>
      <c r="D16" s="22"/>
      <c r="E16" s="39" t="s">
        <v>42</v>
      </c>
      <c r="F16" s="22"/>
      <c r="G16" s="55">
        <f>+S3</f>
        <v>37043</v>
      </c>
      <c r="H16" s="22"/>
      <c r="I16" s="40">
        <v>0</v>
      </c>
      <c r="J16" s="41"/>
      <c r="K16" s="42">
        <v>0</v>
      </c>
      <c r="L16" s="43"/>
      <c r="M16" s="44">
        <f>I16-K16</f>
        <v>0</v>
      </c>
      <c r="N16" s="41"/>
      <c r="O16" s="42">
        <v>122210</v>
      </c>
      <c r="P16" s="41"/>
      <c r="Q16" s="44">
        <f>M16-O16</f>
        <v>-122210</v>
      </c>
      <c r="R16" s="41"/>
      <c r="S16" s="42">
        <v>0</v>
      </c>
      <c r="T16" s="43"/>
      <c r="U16" s="44">
        <f>S16-M16</f>
        <v>0</v>
      </c>
      <c r="V16" s="45"/>
      <c r="W16" s="44">
        <f>S16-Q16</f>
        <v>122210</v>
      </c>
      <c r="X16" s="22"/>
      <c r="Y16" s="46" t="s">
        <v>43</v>
      </c>
    </row>
    <row r="17" spans="2:25" ht="15.6" x14ac:dyDescent="0.3">
      <c r="B17" s="49" t="s">
        <v>44</v>
      </c>
      <c r="C17" s="50"/>
      <c r="D17" s="22"/>
      <c r="E17" s="51"/>
      <c r="F17" s="22"/>
      <c r="G17" s="51"/>
      <c r="H17" s="22"/>
      <c r="I17" s="52">
        <f>I16</f>
        <v>0</v>
      </c>
      <c r="J17" s="41"/>
      <c r="K17" s="52">
        <f>K16</f>
        <v>0</v>
      </c>
      <c r="L17" s="43"/>
      <c r="M17" s="53">
        <f>M16</f>
        <v>0</v>
      </c>
      <c r="N17" s="41"/>
      <c r="O17" s="52">
        <f>O16</f>
        <v>122210</v>
      </c>
      <c r="P17" s="41"/>
      <c r="Q17" s="53">
        <f>Q16</f>
        <v>-122210</v>
      </c>
      <c r="R17" s="41"/>
      <c r="S17" s="52">
        <f>S16</f>
        <v>0</v>
      </c>
      <c r="T17" s="43"/>
      <c r="U17" s="53">
        <f>U16</f>
        <v>0</v>
      </c>
      <c r="V17" s="45"/>
      <c r="W17" s="53">
        <f>W16</f>
        <v>122210</v>
      </c>
      <c r="X17" s="22"/>
      <c r="Y17" s="46" t="s">
        <v>45</v>
      </c>
    </row>
    <row r="18" spans="2:25" ht="16.2" thickBot="1" x14ac:dyDescent="0.35">
      <c r="B18" s="56" t="s">
        <v>46</v>
      </c>
      <c r="C18" s="57"/>
      <c r="D18" s="22"/>
      <c r="E18" s="58"/>
      <c r="F18" s="22"/>
      <c r="G18" s="58"/>
      <c r="H18" s="22"/>
      <c r="I18" s="59">
        <f>I12+I17</f>
        <v>0</v>
      </c>
      <c r="J18" s="41"/>
      <c r="K18" s="59">
        <f>K12+K17</f>
        <v>0</v>
      </c>
      <c r="L18" s="45"/>
      <c r="M18" s="60">
        <f>M12+M17</f>
        <v>0</v>
      </c>
      <c r="N18" s="41"/>
      <c r="O18" s="59">
        <f>O12+O17</f>
        <v>122210</v>
      </c>
      <c r="P18" s="41"/>
      <c r="Q18" s="60">
        <f>Q12+Q17</f>
        <v>-122210</v>
      </c>
      <c r="R18" s="41"/>
      <c r="S18" s="60">
        <f>S12+S17</f>
        <v>0</v>
      </c>
      <c r="T18" s="45"/>
      <c r="U18" s="60">
        <f>U12+U17</f>
        <v>0</v>
      </c>
      <c r="V18" s="45"/>
      <c r="W18" s="60">
        <f>W12+W17</f>
        <v>122210</v>
      </c>
      <c r="X18" s="22"/>
      <c r="Y18" s="61"/>
    </row>
    <row r="19" spans="2:25" ht="13.8" thickTop="1" x14ac:dyDescent="0.25">
      <c r="B19" s="1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 t="s">
        <v>45</v>
      </c>
      <c r="R19" s="7"/>
      <c r="S19" s="7"/>
      <c r="T19" s="7"/>
      <c r="U19" s="7"/>
      <c r="V19" s="7"/>
      <c r="W19" s="7"/>
      <c r="X19" s="7"/>
      <c r="Y19" s="19"/>
    </row>
    <row r="20" spans="2:25" x14ac:dyDescent="0.25"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9"/>
    </row>
    <row r="21" spans="2:25" ht="15.6" x14ac:dyDescent="0.3">
      <c r="B21" s="62" t="s">
        <v>47</v>
      </c>
      <c r="C21" s="6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9"/>
    </row>
    <row r="22" spans="2:25" ht="15.6" x14ac:dyDescent="0.3">
      <c r="B22" s="64" t="s">
        <v>48</v>
      </c>
      <c r="C22" s="6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9"/>
    </row>
    <row r="23" spans="2:25" ht="13.8" thickBot="1" x14ac:dyDescent="0.3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8"/>
    </row>
    <row r="25" spans="2:25" ht="13.8" x14ac:dyDescent="0.3">
      <c r="W25" s="80">
        <v>9525</v>
      </c>
      <c r="X25" s="81">
        <v>-9930</v>
      </c>
      <c r="Y25" s="82" t="s">
        <v>65</v>
      </c>
    </row>
    <row r="26" spans="2:25" ht="13.8" x14ac:dyDescent="0.3">
      <c r="W26" s="80">
        <v>405</v>
      </c>
      <c r="X26" s="81"/>
      <c r="Y26" s="82" t="s">
        <v>66</v>
      </c>
    </row>
    <row r="27" spans="2:25" ht="13.8" x14ac:dyDescent="0.3">
      <c r="N27" s="77"/>
      <c r="O27" s="77"/>
      <c r="W27" s="80">
        <v>22626</v>
      </c>
      <c r="X27" s="81">
        <v>-22626</v>
      </c>
      <c r="Y27" s="82" t="s">
        <v>64</v>
      </c>
    </row>
    <row r="28" spans="2:25" ht="13.8" x14ac:dyDescent="0.3">
      <c r="N28" s="77"/>
      <c r="O28" s="77"/>
      <c r="W28" s="80">
        <v>36162</v>
      </c>
      <c r="X28" s="81">
        <v>-36162</v>
      </c>
      <c r="Y28" s="82" t="s">
        <v>61</v>
      </c>
    </row>
    <row r="29" spans="2:25" ht="13.8" x14ac:dyDescent="0.3">
      <c r="N29" s="77"/>
      <c r="O29" s="77"/>
      <c r="W29" s="80">
        <v>53424</v>
      </c>
      <c r="X29" s="81">
        <v>-53492</v>
      </c>
      <c r="Y29" s="82" t="s">
        <v>62</v>
      </c>
    </row>
    <row r="30" spans="2:25" x14ac:dyDescent="0.25">
      <c r="N30" s="77"/>
      <c r="O30" s="77"/>
      <c r="W30" s="83">
        <v>68</v>
      </c>
      <c r="X30" s="82"/>
      <c r="Y30" s="82" t="s">
        <v>63</v>
      </c>
    </row>
    <row r="31" spans="2:25" x14ac:dyDescent="0.25">
      <c r="N31" s="77"/>
      <c r="O31" s="77"/>
      <c r="W31" s="83"/>
      <c r="X31" s="82"/>
      <c r="Y31" s="82"/>
    </row>
    <row r="32" spans="2:25" x14ac:dyDescent="0.25">
      <c r="N32" s="77"/>
      <c r="O32" s="77"/>
      <c r="W32" s="84"/>
      <c r="X32" s="82"/>
      <c r="Y32" s="82"/>
    </row>
    <row r="33" spans="14:25" x14ac:dyDescent="0.25">
      <c r="N33" s="77"/>
      <c r="O33" s="77"/>
      <c r="W33" s="85"/>
      <c r="X33" s="82"/>
      <c r="Y33" s="82"/>
    </row>
    <row r="34" spans="14:25" ht="13.8" thickBot="1" x14ac:dyDescent="0.3">
      <c r="N34" s="77"/>
      <c r="O34" s="77"/>
      <c r="W34" s="86">
        <f>SUM(W25:W33)</f>
        <v>122210</v>
      </c>
      <c r="X34" s="82"/>
      <c r="Y34" s="82"/>
    </row>
    <row r="35" spans="14:25" ht="13.8" thickTop="1" x14ac:dyDescent="0.25">
      <c r="N35" s="77"/>
      <c r="O35" s="77"/>
      <c r="W35" s="82"/>
      <c r="X35" s="82"/>
      <c r="Y35" s="82"/>
    </row>
    <row r="36" spans="14:25" x14ac:dyDescent="0.25">
      <c r="N36" s="77"/>
      <c r="O36" s="77"/>
      <c r="W36" s="87">
        <f>+W16-W34</f>
        <v>0</v>
      </c>
      <c r="X36" s="82"/>
      <c r="Y36" s="82"/>
    </row>
    <row r="37" spans="14:25" x14ac:dyDescent="0.25">
      <c r="N37" s="77"/>
      <c r="O37" s="77"/>
    </row>
    <row r="38" spans="14:25" x14ac:dyDescent="0.25">
      <c r="N38" s="77"/>
      <c r="O38" s="77"/>
    </row>
    <row r="39" spans="14:25" x14ac:dyDescent="0.25">
      <c r="N39" s="77"/>
      <c r="O39" s="77"/>
    </row>
    <row r="40" spans="14:25" x14ac:dyDescent="0.25">
      <c r="N40" s="77"/>
      <c r="O40" s="77"/>
    </row>
    <row r="41" spans="14:25" x14ac:dyDescent="0.25">
      <c r="N41" s="77"/>
      <c r="O41" s="77"/>
    </row>
    <row r="42" spans="14:25" x14ac:dyDescent="0.25">
      <c r="N42" s="77"/>
      <c r="O42" s="77"/>
    </row>
    <row r="43" spans="14:25" x14ac:dyDescent="0.25">
      <c r="N43" s="77"/>
      <c r="O43" s="77"/>
    </row>
    <row r="44" spans="14:25" x14ac:dyDescent="0.25">
      <c r="N44" s="77"/>
      <c r="O44" s="77"/>
    </row>
    <row r="45" spans="14:25" x14ac:dyDescent="0.25">
      <c r="N45" s="77"/>
      <c r="O45" s="77"/>
    </row>
    <row r="46" spans="14:25" x14ac:dyDescent="0.25">
      <c r="N46" s="77"/>
      <c r="O46" s="77"/>
    </row>
    <row r="47" spans="14:25" x14ac:dyDescent="0.25">
      <c r="N47" s="77"/>
      <c r="O47" s="77"/>
    </row>
    <row r="48" spans="14:25" x14ac:dyDescent="0.25">
      <c r="N48" s="77"/>
      <c r="O48" s="77"/>
    </row>
    <row r="49" spans="3:15" x14ac:dyDescent="0.25">
      <c r="N49" s="77"/>
      <c r="O49" s="77"/>
    </row>
    <row r="50" spans="3:15" x14ac:dyDescent="0.25">
      <c r="N50" s="77"/>
      <c r="O50" s="77"/>
    </row>
    <row r="51" spans="3:15" x14ac:dyDescent="0.25">
      <c r="N51" s="77"/>
      <c r="O51" s="77"/>
    </row>
    <row r="52" spans="3:15" x14ac:dyDescent="0.25">
      <c r="C52" s="77"/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U50"/>
  <sheetViews>
    <sheetView workbookViewId="0">
      <selection activeCell="A22" sqref="A22"/>
    </sheetView>
  </sheetViews>
  <sheetFormatPr defaultRowHeight="13.2" x14ac:dyDescent="0.25"/>
  <cols>
    <col min="1" max="1" width="26.33203125" customWidth="1"/>
    <col min="2" max="2" width="1.5546875" customWidth="1"/>
    <col min="3" max="3" width="10.5546875" customWidth="1"/>
    <col min="4" max="4" width="1.88671875" customWidth="1"/>
    <col min="5" max="5" width="10.5546875" customWidth="1"/>
    <col min="6" max="6" width="2.5546875" customWidth="1"/>
    <col min="8" max="8" width="2.109375" customWidth="1"/>
    <col min="10" max="10" width="3" customWidth="1"/>
    <col min="12" max="12" width="2.5546875" customWidth="1"/>
    <col min="14" max="14" width="2.109375" customWidth="1"/>
    <col min="15" max="15" width="10.33203125" bestFit="1" customWidth="1"/>
    <col min="16" max="16" width="2.44140625" customWidth="1"/>
    <col min="17" max="17" width="10.33203125" bestFit="1" customWidth="1"/>
    <col min="18" max="18" width="2.44140625" customWidth="1"/>
    <col min="19" max="19" width="10.33203125" bestFit="1" customWidth="1"/>
    <col min="20" max="20" width="2.5546875" customWidth="1"/>
    <col min="21" max="21" width="11.33203125" bestFit="1" customWidth="1"/>
    <col min="22" max="22" width="2.44140625" customWidth="1"/>
    <col min="23" max="23" width="10.33203125" bestFit="1" customWidth="1"/>
    <col min="24" max="24" width="2.109375" customWidth="1"/>
    <col min="25" max="25" width="10.33203125" bestFit="1" customWidth="1"/>
    <col min="26" max="26" width="1.88671875" customWidth="1"/>
    <col min="28" max="28" width="2.88671875" customWidth="1"/>
    <col min="29" max="29" width="9.33203125" bestFit="1" customWidth="1"/>
    <col min="30" max="30" width="2" customWidth="1"/>
    <col min="31" max="31" width="9.33203125" customWidth="1"/>
    <col min="32" max="32" width="2.33203125" customWidth="1"/>
    <col min="33" max="33" width="9.33203125" customWidth="1"/>
    <col min="34" max="34" width="2.44140625" customWidth="1"/>
    <col min="35" max="35" width="9.33203125" customWidth="1"/>
    <col min="36" max="36" width="2" customWidth="1"/>
    <col min="37" max="37" width="9.33203125" customWidth="1"/>
    <col min="38" max="38" width="2" customWidth="1"/>
    <col min="39" max="39" width="9.33203125" customWidth="1"/>
    <col min="40" max="40" width="3.6640625" customWidth="1"/>
    <col min="41" max="41" width="9.33203125" customWidth="1"/>
    <col min="42" max="42" width="3.109375" customWidth="1"/>
    <col min="43" max="43" width="9.33203125" customWidth="1"/>
    <col min="44" max="44" width="2.33203125" customWidth="1"/>
    <col min="45" max="45" width="14" customWidth="1"/>
    <col min="46" max="46" width="2.109375" customWidth="1"/>
    <col min="47" max="47" width="16.109375" customWidth="1"/>
  </cols>
  <sheetData>
    <row r="4" spans="1:47" x14ac:dyDescent="0.25">
      <c r="A4" s="2" t="s">
        <v>58</v>
      </c>
      <c r="B4" s="2"/>
      <c r="C4" s="89" t="s">
        <v>67</v>
      </c>
      <c r="D4" s="2"/>
      <c r="E4" s="89" t="s">
        <v>69</v>
      </c>
    </row>
    <row r="5" spans="1:47" x14ac:dyDescent="0.25">
      <c r="A5" s="70" t="s">
        <v>49</v>
      </c>
      <c r="B5" s="88"/>
      <c r="C5" s="73" t="s">
        <v>68</v>
      </c>
      <c r="D5" s="88"/>
      <c r="E5" s="73" t="s">
        <v>68</v>
      </c>
      <c r="G5" s="71">
        <v>36495</v>
      </c>
      <c r="I5" s="71">
        <v>36526</v>
      </c>
      <c r="K5" s="71">
        <v>36557</v>
      </c>
      <c r="M5" s="71">
        <v>36586</v>
      </c>
      <c r="N5" s="72"/>
      <c r="O5" s="71">
        <v>36617</v>
      </c>
      <c r="P5" s="72"/>
      <c r="Q5" s="71">
        <v>36647</v>
      </c>
      <c r="R5" s="72"/>
      <c r="S5" s="71">
        <v>36678</v>
      </c>
      <c r="T5" s="72"/>
      <c r="U5" s="71">
        <v>36708</v>
      </c>
      <c r="V5" s="72"/>
      <c r="W5" s="71">
        <v>36739</v>
      </c>
      <c r="X5" s="72"/>
      <c r="Y5" s="71">
        <v>36770</v>
      </c>
      <c r="Z5" s="72"/>
      <c r="AA5" s="71">
        <v>36800</v>
      </c>
      <c r="AB5" s="72"/>
      <c r="AC5" s="71">
        <v>36831</v>
      </c>
      <c r="AD5" s="72"/>
      <c r="AE5" s="71">
        <v>36861</v>
      </c>
      <c r="AF5" s="72"/>
      <c r="AG5" s="71">
        <v>36892</v>
      </c>
      <c r="AH5" s="72"/>
      <c r="AI5" s="71">
        <v>36923</v>
      </c>
      <c r="AJ5" s="72"/>
      <c r="AK5" s="71">
        <v>36951</v>
      </c>
      <c r="AL5" s="72"/>
      <c r="AM5" s="71">
        <v>36982</v>
      </c>
      <c r="AN5" s="72"/>
      <c r="AO5" s="71">
        <v>37012</v>
      </c>
      <c r="AP5" s="72"/>
      <c r="AQ5" s="71">
        <v>37043</v>
      </c>
      <c r="AS5" s="73" t="s">
        <v>25</v>
      </c>
    </row>
    <row r="7" spans="1:47" x14ac:dyDescent="0.25">
      <c r="A7" s="74" t="s">
        <v>56</v>
      </c>
      <c r="B7" s="74"/>
      <c r="C7" s="74" t="s">
        <v>55</v>
      </c>
      <c r="D7" s="74"/>
      <c r="E7" s="74">
        <v>134444</v>
      </c>
      <c r="F7" s="69"/>
      <c r="G7" s="69">
        <f>36512-36330</f>
        <v>182</v>
      </c>
      <c r="H7" s="69"/>
      <c r="I7" s="69">
        <f>128564-127920</f>
        <v>644</v>
      </c>
      <c r="J7" s="69"/>
      <c r="K7" s="69">
        <v>1984</v>
      </c>
      <c r="L7" s="69"/>
      <c r="M7" s="69">
        <f>409858-408153</f>
        <v>1705</v>
      </c>
      <c r="N7" s="69"/>
      <c r="O7" s="69">
        <v>0</v>
      </c>
      <c r="P7" s="69"/>
      <c r="Q7" s="69">
        <v>0</v>
      </c>
      <c r="R7" s="69"/>
      <c r="S7" s="69">
        <v>0</v>
      </c>
      <c r="T7" s="69"/>
      <c r="U7" s="69">
        <v>0</v>
      </c>
      <c r="V7" s="69"/>
      <c r="W7" s="69">
        <v>0</v>
      </c>
      <c r="X7" s="69"/>
      <c r="Y7" s="69">
        <v>0</v>
      </c>
      <c r="Z7" s="69"/>
      <c r="AA7" s="69">
        <v>0</v>
      </c>
      <c r="AB7" s="69"/>
      <c r="AC7" s="69">
        <v>0</v>
      </c>
      <c r="AD7" s="69"/>
      <c r="AE7" s="69">
        <v>0</v>
      </c>
      <c r="AF7" s="69"/>
      <c r="AG7" s="69">
        <v>0</v>
      </c>
      <c r="AH7" s="69"/>
      <c r="AI7" s="69">
        <v>0</v>
      </c>
      <c r="AJ7" s="69"/>
      <c r="AK7" s="69">
        <v>0</v>
      </c>
      <c r="AL7" s="69"/>
      <c r="AM7" s="69">
        <v>0</v>
      </c>
      <c r="AN7" s="69"/>
      <c r="AO7" s="69">
        <v>0</v>
      </c>
      <c r="AP7" s="69"/>
      <c r="AQ7" s="69">
        <v>0</v>
      </c>
      <c r="AR7" s="69"/>
      <c r="AS7" s="69">
        <f t="shared" ref="AS7:AS12" si="0">SUM(F7:AR7)</f>
        <v>4515</v>
      </c>
      <c r="AT7" s="69"/>
    </row>
    <row r="8" spans="1:47" x14ac:dyDescent="0.25">
      <c r="A8" s="74" t="s">
        <v>56</v>
      </c>
      <c r="B8" s="74"/>
      <c r="C8" s="74" t="s">
        <v>55</v>
      </c>
      <c r="D8" s="74"/>
      <c r="E8" s="74">
        <v>141050</v>
      </c>
      <c r="F8" s="69"/>
      <c r="G8" s="69"/>
      <c r="H8" s="69"/>
      <c r="I8" s="69"/>
      <c r="J8" s="69"/>
      <c r="K8" s="69">
        <v>1087</v>
      </c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>
        <f t="shared" si="0"/>
        <v>1087</v>
      </c>
      <c r="AT8" s="69"/>
    </row>
    <row r="9" spans="1:47" x14ac:dyDescent="0.25">
      <c r="A9" s="74" t="s">
        <v>70</v>
      </c>
      <c r="B9" s="74"/>
      <c r="C9" s="74">
        <v>153058</v>
      </c>
      <c r="D9" s="74"/>
      <c r="E9" s="74" t="s">
        <v>60</v>
      </c>
      <c r="F9" s="69"/>
      <c r="G9" s="69"/>
      <c r="H9" s="69"/>
      <c r="I9" s="69"/>
      <c r="J9" s="69"/>
      <c r="K9" s="69">
        <v>479</v>
      </c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>
        <f t="shared" si="0"/>
        <v>479</v>
      </c>
      <c r="AT9" s="69"/>
    </row>
    <row r="10" spans="1:47" x14ac:dyDescent="0.25">
      <c r="A10" s="74" t="s">
        <v>70</v>
      </c>
      <c r="B10" s="74"/>
      <c r="C10" s="74" t="s">
        <v>60</v>
      </c>
      <c r="D10" s="74"/>
      <c r="E10" s="74">
        <v>149207</v>
      </c>
      <c r="F10" s="69"/>
      <c r="G10" s="69"/>
      <c r="H10" s="69"/>
      <c r="I10" s="69"/>
      <c r="J10" s="69"/>
      <c r="K10" s="69">
        <v>-479</v>
      </c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>
        <f t="shared" si="0"/>
        <v>-479</v>
      </c>
      <c r="AT10" s="69"/>
    </row>
    <row r="11" spans="1:47" x14ac:dyDescent="0.25">
      <c r="A11" s="74" t="s">
        <v>70</v>
      </c>
      <c r="B11" s="74"/>
      <c r="C11" s="74">
        <v>153046</v>
      </c>
      <c r="D11" s="74"/>
      <c r="E11" s="74">
        <v>153046</v>
      </c>
      <c r="F11" s="69"/>
      <c r="G11" s="69"/>
      <c r="H11" s="69"/>
      <c r="I11" s="69"/>
      <c r="J11" s="69"/>
      <c r="K11" s="69"/>
      <c r="L11" s="69"/>
      <c r="M11" s="69">
        <f>77-272-107</f>
        <v>-302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>
        <f t="shared" si="0"/>
        <v>-302</v>
      </c>
      <c r="AT11" s="69"/>
    </row>
    <row r="12" spans="1:47" x14ac:dyDescent="0.25">
      <c r="A12" s="74" t="s">
        <v>71</v>
      </c>
      <c r="B12" s="74"/>
      <c r="C12" s="74">
        <v>149162</v>
      </c>
      <c r="D12" s="74"/>
      <c r="E12" s="74" t="s">
        <v>55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>
        <v>-52221</v>
      </c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>
        <f t="shared" si="0"/>
        <v>-52221</v>
      </c>
      <c r="AT12" s="69"/>
    </row>
    <row r="13" spans="1:47" x14ac:dyDescent="0.25"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</row>
    <row r="14" spans="1:47" ht="13.8" thickBot="1" x14ac:dyDescent="0.3">
      <c r="A14" s="2" t="s">
        <v>25</v>
      </c>
      <c r="B14" s="2"/>
      <c r="C14" s="2"/>
      <c r="D14" s="2"/>
      <c r="E14" s="2"/>
      <c r="F14" s="69"/>
      <c r="G14" s="75">
        <f>SUM(G7:G13)</f>
        <v>182</v>
      </c>
      <c r="H14" s="69"/>
      <c r="I14" s="75">
        <f>SUM(I7:I13)</f>
        <v>644</v>
      </c>
      <c r="J14" s="69"/>
      <c r="K14" s="75">
        <f>SUM(K7:K13)</f>
        <v>3071</v>
      </c>
      <c r="L14" s="69"/>
      <c r="M14" s="75">
        <f>SUM(M7:M13)</f>
        <v>1403</v>
      </c>
      <c r="N14" s="76"/>
      <c r="O14" s="75">
        <f>SUM(O7:O13)</f>
        <v>0</v>
      </c>
      <c r="P14" s="76"/>
      <c r="Q14" s="75">
        <f>SUM(Q7:Q13)</f>
        <v>0</v>
      </c>
      <c r="R14" s="76"/>
      <c r="S14" s="75">
        <f>SUM(S7:S13)</f>
        <v>0</v>
      </c>
      <c r="T14" s="76"/>
      <c r="U14" s="75">
        <f>SUM(U7:U13)</f>
        <v>0</v>
      </c>
      <c r="V14" s="76"/>
      <c r="W14" s="75">
        <f>SUM(W7:W13)</f>
        <v>0</v>
      </c>
      <c r="X14" s="76"/>
      <c r="Y14" s="75">
        <f>SUM(Y7:Y13)</f>
        <v>0</v>
      </c>
      <c r="Z14" s="76"/>
      <c r="AA14" s="75">
        <f>SUM(AA7:AA13)</f>
        <v>-52221</v>
      </c>
      <c r="AB14" s="76"/>
      <c r="AC14" s="75">
        <f>SUM(AC7:AC13)</f>
        <v>0</v>
      </c>
      <c r="AD14" s="76"/>
      <c r="AE14" s="75">
        <f>SUM(AE7:AE13)</f>
        <v>0</v>
      </c>
      <c r="AF14" s="76"/>
      <c r="AG14" s="75">
        <f>SUM(AG7:AG13)</f>
        <v>0</v>
      </c>
      <c r="AH14" s="76"/>
      <c r="AI14" s="75">
        <f>SUM(AI7:AI13)</f>
        <v>0</v>
      </c>
      <c r="AJ14" s="76"/>
      <c r="AK14" s="75">
        <f>SUM(AK7:AK13)</f>
        <v>0</v>
      </c>
      <c r="AL14" s="76"/>
      <c r="AM14" s="75">
        <f>SUM(AM7:AM13)</f>
        <v>0</v>
      </c>
      <c r="AN14" s="76"/>
      <c r="AO14" s="75">
        <f>SUM(AO7:AO13)</f>
        <v>0</v>
      </c>
      <c r="AP14" s="76"/>
      <c r="AQ14" s="75">
        <f>SUM(AQ7:AQ13)</f>
        <v>0</v>
      </c>
      <c r="AR14" s="69"/>
      <c r="AS14" s="75">
        <f>SUM(AS7:AS13)</f>
        <v>-46921</v>
      </c>
      <c r="AT14" s="69"/>
      <c r="AU14" s="69">
        <f>SUM(F14:AR14)</f>
        <v>-46921</v>
      </c>
    </row>
    <row r="15" spans="1:47" ht="13.8" thickTop="1" x14ac:dyDescent="0.25">
      <c r="A15" s="2"/>
      <c r="B15" s="2"/>
      <c r="C15" s="2"/>
      <c r="D15" s="2"/>
      <c r="E15" s="2"/>
      <c r="F15" s="69"/>
      <c r="G15" s="76"/>
      <c r="H15" s="69"/>
      <c r="I15" s="76"/>
      <c r="J15" s="69"/>
      <c r="K15" s="76"/>
      <c r="L15" s="69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69"/>
      <c r="AS15" s="76"/>
      <c r="AT15" s="69"/>
      <c r="AU15" s="69"/>
    </row>
    <row r="16" spans="1:47" x14ac:dyDescent="0.25">
      <c r="Z16" s="76"/>
      <c r="AA16" s="78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69"/>
      <c r="AS16" s="76"/>
      <c r="AT16" s="69"/>
      <c r="AU16" s="69"/>
    </row>
    <row r="17" spans="26:46" x14ac:dyDescent="0.25"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</row>
    <row r="18" spans="26:46" x14ac:dyDescent="0.25">
      <c r="Z18" s="69"/>
      <c r="AA18" s="69"/>
      <c r="AB18" s="69"/>
      <c r="AR18" s="69"/>
      <c r="AS18" s="69"/>
      <c r="AT18" s="69"/>
    </row>
    <row r="19" spans="26:46" x14ac:dyDescent="0.25"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</row>
    <row r="20" spans="26:46" x14ac:dyDescent="0.25"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</row>
    <row r="21" spans="26:46" x14ac:dyDescent="0.25"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</row>
    <row r="22" spans="26:46" x14ac:dyDescent="0.25"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</row>
    <row r="23" spans="26:46" x14ac:dyDescent="0.25"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</row>
    <row r="24" spans="26:46" x14ac:dyDescent="0.25"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</row>
    <row r="25" spans="26:46" x14ac:dyDescent="0.25"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</row>
    <row r="26" spans="26:46" x14ac:dyDescent="0.25"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</row>
    <row r="27" spans="26:46" x14ac:dyDescent="0.25"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</row>
    <row r="28" spans="26:46" x14ac:dyDescent="0.25"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</row>
    <row r="29" spans="26:46" x14ac:dyDescent="0.25"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</row>
    <row r="30" spans="26:46" x14ac:dyDescent="0.25"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</row>
    <row r="31" spans="26:46" x14ac:dyDescent="0.25"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</row>
    <row r="32" spans="26:46" x14ac:dyDescent="0.25"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</row>
    <row r="33" spans="6:46" x14ac:dyDescent="0.25"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</row>
    <row r="34" spans="6:46" x14ac:dyDescent="0.25"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</row>
    <row r="35" spans="6:46" x14ac:dyDescent="0.25"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</row>
    <row r="36" spans="6:46" x14ac:dyDescent="0.25"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</row>
    <row r="37" spans="6:46" x14ac:dyDescent="0.25"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</row>
    <row r="38" spans="6:46" x14ac:dyDescent="0.25"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</row>
    <row r="39" spans="6:46" x14ac:dyDescent="0.25"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</row>
    <row r="40" spans="6:46" x14ac:dyDescent="0.25"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</row>
    <row r="41" spans="6:46" x14ac:dyDescent="0.25"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</row>
    <row r="42" spans="6:46" x14ac:dyDescent="0.25"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</row>
    <row r="43" spans="6:46" x14ac:dyDescent="0.25"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</row>
    <row r="44" spans="6:46" x14ac:dyDescent="0.25"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</row>
    <row r="45" spans="6:46" x14ac:dyDescent="0.25"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</row>
    <row r="46" spans="6:46" x14ac:dyDescent="0.25"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</row>
    <row r="47" spans="6:46" x14ac:dyDescent="0.25"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</row>
    <row r="48" spans="6:46" x14ac:dyDescent="0.25"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</row>
    <row r="49" spans="6:46" x14ac:dyDescent="0.25"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</row>
    <row r="50" spans="6:46" x14ac:dyDescent="0.25"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</row>
  </sheetData>
  <phoneticPr fontId="0" type="noConversion"/>
  <pageMargins left="0.75" right="0.75" top="1" bottom="1" header="0.5" footer="0.5"/>
  <pageSetup paperSize="5" scale="53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IMBALANCE</vt:lpstr>
      <vt:lpstr>Interconnects 072301</vt:lpstr>
      <vt:lpstr>IMBALANCE!Print_Area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rgaskey</dc:creator>
  <cp:lastModifiedBy>Havlíček Jan</cp:lastModifiedBy>
  <cp:lastPrinted>2001-07-20T22:05:45Z</cp:lastPrinted>
  <dcterms:created xsi:type="dcterms:W3CDTF">2001-04-05T15:14:47Z</dcterms:created>
  <dcterms:modified xsi:type="dcterms:W3CDTF">2023-09-10T15:30:18Z</dcterms:modified>
</cp:coreProperties>
</file>