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8060" windowHeight="12660"/>
  </bookViews>
  <sheets>
    <sheet name="Sheet1" sheetId="1" r:id="rId1"/>
    <sheet name="Sheet2" sheetId="2" r:id="rId2"/>
    <sheet name="Sheet3" sheetId="3" r:id="rId3"/>
  </sheets>
  <definedNames>
    <definedName name="_msoanchor_1" localSheetId="0">Sheet1!$C$17</definedName>
    <definedName name="_msoanchor_2" localSheetId="0">Sheet1!$C$19</definedName>
    <definedName name="_msoanchor_3" localSheetId="0">Sheet1!$C$21</definedName>
    <definedName name="_msoanchor_4" localSheetId="0">Sheet1!$C$23</definedName>
    <definedName name="_msoanchor_5" localSheetId="0">Sheet1!$C$25</definedName>
    <definedName name="_msoanchor_6" localSheetId="0">Sheet1!$C$31</definedName>
    <definedName name="_msocom_1" localSheetId="0">Sheet1!$A$46</definedName>
    <definedName name="_msocom_2" localSheetId="0">Sheet1!$A$47</definedName>
    <definedName name="_msocom_3" localSheetId="0">Sheet1!$A$48</definedName>
    <definedName name="_msocom_4" localSheetId="0">Sheet1!$A$49</definedName>
    <definedName name="_msocom_5" localSheetId="0">Sheet1!$A$50</definedName>
    <definedName name="_msocom_6" localSheetId="0">Sheet1!$A$51</definedName>
  </definedNames>
  <calcPr calcId="92512"/>
</workbook>
</file>

<file path=xl/calcChain.xml><?xml version="1.0" encoding="utf-8"?>
<calcChain xmlns="http://schemas.openxmlformats.org/spreadsheetml/2006/main">
  <c r="A17" i="1" l="1"/>
  <c r="K17" i="1"/>
  <c r="N17" i="1"/>
  <c r="O17" i="1"/>
  <c r="A18" i="1"/>
  <c r="K18" i="1"/>
  <c r="N18" i="1"/>
  <c r="O18" i="1"/>
  <c r="A19" i="1"/>
  <c r="K19" i="1"/>
  <c r="N19" i="1"/>
  <c r="O19" i="1"/>
  <c r="A20" i="1"/>
  <c r="K20" i="1"/>
  <c r="N20" i="1"/>
  <c r="O20" i="1"/>
  <c r="A21" i="1"/>
  <c r="K21" i="1"/>
  <c r="N21" i="1"/>
  <c r="O21" i="1"/>
  <c r="A22" i="1"/>
  <c r="K22" i="1"/>
  <c r="N22" i="1"/>
  <c r="O22" i="1"/>
  <c r="A23" i="1"/>
  <c r="K23" i="1"/>
  <c r="N23" i="1"/>
  <c r="O23" i="1"/>
  <c r="A24" i="1"/>
  <c r="K24" i="1"/>
  <c r="N24" i="1"/>
  <c r="O24" i="1"/>
  <c r="A25" i="1"/>
  <c r="K25" i="1"/>
  <c r="N25" i="1"/>
  <c r="O25" i="1"/>
  <c r="A26" i="1"/>
  <c r="K26" i="1"/>
  <c r="N26" i="1"/>
  <c r="O26" i="1"/>
  <c r="A27" i="1"/>
  <c r="K27" i="1"/>
  <c r="N27" i="1"/>
  <c r="O27" i="1"/>
  <c r="A28" i="1"/>
  <c r="K28" i="1"/>
  <c r="N28" i="1"/>
  <c r="O28" i="1"/>
  <c r="A29" i="1"/>
  <c r="K29" i="1"/>
  <c r="N29" i="1"/>
  <c r="O29" i="1"/>
  <c r="A30" i="1"/>
  <c r="K30" i="1"/>
  <c r="N30" i="1"/>
  <c r="O30" i="1"/>
  <c r="A31" i="1"/>
  <c r="K31" i="1"/>
  <c r="N31" i="1"/>
  <c r="O31" i="1"/>
  <c r="A32" i="1"/>
  <c r="K32" i="1"/>
  <c r="N32" i="1"/>
  <c r="O32" i="1"/>
  <c r="A33" i="1"/>
  <c r="K33" i="1"/>
  <c r="N33" i="1"/>
  <c r="O33" i="1"/>
  <c r="A34" i="1"/>
  <c r="K34" i="1"/>
  <c r="N34" i="1"/>
  <c r="O34" i="1"/>
  <c r="A35" i="1"/>
  <c r="K35" i="1"/>
  <c r="N35" i="1"/>
  <c r="O35" i="1"/>
  <c r="A36" i="1"/>
  <c r="K36" i="1"/>
  <c r="N36" i="1"/>
  <c r="O36" i="1"/>
  <c r="A37" i="1"/>
  <c r="K37" i="1"/>
  <c r="N37" i="1"/>
  <c r="O37" i="1"/>
  <c r="A38" i="1"/>
  <c r="K38" i="1"/>
  <c r="N38" i="1"/>
  <c r="O38" i="1"/>
  <c r="A39" i="1"/>
  <c r="K39" i="1"/>
  <c r="N39" i="1"/>
  <c r="O39" i="1"/>
  <c r="A40" i="1"/>
  <c r="K40" i="1"/>
  <c r="N40" i="1"/>
  <c r="O40" i="1"/>
  <c r="A41" i="1"/>
  <c r="K41" i="1"/>
  <c r="N41" i="1"/>
  <c r="O41" i="1"/>
  <c r="A42" i="1"/>
  <c r="K42" i="1"/>
  <c r="N42" i="1"/>
  <c r="O42" i="1"/>
  <c r="A43" i="1"/>
  <c r="K43" i="1"/>
  <c r="N43" i="1"/>
  <c r="O43" i="1"/>
  <c r="A44" i="1"/>
  <c r="K44" i="1"/>
  <c r="N44" i="1"/>
  <c r="O44" i="1"/>
  <c r="A45" i="1"/>
  <c r="K45" i="1"/>
  <c r="N45" i="1"/>
  <c r="O45" i="1"/>
  <c r="A46" i="1"/>
  <c r="K46" i="1"/>
  <c r="N46" i="1"/>
  <c r="O46" i="1"/>
  <c r="A47" i="1"/>
  <c r="K47" i="1"/>
  <c r="N47" i="1"/>
  <c r="O47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B51" i="1"/>
  <c r="C51" i="1"/>
  <c r="D51" i="1"/>
  <c r="E51" i="1"/>
  <c r="F51" i="1"/>
  <c r="G51" i="1"/>
  <c r="H51" i="1"/>
  <c r="I51" i="1"/>
  <c r="K51" i="1"/>
</calcChain>
</file>

<file path=xl/sharedStrings.xml><?xml version="1.0" encoding="utf-8"?>
<sst xmlns="http://schemas.openxmlformats.org/spreadsheetml/2006/main" count="36" uniqueCount="29">
  <si>
    <t>Enron North America</t>
  </si>
  <si>
    <t>Net Receipts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</si>
  <si>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</si>
  <si>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</si>
  <si>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</si>
  <si>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</si>
  <si>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</si>
  <si>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</si>
  <si>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</si>
  <si>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</si>
  <si>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</si>
  <si>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</si>
  <si>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</si>
  <si>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</si>
  <si>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</si>
  <si>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</si>
  <si>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</si>
  <si>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</si>
  <si>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</si>
  <si>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</si>
  <si>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</si>
  <si>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</si>
  <si>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</si>
  <si>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</si>
  <si>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</si>
  <si>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</si>
  <si>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</si>
  <si>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Per Unify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</si>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</sst>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_);\(#,##0.0000\)"/>
    <numFmt numFmtId="165" formatCode="#,##0.000_);\(#,##0.000\)"/>
    <numFmt numFmtId="166" formatCode="_(* #,##0_);_(* \(#,##0\);_(* &quot;-&quot;??_);_(@_)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/>
    <xf numFmtId="0" fontId="2" fillId="0" borderId="0" xfId="0" applyFont="1"/>
    <xf numFmtId="0" fontId="0" fillId="0" borderId="0" xfId="0" applyAlignment="1">
      <alignment horizontal="right"/>
    </xf>
    <xf numFmtId="17" fontId="3" fillId="0" borderId="0" xfId="0" applyNumberFormat="1" applyFont="1" applyAlignment="1">
      <alignment horizontal="left"/>
    </xf>
    <xf numFmtId="164" fontId="4" fillId="0" borderId="0" xfId="0" applyNumberFormat="1" applyFont="1"/>
    <xf numFmtId="0" fontId="1" fillId="0" borderId="0" xfId="0" applyFont="1" applyAlignment="1">
      <alignment horizontal="right"/>
    </xf>
    <xf numFmtId="165" fontId="0" fillId="0" borderId="0" xfId="0" applyNumberForma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7" fontId="5" fillId="0" borderId="0" xfId="0" applyNumberFormat="1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166" fontId="1" fillId="0" borderId="14" xfId="0" applyNumberFormat="1" applyFont="1" applyBorder="1" applyAlignment="1">
      <alignment horizontal="center"/>
    </xf>
    <xf numFmtId="16" fontId="0" fillId="0" borderId="0" xfId="0" applyNumberFormat="1"/>
    <xf numFmtId="166" fontId="4" fillId="0" borderId="0" xfId="0" applyNumberFormat="1" applyFont="1"/>
    <xf numFmtId="166" fontId="0" fillId="0" borderId="10" xfId="0" applyNumberFormat="1" applyBorder="1"/>
    <xf numFmtId="166" fontId="6" fillId="0" borderId="11" xfId="0" applyNumberFormat="1" applyFont="1" applyBorder="1"/>
    <xf numFmtId="166" fontId="6" fillId="0" borderId="0" xfId="0" applyNumberFormat="1" applyFont="1"/>
    <xf numFmtId="166" fontId="0" fillId="0" borderId="0" xfId="0" applyNumberFormat="1"/>
    <xf numFmtId="166" fontId="0" fillId="0" borderId="14" xfId="0" applyNumberFormat="1" applyBorder="1"/>
    <xf numFmtId="0" fontId="0" fillId="0" borderId="15" xfId="0" applyBorder="1"/>
    <xf numFmtId="0" fontId="6" fillId="0" borderId="16" xfId="0" applyFont="1" applyBorder="1"/>
    <xf numFmtId="0" fontId="6" fillId="0" borderId="2" xfId="0" applyFont="1" applyBorder="1"/>
    <xf numFmtId="0" fontId="4" fillId="0" borderId="3" xfId="0" applyFont="1" applyBorder="1"/>
    <xf numFmtId="166" fontId="0" fillId="0" borderId="17" xfId="0" applyNumberFormat="1" applyBorder="1"/>
    <xf numFmtId="166" fontId="0" fillId="0" borderId="18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2" xfId="0" applyNumberFormat="1" applyBorder="1"/>
    <xf numFmtId="166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723900</xdr:colOff>
      <xdr:row>5</xdr:row>
      <xdr:rowOff>213360</xdr:rowOff>
    </xdr:to>
    <xdr:sp macro="" textlink="">
      <xdr:nvSpPr>
        <xdr:cNvPr id="1026" name="AutoShape 2" descr="cid:image002.gif@01C14FF5.620AEEB0"/>
        <xdr:cNvSpPr>
          <a:spLocks noChangeAspect="1" noChangeArrowheads="1"/>
        </xdr:cNvSpPr>
      </xdr:nvSpPr>
      <xdr:spPr bwMode="auto">
        <a:xfrm>
          <a:off x="0" y="335280"/>
          <a:ext cx="13335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S54"/>
  <sheetViews>
    <sheetView tabSelected="1" topLeftCell="A9" workbookViewId="0">
      <selection activeCell="D17" sqref="D17"/>
    </sheetView>
  </sheetViews>
  <sheetFormatPr defaultRowHeight="13.2" x14ac:dyDescent="0.25"/>
  <cols>
    <col min="2" max="2" width="11.6640625" bestFit="1" customWidth="1"/>
    <col min="11" max="11" width="12.44140625" bestFit="1" customWidth="1"/>
    <col min="12" max="12" width="21.44140625" customWidth="1"/>
  </cols>
  <sheetData>
    <row r="3" spans="1:19" ht="17.399999999999999" x14ac:dyDescent="0.3">
      <c r="A3" s="10"/>
    </row>
    <row r="4" spans="1:19" ht="17.399999999999999" x14ac:dyDescent="0.3">
      <c r="A4" s="10"/>
    </row>
    <row r="5" spans="1:19" ht="17.399999999999999" x14ac:dyDescent="0.3">
      <c r="A5" s="10"/>
    </row>
    <row r="6" spans="1:19" ht="17.399999999999999" x14ac:dyDescent="0.3">
      <c r="A6" s="10"/>
    </row>
    <row r="7" spans="1:19" ht="17.399999999999999" x14ac:dyDescent="0.3">
      <c r="L7" s="10" t="s">
        <v>0</v>
      </c>
      <c r="M7" s="10"/>
      <c r="N7" s="10"/>
      <c r="R7" s="10"/>
    </row>
    <row r="8" spans="1:19" x14ac:dyDescent="0.25">
      <c r="L8" s="2"/>
      <c r="M8" s="2"/>
      <c r="P8" s="11" t="s">
        <v>2</v>
      </c>
    </row>
    <row r="9" spans="1:19" x14ac:dyDescent="0.25">
      <c r="A9" s="12"/>
      <c r="O9" s="2"/>
      <c r="P9" s="11" t="s">
        <v>3</v>
      </c>
      <c r="R9" s="12"/>
    </row>
    <row r="10" spans="1:19" x14ac:dyDescent="0.25">
      <c r="K10" s="13"/>
      <c r="P10" s="14" t="s">
        <v>4</v>
      </c>
    </row>
    <row r="11" spans="1:19" x14ac:dyDescent="0.25">
      <c r="A11" s="2"/>
      <c r="O11" s="2"/>
    </row>
    <row r="12" spans="1:19" x14ac:dyDescent="0.25">
      <c r="A12" s="2"/>
      <c r="B12" s="15"/>
      <c r="C12" s="15"/>
      <c r="D12" s="15"/>
      <c r="E12" s="15"/>
      <c r="F12" s="15"/>
      <c r="G12" s="15"/>
      <c r="H12" s="15"/>
      <c r="I12" s="15"/>
      <c r="J12" s="15"/>
      <c r="P12" s="2" t="s">
        <v>5</v>
      </c>
    </row>
    <row r="13" spans="1:19" ht="13.8" thickBot="1" x14ac:dyDescent="0.3"/>
    <row r="14" spans="1:19" x14ac:dyDescent="0.25">
      <c r="B14" s="5" t="s">
        <v>6</v>
      </c>
      <c r="C14" s="5" t="s">
        <v>7</v>
      </c>
      <c r="D14" s="5" t="s">
        <v>8</v>
      </c>
      <c r="E14" s="5" t="s">
        <v>9</v>
      </c>
      <c r="F14" s="5" t="s">
        <v>10</v>
      </c>
      <c r="G14" s="5" t="s">
        <v>11</v>
      </c>
      <c r="H14" s="5" t="s">
        <v>12</v>
      </c>
      <c r="I14" s="5" t="s">
        <v>13</v>
      </c>
      <c r="J14" s="5" t="s">
        <v>14</v>
      </c>
      <c r="K14" s="16" t="s">
        <v>15</v>
      </c>
      <c r="L14" s="17"/>
      <c r="M14" s="6" t="s">
        <v>16</v>
      </c>
      <c r="N14" s="6" t="s">
        <v>17</v>
      </c>
      <c r="O14" s="7" t="s">
        <v>18</v>
      </c>
    </row>
    <row r="15" spans="1:19" x14ac:dyDescent="0.25">
      <c r="B15" s="18" t="s">
        <v>1</v>
      </c>
      <c r="C15" s="18" t="s">
        <v>1</v>
      </c>
      <c r="D15" s="18" t="s">
        <v>1</v>
      </c>
      <c r="E15" s="18" t="s">
        <v>1</v>
      </c>
      <c r="F15" s="18" t="s">
        <v>1</v>
      </c>
      <c r="G15" s="18" t="s">
        <v>1</v>
      </c>
      <c r="H15" s="18" t="s">
        <v>1</v>
      </c>
      <c r="I15" s="18" t="s">
        <v>1</v>
      </c>
      <c r="J15" s="18" t="s">
        <v>19</v>
      </c>
      <c r="K15" s="19"/>
      <c r="L15" s="20" t="s">
        <v>20</v>
      </c>
      <c r="M15" s="8" t="s">
        <v>21</v>
      </c>
      <c r="N15" s="8" t="s">
        <v>22</v>
      </c>
      <c r="O15" s="4" t="s">
        <v>23</v>
      </c>
    </row>
    <row r="16" spans="1:19" ht="17.399999999999999" x14ac:dyDescent="0.3">
      <c r="A16" s="21">
        <v>37104</v>
      </c>
      <c r="B16" s="6"/>
      <c r="C16" s="6"/>
      <c r="D16" s="6"/>
      <c r="E16" s="6"/>
      <c r="F16" s="6"/>
      <c r="G16" s="6"/>
      <c r="H16" s="6"/>
      <c r="I16" s="6"/>
      <c r="J16" s="6"/>
      <c r="K16" s="22"/>
      <c r="L16" s="23"/>
      <c r="M16" s="24"/>
      <c r="N16" s="24"/>
      <c r="O16" s="25">
        <v>-34834</v>
      </c>
      <c r="S16" s="10"/>
    </row>
    <row r="17" spans="1:19" x14ac:dyDescent="0.25">
      <c r="A17" s="26">
        <f>+A16</f>
        <v>37104</v>
      </c>
      <c r="B17" s="27">
        <v>29433.662007651386</v>
      </c>
      <c r="C17" s="27">
        <v>2434.4359200000004</v>
      </c>
      <c r="D17" s="27">
        <v>11000.97</v>
      </c>
      <c r="E17" s="27">
        <v>988.95527377260464</v>
      </c>
      <c r="F17" s="27">
        <v>376.65336691520992</v>
      </c>
      <c r="G17" s="27">
        <v>13340.367261034891</v>
      </c>
      <c r="H17" s="27">
        <v>992.37833733744424</v>
      </c>
      <c r="I17" s="27">
        <v>626.53641600000003</v>
      </c>
      <c r="J17" s="27">
        <v>0</v>
      </c>
      <c r="K17" s="28">
        <f t="shared" ref="K17:K47" si="0">SUM(B17:J17)</f>
        <v>59193.958582711537</v>
      </c>
      <c r="L17" s="29">
        <v>67564</v>
      </c>
      <c r="M17" s="30">
        <v>-769.29564580249155</v>
      </c>
      <c r="N17" s="31">
        <f t="shared" ref="N17:N47" si="1">+K17-L17+M17</f>
        <v>-9139.337063090954</v>
      </c>
      <c r="O17" s="32">
        <f t="shared" ref="O17:O47" si="2">+O16+N17</f>
        <v>-43973.337063090956</v>
      </c>
    </row>
    <row r="18" spans="1:19" x14ac:dyDescent="0.25">
      <c r="A18" s="26">
        <f t="shared" ref="A18:A47" si="3">+A17+1</f>
        <v>37105</v>
      </c>
      <c r="B18" s="27">
        <v>37178.350258311068</v>
      </c>
      <c r="C18" s="27">
        <v>2411.1028800000004</v>
      </c>
      <c r="D18" s="27">
        <v>11000.97</v>
      </c>
      <c r="E18" s="27">
        <v>1003.1609388169434</v>
      </c>
      <c r="F18" s="27">
        <v>369.16750194391079</v>
      </c>
      <c r="G18" s="27">
        <v>13373.562541185531</v>
      </c>
      <c r="H18" s="27">
        <v>714.77398792931717</v>
      </c>
      <c r="I18" s="27">
        <v>626.53641600000003</v>
      </c>
      <c r="J18" s="27">
        <v>0</v>
      </c>
      <c r="K18" s="28">
        <f t="shared" si="0"/>
        <v>66677.624524186773</v>
      </c>
      <c r="L18" s="29">
        <v>66089</v>
      </c>
      <c r="M18" s="30">
        <v>-938.55832009319533</v>
      </c>
      <c r="N18" s="31">
        <f t="shared" si="1"/>
        <v>-349.93379590642257</v>
      </c>
      <c r="O18" s="32">
        <f t="shared" si="2"/>
        <v>-44323.270858997377</v>
      </c>
      <c r="S18" s="12"/>
    </row>
    <row r="19" spans="1:19" x14ac:dyDescent="0.25">
      <c r="A19" s="26">
        <f t="shared" si="3"/>
        <v>37106</v>
      </c>
      <c r="B19" s="27">
        <v>37191.66461684688</v>
      </c>
      <c r="C19" s="27">
        <v>2451.6803999999997</v>
      </c>
      <c r="D19" s="27">
        <v>11000.97</v>
      </c>
      <c r="E19" s="27">
        <v>979.68016545693433</v>
      </c>
      <c r="F19" s="27">
        <v>625.90358285740558</v>
      </c>
      <c r="G19" s="27">
        <v>13191.250514683688</v>
      </c>
      <c r="H19" s="27">
        <v>923.24321216465194</v>
      </c>
      <c r="I19" s="27">
        <v>626.53641600000003</v>
      </c>
      <c r="J19" s="27">
        <v>0</v>
      </c>
      <c r="K19" s="28">
        <f t="shared" si="0"/>
        <v>66990.928908009562</v>
      </c>
      <c r="L19" s="29">
        <v>65029</v>
      </c>
      <c r="M19" s="30">
        <v>-630.81357936690915</v>
      </c>
      <c r="N19" s="31">
        <f t="shared" si="1"/>
        <v>1331.1153286426531</v>
      </c>
      <c r="O19" s="32">
        <f t="shared" si="2"/>
        <v>-42992.155530354721</v>
      </c>
    </row>
    <row r="20" spans="1:19" x14ac:dyDescent="0.25">
      <c r="A20" s="26">
        <f t="shared" si="3"/>
        <v>37107</v>
      </c>
      <c r="B20" s="27">
        <v>37926.88661884889</v>
      </c>
      <c r="C20" s="27">
        <v>2433.56376</v>
      </c>
      <c r="D20" s="27">
        <v>11000.97</v>
      </c>
      <c r="E20" s="27">
        <v>935.47016390019064</v>
      </c>
      <c r="F20" s="27">
        <v>763.54420020020518</v>
      </c>
      <c r="G20" s="27">
        <v>13597.311752305177</v>
      </c>
      <c r="H20" s="27">
        <v>964.53989172739045</v>
      </c>
      <c r="I20" s="27">
        <v>626.53641600000003</v>
      </c>
      <c r="J20" s="27">
        <v>0</v>
      </c>
      <c r="K20" s="28">
        <f t="shared" si="0"/>
        <v>68248.822802981842</v>
      </c>
      <c r="L20" s="29">
        <v>64052</v>
      </c>
      <c r="M20" s="30">
        <v>-689.07977908283533</v>
      </c>
      <c r="N20" s="31">
        <f t="shared" si="1"/>
        <v>3507.7430238990064</v>
      </c>
      <c r="O20" s="32">
        <f t="shared" si="2"/>
        <v>-39484.412506455716</v>
      </c>
    </row>
    <row r="21" spans="1:19" x14ac:dyDescent="0.25">
      <c r="A21" s="26">
        <f t="shared" si="3"/>
        <v>37108</v>
      </c>
      <c r="B21" s="27">
        <v>37843.741771204601</v>
      </c>
      <c r="C21" s="27">
        <v>2396.4252000000001</v>
      </c>
      <c r="D21" s="27">
        <v>11000.97</v>
      </c>
      <c r="E21" s="27">
        <v>960.74783522607333</v>
      </c>
      <c r="F21" s="27">
        <v>829.85468390710332</v>
      </c>
      <c r="G21" s="27">
        <v>13475.669716456438</v>
      </c>
      <c r="H21" s="27">
        <v>952.83006285996453</v>
      </c>
      <c r="I21" s="27">
        <v>626.53641600000003</v>
      </c>
      <c r="J21" s="27">
        <v>0</v>
      </c>
      <c r="K21" s="28">
        <f t="shared" si="0"/>
        <v>68086.775685654182</v>
      </c>
      <c r="L21" s="29">
        <v>64053</v>
      </c>
      <c r="M21" s="30">
        <v>-626.22378948419259</v>
      </c>
      <c r="N21" s="31">
        <f t="shared" si="1"/>
        <v>3407.551896169989</v>
      </c>
      <c r="O21" s="32">
        <f t="shared" si="2"/>
        <v>-36076.86061028573</v>
      </c>
    </row>
    <row r="22" spans="1:19" x14ac:dyDescent="0.25">
      <c r="A22" s="26">
        <f t="shared" si="3"/>
        <v>37109</v>
      </c>
      <c r="B22" s="27">
        <v>37660.610750069725</v>
      </c>
      <c r="C22" s="27">
        <v>2328.3939600000003</v>
      </c>
      <c r="D22" s="27">
        <v>11000.97</v>
      </c>
      <c r="E22" s="27">
        <v>767.10174548078282</v>
      </c>
      <c r="F22" s="27">
        <v>501.86037098959889</v>
      </c>
      <c r="G22" s="27">
        <v>13324.443388779562</v>
      </c>
      <c r="H22" s="27">
        <v>936.0332286382253</v>
      </c>
      <c r="I22" s="27">
        <v>626.53641600000003</v>
      </c>
      <c r="J22" s="27">
        <v>0</v>
      </c>
      <c r="K22" s="28">
        <f t="shared" si="0"/>
        <v>67145.949859957895</v>
      </c>
      <c r="L22" s="29">
        <v>64053</v>
      </c>
      <c r="M22" s="30">
        <v>-497.53395402553087</v>
      </c>
      <c r="N22" s="31">
        <f t="shared" si="1"/>
        <v>2595.4159059323638</v>
      </c>
      <c r="O22" s="32">
        <f t="shared" si="2"/>
        <v>-33481.444704353366</v>
      </c>
    </row>
    <row r="23" spans="1:19" x14ac:dyDescent="0.25">
      <c r="A23" s="26">
        <f t="shared" si="3"/>
        <v>37110</v>
      </c>
      <c r="B23" s="27">
        <v>34322.197539971632</v>
      </c>
      <c r="C23" s="27">
        <v>1749.1334400000001</v>
      </c>
      <c r="D23" s="27">
        <v>11000.97</v>
      </c>
      <c r="E23" s="27">
        <v>776.54220741594509</v>
      </c>
      <c r="F23" s="27">
        <v>395.14409741383048</v>
      </c>
      <c r="G23" s="27">
        <v>13255.328545702409</v>
      </c>
      <c r="H23" s="27">
        <v>893.90726151880926</v>
      </c>
      <c r="I23" s="27">
        <v>626.53641600000003</v>
      </c>
      <c r="J23" s="27">
        <v>0</v>
      </c>
      <c r="K23" s="28">
        <f t="shared" si="0"/>
        <v>63019.759508022631</v>
      </c>
      <c r="L23" s="29">
        <v>69029</v>
      </c>
      <c r="M23" s="30">
        <v>-624.96458265671993</v>
      </c>
      <c r="N23" s="31">
        <f t="shared" si="1"/>
        <v>-6634.2050746340892</v>
      </c>
      <c r="O23" s="32">
        <f t="shared" si="2"/>
        <v>-40115.649778987456</v>
      </c>
    </row>
    <row r="24" spans="1:19" x14ac:dyDescent="0.25">
      <c r="A24" s="26">
        <f t="shared" si="3"/>
        <v>37111</v>
      </c>
      <c r="B24" s="27">
        <v>35907.60312923228</v>
      </c>
      <c r="C24" s="27">
        <v>2193.4548</v>
      </c>
      <c r="D24" s="27">
        <v>11000.97</v>
      </c>
      <c r="E24" s="27">
        <v>865.56116560115765</v>
      </c>
      <c r="F24" s="27">
        <v>920.34463637868316</v>
      </c>
      <c r="G24" s="27">
        <v>13133.788158851781</v>
      </c>
      <c r="H24" s="27">
        <v>1007.4331140485</v>
      </c>
      <c r="I24" s="27">
        <v>626.53641600000003</v>
      </c>
      <c r="J24" s="27">
        <v>0</v>
      </c>
      <c r="K24" s="28">
        <f t="shared" si="0"/>
        <v>65655.691420112416</v>
      </c>
      <c r="L24" s="29">
        <v>69030</v>
      </c>
      <c r="M24" s="30">
        <v>-524.24521138000819</v>
      </c>
      <c r="N24" s="31">
        <f t="shared" si="1"/>
        <v>-3898.5537912675918</v>
      </c>
      <c r="O24" s="32">
        <f t="shared" si="2"/>
        <v>-44014.203570255049</v>
      </c>
    </row>
    <row r="25" spans="1:19" x14ac:dyDescent="0.25">
      <c r="A25" s="26">
        <f t="shared" si="3"/>
        <v>37112</v>
      </c>
      <c r="B25" s="27">
        <v>37580.494536288024</v>
      </c>
      <c r="C25" s="27">
        <v>2189.1850800000002</v>
      </c>
      <c r="D25" s="27">
        <v>11000.97</v>
      </c>
      <c r="E25" s="27">
        <v>889.86760905033816</v>
      </c>
      <c r="F25" s="27">
        <v>788.44872371090969</v>
      </c>
      <c r="G25" s="27">
        <v>12988.35446911528</v>
      </c>
      <c r="H25" s="27">
        <v>989.94082946851108</v>
      </c>
      <c r="I25" s="27">
        <v>601</v>
      </c>
      <c r="J25" s="27">
        <v>0</v>
      </c>
      <c r="K25" s="28">
        <f t="shared" si="0"/>
        <v>67028.261247633069</v>
      </c>
      <c r="L25" s="29">
        <v>69030</v>
      </c>
      <c r="M25" s="30">
        <v>-604.75044491490758</v>
      </c>
      <c r="N25" s="31">
        <f t="shared" si="1"/>
        <v>-2606.4891972818386</v>
      </c>
      <c r="O25" s="32">
        <f t="shared" si="2"/>
        <v>-46620.692767536886</v>
      </c>
    </row>
    <row r="26" spans="1:19" x14ac:dyDescent="0.25">
      <c r="A26" s="26">
        <f t="shared" si="3"/>
        <v>37113</v>
      </c>
      <c r="B26" s="27">
        <v>38796.217131053003</v>
      </c>
      <c r="C26" s="27">
        <v>2196.8689199999999</v>
      </c>
      <c r="D26" s="27">
        <v>11000.97</v>
      </c>
      <c r="E26" s="27">
        <v>864.2251426717138</v>
      </c>
      <c r="F26" s="27">
        <v>666.0414097180186</v>
      </c>
      <c r="G26" s="27">
        <v>13025.945459110657</v>
      </c>
      <c r="H26" s="27">
        <v>955.10465943597319</v>
      </c>
      <c r="I26" s="27">
        <v>601</v>
      </c>
      <c r="J26" s="27">
        <v>0</v>
      </c>
      <c r="K26" s="28">
        <f t="shared" si="0"/>
        <v>68106.372721989377</v>
      </c>
      <c r="L26" s="29">
        <v>61730</v>
      </c>
      <c r="M26" s="30">
        <v>-495.01325093488032</v>
      </c>
      <c r="N26" s="31">
        <f t="shared" si="1"/>
        <v>5881.3594710544967</v>
      </c>
      <c r="O26" s="32">
        <f t="shared" si="2"/>
        <v>-40739.333296482393</v>
      </c>
    </row>
    <row r="27" spans="1:19" x14ac:dyDescent="0.25">
      <c r="A27" s="26">
        <f t="shared" si="3"/>
        <v>37114</v>
      </c>
      <c r="B27" s="27">
        <v>34482.266092303005</v>
      </c>
      <c r="C27" s="27">
        <v>1982.6901599999999</v>
      </c>
      <c r="D27" s="27">
        <v>11000.97</v>
      </c>
      <c r="E27" s="27">
        <v>852.00848807844341</v>
      </c>
      <c r="F27" s="27">
        <v>660.36118324354823</v>
      </c>
      <c r="G27" s="27">
        <v>12951.520656152488</v>
      </c>
      <c r="H27" s="27">
        <v>947.13128600025345</v>
      </c>
      <c r="I27" s="27">
        <v>601</v>
      </c>
      <c r="J27" s="27">
        <v>0</v>
      </c>
      <c r="K27" s="28">
        <f t="shared" si="0"/>
        <v>63477.947865777736</v>
      </c>
      <c r="L27" s="29">
        <v>61401</v>
      </c>
      <c r="M27" s="30">
        <v>-630.68689737504269</v>
      </c>
      <c r="N27" s="31">
        <f t="shared" si="1"/>
        <v>1446.2609684026936</v>
      </c>
      <c r="O27" s="32">
        <f t="shared" si="2"/>
        <v>-39293.072328079703</v>
      </c>
    </row>
    <row r="28" spans="1:19" x14ac:dyDescent="0.25">
      <c r="A28" s="26">
        <f t="shared" si="3"/>
        <v>37115</v>
      </c>
      <c r="B28" s="27">
        <v>34314.787372260573</v>
      </c>
      <c r="C28" s="27">
        <v>1624.8119999999999</v>
      </c>
      <c r="D28" s="27">
        <v>11000.97</v>
      </c>
      <c r="E28" s="27">
        <v>804.48917205485111</v>
      </c>
      <c r="F28" s="27">
        <v>780.04570448042989</v>
      </c>
      <c r="G28" s="27">
        <v>11232.077885731647</v>
      </c>
      <c r="H28" s="27">
        <v>906.85329273332172</v>
      </c>
      <c r="I28" s="27">
        <v>601</v>
      </c>
      <c r="J28" s="27">
        <v>0</v>
      </c>
      <c r="K28" s="28">
        <f t="shared" si="0"/>
        <v>61265.035427260817</v>
      </c>
      <c r="L28" s="29">
        <v>61401</v>
      </c>
      <c r="M28" s="30">
        <v>-631.01355526431939</v>
      </c>
      <c r="N28" s="31">
        <f t="shared" si="1"/>
        <v>-766.97812800350289</v>
      </c>
      <c r="O28" s="32">
        <f t="shared" si="2"/>
        <v>-40060.050456083205</v>
      </c>
    </row>
    <row r="29" spans="1:19" x14ac:dyDescent="0.25">
      <c r="A29" s="26">
        <f t="shared" si="3"/>
        <v>37116</v>
      </c>
      <c r="B29" s="27">
        <v>38113.513414769834</v>
      </c>
      <c r="C29" s="27">
        <v>2543.2020000000002</v>
      </c>
      <c r="D29" s="27">
        <v>11000.97</v>
      </c>
      <c r="E29" s="27">
        <v>715.89513980839149</v>
      </c>
      <c r="F29" s="27">
        <v>843.67412603060518</v>
      </c>
      <c r="G29" s="27">
        <v>12804.938436811877</v>
      </c>
      <c r="H29" s="27">
        <v>957.40131133549608</v>
      </c>
      <c r="I29" s="27">
        <v>599.79400799999996</v>
      </c>
      <c r="J29" s="27">
        <v>0</v>
      </c>
      <c r="K29" s="28">
        <f t="shared" si="0"/>
        <v>67579.388436756213</v>
      </c>
      <c r="L29" s="29">
        <v>61401</v>
      </c>
      <c r="M29" s="30">
        <v>-573.30904844864369</v>
      </c>
      <c r="N29" s="31">
        <f t="shared" si="1"/>
        <v>5605.0793883075694</v>
      </c>
      <c r="O29" s="32">
        <f t="shared" si="2"/>
        <v>-34454.971067775637</v>
      </c>
    </row>
    <row r="30" spans="1:19" x14ac:dyDescent="0.25">
      <c r="A30" s="26">
        <f t="shared" si="3"/>
        <v>37117</v>
      </c>
      <c r="B30" s="27">
        <v>37545.64981332107</v>
      </c>
      <c r="C30" s="27">
        <v>2424.9580799999999</v>
      </c>
      <c r="D30" s="27">
        <v>11000.97</v>
      </c>
      <c r="E30" s="27">
        <v>479.454805114853</v>
      </c>
      <c r="F30" s="27">
        <v>35.835501136592327</v>
      </c>
      <c r="G30" s="27">
        <v>12724.291966906436</v>
      </c>
      <c r="H30" s="27">
        <v>938.13035069797536</v>
      </c>
      <c r="I30" s="27">
        <v>599.79400799999996</v>
      </c>
      <c r="J30" s="27">
        <v>0</v>
      </c>
      <c r="K30" s="28">
        <f t="shared" si="0"/>
        <v>65749.084525176921</v>
      </c>
      <c r="L30" s="29">
        <v>60506</v>
      </c>
      <c r="M30" s="30">
        <v>-528.19496843623915</v>
      </c>
      <c r="N30" s="31">
        <f t="shared" si="1"/>
        <v>4714.8895567406817</v>
      </c>
      <c r="O30" s="32">
        <f t="shared" si="2"/>
        <v>-29740.081511034958</v>
      </c>
    </row>
    <row r="31" spans="1:19" x14ac:dyDescent="0.25">
      <c r="A31" s="26">
        <f t="shared" si="3"/>
        <v>37118</v>
      </c>
      <c r="B31" s="27">
        <v>32557.197156802027</v>
      </c>
      <c r="C31" s="27">
        <v>2384.3639999999996</v>
      </c>
      <c r="D31" s="27">
        <v>11000.97</v>
      </c>
      <c r="E31" s="27">
        <v>835.1669841723633</v>
      </c>
      <c r="F31" s="27">
        <v>711.56911970494411</v>
      </c>
      <c r="G31" s="27">
        <v>12488.765653905055</v>
      </c>
      <c r="H31" s="27">
        <v>986.82937236268799</v>
      </c>
      <c r="I31" s="27">
        <v>599.79400799999996</v>
      </c>
      <c r="J31" s="27">
        <v>0</v>
      </c>
      <c r="K31" s="28">
        <f t="shared" si="0"/>
        <v>61564.656294947068</v>
      </c>
      <c r="L31" s="29">
        <v>65196</v>
      </c>
      <c r="M31" s="30">
        <v>-490.7221575241557</v>
      </c>
      <c r="N31" s="31">
        <f t="shared" si="1"/>
        <v>-4122.0658625770875</v>
      </c>
      <c r="O31" s="32">
        <f t="shared" si="2"/>
        <v>-33862.147373612046</v>
      </c>
    </row>
    <row r="32" spans="1:19" x14ac:dyDescent="0.25">
      <c r="A32" s="26">
        <f t="shared" si="3"/>
        <v>37119</v>
      </c>
      <c r="B32" s="27">
        <v>39060.159572023593</v>
      </c>
      <c r="C32" s="27">
        <v>2376.5145600000001</v>
      </c>
      <c r="D32" s="27">
        <v>11000.97</v>
      </c>
      <c r="E32" s="27">
        <v>860.7101227210004</v>
      </c>
      <c r="F32" s="27">
        <v>813.0489057214329</v>
      </c>
      <c r="G32" s="27">
        <v>13090.573078831998</v>
      </c>
      <c r="H32" s="27">
        <v>960.77954816277395</v>
      </c>
      <c r="I32" s="27">
        <v>599.79400799999996</v>
      </c>
      <c r="J32" s="27">
        <v>0</v>
      </c>
      <c r="K32" s="28">
        <f t="shared" si="0"/>
        <v>68762.5497954608</v>
      </c>
      <c r="L32" s="29">
        <v>64052</v>
      </c>
      <c r="M32" s="30">
        <v>-414.58639911619554</v>
      </c>
      <c r="N32" s="31">
        <f t="shared" si="1"/>
        <v>4295.963396344604</v>
      </c>
      <c r="O32" s="32">
        <f t="shared" si="2"/>
        <v>-29566.183977267443</v>
      </c>
    </row>
    <row r="33" spans="1:15" x14ac:dyDescent="0.25">
      <c r="A33" s="26">
        <f t="shared" si="3"/>
        <v>37120</v>
      </c>
      <c r="B33" s="27">
        <v>36537.193222545226</v>
      </c>
      <c r="C33" s="27">
        <v>2511.4537200000004</v>
      </c>
      <c r="D33" s="27">
        <v>11000.97</v>
      </c>
      <c r="E33" s="27">
        <v>892.90687518908544</v>
      </c>
      <c r="F33" s="27">
        <v>913.09460545642264</v>
      </c>
      <c r="G33" s="27">
        <v>12856.694941454189</v>
      </c>
      <c r="H33" s="27">
        <v>935.69956878603284</v>
      </c>
      <c r="I33" s="27">
        <v>599.79400799999996</v>
      </c>
      <c r="J33" s="27">
        <v>0</v>
      </c>
      <c r="K33" s="28">
        <f t="shared" si="0"/>
        <v>66247.806941430958</v>
      </c>
      <c r="L33" s="29">
        <v>64052</v>
      </c>
      <c r="M33" s="30">
        <v>-566.27840865501435</v>
      </c>
      <c r="N33" s="31">
        <f t="shared" si="1"/>
        <v>1629.5285327759432</v>
      </c>
      <c r="O33" s="32">
        <f t="shared" si="2"/>
        <v>-27936.655444491498</v>
      </c>
    </row>
    <row r="34" spans="1:15" x14ac:dyDescent="0.25">
      <c r="A34" s="26">
        <f t="shared" si="3"/>
        <v>37121</v>
      </c>
      <c r="B34" s="27">
        <v>38822.828375278514</v>
      </c>
      <c r="C34" s="27">
        <v>2374.0471199999997</v>
      </c>
      <c r="D34" s="27">
        <v>11000.97</v>
      </c>
      <c r="E34" s="27">
        <v>580.96250592035653</v>
      </c>
      <c r="F34" s="27">
        <v>666.49723850136252</v>
      </c>
      <c r="G34" s="27">
        <v>12952.897771717786</v>
      </c>
      <c r="H34" s="27">
        <v>760.09182200802172</v>
      </c>
      <c r="I34" s="27">
        <v>599.79400799999996</v>
      </c>
      <c r="J34" s="27">
        <v>0</v>
      </c>
      <c r="K34" s="28">
        <f t="shared" si="0"/>
        <v>67758.088841426041</v>
      </c>
      <c r="L34" s="29">
        <v>64053</v>
      </c>
      <c r="M34" s="30">
        <v>-554.83099294189867</v>
      </c>
      <c r="N34" s="31">
        <f t="shared" si="1"/>
        <v>3150.257848484142</v>
      </c>
      <c r="O34" s="32">
        <f t="shared" si="2"/>
        <v>-24786.397596007355</v>
      </c>
    </row>
    <row r="35" spans="1:15" x14ac:dyDescent="0.25">
      <c r="A35" s="26">
        <f t="shared" si="3"/>
        <v>37122</v>
      </c>
      <c r="B35" s="27">
        <v>37023.261386053935</v>
      </c>
      <c r="C35" s="27">
        <v>2338.6777200000001</v>
      </c>
      <c r="D35" s="27">
        <v>11000.97</v>
      </c>
      <c r="E35" s="27">
        <v>851.85719510833655</v>
      </c>
      <c r="F35" s="27">
        <v>766.0115399047736</v>
      </c>
      <c r="G35" s="27">
        <v>12639.158173592696</v>
      </c>
      <c r="H35" s="27">
        <v>854.90312319092072</v>
      </c>
      <c r="I35" s="27">
        <v>599.79400799999996</v>
      </c>
      <c r="J35" s="27">
        <v>0</v>
      </c>
      <c r="K35" s="28">
        <f t="shared" si="0"/>
        <v>66074.633145850661</v>
      </c>
      <c r="L35" s="29">
        <v>64053</v>
      </c>
      <c r="M35" s="30">
        <v>-518.51407331080031</v>
      </c>
      <c r="N35" s="31">
        <f t="shared" si="1"/>
        <v>1503.1190725398608</v>
      </c>
      <c r="O35" s="32">
        <f t="shared" si="2"/>
        <v>-23283.278523467496</v>
      </c>
    </row>
    <row r="36" spans="1:15" x14ac:dyDescent="0.25">
      <c r="A36" s="26">
        <f t="shared" si="3"/>
        <v>37123</v>
      </c>
      <c r="B36" s="27">
        <v>37673.728044203657</v>
      </c>
      <c r="C36" s="27">
        <v>2325.7360800000001</v>
      </c>
      <c r="D36" s="27">
        <v>11000.97</v>
      </c>
      <c r="E36" s="27">
        <v>765.42401341274763</v>
      </c>
      <c r="F36" s="27">
        <v>608.58037060691095</v>
      </c>
      <c r="G36" s="27">
        <v>6367.8801450000001</v>
      </c>
      <c r="H36" s="27">
        <v>917.0536263184963</v>
      </c>
      <c r="I36" s="27">
        <v>599.79400799999996</v>
      </c>
      <c r="J36" s="27">
        <v>0</v>
      </c>
      <c r="K36" s="28">
        <f t="shared" si="0"/>
        <v>60259.166287541819</v>
      </c>
      <c r="L36" s="29">
        <v>64053</v>
      </c>
      <c r="M36" s="30">
        <v>-760.52318121686062</v>
      </c>
      <c r="N36" s="31">
        <f t="shared" si="1"/>
        <v>-4554.3568936750416</v>
      </c>
      <c r="O36" s="32">
        <f t="shared" si="2"/>
        <v>-27837.635417142537</v>
      </c>
    </row>
    <row r="37" spans="1:15" x14ac:dyDescent="0.25">
      <c r="A37" s="26">
        <f t="shared" si="3"/>
        <v>37124</v>
      </c>
      <c r="B37" s="27">
        <v>37423.343733439615</v>
      </c>
      <c r="C37" s="27">
        <v>2307.6442800000004</v>
      </c>
      <c r="D37" s="27">
        <v>11000.97</v>
      </c>
      <c r="E37" s="27">
        <v>911.36520029172732</v>
      </c>
      <c r="F37" s="27">
        <v>773.84224619333838</v>
      </c>
      <c r="G37" s="27">
        <v>12630.871657496269</v>
      </c>
      <c r="H37" s="27">
        <v>765.60619787200426</v>
      </c>
      <c r="I37" s="27">
        <v>599.79400799999996</v>
      </c>
      <c r="J37" s="27">
        <v>0</v>
      </c>
      <c r="K37" s="28">
        <f t="shared" si="0"/>
        <v>66413.43732329295</v>
      </c>
      <c r="L37" s="29">
        <v>64053</v>
      </c>
      <c r="M37" s="30">
        <v>-508.12100778657503</v>
      </c>
      <c r="N37" s="31">
        <f t="shared" si="1"/>
        <v>1852.3163155063751</v>
      </c>
      <c r="O37" s="32">
        <f t="shared" si="2"/>
        <v>-25985.319101636163</v>
      </c>
    </row>
    <row r="38" spans="1:15" x14ac:dyDescent="0.25">
      <c r="A38" s="26">
        <f t="shared" si="3"/>
        <v>37125</v>
      </c>
      <c r="B38" s="27">
        <v>28103.785643252082</v>
      </c>
      <c r="C38" s="27">
        <v>1958.1648</v>
      </c>
      <c r="D38" s="27">
        <v>11000.97</v>
      </c>
      <c r="E38" s="27">
        <v>861.27733526637519</v>
      </c>
      <c r="F38" s="27">
        <v>815.88944066660281</v>
      </c>
      <c r="G38" s="27">
        <v>13093.624611630279</v>
      </c>
      <c r="H38" s="27">
        <v>638.79418888966802</v>
      </c>
      <c r="I38" s="27">
        <v>599.79400799999996</v>
      </c>
      <c r="J38" s="27">
        <v>0</v>
      </c>
      <c r="K38" s="28">
        <f t="shared" si="0"/>
        <v>57072.300027704994</v>
      </c>
      <c r="L38" s="29">
        <v>64052</v>
      </c>
      <c r="M38" s="30">
        <v>-776.96475287670444</v>
      </c>
      <c r="N38" s="31">
        <f t="shared" si="1"/>
        <v>-7756.6647251717104</v>
      </c>
      <c r="O38" s="32">
        <f t="shared" si="2"/>
        <v>-33741.983826807875</v>
      </c>
    </row>
    <row r="39" spans="1:15" x14ac:dyDescent="0.25">
      <c r="A39" s="26">
        <f t="shared" si="3"/>
        <v>37126</v>
      </c>
      <c r="B39" s="27">
        <v>36472.154846476638</v>
      </c>
      <c r="C39" s="27">
        <v>2308.4833199999998</v>
      </c>
      <c r="D39" s="27">
        <v>11000.97</v>
      </c>
      <c r="E39" s="27">
        <v>859.60156052084847</v>
      </c>
      <c r="F39" s="27">
        <v>848.90395752112556</v>
      </c>
      <c r="G39" s="27">
        <v>13089.021403501423</v>
      </c>
      <c r="H39" s="27">
        <v>795.62029276373414</v>
      </c>
      <c r="I39" s="27">
        <v>599.79400799999996</v>
      </c>
      <c r="J39" s="27">
        <v>4000</v>
      </c>
      <c r="K39" s="28">
        <f t="shared" si="0"/>
        <v>69974.549388783766</v>
      </c>
      <c r="L39" s="29">
        <v>68211</v>
      </c>
      <c r="M39" s="30">
        <v>-474.09173930153372</v>
      </c>
      <c r="N39" s="31">
        <f t="shared" si="1"/>
        <v>1289.4576494822318</v>
      </c>
      <c r="O39" s="32">
        <f t="shared" si="2"/>
        <v>-32452.526177325642</v>
      </c>
    </row>
    <row r="40" spans="1:15" x14ac:dyDescent="0.25">
      <c r="A40" s="26">
        <f t="shared" si="3"/>
        <v>37127</v>
      </c>
      <c r="B40" s="27">
        <v>38564.616992467098</v>
      </c>
      <c r="C40" s="27">
        <v>2169.73812</v>
      </c>
      <c r="D40" s="27">
        <v>11000.97</v>
      </c>
      <c r="E40" s="27">
        <v>617.03833334955004</v>
      </c>
      <c r="F40" s="27">
        <v>778.92422728415067</v>
      </c>
      <c r="G40" s="27">
        <v>13275.11262801422</v>
      </c>
      <c r="H40" s="27">
        <v>773.35183202860412</v>
      </c>
      <c r="I40" s="27">
        <v>599.79400799999996</v>
      </c>
      <c r="J40" s="27">
        <v>0</v>
      </c>
      <c r="K40" s="28">
        <f t="shared" si="0"/>
        <v>67779.546141143626</v>
      </c>
      <c r="L40" s="29">
        <v>68196</v>
      </c>
      <c r="M40" s="30">
        <v>-506.35576191846093</v>
      </c>
      <c r="N40" s="31">
        <f t="shared" si="1"/>
        <v>-922.80962077483468</v>
      </c>
      <c r="O40" s="32">
        <f t="shared" si="2"/>
        <v>-33375.335798100474</v>
      </c>
    </row>
    <row r="41" spans="1:15" x14ac:dyDescent="0.25">
      <c r="A41" s="26">
        <f t="shared" si="3"/>
        <v>37128</v>
      </c>
      <c r="B41" s="27">
        <v>38849.649716259977</v>
      </c>
      <c r="C41" s="27">
        <v>2241.8983200000002</v>
      </c>
      <c r="D41" s="27">
        <v>11008.147499542778</v>
      </c>
      <c r="E41" s="27">
        <v>849.1282414484001</v>
      </c>
      <c r="F41" s="27">
        <v>487.37164990280672</v>
      </c>
      <c r="G41" s="27">
        <v>13265.379489384452</v>
      </c>
      <c r="H41" s="27">
        <v>777.31430783507494</v>
      </c>
      <c r="I41" s="27">
        <v>599.79400799999996</v>
      </c>
      <c r="J41" s="27">
        <v>6030</v>
      </c>
      <c r="K41" s="28">
        <f t="shared" si="0"/>
        <v>74108.683232373485</v>
      </c>
      <c r="L41" s="29">
        <v>72235</v>
      </c>
      <c r="M41" s="30">
        <v>-456.21177973838553</v>
      </c>
      <c r="N41" s="31">
        <f t="shared" si="1"/>
        <v>1417.4714526350997</v>
      </c>
      <c r="O41" s="32">
        <f t="shared" si="2"/>
        <v>-31957.864345465376</v>
      </c>
    </row>
    <row r="42" spans="1:15" x14ac:dyDescent="0.25">
      <c r="A42" s="26">
        <f t="shared" si="3"/>
        <v>37129</v>
      </c>
      <c r="B42" s="27">
        <v>38889.480882082462</v>
      </c>
      <c r="C42" s="27">
        <v>2075.2439999999997</v>
      </c>
      <c r="D42" s="27">
        <v>11015.740118912758</v>
      </c>
      <c r="E42" s="27">
        <v>825.32332651749391</v>
      </c>
      <c r="F42" s="27">
        <v>647.60922650423663</v>
      </c>
      <c r="G42" s="27">
        <v>13221.644178312094</v>
      </c>
      <c r="H42" s="27">
        <v>726.74671160150979</v>
      </c>
      <c r="I42" s="27">
        <v>599.79400799999996</v>
      </c>
      <c r="J42" s="27">
        <v>6030</v>
      </c>
      <c r="K42" s="28">
        <f t="shared" si="0"/>
        <v>74031.582451930546</v>
      </c>
      <c r="L42" s="29">
        <v>73235</v>
      </c>
      <c r="M42" s="30">
        <v>-807.46075192832473</v>
      </c>
      <c r="N42" s="31">
        <f t="shared" si="1"/>
        <v>-10.87829999777864</v>
      </c>
      <c r="O42" s="32">
        <f t="shared" si="2"/>
        <v>-31968.742645463153</v>
      </c>
    </row>
    <row r="43" spans="1:15" x14ac:dyDescent="0.25">
      <c r="A43" s="26">
        <f t="shared" si="3"/>
        <v>37130</v>
      </c>
      <c r="B43" s="27">
        <v>39206.414465158588</v>
      </c>
      <c r="C43" s="27">
        <v>2076.0416399999999</v>
      </c>
      <c r="D43" s="27">
        <v>11026.01340982898</v>
      </c>
      <c r="E43" s="27">
        <v>888.88252804977685</v>
      </c>
      <c r="F43" s="27">
        <v>444.93828436230558</v>
      </c>
      <c r="G43" s="27">
        <v>11933.134293284924</v>
      </c>
      <c r="H43" s="27">
        <v>978.65867546307049</v>
      </c>
      <c r="I43" s="27">
        <v>599.79400799999996</v>
      </c>
      <c r="J43" s="27">
        <v>6030</v>
      </c>
      <c r="K43" s="28">
        <f t="shared" si="0"/>
        <v>73183.877304147638</v>
      </c>
      <c r="L43" s="29">
        <v>73235</v>
      </c>
      <c r="M43" s="30">
        <v>-461.3421042206038</v>
      </c>
      <c r="N43" s="31">
        <f t="shared" si="1"/>
        <v>-512.46480007296589</v>
      </c>
      <c r="O43" s="32">
        <f t="shared" si="2"/>
        <v>-32481.207445536118</v>
      </c>
    </row>
    <row r="44" spans="1:15" x14ac:dyDescent="0.25">
      <c r="A44" s="26">
        <f t="shared" si="3"/>
        <v>37131</v>
      </c>
      <c r="B44" s="27">
        <v>33626.235527960293</v>
      </c>
      <c r="C44" s="27">
        <v>2250.0789600000003</v>
      </c>
      <c r="D44" s="27">
        <v>11001.700692955052</v>
      </c>
      <c r="E44" s="27">
        <v>884.39975518077608</v>
      </c>
      <c r="F44" s="27">
        <v>690.87127917284249</v>
      </c>
      <c r="G44" s="27">
        <v>13116.883067543564</v>
      </c>
      <c r="H44" s="27">
        <v>963.37553072254855</v>
      </c>
      <c r="I44" s="27">
        <v>599.79400799999996</v>
      </c>
      <c r="J44" s="27">
        <v>0</v>
      </c>
      <c r="K44" s="28">
        <f t="shared" si="0"/>
        <v>63133.338821535071</v>
      </c>
      <c r="L44" s="29">
        <v>67057</v>
      </c>
      <c r="M44" s="30">
        <v>-511.00147028088804</v>
      </c>
      <c r="N44" s="31">
        <f t="shared" si="1"/>
        <v>-4434.6626487458161</v>
      </c>
      <c r="O44" s="32">
        <f t="shared" si="2"/>
        <v>-36915.870094281934</v>
      </c>
    </row>
    <row r="45" spans="1:15" x14ac:dyDescent="0.25">
      <c r="A45" s="26">
        <f t="shared" si="3"/>
        <v>37132</v>
      </c>
      <c r="B45" s="27">
        <v>39099.770542508348</v>
      </c>
      <c r="C45" s="27">
        <v>2254.0671600000005</v>
      </c>
      <c r="D45" s="27">
        <v>11031.995705161224</v>
      </c>
      <c r="E45" s="27">
        <v>880.69866451688631</v>
      </c>
      <c r="F45" s="27">
        <v>837.45073339859755</v>
      </c>
      <c r="G45" s="27">
        <v>12848.177850290134</v>
      </c>
      <c r="H45" s="27">
        <v>970.95511432483272</v>
      </c>
      <c r="I45" s="27">
        <v>599.79400799999996</v>
      </c>
      <c r="J45" s="27">
        <v>0</v>
      </c>
      <c r="K45" s="28">
        <f t="shared" si="0"/>
        <v>68522.909778200017</v>
      </c>
      <c r="L45" s="29">
        <v>64052</v>
      </c>
      <c r="M45" s="30">
        <v>-464.47921021502276</v>
      </c>
      <c r="N45" s="31">
        <f t="shared" si="1"/>
        <v>4006.4305679849945</v>
      </c>
      <c r="O45" s="32">
        <f t="shared" si="2"/>
        <v>-32909.439526296941</v>
      </c>
    </row>
    <row r="46" spans="1:15" x14ac:dyDescent="0.25">
      <c r="A46" s="26">
        <f t="shared" si="3"/>
        <v>37133</v>
      </c>
      <c r="B46" s="27">
        <v>39227.000056881647</v>
      </c>
      <c r="C46" s="27">
        <v>2227.1543999999999</v>
      </c>
      <c r="D46" s="27">
        <v>11007.605090593976</v>
      </c>
      <c r="E46" s="27">
        <v>853.45247122035823</v>
      </c>
      <c r="F46" s="27">
        <v>763.3064008448066</v>
      </c>
      <c r="G46" s="27">
        <v>12441.823580631482</v>
      </c>
      <c r="H46" s="27">
        <v>905.19676370173659</v>
      </c>
      <c r="I46" s="27">
        <v>599.79400799999996</v>
      </c>
      <c r="J46" s="27">
        <v>0</v>
      </c>
      <c r="K46" s="28">
        <f t="shared" si="0"/>
        <v>68025.332771874004</v>
      </c>
      <c r="L46" s="29">
        <v>59052</v>
      </c>
      <c r="M46" s="30">
        <v>-464.72797197170843</v>
      </c>
      <c r="N46" s="31">
        <f t="shared" si="1"/>
        <v>8508.6047999022958</v>
      </c>
      <c r="O46" s="32">
        <f t="shared" si="2"/>
        <v>-24400.834726394645</v>
      </c>
    </row>
    <row r="47" spans="1:15" x14ac:dyDescent="0.25">
      <c r="A47" s="26">
        <f t="shared" si="3"/>
        <v>37134</v>
      </c>
      <c r="B47" s="27">
        <v>39478.518643558295</v>
      </c>
      <c r="C47" s="27">
        <v>2214.4694400000003</v>
      </c>
      <c r="D47" s="27">
        <v>11027.484443437092</v>
      </c>
      <c r="E47" s="27">
        <v>833.2900905974434</v>
      </c>
      <c r="F47" s="27">
        <v>679.32709974144154</v>
      </c>
      <c r="G47" s="27">
        <v>12597.087515780888</v>
      </c>
      <c r="H47" s="27">
        <v>965.81252920909242</v>
      </c>
      <c r="I47" s="27">
        <v>599.79400799999996</v>
      </c>
      <c r="J47" s="27">
        <v>0</v>
      </c>
      <c r="K47" s="28">
        <f t="shared" si="0"/>
        <v>68395.783770324255</v>
      </c>
      <c r="L47" s="29">
        <v>67053</v>
      </c>
      <c r="M47" s="30">
        <v>-510.54381371683985</v>
      </c>
      <c r="N47" s="31">
        <f t="shared" si="1"/>
        <v>832.23995660741502</v>
      </c>
      <c r="O47" s="32">
        <f t="shared" si="2"/>
        <v>-23568.594769787229</v>
      </c>
    </row>
    <row r="48" spans="1:15" x14ac:dyDescent="0.25">
      <c r="B48" s="3"/>
      <c r="C48" s="3"/>
      <c r="D48" s="3"/>
      <c r="E48" s="3"/>
      <c r="F48" s="3"/>
      <c r="G48" s="3"/>
      <c r="H48" s="3"/>
      <c r="I48" s="3"/>
      <c r="J48" s="3"/>
      <c r="K48" s="33"/>
      <c r="L48" s="34"/>
      <c r="M48" s="35"/>
      <c r="N48" s="3"/>
      <c r="O48" s="36"/>
    </row>
    <row r="49" spans="1:14" ht="13.8" thickBot="1" x14ac:dyDescent="0.3">
      <c r="A49" t="s">
        <v>24</v>
      </c>
      <c r="B49" s="31">
        <f t="shared" ref="B49:J49" si="4">SUM(B17:B48)</f>
        <v>1138912.9838590841</v>
      </c>
      <c r="C49" s="31">
        <f t="shared" si="4"/>
        <v>69753.684240000017</v>
      </c>
      <c r="D49" s="31">
        <f t="shared" si="4"/>
        <v>341141.96696043189</v>
      </c>
      <c r="E49" s="31">
        <f t="shared" si="4"/>
        <v>25934.645055932742</v>
      </c>
      <c r="F49" s="31">
        <f t="shared" si="4"/>
        <v>20804.115414414147</v>
      </c>
      <c r="G49" s="31">
        <f t="shared" si="4"/>
        <v>394327.5807931993</v>
      </c>
      <c r="H49" s="31">
        <f t="shared" si="4"/>
        <v>27756.49003113664</v>
      </c>
      <c r="I49" s="31">
        <f t="shared" si="4"/>
        <v>18812.377480000014</v>
      </c>
      <c r="J49" s="31">
        <f t="shared" si="4"/>
        <v>22090</v>
      </c>
      <c r="K49" s="37">
        <f>SUM(K17:K47)</f>
        <v>2059533.8438341985</v>
      </c>
      <c r="L49" s="38">
        <f>SUM(L17:L47)</f>
        <v>2030258</v>
      </c>
      <c r="M49" s="31">
        <f>SUM(M17:M48)</f>
        <v>-18010.438603985887</v>
      </c>
      <c r="N49" s="31">
        <f>SUM(N17:N47)</f>
        <v>11265.405230212782</v>
      </c>
    </row>
    <row r="50" spans="1:14" x14ac:dyDescent="0.25">
      <c r="A50" s="1" t="s">
        <v>27</v>
      </c>
      <c r="B50" s="39">
        <v>1138924</v>
      </c>
      <c r="C50" s="39">
        <v>69759</v>
      </c>
      <c r="D50" s="39">
        <v>341039</v>
      </c>
      <c r="E50" s="39">
        <v>25935</v>
      </c>
      <c r="F50" s="39">
        <v>20803</v>
      </c>
      <c r="G50" s="39">
        <v>394326</v>
      </c>
      <c r="H50" s="39">
        <v>27757</v>
      </c>
      <c r="I50" s="40">
        <v>18629</v>
      </c>
    </row>
    <row r="51" spans="1:14" x14ac:dyDescent="0.25">
      <c r="A51" s="9" t="s">
        <v>28</v>
      </c>
      <c r="B51" s="41">
        <f>+B49-B50</f>
        <v>-11.016140915919095</v>
      </c>
      <c r="C51" s="41">
        <f t="shared" ref="C51:I51" si="5">+C49-C50</f>
        <v>-5.3157599999831291</v>
      </c>
      <c r="D51" s="41">
        <f t="shared" si="5"/>
        <v>102.96696043189149</v>
      </c>
      <c r="E51" s="41">
        <f t="shared" si="5"/>
        <v>-0.35494406725774752</v>
      </c>
      <c r="F51" s="41">
        <f t="shared" si="5"/>
        <v>1.1154144141473807</v>
      </c>
      <c r="G51" s="41">
        <f t="shared" si="5"/>
        <v>1.5807931993040256</v>
      </c>
      <c r="H51" s="41">
        <f t="shared" si="5"/>
        <v>-0.5099688633599726</v>
      </c>
      <c r="I51" s="42">
        <f t="shared" si="5"/>
        <v>183.37748000001375</v>
      </c>
      <c r="K51" s="31">
        <f>SUM(B49:H49)</f>
        <v>2018631.4663541988</v>
      </c>
    </row>
    <row r="52" spans="1:14" x14ac:dyDescent="0.25">
      <c r="A52" s="2" t="s">
        <v>25</v>
      </c>
      <c r="B52" s="2"/>
      <c r="C52" s="2"/>
    </row>
    <row r="53" spans="1:14" x14ac:dyDescent="0.25">
      <c r="A53" s="2" t="s">
        <v>26</v>
      </c>
      <c r="B53" s="2"/>
      <c r="C53" s="2"/>
      <c r="D53" s="2"/>
      <c r="E53" s="2"/>
    </row>
    <row r="54" spans="1:14" x14ac:dyDescent="0.25">
      <c r="A54" s="2"/>
    </row>
  </sheetData>
  <phoneticPr fontId="0" type="noConversion"/>
  <pageMargins left="0.75" right="0.75" top="1" bottom="1" header="0.5" footer="0.5"/>
  <pageSetup paperSize="5" scale="6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Sheet1</vt:lpstr>
      <vt:lpstr>Sheet2</vt:lpstr>
      <vt:lpstr>Sheet3</vt:lpstr>
      <vt:lpstr>Sheet1!_msoanchor_1</vt:lpstr>
      <vt:lpstr>Sheet1!_msoanchor_2</vt:lpstr>
      <vt:lpstr>Sheet1!_msoanchor_3</vt:lpstr>
      <vt:lpstr>Sheet1!_msoanchor_4</vt:lpstr>
      <vt:lpstr>Sheet1!_msoanchor_5</vt:lpstr>
      <vt:lpstr>Sheet1!_msoanchor_6</vt:lpstr>
      <vt:lpstr>Sheet1!_msocom_1</vt:lpstr>
      <vt:lpstr>Sheet1!_msocom_2</vt:lpstr>
      <vt:lpstr>Sheet1!_msocom_3</vt:lpstr>
      <vt:lpstr>Sheet1!_msocom_4</vt:lpstr>
      <vt:lpstr>Sheet1!_msocom_5</vt:lpstr>
      <vt:lpstr>Sheet1!_msocom_6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Havlíček Jan</cp:lastModifiedBy>
  <cp:lastPrinted>2001-10-08T20:15:41Z</cp:lastPrinted>
  <dcterms:created xsi:type="dcterms:W3CDTF">2001-10-08T19:59:34Z</dcterms:created>
  <dcterms:modified xsi:type="dcterms:W3CDTF">2023-09-10T15:30:37Z</dcterms:modified>
</cp:coreProperties>
</file>