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drawings/drawing2.xml" ContentType="application/vnd.openxmlformats-officedocument.drawing+xml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3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432" windowWidth="14700" windowHeight="8196"/>
  </bookViews>
  <sheets>
    <sheet name="Enron Detail" sheetId="1" r:id="rId1"/>
    <sheet name="Enron Summary" sheetId="2" r:id="rId2"/>
    <sheet name="Enron Imbalance" sheetId="3" r:id="rId3"/>
    <sheet name="Enron Fuel Sale" sheetId="4" r:id="rId4"/>
    <sheet name="Citation Aug 01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</externalReferences>
  <calcPr calcId="92512"/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E153" i="5"/>
  <c r="AF153" i="5"/>
  <c r="AG153" i="5"/>
  <c r="AH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F162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H179" i="5"/>
  <c r="AA9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AD43" i="1"/>
  <c r="Z44" i="1"/>
  <c r="Z45" i="1"/>
  <c r="AA45" i="1"/>
  <c r="AB45" i="1"/>
  <c r="D46" i="1"/>
  <c r="G46" i="1"/>
  <c r="J46" i="1"/>
  <c r="M46" i="1"/>
  <c r="P46" i="1"/>
  <c r="S46" i="1"/>
  <c r="V46" i="1"/>
  <c r="Y46" i="1"/>
  <c r="AB46" i="1"/>
  <c r="AA47" i="1"/>
  <c r="AB48" i="1"/>
  <c r="AA49" i="1"/>
  <c r="B19" i="4"/>
  <c r="E19" i="4"/>
  <c r="H19" i="4"/>
  <c r="I20" i="4"/>
  <c r="H23" i="4"/>
  <c r="H24" i="4"/>
  <c r="I27" i="4"/>
  <c r="I34" i="4"/>
  <c r="L34" i="4"/>
  <c r="D3" i="3"/>
  <c r="E17" i="3"/>
  <c r="F17" i="3"/>
  <c r="E19" i="3"/>
  <c r="F19" i="3"/>
  <c r="E21" i="3"/>
  <c r="F21" i="3"/>
  <c r="E23" i="3"/>
  <c r="F23" i="3"/>
  <c r="E25" i="3"/>
  <c r="F25" i="3"/>
  <c r="E27" i="3"/>
  <c r="F27" i="3"/>
  <c r="E29" i="3"/>
  <c r="F29" i="3"/>
  <c r="B31" i="3"/>
  <c r="C31" i="3"/>
  <c r="E31" i="3"/>
  <c r="F31" i="3"/>
  <c r="G3" i="2"/>
  <c r="A12" i="2"/>
  <c r="A14" i="2"/>
  <c r="C17" i="2"/>
  <c r="D17" i="2"/>
  <c r="G17" i="2"/>
  <c r="C18" i="2"/>
  <c r="D18" i="2"/>
  <c r="G18" i="2"/>
  <c r="C19" i="2"/>
  <c r="D19" i="2"/>
  <c r="G19" i="2"/>
  <c r="G20" i="2"/>
  <c r="C21" i="2"/>
  <c r="D21" i="2"/>
  <c r="G21" i="2"/>
  <c r="G22" i="2"/>
  <c r="G23" i="2"/>
  <c r="C24" i="2"/>
  <c r="D24" i="2"/>
  <c r="G24" i="2"/>
  <c r="C25" i="2"/>
  <c r="D25" i="2"/>
  <c r="G25" i="2"/>
  <c r="C26" i="2"/>
  <c r="D26" i="2"/>
  <c r="G26" i="2"/>
  <c r="C27" i="2"/>
  <c r="D27" i="2"/>
  <c r="G27" i="2"/>
  <c r="D28" i="2"/>
  <c r="G28" i="2"/>
  <c r="G29" i="2"/>
  <c r="G33" i="2"/>
  <c r="C37" i="2"/>
  <c r="D37" i="2"/>
  <c r="E37" i="2"/>
  <c r="F37" i="2"/>
  <c r="I37" i="2"/>
  <c r="D38" i="2"/>
  <c r="E38" i="2"/>
  <c r="F38" i="2"/>
  <c r="I38" i="2"/>
  <c r="D39" i="2"/>
  <c r="E39" i="2"/>
  <c r="F39" i="2"/>
  <c r="I39" i="2"/>
  <c r="D40" i="2"/>
  <c r="E40" i="2"/>
  <c r="F40" i="2"/>
  <c r="G40" i="2"/>
  <c r="I40" i="2"/>
  <c r="D41" i="2"/>
  <c r="E41" i="2"/>
  <c r="F41" i="2"/>
  <c r="G41" i="2"/>
  <c r="I41" i="2"/>
  <c r="D42" i="2"/>
  <c r="E42" i="2"/>
  <c r="F42" i="2"/>
  <c r="G42" i="2"/>
  <c r="I42" i="2"/>
  <c r="D43" i="2"/>
  <c r="E43" i="2"/>
  <c r="F43" i="2"/>
  <c r="I43" i="2"/>
  <c r="D44" i="2"/>
  <c r="E44" i="2"/>
  <c r="F44" i="2"/>
  <c r="G44" i="2"/>
  <c r="I44" i="2"/>
  <c r="I45" i="2"/>
  <c r="E46" i="2"/>
</calcChain>
</file>

<file path=xl/comments1.xml><?xml version="1.0" encoding="utf-8"?>
<comments xmlns="http://schemas.openxmlformats.org/spreadsheetml/2006/main">
  <authors>
    <author>ssitter</author>
  </authors>
  <commentList>
    <comment ref="C17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19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3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25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  <comment ref="C31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FUGG Delivered noms 
+ Sale to CEV for Fuel</t>
        </r>
      </text>
    </comment>
  </commentList>
</comments>
</file>

<file path=xl/sharedStrings.xml><?xml version="1.0" encoding="utf-8"?>
<sst xmlns="http://schemas.openxmlformats.org/spreadsheetml/2006/main" count="509" uniqueCount="179">
  <si>
    <t>ENA</t>
  </si>
  <si>
    <t>Contact:</t>
  </si>
  <si>
    <t>Theresa Staab</t>
  </si>
  <si>
    <t>Gathering Volume Detail</t>
  </si>
  <si>
    <t>Scott Sitter</t>
  </si>
  <si>
    <t>PH:</t>
  </si>
  <si>
    <t>FAX:</t>
  </si>
  <si>
    <t>303-534-0552</t>
  </si>
  <si>
    <t>Days</t>
  </si>
  <si>
    <t>Btu Factor:</t>
  </si>
  <si>
    <t>Kennedy</t>
  </si>
  <si>
    <t>MTG</t>
  </si>
  <si>
    <t>Independent</t>
  </si>
  <si>
    <t>Phillips</t>
  </si>
  <si>
    <t>Quantum</t>
  </si>
  <si>
    <t>Wellstar</t>
  </si>
  <si>
    <t>North Finn</t>
  </si>
  <si>
    <t>Box Draw</t>
  </si>
  <si>
    <t>South Kitty</t>
  </si>
  <si>
    <t>Clydesdale &amp; Palomino</t>
  </si>
  <si>
    <t>Mustang</t>
  </si>
  <si>
    <t>Meter Volume Mcf</t>
  </si>
  <si>
    <t>Meter Volume Mmbtu</t>
  </si>
  <si>
    <t>Fuel / LUAF Mmbtu</t>
  </si>
  <si>
    <t>Total</t>
  </si>
  <si>
    <t>Daily Avg.</t>
  </si>
  <si>
    <t>Gathered</t>
  </si>
  <si>
    <t>Total Gathered</t>
  </si>
  <si>
    <t>Fuel</t>
  </si>
  <si>
    <t>Total Fuel</t>
  </si>
  <si>
    <t>Net Purchase</t>
  </si>
  <si>
    <t xml:space="preserve">Bill To:  </t>
  </si>
  <si>
    <t>Remit To:</t>
  </si>
  <si>
    <t xml:space="preserve">Verification Date: </t>
  </si>
  <si>
    <t>Enron North America Corp.</t>
  </si>
  <si>
    <t>Due Date:</t>
  </si>
  <si>
    <t>Payment Method:</t>
  </si>
  <si>
    <t>Contact:  Theresa Staab</t>
  </si>
  <si>
    <t>Wire</t>
  </si>
  <si>
    <t>Tel:  (303) 575-6485</t>
  </si>
  <si>
    <t>Terms:</t>
  </si>
  <si>
    <t>Fax: (303) 534-0552</t>
  </si>
  <si>
    <t>Last Day of Month</t>
  </si>
  <si>
    <t xml:space="preserve">Delivery Period: </t>
  </si>
  <si>
    <t>Contract #</t>
  </si>
  <si>
    <t>Producer</t>
  </si>
  <si>
    <t>Meter Name</t>
  </si>
  <si>
    <t>Mmbtu</t>
  </si>
  <si>
    <t>Mcf</t>
  </si>
  <si>
    <t>$/Mmbtu</t>
  </si>
  <si>
    <t>$/Mcf</t>
  </si>
  <si>
    <t>Total Charge</t>
  </si>
  <si>
    <t>Box Draw #1,#2,#3,#4</t>
  </si>
  <si>
    <t>S. Kitty #1,#2,#4,#5</t>
  </si>
  <si>
    <t>Hannover Compression Charge Adjustment</t>
  </si>
  <si>
    <t>Palamino, Clydesdale</t>
  </si>
  <si>
    <t>NorthFinn</t>
  </si>
  <si>
    <t>Palamino</t>
  </si>
  <si>
    <t>TOTAL PAYMENT</t>
  </si>
  <si>
    <t>Contact:  Scott Sitter</t>
  </si>
  <si>
    <t>Tel:  (303) 575-6465</t>
  </si>
  <si>
    <t>Crestone Gathering Services, L.L.C.</t>
  </si>
  <si>
    <t>PR-G-999</t>
  </si>
  <si>
    <t>Contact: Scott Sitter</t>
  </si>
  <si>
    <t xml:space="preserve">Fax: (720) 946-3640 </t>
  </si>
  <si>
    <t>Supply Verification</t>
  </si>
  <si>
    <t>NET OUT SETTLEMENT</t>
  </si>
  <si>
    <t>Crestone Gathering Services</t>
  </si>
  <si>
    <t>Supply</t>
  </si>
  <si>
    <t>Price/MMBtu</t>
  </si>
  <si>
    <t>Amount Due</t>
  </si>
  <si>
    <t>ENA Sale to Crestone Gathering Services</t>
  </si>
  <si>
    <t>Sub Total:</t>
  </si>
  <si>
    <t>Imbalance Sale</t>
  </si>
  <si>
    <t>Crestone Gathering Services Sale to ENA</t>
  </si>
  <si>
    <t>303-575-6485</t>
  </si>
  <si>
    <t>720-946-3692</t>
  </si>
  <si>
    <t>Tel: (720) 946-3692</t>
  </si>
  <si>
    <t>Citibank, Delaware</t>
  </si>
  <si>
    <t>Account # 38638026</t>
  </si>
  <si>
    <t>ABA #  031 100 209</t>
  </si>
  <si>
    <t xml:space="preserve">Hannover Compression Charge </t>
  </si>
  <si>
    <t>Facility Fee</t>
  </si>
  <si>
    <t xml:space="preserve">         Imbalance Statement</t>
  </si>
  <si>
    <t>To:</t>
  </si>
  <si>
    <t>Date:</t>
  </si>
  <si>
    <t>Crestone Gathering Services, L. L. C.</t>
  </si>
  <si>
    <t>Enron North America</t>
  </si>
  <si>
    <t>1400 16th Street</t>
  </si>
  <si>
    <t>1200 17th Street, Suite 2750</t>
  </si>
  <si>
    <t>Suite 310</t>
  </si>
  <si>
    <t>Denver, CO  80202</t>
  </si>
  <si>
    <t>Delivery</t>
  </si>
  <si>
    <t>Net Receipts</t>
  </si>
  <si>
    <t>Deliveries</t>
  </si>
  <si>
    <t>Prior Month</t>
  </si>
  <si>
    <t xml:space="preserve">Current Month </t>
  </si>
  <si>
    <t>Cumulative</t>
  </si>
  <si>
    <t>Month</t>
  </si>
  <si>
    <t>MMBtu</t>
  </si>
  <si>
    <t>Adjustments</t>
  </si>
  <si>
    <t>Imbalance</t>
  </si>
  <si>
    <t>* positive balance =  gas due Crestone Gathering Services, L.L.C.</t>
  </si>
  <si>
    <t>* negative balance = gas owed by Crestone Gathering Services, L.L.C.</t>
  </si>
  <si>
    <t>________________</t>
  </si>
  <si>
    <t>Agree</t>
  </si>
  <si>
    <t>Disagree, we show _________________________________ imbalance (MMBtu)</t>
  </si>
  <si>
    <t>Signed</t>
  </si>
  <si>
    <t>Title</t>
  </si>
  <si>
    <t>Phone</t>
  </si>
  <si>
    <t>Date</t>
  </si>
  <si>
    <t>BEAR PAW ENERGY, LLC</t>
  </si>
  <si>
    <t>Citation Summary</t>
  </si>
  <si>
    <t>GAP SYSTEM</t>
  </si>
  <si>
    <t>MMbtu</t>
  </si>
  <si>
    <t>Black Hills Power &amp; Light</t>
  </si>
  <si>
    <t>Nominated</t>
  </si>
  <si>
    <t>Delivered</t>
  </si>
  <si>
    <t>Cumulative imbalance</t>
  </si>
  <si>
    <t>Thunder Creek - Coal Seam</t>
  </si>
  <si>
    <t>Thunder Creek - Antelope Valley</t>
  </si>
  <si>
    <t xml:space="preserve">Fort Union </t>
  </si>
  <si>
    <t>Total Citation</t>
  </si>
  <si>
    <t>Swanson</t>
  </si>
  <si>
    <t xml:space="preserve">Pod Production </t>
  </si>
  <si>
    <t xml:space="preserve">Pod Fuel </t>
  </si>
  <si>
    <t xml:space="preserve">Market Fuel </t>
  </si>
  <si>
    <t xml:space="preserve">L &amp; U </t>
  </si>
  <si>
    <t xml:space="preserve">Net Pod </t>
  </si>
  <si>
    <t>Jim Wolff</t>
  </si>
  <si>
    <t>Harry Wolff</t>
  </si>
  <si>
    <t>Laney</t>
  </si>
  <si>
    <t>Rourke</t>
  </si>
  <si>
    <t>South Jim Wolff</t>
  </si>
  <si>
    <t>South Rourke</t>
  </si>
  <si>
    <t>Steinhoefel</t>
  </si>
  <si>
    <t>Milliron</t>
  </si>
  <si>
    <t>Meserve</t>
  </si>
  <si>
    <t>RAG Gruenenfelder</t>
  </si>
  <si>
    <t>RAG 24</t>
  </si>
  <si>
    <t>RAG 25</t>
  </si>
  <si>
    <t>BONEPILE SYSTEM</t>
  </si>
  <si>
    <t>Busskohol</t>
  </si>
  <si>
    <t>Farleigh</t>
  </si>
  <si>
    <t>Milne</t>
  </si>
  <si>
    <t>Swansong</t>
  </si>
  <si>
    <t>Tripp</t>
  </si>
  <si>
    <t>SUMMARY</t>
  </si>
  <si>
    <t>Gap</t>
  </si>
  <si>
    <t>Bonepile</t>
  </si>
  <si>
    <t>Wellhead Estimate</t>
  </si>
  <si>
    <t>Estimated FL&amp;U</t>
  </si>
  <si>
    <t>Allocated Master Meter</t>
  </si>
  <si>
    <t>Allocated FL&amp;U</t>
  </si>
  <si>
    <t>Master Meter MMBtu</t>
  </si>
  <si>
    <t>Redelivered MMBtu</t>
  </si>
  <si>
    <t>August, 2001</t>
  </si>
  <si>
    <t>Citation</t>
  </si>
  <si>
    <t>Bear Paw</t>
  </si>
  <si>
    <t>Fort Union</t>
  </si>
  <si>
    <t>Electric Power Compressor Fee</t>
  </si>
  <si>
    <t>Summaries</t>
  </si>
  <si>
    <t>Contract</t>
  </si>
  <si>
    <t>Gross Receipts</t>
  </si>
  <si>
    <t>Net Receipt</t>
  </si>
  <si>
    <t>Total Rate</t>
  </si>
  <si>
    <t>Compression Fee</t>
  </si>
  <si>
    <t>Total Amount Due</t>
  </si>
  <si>
    <t>Kennedy 414034</t>
  </si>
  <si>
    <t>Wellstar 414063</t>
  </si>
  <si>
    <t>Phillips 414067</t>
  </si>
  <si>
    <t>Independent 414117</t>
  </si>
  <si>
    <t>MTG 415596</t>
  </si>
  <si>
    <t>Quantum 423796</t>
  </si>
  <si>
    <t>North Finn 654723</t>
  </si>
  <si>
    <t>Citation 806671</t>
  </si>
  <si>
    <t>8/1/01 - 8/31/01</t>
  </si>
  <si>
    <t>8/25/01 - 8/27/01</t>
  </si>
  <si>
    <t>TOTAL DUE CRESTONE: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</si>
</sst>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_);_(@_)"/>
    <numFmt numFmtId="168" formatCode="_(&quot;$&quot;* #,##0.0000_);_(&quot;$&quot;* \(#,##0.0000\);_(&quot;$&quot;* &quot;-&quot;??_);_(@_)"/>
    <numFmt numFmtId="169" formatCode="dd\-mmm\-yy"/>
    <numFmt numFmtId="170" formatCode="_(&quot;$&quot;* #,##0.000_);_(&quot;$&quot;* \(#,##0.000\);_(&quot;$&quot;* &quot;-&quot;??_);_(@_)"/>
    <numFmt numFmtId="171" formatCode="mmmm\-yy"/>
    <numFmt numFmtId="172" formatCode="_(* #,##0.000_);_(* \(#,##0.000\);_(* &quot;-&quot;??_);_(@_)"/>
    <numFmt numFmtId="173" formatCode="_(&quot;$&quot;* #,##0.0000_);_(&quot;$&quot;* \(#,##0.0000\);_(&quot;$&quot;* &quot;-&quot;????_);_(@_)"/>
    <numFmt numFmtId="174" formatCode="_(* #,##0.000000000_);_(* \(#,##0.00000000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b/>
      <sz val="18"/>
      <name val="Impact"/>
      <family val="2"/>
    </font>
    <font>
      <b/>
      <sz val="18"/>
      <color indexed="8"/>
      <name val="Impact"/>
      <family val="2"/>
    </font>
    <font>
      <sz val="12"/>
      <color indexed="12"/>
      <name val="Impact"/>
      <family val="2"/>
    </font>
    <font>
      <sz val="12"/>
      <color indexed="8"/>
      <name val="Impact"/>
      <family val="2"/>
    </font>
    <font>
      <u/>
      <sz val="10"/>
      <name val="Arial"/>
      <family val="2"/>
    </font>
    <font>
      <sz val="8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3" fillId="0" borderId="0" xfId="0" applyFont="1"/>
    <xf numFmtId="164" fontId="1" fillId="0" borderId="0" xfId="2" applyNumberFormat="1"/>
    <xf numFmtId="17" fontId="2" fillId="0" borderId="0" xfId="0" applyNumberFormat="1" applyFont="1" applyAlignment="1">
      <alignment horizontal="left"/>
    </xf>
    <xf numFmtId="17" fontId="2" fillId="0" borderId="0" xfId="0" applyNumberFormat="1" applyFont="1"/>
    <xf numFmtId="0" fontId="4" fillId="0" borderId="0" xfId="0" applyFont="1"/>
    <xf numFmtId="165" fontId="4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6" fontId="5" fillId="0" borderId="0" xfId="0" applyNumberFormat="1" applyFont="1"/>
    <xf numFmtId="167" fontId="5" fillId="0" borderId="0" xfId="0" applyNumberFormat="1" applyFont="1"/>
    <xf numFmtId="0" fontId="0" fillId="0" borderId="1" xfId="0" applyBorder="1"/>
    <xf numFmtId="43" fontId="2" fillId="0" borderId="2" xfId="1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43" fontId="2" fillId="0" borderId="0" xfId="1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4" xfId="0" applyBorder="1" applyAlignment="1">
      <alignment horizontal="center" wrapText="1"/>
    </xf>
    <xf numFmtId="168" fontId="0" fillId="0" borderId="0" xfId="2" applyNumberFormat="1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68" fontId="0" fillId="0" borderId="0" xfId="2" applyNumberFormat="1" applyFont="1" applyFill="1" applyBorder="1"/>
    <xf numFmtId="16" fontId="0" fillId="0" borderId="0" xfId="0" applyNumberFormat="1"/>
    <xf numFmtId="1" fontId="0" fillId="0" borderId="4" xfId="0" applyNumberFormat="1" applyBorder="1"/>
    <xf numFmtId="1" fontId="0" fillId="0" borderId="0" xfId="0" applyNumberFormat="1" applyBorder="1"/>
    <xf numFmtId="1" fontId="0" fillId="0" borderId="5" xfId="0" applyNumberFormat="1" applyBorder="1"/>
    <xf numFmtId="41" fontId="1" fillId="0" borderId="4" xfId="1" applyNumberFormat="1" applyBorder="1"/>
    <xf numFmtId="1" fontId="6" fillId="0" borderId="0" xfId="0" applyNumberFormat="1" applyFon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6" fontId="2" fillId="0" borderId="0" xfId="0" applyNumberFormat="1" applyFont="1"/>
    <xf numFmtId="3" fontId="0" fillId="0" borderId="0" xfId="0" applyNumberFormat="1"/>
    <xf numFmtId="1" fontId="0" fillId="0" borderId="0" xfId="0" applyNumberFormat="1"/>
    <xf numFmtId="41" fontId="1" fillId="0" borderId="0" xfId="1" applyNumberFormat="1"/>
    <xf numFmtId="43" fontId="0" fillId="0" borderId="0" xfId="0" applyNumberForma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/>
    <xf numFmtId="169" fontId="7" fillId="0" borderId="14" xfId="0" quotePrefix="1" applyNumberFormat="1" applyFont="1" applyBorder="1" applyAlignment="1">
      <alignment horizontal="center"/>
    </xf>
    <xf numFmtId="15" fontId="6" fillId="0" borderId="14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164" fontId="1" fillId="0" borderId="7" xfId="2" applyNumberFormat="1" applyBorder="1"/>
    <xf numFmtId="0" fontId="0" fillId="0" borderId="7" xfId="0" applyBorder="1"/>
    <xf numFmtId="17" fontId="2" fillId="0" borderId="0" xfId="0" quotePrefix="1" applyNumberFormat="1" applyFont="1" applyAlignment="1">
      <alignment horizontal="left"/>
    </xf>
    <xf numFmtId="14" fontId="2" fillId="0" borderId="0" xfId="0" applyNumberFormat="1" applyFont="1"/>
    <xf numFmtId="168" fontId="2" fillId="0" borderId="0" xfId="2" applyNumberFormat="1" applyFont="1"/>
    <xf numFmtId="165" fontId="2" fillId="0" borderId="0" xfId="1" applyNumberFormat="1" applyFont="1"/>
    <xf numFmtId="44" fontId="2" fillId="0" borderId="0" xfId="0" applyNumberFormat="1" applyFont="1"/>
    <xf numFmtId="44" fontId="1" fillId="0" borderId="0" xfId="2"/>
    <xf numFmtId="170" fontId="1" fillId="0" borderId="0" xfId="2" applyNumberFormat="1"/>
    <xf numFmtId="44" fontId="0" fillId="0" borderId="0" xfId="0" applyNumberFormat="1"/>
    <xf numFmtId="44" fontId="0" fillId="0" borderId="0" xfId="2" quotePrefix="1" applyFont="1"/>
    <xf numFmtId="165" fontId="1" fillId="0" borderId="0" xfId="1" applyNumberFormat="1"/>
    <xf numFmtId="44" fontId="2" fillId="0" borderId="0" xfId="2" quotePrefix="1" applyFont="1" applyAlignment="1">
      <alignment horizontal="right"/>
    </xf>
    <xf numFmtId="171" fontId="0" fillId="0" borderId="0" xfId="0" applyNumberFormat="1"/>
    <xf numFmtId="172" fontId="1" fillId="0" borderId="0" xfId="1" quotePrefix="1" applyNumberFormat="1"/>
    <xf numFmtId="165" fontId="1" fillId="0" borderId="0" xfId="1" quotePrefix="1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9" xfId="0" applyBorder="1"/>
    <xf numFmtId="0" fontId="0" fillId="0" borderId="10" xfId="0" applyBorder="1"/>
    <xf numFmtId="0" fontId="3" fillId="0" borderId="9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/>
    <xf numFmtId="41" fontId="1" fillId="0" borderId="10" xfId="1" applyNumberFormat="1" applyBorder="1"/>
    <xf numFmtId="17" fontId="0" fillId="0" borderId="12" xfId="0" quotePrefix="1" applyNumberFormat="1" applyBorder="1"/>
    <xf numFmtId="165" fontId="1" fillId="0" borderId="0" xfId="1" applyNumberFormat="1" applyBorder="1"/>
    <xf numFmtId="165" fontId="1" fillId="0" borderId="13" xfId="1" applyNumberFormat="1" applyBorder="1"/>
    <xf numFmtId="0" fontId="0" fillId="0" borderId="12" xfId="0" quotePrefix="1" applyBorder="1"/>
    <xf numFmtId="0" fontId="0" fillId="0" borderId="19" xfId="0" applyBorder="1"/>
    <xf numFmtId="1" fontId="7" fillId="0" borderId="0" xfId="0" applyNumberFormat="1" applyFont="1" applyBorder="1"/>
    <xf numFmtId="0" fontId="3" fillId="0" borderId="18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0" fillId="0" borderId="14" xfId="0" applyBorder="1" applyAlignment="1">
      <alignment horizontal="left"/>
    </xf>
    <xf numFmtId="0" fontId="2" fillId="0" borderId="0" xfId="0" applyFont="1" applyBorder="1"/>
    <xf numFmtId="169" fontId="6" fillId="0" borderId="14" xfId="0" applyNumberFormat="1" applyFont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19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Border="1" applyAlignment="1">
      <alignment horizontal="right"/>
    </xf>
    <xf numFmtId="168" fontId="1" fillId="0" borderId="0" xfId="2" applyNumberFormat="1"/>
    <xf numFmtId="43" fontId="1" fillId="0" borderId="0" xfId="1" applyNumberFormat="1" applyAlignment="1">
      <alignment horizontal="right"/>
    </xf>
    <xf numFmtId="165" fontId="2" fillId="0" borderId="0" xfId="1" applyNumberFormat="1" applyFont="1" applyAlignment="1">
      <alignment horizontal="right"/>
    </xf>
    <xf numFmtId="171" fontId="7" fillId="0" borderId="0" xfId="0" applyNumberFormat="1" applyFont="1"/>
    <xf numFmtId="44" fontId="7" fillId="0" borderId="0" xfId="0" applyNumberFormat="1" applyFont="1"/>
    <xf numFmtId="41" fontId="0" fillId="0" borderId="0" xfId="0" applyNumberFormat="1"/>
    <xf numFmtId="173" fontId="2" fillId="0" borderId="0" xfId="2" applyNumberFormat="1" applyFont="1"/>
    <xf numFmtId="173" fontId="7" fillId="0" borderId="0" xfId="2" applyNumberFormat="1" applyFont="1"/>
    <xf numFmtId="44" fontId="2" fillId="0" borderId="0" xfId="2" applyFont="1"/>
    <xf numFmtId="171" fontId="2" fillId="0" borderId="0" xfId="0" applyNumberFormat="1" applyFont="1"/>
    <xf numFmtId="165" fontId="1" fillId="0" borderId="0" xfId="1" applyNumberFormat="1" applyAlignment="1">
      <alignment horizontal="right"/>
    </xf>
    <xf numFmtId="1" fontId="2" fillId="0" borderId="0" xfId="0" applyNumberFormat="1" applyFont="1"/>
    <xf numFmtId="41" fontId="1" fillId="0" borderId="6" xfId="1" applyNumberFormat="1" applyBorder="1"/>
    <xf numFmtId="1" fontId="6" fillId="0" borderId="7" xfId="0" applyNumberFormat="1" applyFont="1" applyBorder="1"/>
    <xf numFmtId="1" fontId="7" fillId="0" borderId="7" xfId="0" applyNumberFormat="1" applyFont="1" applyBorder="1"/>
    <xf numFmtId="38" fontId="2" fillId="0" borderId="0" xfId="0" applyNumberFormat="1" applyFont="1"/>
    <xf numFmtId="38" fontId="0" fillId="0" borderId="0" xfId="0" applyNumberForma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 applyAlignment="1">
      <alignment horizontal="center"/>
    </xf>
    <xf numFmtId="38" fontId="0" fillId="2" borderId="0" xfId="0" applyNumberFormat="1" applyFill="1"/>
    <xf numFmtId="38" fontId="0" fillId="0" borderId="0" xfId="0" applyNumberFormat="1" applyAlignment="1">
      <alignment horizontal="left"/>
    </xf>
    <xf numFmtId="38" fontId="0" fillId="0" borderId="19" xfId="0" applyNumberFormat="1" applyBorder="1"/>
    <xf numFmtId="38" fontId="0" fillId="2" borderId="19" xfId="0" applyNumberFormat="1" applyFill="1" applyBorder="1"/>
    <xf numFmtId="38" fontId="11" fillId="3" borderId="0" xfId="0" applyNumberFormat="1" applyFont="1" applyFill="1"/>
    <xf numFmtId="38" fontId="11" fillId="3" borderId="0" xfId="0" applyNumberFormat="1" applyFont="1" applyFill="1" applyBorder="1"/>
    <xf numFmtId="38" fontId="11" fillId="2" borderId="0" xfId="0" applyNumberFormat="1" applyFont="1" applyFill="1"/>
    <xf numFmtId="38" fontId="11" fillId="3" borderId="19" xfId="0" applyNumberFormat="1" applyFont="1" applyFill="1" applyBorder="1"/>
    <xf numFmtId="38" fontId="11" fillId="2" borderId="19" xfId="0" applyNumberFormat="1" applyFont="1" applyFill="1" applyBorder="1"/>
    <xf numFmtId="165" fontId="12" fillId="2" borderId="0" xfId="1" applyNumberFormat="1" applyFont="1" applyFill="1"/>
    <xf numFmtId="38" fontId="2" fillId="0" borderId="0" xfId="0" applyNumberFormat="1" applyFont="1" applyAlignment="1">
      <alignment horizontal="right"/>
    </xf>
    <xf numFmtId="165" fontId="13" fillId="3" borderId="0" xfId="1" applyNumberFormat="1" applyFont="1" applyFill="1"/>
    <xf numFmtId="165" fontId="14" fillId="0" borderId="19" xfId="1" applyNumberFormat="1" applyFont="1" applyFill="1" applyBorder="1"/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174" fontId="7" fillId="0" borderId="0" xfId="0" applyNumberFormat="1" applyFont="1"/>
    <xf numFmtId="44" fontId="7" fillId="0" borderId="0" xfId="2" applyFont="1"/>
    <xf numFmtId="174" fontId="0" fillId="0" borderId="0" xfId="0" applyNumberFormat="1"/>
    <xf numFmtId="44" fontId="0" fillId="0" borderId="0" xfId="2" applyFont="1"/>
    <xf numFmtId="0" fontId="7" fillId="0" borderId="0" xfId="0" applyFont="1"/>
    <xf numFmtId="0" fontId="0" fillId="2" borderId="0" xfId="0" applyFill="1"/>
    <xf numFmtId="164" fontId="1" fillId="2" borderId="0" xfId="2" applyNumberFormat="1" applyFill="1"/>
    <xf numFmtId="0" fontId="5" fillId="2" borderId="0" xfId="0" applyFont="1" applyFill="1" applyAlignment="1">
      <alignment horizontal="right"/>
    </xf>
    <xf numFmtId="0" fontId="16" fillId="3" borderId="0" xfId="0" applyFont="1" applyFill="1"/>
    <xf numFmtId="0" fontId="5" fillId="2" borderId="0" xfId="0" applyFont="1" applyFill="1"/>
    <xf numFmtId="0" fontId="0" fillId="2" borderId="1" xfId="0" applyFill="1" applyBorder="1"/>
    <xf numFmtId="43" fontId="2" fillId="2" borderId="2" xfId="1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43" fontId="2" fillId="2" borderId="0" xfId="1" applyFont="1" applyFill="1" applyBorder="1" applyAlignment="1">
      <alignment horizontal="center"/>
    </xf>
    <xf numFmtId="0" fontId="0" fillId="2" borderId="5" xfId="0" applyFill="1" applyBorder="1"/>
    <xf numFmtId="0" fontId="0" fillId="2" borderId="4" xfId="0" applyFill="1" applyBorder="1" applyAlignment="1">
      <alignment horizontal="center" wrapText="1"/>
    </xf>
    <xf numFmtId="168" fontId="0" fillId="2" borderId="0" xfId="2" applyNumberFormat="1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168" fontId="0" fillId="2" borderId="0" xfId="2" applyNumberFormat="1" applyFont="1" applyFill="1" applyBorder="1"/>
    <xf numFmtId="1" fontId="0" fillId="2" borderId="4" xfId="0" applyNumberFormat="1" applyFill="1" applyBorder="1"/>
    <xf numFmtId="1" fontId="0" fillId="2" borderId="6" xfId="0" applyNumberFormat="1" applyFill="1" applyBorder="1"/>
    <xf numFmtId="1" fontId="2" fillId="2" borderId="0" xfId="0" applyNumberFormat="1" applyFont="1" applyFill="1"/>
    <xf numFmtId="1" fontId="0" fillId="2" borderId="0" xfId="0" applyNumberFormat="1" applyFill="1"/>
    <xf numFmtId="1" fontId="6" fillId="2" borderId="0" xfId="0" applyNumberFormat="1" applyFont="1" applyFill="1" applyBorder="1"/>
    <xf numFmtId="1" fontId="6" fillId="2" borderId="7" xfId="0" applyNumberFormat="1" applyFont="1" applyFill="1" applyBorder="1"/>
    <xf numFmtId="1" fontId="6" fillId="2" borderId="5" xfId="0" applyNumberFormat="1" applyFont="1" applyFill="1" applyBorder="1"/>
    <xf numFmtId="1" fontId="6" fillId="2" borderId="8" xfId="0" applyNumberFormat="1" applyFont="1" applyFill="1" applyBorder="1"/>
    <xf numFmtId="14" fontId="0" fillId="0" borderId="0" xfId="0" applyNumberForma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22860</xdr:colOff>
          <xdr:row>0</xdr:row>
          <xdr:rowOff>0</xdr:rowOff>
        </xdr:from>
        <xdr:to>
          <xdr:col>19</xdr:col>
          <xdr:colOff>647700</xdr:colOff>
          <xdr:row>6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1150620</xdr:colOff>
          <xdr:row>0</xdr:row>
          <xdr:rowOff>30480</xdr:rowOff>
        </xdr:from>
        <xdr:to>
          <xdr:col>31</xdr:col>
          <xdr:colOff>0</xdr:colOff>
          <xdr:row>5</xdr:row>
          <xdr:rowOff>45720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0</xdr:row>
          <xdr:rowOff>45720</xdr:rowOff>
        </xdr:from>
        <xdr:to>
          <xdr:col>0</xdr:col>
          <xdr:colOff>1165860</xdr:colOff>
          <xdr:row>6</xdr:row>
          <xdr:rowOff>91440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0</xdr:rowOff>
        </xdr:from>
        <xdr:to>
          <xdr:col>0</xdr:col>
          <xdr:colOff>1508760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83" name="Object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426720</xdr:colOff>
          <xdr:row>1</xdr:row>
          <xdr:rowOff>22860</xdr:rowOff>
        </xdr:from>
        <xdr:to>
          <xdr:col>1</xdr:col>
          <xdr:colOff>723900</xdr:colOff>
          <xdr:row>7</xdr:row>
          <xdr:rowOff>106680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350520</xdr:colOff>
      <xdr:row>1</xdr:row>
      <xdr:rowOff>160020</xdr:rowOff>
    </xdr:from>
    <xdr:to>
      <xdr:col>0</xdr:col>
      <xdr:colOff>1729740</xdr:colOff>
      <xdr:row>8</xdr:row>
      <xdr:rowOff>45720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" y="358140"/>
          <a:ext cx="1379220" cy="1089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172</xdr:row>
      <xdr:rowOff>0</xdr:rowOff>
    </xdr:from>
    <xdr:to>
      <xdr:col>255</xdr:col>
      <xdr:colOff>624840</xdr:colOff>
      <xdr:row>175</xdr:row>
      <xdr:rowOff>0</xdr:rowOff>
    </xdr:to>
    <xdr:sp macro="" textlink="">
      <xdr:nvSpPr>
        <xdr:cNvPr id="5121" name="Rectangle 1"/>
        <xdr:cNvSpPr>
          <a:spLocks noChangeArrowheads="1"/>
        </xdr:cNvSpPr>
      </xdr:nvSpPr>
      <xdr:spPr bwMode="auto">
        <a:xfrm>
          <a:off x="0" y="3352800"/>
          <a:ext cx="162214560" cy="8915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563880</xdr:colOff>
      <xdr:row>175</xdr:row>
      <xdr:rowOff>129540</xdr:rowOff>
    </xdr:from>
    <xdr:to>
      <xdr:col>6</xdr:col>
      <xdr:colOff>167640</xdr:colOff>
      <xdr:row>180</xdr:row>
      <xdr:rowOff>38100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111240" y="4373880"/>
          <a:ext cx="228600" cy="86106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899160</xdr:colOff>
      <xdr:row>180</xdr:row>
      <xdr:rowOff>0</xdr:rowOff>
    </xdr:from>
    <xdr:to>
      <xdr:col>8</xdr:col>
      <xdr:colOff>350520</xdr:colOff>
      <xdr:row>191</xdr:row>
      <xdr:rowOff>0</xdr:rowOff>
    </xdr:to>
    <xdr:sp macro="" textlink="">
      <xdr:nvSpPr>
        <xdr:cNvPr id="5123" name="Oval 3"/>
        <xdr:cNvSpPr>
          <a:spLocks noChangeArrowheads="1"/>
        </xdr:cNvSpPr>
      </xdr:nvSpPr>
      <xdr:spPr bwMode="auto">
        <a:xfrm>
          <a:off x="3002280" y="5196840"/>
          <a:ext cx="4770120" cy="184404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64008" tIns="64008" rIns="64008" bIns="64008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sz="2400" b="0" i="0" u="none" strike="noStrike" baseline="0">
              <a:solidFill>
                <a:srgbClr val="FFFFFF"/>
              </a:solidFill>
              <a:latin typeface="Algerian"/>
            </a:rPr>
            <a:t>Drop these into the "Enron Detail" tab!!!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Settlement%20Detail%20August%2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ug%20OBA%20Balanc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Allocation%20Meter%20Scheme%20August%20'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fellin/es/Temporary%20Internet%20Files/OLKF/Internal%20Transfer%20August%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tstaab/LOCALS~1/Temp/GapBPileDaily06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itation%20Daily%20Volume%20Estim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Pricing"/>
      <sheetName val="Anadarko Summary"/>
      <sheetName val="Anadarko Detail"/>
      <sheetName val="Anadarko Imbalance"/>
      <sheetName val="Coleman Detail"/>
      <sheetName val="Coleman Summary"/>
      <sheetName val="Independent Detail"/>
      <sheetName val="Independent Summary"/>
      <sheetName val="Kennedy Detail"/>
      <sheetName val="Kennedy Summary"/>
      <sheetName val="MTG Detail"/>
      <sheetName val="MTG Summary"/>
      <sheetName val="Pennaco Barker Draw"/>
      <sheetName val="Pennaco S. Kitty 2"/>
      <sheetName val="Pennaco Imbalance"/>
      <sheetName val="Phillips Detail"/>
      <sheetName val="Phillips Summary"/>
      <sheetName val="Phillips Imbalance"/>
      <sheetName val="Quantum Detail"/>
      <sheetName val="Quantum Summary"/>
      <sheetName val="Wellstar Detail"/>
      <sheetName val="Wellstar Summary"/>
      <sheetName val="Wellstar Imbalance"/>
      <sheetName val="North Finn Detail"/>
      <sheetName val="North Finn Summary"/>
      <sheetName val="Yates Summary"/>
      <sheetName val="Yates Detail"/>
      <sheetName val="Westport Imbalance"/>
      <sheetName val=" Westport Detail"/>
      <sheetName val="ENA IMBAL"/>
      <sheetName val="Enron Detail"/>
      <sheetName val="ENA Summary"/>
      <sheetName val="ENA Fuel Purch"/>
      <sheetName val="Invoice Summary"/>
    </sheetNames>
    <sheetDataSet>
      <sheetData sheetId="0" refreshError="1">
        <row r="1">
          <cell r="A1">
            <v>37104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9">
          <cell r="G19">
            <v>66714.149999999994</v>
          </cell>
        </row>
        <row r="28">
          <cell r="G28">
            <v>49114.009999999995</v>
          </cell>
        </row>
      </sheetData>
      <sheetData sheetId="8" refreshError="1"/>
      <sheetData sheetId="9" refreshError="1"/>
      <sheetData sheetId="10" refreshError="1"/>
      <sheetData sheetId="11" refreshError="1">
        <row r="17">
          <cell r="G17">
            <v>30398.480000000003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>
        <row r="49">
          <cell r="B49">
            <v>422989</v>
          </cell>
          <cell r="C49">
            <v>404511</v>
          </cell>
          <cell r="E49">
            <v>899522</v>
          </cell>
          <cell r="F49">
            <v>856249</v>
          </cell>
          <cell r="H49">
            <v>22214</v>
          </cell>
          <cell r="I49">
            <v>20991</v>
          </cell>
          <cell r="K49">
            <v>444761</v>
          </cell>
          <cell r="L49">
            <v>417631</v>
          </cell>
          <cell r="N49">
            <v>386415</v>
          </cell>
          <cell r="O49">
            <v>366699</v>
          </cell>
          <cell r="Q49">
            <v>30269</v>
          </cell>
          <cell r="R49">
            <v>29391</v>
          </cell>
          <cell r="T49">
            <v>81077</v>
          </cell>
          <cell r="U49">
            <v>75821</v>
          </cell>
          <cell r="W49">
            <v>32498</v>
          </cell>
          <cell r="X49">
            <v>30937</v>
          </cell>
        </row>
      </sheetData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 refreshError="1"/>
      <sheetData sheetId="1" refreshError="1"/>
      <sheetData sheetId="2" refreshError="1"/>
      <sheetData sheetId="3" refreshError="1">
        <row r="47">
          <cell r="K47">
            <v>2072055.6423802131</v>
          </cell>
          <cell r="L47">
            <v>2030258</v>
          </cell>
          <cell r="M47">
            <v>-18010.438603985887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UGG vols"/>
      <sheetName val="Border"/>
      <sheetName val="Data"/>
      <sheetName val="Clydesdale"/>
      <sheetName val="Caballo alloc"/>
      <sheetName val="S. Kitty"/>
      <sheetName val="S. Kitty 2 Allocation"/>
      <sheetName val="Box Draw"/>
      <sheetName val="Maverick"/>
      <sheetName val="Barker Draw"/>
      <sheetName val="pathed allocation"/>
      <sheetName val="Pod Path Summary"/>
      <sheetName val="Net UA4 Calc"/>
      <sheetName val="Fuel&amp;UA4 Expense"/>
      <sheetName val="P&amp;L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2">
          <cell r="B72" t="str">
            <v>Fuel / LUAF</v>
          </cell>
          <cell r="D72">
            <v>-18010.438603985887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 - Service Verification"/>
      <sheetName val="ENA - Sales Invoice"/>
      <sheetName val="EMS - Service Invoice"/>
      <sheetName val="EMS - Supply Verification"/>
    </sheetNames>
    <sheetDataSet>
      <sheetData sheetId="0" refreshError="1"/>
      <sheetData sheetId="1" refreshError="1">
        <row r="32">
          <cell r="I32">
            <v>47716.679344130622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HV"/>
      <sheetName val="NomInput"/>
      <sheetName val="FlowInput"/>
      <sheetName val="Balance"/>
      <sheetName val="Summary"/>
      <sheetName val="Pennaco"/>
      <sheetName val="Citation"/>
      <sheetName val="Coleman"/>
      <sheetName val="Phillips"/>
      <sheetName val="Yates"/>
      <sheetName val="Huber"/>
      <sheetName val="HiPro"/>
      <sheetName val="AnchorBay"/>
      <sheetName val="Farleigh"/>
      <sheetName val="Lario"/>
      <sheetName val="Westport"/>
      <sheetName val="BlackHills"/>
      <sheetName val="Q"/>
      <sheetName val="R"/>
      <sheetName val="S"/>
    </sheetNames>
    <sheetDataSet>
      <sheetData sheetId="0" refreshError="1"/>
      <sheetData sheetId="1"/>
      <sheetData sheetId="2"/>
      <sheetData sheetId="3"/>
      <sheetData sheetId="4" refreshError="1"/>
      <sheetData sheetId="5"/>
      <sheetData sheetId="6" refreshError="1">
        <row r="8">
          <cell r="E8">
            <v>0</v>
          </cell>
          <cell r="H8">
            <v>0</v>
          </cell>
          <cell r="K8">
            <v>0</v>
          </cell>
          <cell r="N8">
            <v>0</v>
          </cell>
          <cell r="Q8">
            <v>0</v>
          </cell>
          <cell r="T8">
            <v>0</v>
          </cell>
          <cell r="W8">
            <v>0</v>
          </cell>
          <cell r="Z8">
            <v>0</v>
          </cell>
          <cell r="AC8">
            <v>0</v>
          </cell>
          <cell r="AF8">
            <v>0</v>
          </cell>
          <cell r="AI8">
            <v>0</v>
          </cell>
          <cell r="AL8">
            <v>0</v>
          </cell>
          <cell r="AO8">
            <v>0</v>
          </cell>
          <cell r="AR8">
            <v>0</v>
          </cell>
          <cell r="AU8">
            <v>0</v>
          </cell>
          <cell r="AX8">
            <v>0</v>
          </cell>
          <cell r="BA8">
            <v>0</v>
          </cell>
          <cell r="BD8">
            <v>0</v>
          </cell>
          <cell r="BG8">
            <v>0</v>
          </cell>
          <cell r="BJ8">
            <v>0</v>
          </cell>
          <cell r="BM8">
            <v>0</v>
          </cell>
          <cell r="BP8">
            <v>0</v>
          </cell>
          <cell r="BS8">
            <v>0</v>
          </cell>
          <cell r="BV8">
            <v>0</v>
          </cell>
          <cell r="BY8">
            <v>0</v>
          </cell>
          <cell r="CB8">
            <v>0</v>
          </cell>
          <cell r="CE8">
            <v>0</v>
          </cell>
          <cell r="CH8">
            <v>0</v>
          </cell>
          <cell r="CK8">
            <v>0</v>
          </cell>
          <cell r="CN8">
            <v>0</v>
          </cell>
        </row>
        <row r="9">
          <cell r="E9">
            <v>0</v>
          </cell>
          <cell r="H9">
            <v>0</v>
          </cell>
          <cell r="K9">
            <v>0</v>
          </cell>
          <cell r="N9">
            <v>0</v>
          </cell>
          <cell r="Q9">
            <v>0</v>
          </cell>
          <cell r="T9">
            <v>0</v>
          </cell>
          <cell r="W9">
            <v>0</v>
          </cell>
          <cell r="Z9">
            <v>0</v>
          </cell>
          <cell r="AC9">
            <v>0</v>
          </cell>
          <cell r="AF9">
            <v>0</v>
          </cell>
          <cell r="AI9">
            <v>0</v>
          </cell>
          <cell r="AL9">
            <v>0</v>
          </cell>
          <cell r="AO9">
            <v>0</v>
          </cell>
          <cell r="AR9">
            <v>0</v>
          </cell>
          <cell r="AU9">
            <v>0</v>
          </cell>
          <cell r="AX9">
            <v>0</v>
          </cell>
          <cell r="BA9">
            <v>0</v>
          </cell>
          <cell r="BD9">
            <v>0</v>
          </cell>
          <cell r="BG9">
            <v>0</v>
          </cell>
          <cell r="BJ9">
            <v>0</v>
          </cell>
          <cell r="BM9">
            <v>0</v>
          </cell>
          <cell r="BP9">
            <v>0</v>
          </cell>
          <cell r="BS9">
            <v>0</v>
          </cell>
          <cell r="BV9">
            <v>0</v>
          </cell>
          <cell r="BY9">
            <v>0</v>
          </cell>
          <cell r="CB9">
            <v>0</v>
          </cell>
          <cell r="CE9">
            <v>0</v>
          </cell>
          <cell r="CH9">
            <v>0</v>
          </cell>
          <cell r="CK9">
            <v>0</v>
          </cell>
          <cell r="CN9">
            <v>0</v>
          </cell>
        </row>
        <row r="10">
          <cell r="E10">
            <v>0</v>
          </cell>
          <cell r="H10">
            <v>0</v>
          </cell>
          <cell r="K10">
            <v>0</v>
          </cell>
          <cell r="N10">
            <v>0</v>
          </cell>
          <cell r="Q10">
            <v>0</v>
          </cell>
          <cell r="T10">
            <v>0</v>
          </cell>
          <cell r="W10">
            <v>0</v>
          </cell>
          <cell r="Z10">
            <v>0</v>
          </cell>
          <cell r="AC10">
            <v>0</v>
          </cell>
          <cell r="AF10">
            <v>0</v>
          </cell>
          <cell r="AI10">
            <v>0</v>
          </cell>
          <cell r="AL10">
            <v>0</v>
          </cell>
          <cell r="AO10">
            <v>0</v>
          </cell>
          <cell r="AR10">
            <v>0</v>
          </cell>
          <cell r="AU10">
            <v>0</v>
          </cell>
          <cell r="AX10">
            <v>0</v>
          </cell>
          <cell r="BA10">
            <v>0</v>
          </cell>
          <cell r="BD10">
            <v>0</v>
          </cell>
          <cell r="BG10">
            <v>0</v>
          </cell>
          <cell r="BJ10">
            <v>0</v>
          </cell>
          <cell r="BM10">
            <v>0</v>
          </cell>
          <cell r="BP10">
            <v>0</v>
          </cell>
          <cell r="BS10">
            <v>0</v>
          </cell>
          <cell r="BV10">
            <v>0</v>
          </cell>
          <cell r="BY10">
            <v>0</v>
          </cell>
          <cell r="CB10">
            <v>0</v>
          </cell>
          <cell r="CE10">
            <v>0</v>
          </cell>
          <cell r="CH10">
            <v>0</v>
          </cell>
          <cell r="CK10">
            <v>0</v>
          </cell>
          <cell r="CN10">
            <v>0</v>
          </cell>
        </row>
        <row r="11">
          <cell r="E11">
            <v>0</v>
          </cell>
          <cell r="H11">
            <v>0</v>
          </cell>
          <cell r="K11">
            <v>0</v>
          </cell>
          <cell r="N11">
            <v>0</v>
          </cell>
          <cell r="Q11">
            <v>0</v>
          </cell>
          <cell r="T11">
            <v>0</v>
          </cell>
          <cell r="W11">
            <v>0</v>
          </cell>
          <cell r="Z11">
            <v>0</v>
          </cell>
          <cell r="AC11">
            <v>0</v>
          </cell>
          <cell r="AF11">
            <v>0</v>
          </cell>
          <cell r="AI11">
            <v>0</v>
          </cell>
          <cell r="AL11">
            <v>0</v>
          </cell>
          <cell r="AO11">
            <v>0</v>
          </cell>
          <cell r="AR11">
            <v>0</v>
          </cell>
          <cell r="AU11">
            <v>0</v>
          </cell>
          <cell r="AX11">
            <v>0</v>
          </cell>
          <cell r="BA11">
            <v>0</v>
          </cell>
          <cell r="BD11">
            <v>0</v>
          </cell>
          <cell r="BG11">
            <v>0</v>
          </cell>
          <cell r="BJ11">
            <v>0</v>
          </cell>
          <cell r="BM11">
            <v>0</v>
          </cell>
          <cell r="BP11">
            <v>0</v>
          </cell>
          <cell r="BS11">
            <v>0</v>
          </cell>
          <cell r="BV11">
            <v>0</v>
          </cell>
          <cell r="BY11">
            <v>0</v>
          </cell>
          <cell r="CB11">
            <v>0</v>
          </cell>
          <cell r="CE11">
            <v>0</v>
          </cell>
          <cell r="CH11">
            <v>0</v>
          </cell>
          <cell r="CK11">
            <v>0</v>
          </cell>
          <cell r="CN11">
            <v>0</v>
          </cell>
        </row>
        <row r="13">
          <cell r="E13">
            <v>0</v>
          </cell>
          <cell r="H13">
            <v>0</v>
          </cell>
          <cell r="K13">
            <v>0</v>
          </cell>
          <cell r="N13">
            <v>0</v>
          </cell>
          <cell r="Q13">
            <v>0</v>
          </cell>
          <cell r="T13">
            <v>0</v>
          </cell>
          <cell r="W13">
            <v>0</v>
          </cell>
          <cell r="Z13">
            <v>0</v>
          </cell>
          <cell r="AC13">
            <v>0</v>
          </cell>
          <cell r="AF13">
            <v>0</v>
          </cell>
          <cell r="AI13">
            <v>0</v>
          </cell>
          <cell r="AL13">
            <v>0</v>
          </cell>
          <cell r="AO13">
            <v>0</v>
          </cell>
          <cell r="AR13">
            <v>0</v>
          </cell>
          <cell r="AU13">
            <v>0</v>
          </cell>
          <cell r="AX13">
            <v>0</v>
          </cell>
          <cell r="BA13">
            <v>0</v>
          </cell>
          <cell r="BD13">
            <v>0</v>
          </cell>
          <cell r="BG13">
            <v>0</v>
          </cell>
          <cell r="BJ13">
            <v>0</v>
          </cell>
          <cell r="BM13">
            <v>0</v>
          </cell>
          <cell r="BP13">
            <v>0</v>
          </cell>
          <cell r="BS13">
            <v>0</v>
          </cell>
          <cell r="BV13">
            <v>0</v>
          </cell>
          <cell r="BY13">
            <v>0</v>
          </cell>
          <cell r="CB13">
            <v>0</v>
          </cell>
          <cell r="CE13">
            <v>0</v>
          </cell>
          <cell r="CH13">
            <v>0</v>
          </cell>
          <cell r="CK13">
            <v>0</v>
          </cell>
          <cell r="CN13">
            <v>0</v>
          </cell>
        </row>
        <row r="14"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0</v>
          </cell>
          <cell r="W14">
            <v>0</v>
          </cell>
          <cell r="Z14">
            <v>0</v>
          </cell>
          <cell r="AC14">
            <v>0</v>
          </cell>
          <cell r="AF14">
            <v>0</v>
          </cell>
          <cell r="AI14">
            <v>0</v>
          </cell>
          <cell r="AL14">
            <v>0</v>
          </cell>
          <cell r="AO14">
            <v>0</v>
          </cell>
          <cell r="AR14">
            <v>0</v>
          </cell>
          <cell r="AU14">
            <v>0</v>
          </cell>
          <cell r="AX14">
            <v>0</v>
          </cell>
          <cell r="BA14">
            <v>0</v>
          </cell>
          <cell r="BD14">
            <v>0</v>
          </cell>
          <cell r="BG14">
            <v>0</v>
          </cell>
          <cell r="BJ14">
            <v>0</v>
          </cell>
          <cell r="BM14">
            <v>0</v>
          </cell>
          <cell r="BP14">
            <v>0</v>
          </cell>
          <cell r="BS14">
            <v>0</v>
          </cell>
          <cell r="BV14">
            <v>0</v>
          </cell>
          <cell r="BY14">
            <v>0</v>
          </cell>
          <cell r="CB14">
            <v>0</v>
          </cell>
          <cell r="CE14">
            <v>0</v>
          </cell>
          <cell r="CH14">
            <v>0</v>
          </cell>
          <cell r="CK14">
            <v>0</v>
          </cell>
          <cell r="CN14">
            <v>0</v>
          </cell>
        </row>
        <row r="15">
          <cell r="E15">
            <v>0</v>
          </cell>
          <cell r="H15">
            <v>0</v>
          </cell>
          <cell r="K15">
            <v>0</v>
          </cell>
          <cell r="N15">
            <v>0</v>
          </cell>
          <cell r="Q15">
            <v>0</v>
          </cell>
          <cell r="T15">
            <v>0</v>
          </cell>
          <cell r="W15">
            <v>0</v>
          </cell>
          <cell r="Z15">
            <v>0</v>
          </cell>
          <cell r="AC15">
            <v>0</v>
          </cell>
          <cell r="AF15">
            <v>0</v>
          </cell>
          <cell r="AI15">
            <v>0</v>
          </cell>
          <cell r="AL15">
            <v>0</v>
          </cell>
          <cell r="AO15">
            <v>0</v>
          </cell>
          <cell r="AR15">
            <v>0</v>
          </cell>
          <cell r="AU15">
            <v>0</v>
          </cell>
          <cell r="AX15">
            <v>0</v>
          </cell>
          <cell r="BA15">
            <v>0</v>
          </cell>
          <cell r="BD15">
            <v>0</v>
          </cell>
          <cell r="BG15">
            <v>0</v>
          </cell>
          <cell r="BJ15">
            <v>0</v>
          </cell>
          <cell r="BM15">
            <v>0</v>
          </cell>
          <cell r="BP15">
            <v>0</v>
          </cell>
          <cell r="BS15">
            <v>0</v>
          </cell>
          <cell r="BV15">
            <v>0</v>
          </cell>
          <cell r="BY15">
            <v>0</v>
          </cell>
          <cell r="CB15">
            <v>0</v>
          </cell>
          <cell r="CE15">
            <v>0</v>
          </cell>
          <cell r="CH15">
            <v>0</v>
          </cell>
          <cell r="CK15">
            <v>0</v>
          </cell>
          <cell r="CN15">
            <v>0</v>
          </cell>
        </row>
        <row r="16">
          <cell r="E16">
            <v>0</v>
          </cell>
          <cell r="H16">
            <v>0</v>
          </cell>
          <cell r="K16">
            <v>0</v>
          </cell>
          <cell r="N16">
            <v>0</v>
          </cell>
          <cell r="Q16">
            <v>0</v>
          </cell>
          <cell r="T16">
            <v>0</v>
          </cell>
          <cell r="W16">
            <v>0</v>
          </cell>
          <cell r="Z16">
            <v>0</v>
          </cell>
          <cell r="AC16">
            <v>0</v>
          </cell>
          <cell r="AF16">
            <v>0</v>
          </cell>
          <cell r="AI16">
            <v>0</v>
          </cell>
          <cell r="AL16">
            <v>0</v>
          </cell>
          <cell r="AO16">
            <v>0</v>
          </cell>
          <cell r="AR16">
            <v>0</v>
          </cell>
          <cell r="AU16">
            <v>0</v>
          </cell>
          <cell r="AX16">
            <v>0</v>
          </cell>
          <cell r="BA16">
            <v>0</v>
          </cell>
          <cell r="BD16">
            <v>0</v>
          </cell>
          <cell r="BG16">
            <v>0</v>
          </cell>
          <cell r="BJ16">
            <v>0</v>
          </cell>
          <cell r="BM16">
            <v>0</v>
          </cell>
          <cell r="BP16">
            <v>0</v>
          </cell>
          <cell r="BS16">
            <v>0</v>
          </cell>
          <cell r="BV16">
            <v>0</v>
          </cell>
          <cell r="BY16">
            <v>0</v>
          </cell>
          <cell r="CB16">
            <v>0</v>
          </cell>
          <cell r="CE16">
            <v>0</v>
          </cell>
          <cell r="CH16">
            <v>0</v>
          </cell>
          <cell r="CK16">
            <v>0</v>
          </cell>
          <cell r="CN16">
            <v>0</v>
          </cell>
        </row>
        <row r="18">
          <cell r="E18">
            <v>0</v>
          </cell>
          <cell r="H18">
            <v>0</v>
          </cell>
          <cell r="K18">
            <v>0</v>
          </cell>
          <cell r="N18">
            <v>0</v>
          </cell>
          <cell r="Q18">
            <v>0</v>
          </cell>
          <cell r="T18">
            <v>0</v>
          </cell>
          <cell r="W18">
            <v>0</v>
          </cell>
          <cell r="Z18">
            <v>0</v>
          </cell>
          <cell r="AC18">
            <v>0</v>
          </cell>
          <cell r="AF18">
            <v>0</v>
          </cell>
          <cell r="AI18">
            <v>0</v>
          </cell>
          <cell r="AL18">
            <v>0</v>
          </cell>
          <cell r="AO18">
            <v>0</v>
          </cell>
          <cell r="AR18">
            <v>0</v>
          </cell>
          <cell r="AU18">
            <v>0</v>
          </cell>
          <cell r="AX18">
            <v>0</v>
          </cell>
          <cell r="BA18">
            <v>0</v>
          </cell>
          <cell r="BD18">
            <v>0</v>
          </cell>
          <cell r="BG18">
            <v>0</v>
          </cell>
          <cell r="BJ18">
            <v>0</v>
          </cell>
          <cell r="BM18">
            <v>0</v>
          </cell>
          <cell r="BP18">
            <v>0</v>
          </cell>
          <cell r="BS18">
            <v>0</v>
          </cell>
          <cell r="BV18">
            <v>0</v>
          </cell>
          <cell r="BY18">
            <v>0</v>
          </cell>
          <cell r="CB18">
            <v>0</v>
          </cell>
          <cell r="CE18">
            <v>0</v>
          </cell>
          <cell r="CH18">
            <v>0</v>
          </cell>
          <cell r="CK18">
            <v>0</v>
          </cell>
          <cell r="CN18">
            <v>0</v>
          </cell>
        </row>
        <row r="19">
          <cell r="E19">
            <v>0</v>
          </cell>
          <cell r="H19">
            <v>0</v>
          </cell>
          <cell r="K19">
            <v>0</v>
          </cell>
          <cell r="N19">
            <v>0</v>
          </cell>
          <cell r="Q19">
            <v>0</v>
          </cell>
          <cell r="T19">
            <v>0</v>
          </cell>
          <cell r="W19">
            <v>0</v>
          </cell>
          <cell r="Z19">
            <v>0</v>
          </cell>
          <cell r="AC19">
            <v>0</v>
          </cell>
          <cell r="AF19">
            <v>0</v>
          </cell>
          <cell r="AI19">
            <v>0</v>
          </cell>
          <cell r="AL19">
            <v>0</v>
          </cell>
          <cell r="AO19">
            <v>0</v>
          </cell>
          <cell r="AR19">
            <v>0</v>
          </cell>
          <cell r="AU19">
            <v>0</v>
          </cell>
          <cell r="AX19">
            <v>0</v>
          </cell>
          <cell r="BA19">
            <v>0</v>
          </cell>
          <cell r="BD19">
            <v>0</v>
          </cell>
          <cell r="BG19">
            <v>0</v>
          </cell>
          <cell r="BJ19">
            <v>0</v>
          </cell>
          <cell r="BM19">
            <v>0</v>
          </cell>
          <cell r="BP19">
            <v>0</v>
          </cell>
          <cell r="BS19">
            <v>0</v>
          </cell>
          <cell r="BV19">
            <v>0</v>
          </cell>
          <cell r="BY19">
            <v>0</v>
          </cell>
          <cell r="CB19">
            <v>0</v>
          </cell>
          <cell r="CE19">
            <v>0</v>
          </cell>
          <cell r="CH19">
            <v>0</v>
          </cell>
          <cell r="CK19">
            <v>0</v>
          </cell>
          <cell r="CN19">
            <v>0</v>
          </cell>
        </row>
        <row r="20">
          <cell r="E20">
            <v>0</v>
          </cell>
          <cell r="H20">
            <v>0</v>
          </cell>
          <cell r="K20">
            <v>0</v>
          </cell>
          <cell r="N20">
            <v>0</v>
          </cell>
          <cell r="Q20">
            <v>0</v>
          </cell>
          <cell r="T20">
            <v>0</v>
          </cell>
          <cell r="W20">
            <v>0</v>
          </cell>
          <cell r="Z20">
            <v>0</v>
          </cell>
          <cell r="AC20">
            <v>0</v>
          </cell>
          <cell r="AF20">
            <v>0</v>
          </cell>
          <cell r="AI20">
            <v>0</v>
          </cell>
          <cell r="AL20">
            <v>0</v>
          </cell>
          <cell r="AO20">
            <v>0</v>
          </cell>
          <cell r="AR20">
            <v>0</v>
          </cell>
          <cell r="AU20">
            <v>0</v>
          </cell>
          <cell r="AX20">
            <v>0</v>
          </cell>
          <cell r="BA20">
            <v>0</v>
          </cell>
          <cell r="BD20">
            <v>0</v>
          </cell>
          <cell r="BG20">
            <v>0</v>
          </cell>
          <cell r="BJ20">
            <v>0</v>
          </cell>
          <cell r="BM20">
            <v>0</v>
          </cell>
          <cell r="BP20">
            <v>0</v>
          </cell>
          <cell r="BS20">
            <v>0</v>
          </cell>
          <cell r="BV20">
            <v>0</v>
          </cell>
          <cell r="BY20">
            <v>0</v>
          </cell>
          <cell r="CB20">
            <v>0</v>
          </cell>
          <cell r="CE20">
            <v>0</v>
          </cell>
          <cell r="CH20">
            <v>0</v>
          </cell>
          <cell r="CK20">
            <v>0</v>
          </cell>
          <cell r="CN20">
            <v>0</v>
          </cell>
        </row>
        <row r="21">
          <cell r="E21">
            <v>0</v>
          </cell>
          <cell r="H21">
            <v>0</v>
          </cell>
          <cell r="K21">
            <v>0</v>
          </cell>
          <cell r="N21">
            <v>0</v>
          </cell>
          <cell r="Q21">
            <v>0</v>
          </cell>
          <cell r="T21">
            <v>0</v>
          </cell>
          <cell r="W21">
            <v>0</v>
          </cell>
          <cell r="Z21">
            <v>0</v>
          </cell>
          <cell r="AC21">
            <v>0</v>
          </cell>
          <cell r="AF21">
            <v>0</v>
          </cell>
          <cell r="AI21">
            <v>0</v>
          </cell>
          <cell r="AL21">
            <v>0</v>
          </cell>
          <cell r="AO21">
            <v>0</v>
          </cell>
          <cell r="AR21">
            <v>0</v>
          </cell>
          <cell r="AU21">
            <v>0</v>
          </cell>
          <cell r="AX21">
            <v>0</v>
          </cell>
          <cell r="BA21">
            <v>0</v>
          </cell>
          <cell r="BD21">
            <v>0</v>
          </cell>
          <cell r="BG21">
            <v>0</v>
          </cell>
          <cell r="BJ21">
            <v>0</v>
          </cell>
          <cell r="BM21">
            <v>0</v>
          </cell>
          <cell r="BP21">
            <v>0</v>
          </cell>
          <cell r="BS21">
            <v>0</v>
          </cell>
          <cell r="BV21">
            <v>0</v>
          </cell>
          <cell r="BY21">
            <v>0</v>
          </cell>
          <cell r="CB21">
            <v>0</v>
          </cell>
          <cell r="CE21">
            <v>0</v>
          </cell>
          <cell r="CH21">
            <v>0</v>
          </cell>
          <cell r="CK21">
            <v>0</v>
          </cell>
          <cell r="CN21">
            <v>0</v>
          </cell>
        </row>
        <row r="23">
          <cell r="E23">
            <v>726</v>
          </cell>
          <cell r="H23">
            <v>726</v>
          </cell>
          <cell r="K23">
            <v>726</v>
          </cell>
          <cell r="N23">
            <v>726</v>
          </cell>
          <cell r="Q23">
            <v>726</v>
          </cell>
          <cell r="T23">
            <v>726</v>
          </cell>
          <cell r="W23">
            <v>726</v>
          </cell>
          <cell r="Z23">
            <v>726</v>
          </cell>
          <cell r="AC23">
            <v>726</v>
          </cell>
          <cell r="AF23">
            <v>726</v>
          </cell>
          <cell r="AI23">
            <v>726</v>
          </cell>
          <cell r="AL23">
            <v>726</v>
          </cell>
          <cell r="AO23">
            <v>726</v>
          </cell>
          <cell r="AR23">
            <v>726</v>
          </cell>
          <cell r="AU23">
            <v>726</v>
          </cell>
          <cell r="AX23">
            <v>726</v>
          </cell>
          <cell r="BA23">
            <v>726</v>
          </cell>
          <cell r="BD23">
            <v>726</v>
          </cell>
          <cell r="BG23">
            <v>726</v>
          </cell>
          <cell r="BJ23">
            <v>726</v>
          </cell>
          <cell r="BM23">
            <v>726</v>
          </cell>
          <cell r="BP23">
            <v>726</v>
          </cell>
          <cell r="BS23">
            <v>651</v>
          </cell>
          <cell r="BV23">
            <v>651</v>
          </cell>
          <cell r="BY23">
            <v>651</v>
          </cell>
          <cell r="CB23">
            <v>651</v>
          </cell>
          <cell r="CE23">
            <v>651</v>
          </cell>
          <cell r="CH23">
            <v>651</v>
          </cell>
          <cell r="CK23">
            <v>651</v>
          </cell>
          <cell r="CN23">
            <v>651</v>
          </cell>
        </row>
        <row r="24">
          <cell r="E24">
            <v>715</v>
          </cell>
          <cell r="H24">
            <v>715</v>
          </cell>
          <cell r="K24">
            <v>713</v>
          </cell>
          <cell r="N24">
            <v>699</v>
          </cell>
          <cell r="Q24">
            <v>708</v>
          </cell>
          <cell r="T24">
            <v>708</v>
          </cell>
          <cell r="W24">
            <v>695</v>
          </cell>
          <cell r="Z24">
            <v>699</v>
          </cell>
          <cell r="AC24">
            <v>703</v>
          </cell>
          <cell r="AF24">
            <v>691</v>
          </cell>
          <cell r="AI24">
            <v>701</v>
          </cell>
          <cell r="AL24">
            <v>697</v>
          </cell>
          <cell r="AO24">
            <v>690</v>
          </cell>
          <cell r="AR24">
            <v>696</v>
          </cell>
          <cell r="AU24">
            <v>693</v>
          </cell>
          <cell r="AX24">
            <v>692</v>
          </cell>
          <cell r="BA24">
            <v>689</v>
          </cell>
          <cell r="BD24">
            <v>680</v>
          </cell>
          <cell r="BG24">
            <v>694</v>
          </cell>
          <cell r="BJ24">
            <v>690</v>
          </cell>
          <cell r="BM24">
            <v>686</v>
          </cell>
          <cell r="BP24">
            <v>686</v>
          </cell>
          <cell r="BS24">
            <v>688</v>
          </cell>
          <cell r="BV24">
            <v>685</v>
          </cell>
          <cell r="BY24">
            <v>671</v>
          </cell>
          <cell r="CB24">
            <v>664</v>
          </cell>
          <cell r="CE24">
            <v>660</v>
          </cell>
          <cell r="CH24">
            <v>656</v>
          </cell>
          <cell r="CK24">
            <v>649</v>
          </cell>
          <cell r="CN24">
            <v>583</v>
          </cell>
        </row>
        <row r="25">
          <cell r="E25">
            <v>-11</v>
          </cell>
          <cell r="H25">
            <v>-11</v>
          </cell>
          <cell r="K25">
            <v>-13</v>
          </cell>
          <cell r="N25">
            <v>-27</v>
          </cell>
          <cell r="Q25">
            <v>-18</v>
          </cell>
          <cell r="T25">
            <v>-18</v>
          </cell>
          <cell r="W25">
            <v>-31</v>
          </cell>
          <cell r="Z25">
            <v>-27</v>
          </cell>
          <cell r="AC25">
            <v>-23</v>
          </cell>
          <cell r="AF25">
            <v>-35</v>
          </cell>
          <cell r="AI25">
            <v>-25</v>
          </cell>
          <cell r="AL25">
            <v>-29</v>
          </cell>
          <cell r="AO25">
            <v>-36</v>
          </cell>
          <cell r="AR25">
            <v>-30</v>
          </cell>
          <cell r="AU25">
            <v>-33</v>
          </cell>
          <cell r="AX25">
            <v>-34</v>
          </cell>
          <cell r="BA25">
            <v>-37</v>
          </cell>
          <cell r="BD25">
            <v>-46</v>
          </cell>
          <cell r="BG25">
            <v>-32</v>
          </cell>
          <cell r="BJ25">
            <v>-36</v>
          </cell>
          <cell r="BM25">
            <v>-40</v>
          </cell>
          <cell r="BP25">
            <v>-40</v>
          </cell>
          <cell r="BS25">
            <v>37</v>
          </cell>
          <cell r="BV25">
            <v>34</v>
          </cell>
          <cell r="BY25">
            <v>20</v>
          </cell>
          <cell r="CB25">
            <v>13</v>
          </cell>
          <cell r="CE25">
            <v>9</v>
          </cell>
          <cell r="CH25">
            <v>5</v>
          </cell>
          <cell r="CK25">
            <v>-2</v>
          </cell>
          <cell r="CN25">
            <v>-68</v>
          </cell>
        </row>
        <row r="26">
          <cell r="E26">
            <v>-11</v>
          </cell>
          <cell r="H26">
            <v>-22</v>
          </cell>
          <cell r="K26">
            <v>-35</v>
          </cell>
          <cell r="N26">
            <v>-62</v>
          </cell>
          <cell r="Q26">
            <v>-80</v>
          </cell>
          <cell r="T26">
            <v>-98</v>
          </cell>
          <cell r="W26">
            <v>-129</v>
          </cell>
          <cell r="Z26">
            <v>-156</v>
          </cell>
          <cell r="AC26">
            <v>-179</v>
          </cell>
          <cell r="AF26">
            <v>-214</v>
          </cell>
          <cell r="AI26">
            <v>-239</v>
          </cell>
          <cell r="AL26">
            <v>-268</v>
          </cell>
          <cell r="AO26">
            <v>-304</v>
          </cell>
          <cell r="AR26">
            <v>-334</v>
          </cell>
          <cell r="AU26">
            <v>-367</v>
          </cell>
          <cell r="AX26">
            <v>-401</v>
          </cell>
          <cell r="BA26">
            <v>-438</v>
          </cell>
          <cell r="BD26">
            <v>-484</v>
          </cell>
          <cell r="BG26">
            <v>-516</v>
          </cell>
          <cell r="BJ26">
            <v>-552</v>
          </cell>
          <cell r="BM26">
            <v>-592</v>
          </cell>
          <cell r="BP26">
            <v>-632</v>
          </cell>
          <cell r="BS26">
            <v>-595</v>
          </cell>
          <cell r="BV26">
            <v>-561</v>
          </cell>
          <cell r="BY26">
            <v>-541</v>
          </cell>
          <cell r="CB26">
            <v>-528</v>
          </cell>
          <cell r="CE26">
            <v>-519</v>
          </cell>
          <cell r="CH26">
            <v>-514</v>
          </cell>
          <cell r="CK26">
            <v>-516</v>
          </cell>
          <cell r="CN26">
            <v>-584</v>
          </cell>
        </row>
        <row r="28">
          <cell r="E28">
            <v>726</v>
          </cell>
          <cell r="H28">
            <v>726</v>
          </cell>
          <cell r="K28">
            <v>726</v>
          </cell>
          <cell r="N28">
            <v>726</v>
          </cell>
          <cell r="Q28">
            <v>726</v>
          </cell>
          <cell r="T28">
            <v>726</v>
          </cell>
          <cell r="W28">
            <v>726</v>
          </cell>
          <cell r="Z28">
            <v>726</v>
          </cell>
          <cell r="AC28">
            <v>726</v>
          </cell>
          <cell r="AF28">
            <v>726</v>
          </cell>
          <cell r="AI28">
            <v>726</v>
          </cell>
          <cell r="AL28">
            <v>726</v>
          </cell>
          <cell r="AO28">
            <v>726</v>
          </cell>
          <cell r="AR28">
            <v>726</v>
          </cell>
          <cell r="AU28">
            <v>726</v>
          </cell>
          <cell r="AX28">
            <v>726</v>
          </cell>
          <cell r="BA28">
            <v>726</v>
          </cell>
          <cell r="BD28">
            <v>726</v>
          </cell>
          <cell r="BG28">
            <v>726</v>
          </cell>
          <cell r="BJ28">
            <v>726</v>
          </cell>
          <cell r="BM28">
            <v>726</v>
          </cell>
          <cell r="BP28">
            <v>726</v>
          </cell>
          <cell r="BS28">
            <v>651</v>
          </cell>
          <cell r="BV28">
            <v>651</v>
          </cell>
          <cell r="BY28">
            <v>651</v>
          </cell>
          <cell r="CB28">
            <v>651</v>
          </cell>
          <cell r="CE28">
            <v>651</v>
          </cell>
          <cell r="CH28">
            <v>651</v>
          </cell>
          <cell r="CK28">
            <v>651</v>
          </cell>
          <cell r="CN28">
            <v>651</v>
          </cell>
        </row>
        <row r="29">
          <cell r="E29">
            <v>715</v>
          </cell>
          <cell r="H29">
            <v>715</v>
          </cell>
          <cell r="K29">
            <v>713</v>
          </cell>
          <cell r="N29">
            <v>699</v>
          </cell>
          <cell r="Q29">
            <v>708</v>
          </cell>
          <cell r="T29">
            <v>708</v>
          </cell>
          <cell r="W29">
            <v>695</v>
          </cell>
          <cell r="Z29">
            <v>699</v>
          </cell>
          <cell r="AC29">
            <v>703</v>
          </cell>
          <cell r="AF29">
            <v>691</v>
          </cell>
          <cell r="AI29">
            <v>701</v>
          </cell>
          <cell r="AL29">
            <v>697</v>
          </cell>
          <cell r="AO29">
            <v>690</v>
          </cell>
          <cell r="AR29">
            <v>696</v>
          </cell>
          <cell r="AU29">
            <v>693</v>
          </cell>
          <cell r="AX29">
            <v>692</v>
          </cell>
          <cell r="BA29">
            <v>689</v>
          </cell>
          <cell r="BD29">
            <v>680</v>
          </cell>
          <cell r="BG29">
            <v>694</v>
          </cell>
          <cell r="BJ29">
            <v>690</v>
          </cell>
          <cell r="BM29">
            <v>686</v>
          </cell>
          <cell r="BP29">
            <v>686</v>
          </cell>
          <cell r="BS29">
            <v>688</v>
          </cell>
          <cell r="BV29">
            <v>685</v>
          </cell>
          <cell r="BY29">
            <v>671</v>
          </cell>
          <cell r="CB29">
            <v>664</v>
          </cell>
          <cell r="CE29">
            <v>660</v>
          </cell>
          <cell r="CH29">
            <v>656</v>
          </cell>
          <cell r="CK29">
            <v>649</v>
          </cell>
          <cell r="CN29">
            <v>583</v>
          </cell>
        </row>
        <row r="30">
          <cell r="E30">
            <v>-11</v>
          </cell>
          <cell r="H30">
            <v>-11</v>
          </cell>
          <cell r="K30">
            <v>-13</v>
          </cell>
          <cell r="N30">
            <v>-27</v>
          </cell>
          <cell r="Q30">
            <v>-18</v>
          </cell>
          <cell r="T30">
            <v>-18</v>
          </cell>
          <cell r="W30">
            <v>-31</v>
          </cell>
          <cell r="Z30">
            <v>-27</v>
          </cell>
          <cell r="AC30">
            <v>-23</v>
          </cell>
          <cell r="AF30">
            <v>-35</v>
          </cell>
          <cell r="AI30">
            <v>-25</v>
          </cell>
          <cell r="AL30">
            <v>-29</v>
          </cell>
          <cell r="AO30">
            <v>-36</v>
          </cell>
          <cell r="AR30">
            <v>-30</v>
          </cell>
          <cell r="AU30">
            <v>-33</v>
          </cell>
          <cell r="AX30">
            <v>-34</v>
          </cell>
          <cell r="BA30">
            <v>-37</v>
          </cell>
          <cell r="BD30">
            <v>-46</v>
          </cell>
          <cell r="BG30">
            <v>-32</v>
          </cell>
          <cell r="BJ30">
            <v>-36</v>
          </cell>
          <cell r="BM30">
            <v>-40</v>
          </cell>
          <cell r="BP30">
            <v>-40</v>
          </cell>
          <cell r="BS30">
            <v>37</v>
          </cell>
          <cell r="BV30">
            <v>34</v>
          </cell>
          <cell r="BY30">
            <v>20</v>
          </cell>
          <cell r="CB30">
            <v>13</v>
          </cell>
          <cell r="CE30">
            <v>9</v>
          </cell>
          <cell r="CH30">
            <v>5</v>
          </cell>
          <cell r="CK30">
            <v>-2</v>
          </cell>
          <cell r="CN30">
            <v>-68</v>
          </cell>
        </row>
        <row r="31">
          <cell r="E31">
            <v>-11</v>
          </cell>
          <cell r="H31">
            <v>-22</v>
          </cell>
          <cell r="K31">
            <v>-35</v>
          </cell>
          <cell r="N31">
            <v>-62</v>
          </cell>
          <cell r="Q31">
            <v>-80</v>
          </cell>
          <cell r="T31">
            <v>-98</v>
          </cell>
          <cell r="W31">
            <v>-129</v>
          </cell>
          <cell r="Z31">
            <v>-156</v>
          </cell>
          <cell r="AC31">
            <v>-179</v>
          </cell>
          <cell r="AF31">
            <v>-214</v>
          </cell>
          <cell r="AI31">
            <v>-239</v>
          </cell>
          <cell r="AL31">
            <v>-268</v>
          </cell>
          <cell r="AO31">
            <v>-304</v>
          </cell>
          <cell r="AR31">
            <v>-334</v>
          </cell>
          <cell r="AU31">
            <v>-367</v>
          </cell>
          <cell r="AX31">
            <v>-401</v>
          </cell>
          <cell r="BA31">
            <v>-438</v>
          </cell>
          <cell r="BD31">
            <v>-484</v>
          </cell>
          <cell r="BG31">
            <v>-516</v>
          </cell>
          <cell r="BJ31">
            <v>-552</v>
          </cell>
          <cell r="BM31">
            <v>-592</v>
          </cell>
          <cell r="BP31">
            <v>-632</v>
          </cell>
          <cell r="BS31">
            <v>-595</v>
          </cell>
          <cell r="BV31">
            <v>-561</v>
          </cell>
          <cell r="BY31">
            <v>-541</v>
          </cell>
          <cell r="CB31">
            <v>-528</v>
          </cell>
          <cell r="CE31">
            <v>-519</v>
          </cell>
          <cell r="CH31">
            <v>-514</v>
          </cell>
          <cell r="CK31">
            <v>-516</v>
          </cell>
          <cell r="CN31">
            <v>-584</v>
          </cell>
        </row>
        <row r="91">
          <cell r="E91">
            <v>771</v>
          </cell>
          <cell r="H91">
            <v>770</v>
          </cell>
          <cell r="K91">
            <v>771</v>
          </cell>
          <cell r="N91">
            <v>757</v>
          </cell>
          <cell r="Q91">
            <v>761</v>
          </cell>
          <cell r="T91">
            <v>764</v>
          </cell>
          <cell r="W91">
            <v>754</v>
          </cell>
          <cell r="Z91">
            <v>753</v>
          </cell>
          <cell r="AC91">
            <v>761</v>
          </cell>
          <cell r="AF91">
            <v>759</v>
          </cell>
          <cell r="AI91">
            <v>756</v>
          </cell>
          <cell r="AL91">
            <v>748</v>
          </cell>
          <cell r="AO91">
            <v>750</v>
          </cell>
          <cell r="AR91">
            <v>751</v>
          </cell>
          <cell r="AU91">
            <v>745</v>
          </cell>
          <cell r="AX91">
            <v>743</v>
          </cell>
          <cell r="BA91">
            <v>743</v>
          </cell>
          <cell r="BD91">
            <v>735</v>
          </cell>
          <cell r="BG91">
            <v>736</v>
          </cell>
          <cell r="BJ91">
            <v>742</v>
          </cell>
          <cell r="BM91">
            <v>740</v>
          </cell>
          <cell r="BP91">
            <v>742</v>
          </cell>
          <cell r="BS91">
            <v>746</v>
          </cell>
          <cell r="BV91">
            <v>744</v>
          </cell>
          <cell r="BY91">
            <v>726</v>
          </cell>
          <cell r="CB91">
            <v>716</v>
          </cell>
          <cell r="CE91">
            <v>712</v>
          </cell>
          <cell r="CH91">
            <v>715</v>
          </cell>
          <cell r="CK91">
            <v>707</v>
          </cell>
          <cell r="CN91">
            <v>632</v>
          </cell>
        </row>
        <row r="92">
          <cell r="E92">
            <v>21</v>
          </cell>
          <cell r="H92">
            <v>21</v>
          </cell>
          <cell r="K92">
            <v>22</v>
          </cell>
          <cell r="N92">
            <v>21</v>
          </cell>
          <cell r="Q92">
            <v>21</v>
          </cell>
          <cell r="T92">
            <v>21</v>
          </cell>
          <cell r="W92">
            <v>20</v>
          </cell>
          <cell r="Z92">
            <v>20</v>
          </cell>
          <cell r="AC92">
            <v>20</v>
          </cell>
          <cell r="AF92">
            <v>20</v>
          </cell>
          <cell r="AI92">
            <v>20</v>
          </cell>
          <cell r="AL92">
            <v>20</v>
          </cell>
          <cell r="AO92">
            <v>20</v>
          </cell>
          <cell r="AR92">
            <v>20</v>
          </cell>
          <cell r="AU92">
            <v>19</v>
          </cell>
          <cell r="AX92">
            <v>19</v>
          </cell>
          <cell r="BA92">
            <v>19</v>
          </cell>
          <cell r="BD92">
            <v>19</v>
          </cell>
          <cell r="BG92">
            <v>20</v>
          </cell>
          <cell r="BJ92">
            <v>20</v>
          </cell>
          <cell r="BM92">
            <v>20</v>
          </cell>
          <cell r="BP92">
            <v>20</v>
          </cell>
          <cell r="BS92">
            <v>20</v>
          </cell>
          <cell r="BV92">
            <v>20</v>
          </cell>
          <cell r="BY92">
            <v>20</v>
          </cell>
          <cell r="CB92">
            <v>20</v>
          </cell>
          <cell r="CE92">
            <v>19</v>
          </cell>
          <cell r="CH92">
            <v>20</v>
          </cell>
          <cell r="CK92">
            <v>19</v>
          </cell>
          <cell r="CN92">
            <v>17</v>
          </cell>
        </row>
        <row r="93">
          <cell r="E93">
            <v>36</v>
          </cell>
          <cell r="H93">
            <v>37</v>
          </cell>
          <cell r="K93">
            <v>37</v>
          </cell>
          <cell r="N93">
            <v>36</v>
          </cell>
          <cell r="Q93">
            <v>37</v>
          </cell>
          <cell r="T93">
            <v>37</v>
          </cell>
          <cell r="W93">
            <v>37</v>
          </cell>
          <cell r="Z93">
            <v>36</v>
          </cell>
          <cell r="AC93">
            <v>38</v>
          </cell>
          <cell r="AF93">
            <v>37</v>
          </cell>
          <cell r="AI93">
            <v>37</v>
          </cell>
          <cell r="AL93">
            <v>38</v>
          </cell>
          <cell r="AO93">
            <v>36</v>
          </cell>
          <cell r="AR93">
            <v>37</v>
          </cell>
          <cell r="AU93">
            <v>35</v>
          </cell>
          <cell r="AX93">
            <v>36</v>
          </cell>
          <cell r="BA93">
            <v>37</v>
          </cell>
          <cell r="BD93">
            <v>36</v>
          </cell>
          <cell r="BG93">
            <v>36</v>
          </cell>
          <cell r="BJ93">
            <v>36</v>
          </cell>
          <cell r="BM93">
            <v>34</v>
          </cell>
          <cell r="BP93">
            <v>36</v>
          </cell>
          <cell r="BS93">
            <v>37</v>
          </cell>
          <cell r="BV93">
            <v>38</v>
          </cell>
          <cell r="BY93">
            <v>36</v>
          </cell>
          <cell r="CB93">
            <v>35</v>
          </cell>
          <cell r="CE93">
            <v>35</v>
          </cell>
          <cell r="CH93">
            <v>35</v>
          </cell>
          <cell r="CK93">
            <v>35</v>
          </cell>
          <cell r="CN93">
            <v>33</v>
          </cell>
        </row>
        <row r="94">
          <cell r="E94">
            <v>-1</v>
          </cell>
          <cell r="H94">
            <v>-3</v>
          </cell>
          <cell r="K94">
            <v>-1</v>
          </cell>
          <cell r="N94">
            <v>1</v>
          </cell>
          <cell r="Q94">
            <v>-5</v>
          </cell>
          <cell r="T94">
            <v>-2</v>
          </cell>
          <cell r="W94">
            <v>2</v>
          </cell>
          <cell r="Z94">
            <v>-2</v>
          </cell>
          <cell r="AC94">
            <v>0</v>
          </cell>
          <cell r="AF94">
            <v>11</v>
          </cell>
          <cell r="AI94">
            <v>-2</v>
          </cell>
          <cell r="AL94">
            <v>-7</v>
          </cell>
          <cell r="AO94">
            <v>4</v>
          </cell>
          <cell r="AR94">
            <v>-2</v>
          </cell>
          <cell r="AU94">
            <v>-2</v>
          </cell>
          <cell r="AX94">
            <v>-4</v>
          </cell>
          <cell r="BA94">
            <v>-2</v>
          </cell>
          <cell r="BD94">
            <v>0</v>
          </cell>
          <cell r="BG94">
            <v>-14</v>
          </cell>
          <cell r="BJ94">
            <v>-4</v>
          </cell>
          <cell r="BM94">
            <v>0</v>
          </cell>
          <cell r="BP94">
            <v>0</v>
          </cell>
          <cell r="BS94">
            <v>1</v>
          </cell>
          <cell r="BV94">
            <v>1</v>
          </cell>
          <cell r="BY94">
            <v>-1</v>
          </cell>
          <cell r="CB94">
            <v>-3</v>
          </cell>
          <cell r="CE94">
            <v>-2</v>
          </cell>
          <cell r="CH94">
            <v>4</v>
          </cell>
          <cell r="CK94">
            <v>4</v>
          </cell>
          <cell r="CN94">
            <v>-1</v>
          </cell>
        </row>
        <row r="95">
          <cell r="E95">
            <v>715</v>
          </cell>
          <cell r="H95">
            <v>715</v>
          </cell>
          <cell r="K95">
            <v>713</v>
          </cell>
          <cell r="N95">
            <v>699</v>
          </cell>
          <cell r="Q95">
            <v>708</v>
          </cell>
          <cell r="T95">
            <v>708</v>
          </cell>
          <cell r="W95">
            <v>695</v>
          </cell>
          <cell r="Z95">
            <v>699</v>
          </cell>
          <cell r="AC95">
            <v>703</v>
          </cell>
          <cell r="AF95">
            <v>691</v>
          </cell>
          <cell r="AI95">
            <v>701</v>
          </cell>
          <cell r="AL95">
            <v>697</v>
          </cell>
          <cell r="AO95">
            <v>690</v>
          </cell>
          <cell r="AR95">
            <v>696</v>
          </cell>
          <cell r="AU95">
            <v>693</v>
          </cell>
          <cell r="AX95">
            <v>692</v>
          </cell>
          <cell r="BA95">
            <v>689</v>
          </cell>
          <cell r="BD95">
            <v>680</v>
          </cell>
          <cell r="BG95">
            <v>694</v>
          </cell>
          <cell r="BJ95">
            <v>690</v>
          </cell>
          <cell r="BM95">
            <v>686</v>
          </cell>
          <cell r="BP95">
            <v>686</v>
          </cell>
          <cell r="BS95">
            <v>688</v>
          </cell>
          <cell r="BV95">
            <v>685</v>
          </cell>
          <cell r="BY95">
            <v>671</v>
          </cell>
          <cell r="CB95">
            <v>664</v>
          </cell>
          <cell r="CE95">
            <v>660</v>
          </cell>
          <cell r="CH95">
            <v>656</v>
          </cell>
          <cell r="CK95">
            <v>649</v>
          </cell>
          <cell r="CN95">
            <v>583</v>
          </cell>
        </row>
        <row r="158">
          <cell r="E158">
            <v>0</v>
          </cell>
          <cell r="H158">
            <v>0</v>
          </cell>
          <cell r="K158">
            <v>0</v>
          </cell>
          <cell r="N158">
            <v>0</v>
          </cell>
          <cell r="Q158">
            <v>0</v>
          </cell>
          <cell r="T158">
            <v>0</v>
          </cell>
          <cell r="W158">
            <v>0</v>
          </cell>
          <cell r="Z158">
            <v>0</v>
          </cell>
          <cell r="AC158">
            <v>0</v>
          </cell>
          <cell r="AF158">
            <v>0</v>
          </cell>
          <cell r="AI158">
            <v>0</v>
          </cell>
          <cell r="AL158">
            <v>0</v>
          </cell>
          <cell r="AO158">
            <v>0</v>
          </cell>
          <cell r="AR158">
            <v>0</v>
          </cell>
          <cell r="AU158">
            <v>0</v>
          </cell>
          <cell r="AX158">
            <v>0</v>
          </cell>
          <cell r="BA158">
            <v>0</v>
          </cell>
          <cell r="BD158">
            <v>0</v>
          </cell>
          <cell r="BG158">
            <v>0</v>
          </cell>
          <cell r="BJ158">
            <v>0</v>
          </cell>
          <cell r="BM158">
            <v>0</v>
          </cell>
          <cell r="BP158">
            <v>0</v>
          </cell>
          <cell r="BS158">
            <v>0</v>
          </cell>
          <cell r="BV158">
            <v>0</v>
          </cell>
          <cell r="BY158">
            <v>0</v>
          </cell>
          <cell r="CB158">
            <v>0</v>
          </cell>
          <cell r="CE158">
            <v>0</v>
          </cell>
          <cell r="CH158">
            <v>0</v>
          </cell>
          <cell r="CK158">
            <v>0</v>
          </cell>
          <cell r="CN158">
            <v>0</v>
          </cell>
        </row>
        <row r="159">
          <cell r="E159">
            <v>0</v>
          </cell>
          <cell r="H159">
            <v>0</v>
          </cell>
          <cell r="K159">
            <v>0</v>
          </cell>
          <cell r="N159">
            <v>0</v>
          </cell>
          <cell r="Q159">
            <v>0</v>
          </cell>
          <cell r="T159">
            <v>0</v>
          </cell>
          <cell r="W159">
            <v>0</v>
          </cell>
          <cell r="Z159">
            <v>0</v>
          </cell>
          <cell r="AC159">
            <v>0</v>
          </cell>
          <cell r="AF159">
            <v>0</v>
          </cell>
          <cell r="AI159">
            <v>0</v>
          </cell>
          <cell r="AL159">
            <v>0</v>
          </cell>
          <cell r="AO159">
            <v>0</v>
          </cell>
          <cell r="AR159">
            <v>0</v>
          </cell>
          <cell r="AU159">
            <v>0</v>
          </cell>
          <cell r="AX159">
            <v>0</v>
          </cell>
          <cell r="BA159">
            <v>0</v>
          </cell>
          <cell r="BD159">
            <v>0</v>
          </cell>
          <cell r="BG159">
            <v>0</v>
          </cell>
          <cell r="BJ159">
            <v>0</v>
          </cell>
          <cell r="BM159">
            <v>0</v>
          </cell>
          <cell r="BP159">
            <v>0</v>
          </cell>
          <cell r="BS159">
            <v>0</v>
          </cell>
          <cell r="BV159">
            <v>0</v>
          </cell>
          <cell r="BY159">
            <v>0</v>
          </cell>
          <cell r="CB159">
            <v>0</v>
          </cell>
          <cell r="CE159">
            <v>0</v>
          </cell>
          <cell r="CH159">
            <v>0</v>
          </cell>
          <cell r="CK159">
            <v>0</v>
          </cell>
          <cell r="CN159">
            <v>0</v>
          </cell>
        </row>
        <row r="160">
          <cell r="E160">
            <v>0</v>
          </cell>
          <cell r="H160">
            <v>0</v>
          </cell>
          <cell r="K160">
            <v>0</v>
          </cell>
          <cell r="N160">
            <v>0</v>
          </cell>
          <cell r="Q160">
            <v>0</v>
          </cell>
          <cell r="T160">
            <v>0</v>
          </cell>
          <cell r="W160">
            <v>0</v>
          </cell>
          <cell r="Z160">
            <v>0</v>
          </cell>
          <cell r="AC160">
            <v>0</v>
          </cell>
          <cell r="AF160">
            <v>0</v>
          </cell>
          <cell r="AI160">
            <v>0</v>
          </cell>
          <cell r="AL160">
            <v>0</v>
          </cell>
          <cell r="AO160">
            <v>0</v>
          </cell>
          <cell r="AR160">
            <v>0</v>
          </cell>
          <cell r="AU160">
            <v>0</v>
          </cell>
          <cell r="AX160">
            <v>0</v>
          </cell>
          <cell r="BA160">
            <v>0</v>
          </cell>
          <cell r="BD160">
            <v>0</v>
          </cell>
          <cell r="BG160">
            <v>0</v>
          </cell>
          <cell r="BJ160">
            <v>0</v>
          </cell>
          <cell r="BM160">
            <v>0</v>
          </cell>
          <cell r="BP160">
            <v>0</v>
          </cell>
          <cell r="BS160">
            <v>0</v>
          </cell>
          <cell r="BV160">
            <v>0</v>
          </cell>
          <cell r="BY160">
            <v>0</v>
          </cell>
          <cell r="CB160">
            <v>0</v>
          </cell>
          <cell r="CE160">
            <v>0</v>
          </cell>
          <cell r="CH160">
            <v>0</v>
          </cell>
          <cell r="CK160">
            <v>0</v>
          </cell>
          <cell r="CN160">
            <v>0</v>
          </cell>
        </row>
        <row r="161">
          <cell r="E161">
            <v>0</v>
          </cell>
          <cell r="H161">
            <v>0</v>
          </cell>
          <cell r="K161">
            <v>0</v>
          </cell>
          <cell r="N161">
            <v>0</v>
          </cell>
          <cell r="Q161">
            <v>0</v>
          </cell>
          <cell r="T161">
            <v>0</v>
          </cell>
          <cell r="W161">
            <v>0</v>
          </cell>
          <cell r="Z161">
            <v>0</v>
          </cell>
          <cell r="AC161">
            <v>0</v>
          </cell>
          <cell r="AF161">
            <v>0</v>
          </cell>
          <cell r="AI161">
            <v>0</v>
          </cell>
          <cell r="AL161">
            <v>0</v>
          </cell>
          <cell r="AO161">
            <v>0</v>
          </cell>
          <cell r="AR161">
            <v>0</v>
          </cell>
          <cell r="AU161">
            <v>0</v>
          </cell>
          <cell r="AX161">
            <v>0</v>
          </cell>
          <cell r="BA161">
            <v>0</v>
          </cell>
          <cell r="BD161">
            <v>0</v>
          </cell>
          <cell r="BG161">
            <v>0</v>
          </cell>
          <cell r="BJ161">
            <v>0</v>
          </cell>
          <cell r="BM161">
            <v>0</v>
          </cell>
          <cell r="BP161">
            <v>0</v>
          </cell>
          <cell r="BS161">
            <v>0</v>
          </cell>
          <cell r="BV161">
            <v>0</v>
          </cell>
          <cell r="BY161">
            <v>0</v>
          </cell>
          <cell r="CB161">
            <v>0</v>
          </cell>
          <cell r="CE161">
            <v>0</v>
          </cell>
          <cell r="CH161">
            <v>0</v>
          </cell>
          <cell r="CK161">
            <v>0</v>
          </cell>
          <cell r="CN161">
            <v>0</v>
          </cell>
        </row>
        <row r="162">
          <cell r="E162">
            <v>0</v>
          </cell>
          <cell r="H162">
            <v>0</v>
          </cell>
          <cell r="K162">
            <v>0</v>
          </cell>
          <cell r="N162">
            <v>0</v>
          </cell>
          <cell r="Q162">
            <v>0</v>
          </cell>
          <cell r="T162">
            <v>0</v>
          </cell>
          <cell r="W162">
            <v>0</v>
          </cell>
          <cell r="Z162">
            <v>0</v>
          </cell>
          <cell r="AC162">
            <v>0</v>
          </cell>
          <cell r="AF162">
            <v>0</v>
          </cell>
          <cell r="AI162">
            <v>0</v>
          </cell>
          <cell r="AL162">
            <v>0</v>
          </cell>
          <cell r="AO162">
            <v>0</v>
          </cell>
          <cell r="AR162">
            <v>0</v>
          </cell>
          <cell r="AU162">
            <v>0</v>
          </cell>
          <cell r="AX162">
            <v>0</v>
          </cell>
          <cell r="BA162">
            <v>0</v>
          </cell>
          <cell r="BD162">
            <v>0</v>
          </cell>
          <cell r="BG162">
            <v>0</v>
          </cell>
          <cell r="BJ162">
            <v>0</v>
          </cell>
          <cell r="BM162">
            <v>0</v>
          </cell>
          <cell r="BP162">
            <v>0</v>
          </cell>
          <cell r="BS162">
            <v>0</v>
          </cell>
          <cell r="BV162">
            <v>0</v>
          </cell>
          <cell r="BY162">
            <v>0</v>
          </cell>
          <cell r="CB162">
            <v>0</v>
          </cell>
          <cell r="CE162">
            <v>0</v>
          </cell>
          <cell r="CH162">
            <v>0</v>
          </cell>
          <cell r="CK162">
            <v>0</v>
          </cell>
          <cell r="CN162">
            <v>0</v>
          </cell>
        </row>
      </sheetData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01"/>
      <sheetName val="Sheet2"/>
      <sheetName val="Sheet3"/>
      <sheetName val="Sheet4"/>
      <sheetName val="Sheet5"/>
      <sheetName val="Sheet6"/>
      <sheetName val="Sheet7"/>
      <sheetName val="Sheet8"/>
      <sheetName val="Sheet9"/>
    </sheetNames>
    <sheetDataSet>
      <sheetData sheetId="0">
        <row r="91">
          <cell r="E91">
            <v>610</v>
          </cell>
          <cell r="H91">
            <v>604</v>
          </cell>
          <cell r="K91">
            <v>511</v>
          </cell>
          <cell r="N91">
            <v>645</v>
          </cell>
          <cell r="Q91">
            <v>667</v>
          </cell>
          <cell r="T91">
            <v>710</v>
          </cell>
          <cell r="W91">
            <v>682</v>
          </cell>
          <cell r="Z91">
            <v>703</v>
          </cell>
          <cell r="AC91">
            <v>696</v>
          </cell>
          <cell r="AF91">
            <v>687</v>
          </cell>
          <cell r="AI91">
            <v>657</v>
          </cell>
          <cell r="AL91">
            <v>676</v>
          </cell>
          <cell r="AO91">
            <v>704</v>
          </cell>
          <cell r="AR91">
            <v>704</v>
          </cell>
          <cell r="AU91">
            <v>698</v>
          </cell>
          <cell r="AX91">
            <v>690</v>
          </cell>
          <cell r="BA91">
            <v>673</v>
          </cell>
          <cell r="BD91">
            <v>668</v>
          </cell>
          <cell r="BG91">
            <v>670</v>
          </cell>
          <cell r="BJ91">
            <v>667</v>
          </cell>
          <cell r="BM91">
            <v>648</v>
          </cell>
          <cell r="BP91">
            <v>674</v>
          </cell>
          <cell r="BS91">
            <v>668</v>
          </cell>
          <cell r="BV91">
            <v>675</v>
          </cell>
          <cell r="BY91">
            <v>677</v>
          </cell>
          <cell r="CB91">
            <v>637</v>
          </cell>
          <cell r="CE91">
            <v>684</v>
          </cell>
          <cell r="CH91">
            <v>699</v>
          </cell>
          <cell r="CK91">
            <v>717</v>
          </cell>
          <cell r="CN91">
            <v>680</v>
          </cell>
          <cell r="CQ91">
            <v>696</v>
          </cell>
        </row>
        <row r="92">
          <cell r="E92">
            <v>11</v>
          </cell>
          <cell r="H92">
            <v>11</v>
          </cell>
          <cell r="K92">
            <v>8</v>
          </cell>
          <cell r="N92">
            <v>14</v>
          </cell>
          <cell r="Q92">
            <v>15</v>
          </cell>
          <cell r="T92">
            <v>42</v>
          </cell>
          <cell r="W92">
            <v>23</v>
          </cell>
          <cell r="Z92">
            <v>22</v>
          </cell>
          <cell r="AC92">
            <v>21</v>
          </cell>
          <cell r="AF92">
            <v>21</v>
          </cell>
          <cell r="AI92">
            <v>20</v>
          </cell>
          <cell r="AL92">
            <v>19</v>
          </cell>
          <cell r="AO92">
            <v>21</v>
          </cell>
          <cell r="AR92">
            <v>21</v>
          </cell>
          <cell r="AU92">
            <v>21</v>
          </cell>
          <cell r="AX92">
            <v>21</v>
          </cell>
          <cell r="BA92">
            <v>20</v>
          </cell>
          <cell r="BD92">
            <v>21</v>
          </cell>
          <cell r="BG92">
            <v>21</v>
          </cell>
          <cell r="BJ92">
            <v>21</v>
          </cell>
          <cell r="BM92">
            <v>16</v>
          </cell>
          <cell r="BP92">
            <v>30</v>
          </cell>
          <cell r="BS92">
            <v>20</v>
          </cell>
          <cell r="BV92">
            <v>22</v>
          </cell>
          <cell r="BY92">
            <v>22</v>
          </cell>
          <cell r="CB92">
            <v>19</v>
          </cell>
          <cell r="CE92">
            <v>22</v>
          </cell>
          <cell r="CH92">
            <v>21</v>
          </cell>
          <cell r="CK92">
            <v>22</v>
          </cell>
          <cell r="CN92">
            <v>21</v>
          </cell>
          <cell r="CQ92">
            <v>21</v>
          </cell>
        </row>
        <row r="93">
          <cell r="E93">
            <v>27</v>
          </cell>
          <cell r="H93">
            <v>26</v>
          </cell>
          <cell r="K93">
            <v>23</v>
          </cell>
          <cell r="N93">
            <v>29</v>
          </cell>
          <cell r="Q93">
            <v>30</v>
          </cell>
          <cell r="T93">
            <v>31</v>
          </cell>
          <cell r="W93">
            <v>32</v>
          </cell>
          <cell r="Z93">
            <v>31</v>
          </cell>
          <cell r="AC93">
            <v>30</v>
          </cell>
          <cell r="AF93">
            <v>31</v>
          </cell>
          <cell r="AI93">
            <v>33</v>
          </cell>
          <cell r="AL93">
            <v>33</v>
          </cell>
          <cell r="AO93">
            <v>35</v>
          </cell>
          <cell r="AR93">
            <v>31</v>
          </cell>
          <cell r="AU93">
            <v>31</v>
          </cell>
          <cell r="AX93">
            <v>30</v>
          </cell>
          <cell r="BA93">
            <v>30</v>
          </cell>
          <cell r="BD93">
            <v>30</v>
          </cell>
          <cell r="BG93">
            <v>30</v>
          </cell>
          <cell r="BJ93">
            <v>29</v>
          </cell>
          <cell r="BM93">
            <v>29</v>
          </cell>
          <cell r="BP93">
            <v>30</v>
          </cell>
          <cell r="BS93">
            <v>32</v>
          </cell>
          <cell r="BV93">
            <v>27</v>
          </cell>
          <cell r="BY93">
            <v>26</v>
          </cell>
          <cell r="CB93">
            <v>26</v>
          </cell>
          <cell r="CE93">
            <v>28</v>
          </cell>
          <cell r="CH93">
            <v>30</v>
          </cell>
          <cell r="CK93">
            <v>32</v>
          </cell>
          <cell r="CN93">
            <v>31</v>
          </cell>
          <cell r="CQ93">
            <v>29</v>
          </cell>
        </row>
        <row r="94">
          <cell r="E94">
            <v>-1</v>
          </cell>
          <cell r="H94">
            <v>-12</v>
          </cell>
          <cell r="K94">
            <v>10</v>
          </cell>
          <cell r="N94">
            <v>7</v>
          </cell>
          <cell r="Q94">
            <v>-7</v>
          </cell>
          <cell r="T94">
            <v>-1</v>
          </cell>
          <cell r="W94">
            <v>-4</v>
          </cell>
          <cell r="Z94">
            <v>0</v>
          </cell>
          <cell r="AC94">
            <v>3</v>
          </cell>
          <cell r="AF94">
            <v>3</v>
          </cell>
          <cell r="AI94">
            <v>-6</v>
          </cell>
          <cell r="AL94">
            <v>5</v>
          </cell>
          <cell r="AO94">
            <v>-1</v>
          </cell>
          <cell r="AR94">
            <v>-3</v>
          </cell>
          <cell r="AU94">
            <v>-3</v>
          </cell>
          <cell r="AX94">
            <v>-9</v>
          </cell>
          <cell r="BA94">
            <v>2</v>
          </cell>
          <cell r="BD94">
            <v>0</v>
          </cell>
          <cell r="BG94">
            <v>1</v>
          </cell>
          <cell r="BJ94">
            <v>-2</v>
          </cell>
          <cell r="BM94">
            <v>-2</v>
          </cell>
          <cell r="BP94">
            <v>-4</v>
          </cell>
          <cell r="BS94">
            <v>-4</v>
          </cell>
          <cell r="BV94">
            <v>1</v>
          </cell>
          <cell r="BY94">
            <v>0</v>
          </cell>
          <cell r="CB94">
            <v>-8</v>
          </cell>
          <cell r="CE94">
            <v>-3</v>
          </cell>
          <cell r="CH94">
            <v>-4</v>
          </cell>
          <cell r="CK94">
            <v>-3</v>
          </cell>
          <cell r="CN94">
            <v>5</v>
          </cell>
          <cell r="CQ94">
            <v>0</v>
          </cell>
        </row>
        <row r="95">
          <cell r="E95">
            <v>573</v>
          </cell>
          <cell r="H95">
            <v>579</v>
          </cell>
          <cell r="K95">
            <v>470</v>
          </cell>
          <cell r="N95">
            <v>595</v>
          </cell>
          <cell r="Q95">
            <v>629</v>
          </cell>
          <cell r="T95">
            <v>638</v>
          </cell>
          <cell r="W95">
            <v>631</v>
          </cell>
          <cell r="Z95">
            <v>650</v>
          </cell>
          <cell r="AC95">
            <v>642</v>
          </cell>
          <cell r="AF95">
            <v>632</v>
          </cell>
          <cell r="AI95">
            <v>610</v>
          </cell>
          <cell r="AL95">
            <v>619</v>
          </cell>
          <cell r="AO95">
            <v>649</v>
          </cell>
          <cell r="AR95">
            <v>655</v>
          </cell>
          <cell r="AU95">
            <v>649</v>
          </cell>
          <cell r="AX95">
            <v>648</v>
          </cell>
          <cell r="BA95">
            <v>621</v>
          </cell>
          <cell r="BD95">
            <v>617</v>
          </cell>
          <cell r="BG95">
            <v>618</v>
          </cell>
          <cell r="BJ95">
            <v>619</v>
          </cell>
          <cell r="BM95">
            <v>605</v>
          </cell>
          <cell r="BP95">
            <v>618</v>
          </cell>
          <cell r="BS95">
            <v>620</v>
          </cell>
          <cell r="BV95">
            <v>625</v>
          </cell>
          <cell r="BY95">
            <v>629</v>
          </cell>
          <cell r="CB95">
            <v>600</v>
          </cell>
          <cell r="CE95">
            <v>637</v>
          </cell>
          <cell r="CH95">
            <v>652</v>
          </cell>
          <cell r="CK95">
            <v>666</v>
          </cell>
          <cell r="CN95">
            <v>623</v>
          </cell>
          <cell r="CQ95">
            <v>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7.bin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1.bin"/><Relationship Id="rId4" Type="http://schemas.openxmlformats.org/officeDocument/2006/relationships/oleObject" Target="../embeddings/oleObject6.bin"/><Relationship Id="rId9" Type="http://schemas.openxmlformats.org/officeDocument/2006/relationships/oleObject" Target="../embeddings/oleObject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5.bin"/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3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2.bin"/><Relationship Id="rId9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3"/>
  <sheetViews>
    <sheetView tabSelected="1" topLeftCell="A16" workbookViewId="0">
      <selection activeCell="AB49" sqref="AB49"/>
    </sheetView>
  </sheetViews>
  <sheetFormatPr defaultRowHeight="13.2" x14ac:dyDescent="0.25"/>
  <cols>
    <col min="1" max="1" width="14.88671875" customWidth="1"/>
    <col min="2" max="2" width="9.44140625" customWidth="1"/>
    <col min="3" max="3" width="9" customWidth="1"/>
    <col min="4" max="4" width="7.6640625" customWidth="1"/>
    <col min="5" max="5" width="8.5546875" bestFit="1" customWidth="1"/>
    <col min="6" max="7" width="7.6640625" customWidth="1"/>
    <col min="8" max="8" width="10.33203125" customWidth="1"/>
    <col min="9" max="9" width="9.44140625" customWidth="1"/>
    <col min="10" max="10" width="9" customWidth="1"/>
    <col min="11" max="12" width="9.88671875" customWidth="1"/>
    <col min="13" max="13" width="8.6640625" customWidth="1"/>
    <col min="14" max="14" width="8.5546875" bestFit="1" customWidth="1"/>
    <col min="15" max="15" width="9" customWidth="1"/>
    <col min="16" max="16" width="7.33203125" customWidth="1"/>
    <col min="17" max="17" width="8.5546875" customWidth="1"/>
    <col min="18" max="18" width="9" customWidth="1"/>
    <col min="19" max="19" width="7.109375" customWidth="1"/>
    <col min="20" max="20" width="8.88671875" customWidth="1"/>
    <col min="21" max="21" width="7.88671875" customWidth="1"/>
    <col min="22" max="22" width="8" customWidth="1"/>
    <col min="23" max="23" width="11.5546875" customWidth="1"/>
    <col min="24" max="24" width="10.88671875" customWidth="1"/>
    <col min="25" max="25" width="7.6640625" customWidth="1"/>
    <col min="26" max="26" width="11.5546875" style="152" customWidth="1"/>
    <col min="27" max="27" width="10.88671875" style="152" customWidth="1"/>
    <col min="28" max="28" width="7.6640625" style="152" customWidth="1"/>
    <col min="29" max="29" width="18.6640625" bestFit="1" customWidth="1"/>
    <col min="33" max="33" width="10.33203125" bestFit="1" customWidth="1"/>
  </cols>
  <sheetData>
    <row r="1" spans="1:28" ht="15.6" x14ac:dyDescent="0.3">
      <c r="A1" s="1" t="s">
        <v>0</v>
      </c>
      <c r="B1" s="1" t="s">
        <v>1</v>
      </c>
      <c r="C1" s="1" t="s">
        <v>2</v>
      </c>
      <c r="K1" s="1"/>
      <c r="L1" s="2" t="s">
        <v>3</v>
      </c>
      <c r="N1" s="1"/>
      <c r="O1" s="1"/>
      <c r="X1" s="3"/>
      <c r="AA1" s="153">
        <v>37124</v>
      </c>
    </row>
    <row r="2" spans="1:28" x14ac:dyDescent="0.25">
      <c r="A2" s="4">
        <v>37104</v>
      </c>
      <c r="B2" s="1" t="s">
        <v>5</v>
      </c>
      <c r="C2" s="1" t="s">
        <v>75</v>
      </c>
      <c r="K2" s="1"/>
      <c r="L2" s="1"/>
      <c r="M2" s="1"/>
      <c r="N2" s="1"/>
      <c r="O2" s="1"/>
      <c r="Q2" s="1"/>
    </row>
    <row r="3" spans="1:28" x14ac:dyDescent="0.25">
      <c r="A3" s="4"/>
      <c r="B3" s="1" t="s">
        <v>6</v>
      </c>
      <c r="C3" s="1" t="s">
        <v>7</v>
      </c>
      <c r="K3" s="1"/>
      <c r="L3" s="1"/>
      <c r="M3" s="1"/>
      <c r="N3" s="1"/>
      <c r="O3" s="1"/>
      <c r="P3" s="1"/>
      <c r="Q3" s="1"/>
    </row>
    <row r="4" spans="1:28" x14ac:dyDescent="0.25">
      <c r="A4" s="4"/>
      <c r="B4" s="1"/>
      <c r="C4" s="1"/>
      <c r="K4" s="1"/>
      <c r="L4" s="1"/>
      <c r="M4" s="1"/>
      <c r="N4" s="1"/>
      <c r="O4" s="1"/>
      <c r="P4" s="1"/>
      <c r="Q4" s="1"/>
    </row>
    <row r="5" spans="1:28" x14ac:dyDescent="0.25">
      <c r="A5" s="5" t="s">
        <v>8</v>
      </c>
      <c r="B5" s="6">
        <v>31</v>
      </c>
      <c r="C5" s="7"/>
    </row>
    <row r="6" spans="1:28" x14ac:dyDescent="0.25">
      <c r="A6" s="5"/>
      <c r="C6" s="7"/>
    </row>
    <row r="7" spans="1:28" x14ac:dyDescent="0.25">
      <c r="A7" s="5"/>
      <c r="C7" s="7"/>
      <c r="X7" t="s">
        <v>4</v>
      </c>
    </row>
    <row r="8" spans="1:28" x14ac:dyDescent="0.25">
      <c r="A8" s="5"/>
      <c r="C8" s="7"/>
      <c r="X8" t="s">
        <v>76</v>
      </c>
    </row>
    <row r="9" spans="1:28" s="8" customFormat="1" ht="10.8" thickBot="1" x14ac:dyDescent="0.25">
      <c r="B9" s="9" t="s">
        <v>9</v>
      </c>
      <c r="C9" s="8">
        <v>0.95631564887030163</v>
      </c>
      <c r="E9" s="9" t="s">
        <v>9</v>
      </c>
      <c r="F9" s="8">
        <v>0.95189333890666372</v>
      </c>
      <c r="H9" s="9" t="s">
        <v>9</v>
      </c>
      <c r="I9" s="8">
        <v>0.9449446295129198</v>
      </c>
      <c r="K9" s="9" t="s">
        <v>9</v>
      </c>
      <c r="L9" s="8">
        <v>0.93900094657580135</v>
      </c>
      <c r="N9" s="9" t="s">
        <v>9</v>
      </c>
      <c r="O9" s="10">
        <v>0.94895077989820009</v>
      </c>
      <c r="Q9" s="9" t="s">
        <v>9</v>
      </c>
      <c r="R9" s="8">
        <v>0.97099342561696789</v>
      </c>
      <c r="T9" s="9" t="s">
        <v>9</v>
      </c>
      <c r="U9" s="11">
        <v>0.93517273702776371</v>
      </c>
      <c r="W9" s="9" t="s">
        <v>9</v>
      </c>
      <c r="X9" s="8">
        <v>0.95196627484768293</v>
      </c>
      <c r="Z9" s="154" t="s">
        <v>9</v>
      </c>
      <c r="AA9" s="155">
        <f>20216/20686</f>
        <v>0.97727931934641787</v>
      </c>
      <c r="AB9" s="156"/>
    </row>
    <row r="10" spans="1:28" x14ac:dyDescent="0.25">
      <c r="B10" s="12"/>
      <c r="C10" s="13" t="s">
        <v>10</v>
      </c>
      <c r="D10" s="14"/>
      <c r="E10" s="12"/>
      <c r="F10" s="13" t="s">
        <v>10</v>
      </c>
      <c r="G10" s="14"/>
      <c r="H10" s="15"/>
      <c r="I10" s="13" t="s">
        <v>11</v>
      </c>
      <c r="J10" s="15"/>
      <c r="K10" s="12"/>
      <c r="L10" s="13" t="s">
        <v>12</v>
      </c>
      <c r="M10" s="14"/>
      <c r="N10" s="12"/>
      <c r="O10" s="13" t="s">
        <v>13</v>
      </c>
      <c r="P10" s="14"/>
      <c r="Q10" s="12"/>
      <c r="R10" s="13" t="s">
        <v>14</v>
      </c>
      <c r="S10" s="14"/>
      <c r="T10" s="12"/>
      <c r="U10" s="13" t="s">
        <v>15</v>
      </c>
      <c r="V10" s="14"/>
      <c r="W10" s="12"/>
      <c r="X10" s="13" t="s">
        <v>16</v>
      </c>
      <c r="Y10" s="14"/>
      <c r="Z10" s="157"/>
      <c r="AA10" s="158" t="s">
        <v>157</v>
      </c>
      <c r="AB10" s="159"/>
    </row>
    <row r="11" spans="1:28" x14ac:dyDescent="0.25">
      <c r="B11" s="16"/>
      <c r="C11" s="17" t="s">
        <v>17</v>
      </c>
      <c r="D11" s="18"/>
      <c r="E11" s="16"/>
      <c r="F11" s="17" t="s">
        <v>18</v>
      </c>
      <c r="G11" s="18"/>
      <c r="H11" s="19"/>
      <c r="I11" s="17"/>
      <c r="J11" s="19"/>
      <c r="K11" s="16"/>
      <c r="L11" s="17"/>
      <c r="M11" s="18"/>
      <c r="N11" s="16"/>
      <c r="O11" s="17" t="s">
        <v>19</v>
      </c>
      <c r="P11" s="18"/>
      <c r="Q11" s="16"/>
      <c r="R11" s="17" t="s">
        <v>20</v>
      </c>
      <c r="S11" s="18"/>
      <c r="T11" s="16"/>
      <c r="U11" s="17" t="s">
        <v>17</v>
      </c>
      <c r="V11" s="18"/>
      <c r="W11" s="16"/>
      <c r="X11" s="17"/>
      <c r="Y11" s="18"/>
      <c r="Z11" s="160"/>
      <c r="AA11" s="161"/>
      <c r="AB11" s="162"/>
    </row>
    <row r="12" spans="1:28" s="20" customFormat="1" ht="39.6" x14ac:dyDescent="0.25">
      <c r="B12" s="21" t="s">
        <v>21</v>
      </c>
      <c r="C12" s="22" t="s">
        <v>22</v>
      </c>
      <c r="D12" s="23" t="s">
        <v>23</v>
      </c>
      <c r="E12" s="21" t="s">
        <v>21</v>
      </c>
      <c r="F12" s="22" t="s">
        <v>22</v>
      </c>
      <c r="G12" s="23" t="s">
        <v>23</v>
      </c>
      <c r="H12" s="24" t="s">
        <v>21</v>
      </c>
      <c r="I12" s="22" t="s">
        <v>22</v>
      </c>
      <c r="J12" s="24" t="s">
        <v>23</v>
      </c>
      <c r="K12" s="21" t="s">
        <v>21</v>
      </c>
      <c r="L12" s="22" t="s">
        <v>22</v>
      </c>
      <c r="M12" s="23" t="s">
        <v>23</v>
      </c>
      <c r="N12" s="21" t="s">
        <v>21</v>
      </c>
      <c r="O12" s="22" t="s">
        <v>22</v>
      </c>
      <c r="P12" s="23" t="s">
        <v>23</v>
      </c>
      <c r="Q12" s="21" t="s">
        <v>21</v>
      </c>
      <c r="R12" s="22" t="s">
        <v>22</v>
      </c>
      <c r="S12" s="23" t="s">
        <v>23</v>
      </c>
      <c r="T12" s="21" t="s">
        <v>21</v>
      </c>
      <c r="U12" s="22" t="s">
        <v>22</v>
      </c>
      <c r="V12" s="23" t="s">
        <v>23</v>
      </c>
      <c r="W12" s="21" t="s">
        <v>21</v>
      </c>
      <c r="X12" s="22" t="s">
        <v>22</v>
      </c>
      <c r="Y12" s="23" t="s">
        <v>23</v>
      </c>
      <c r="Z12" s="163" t="s">
        <v>21</v>
      </c>
      <c r="AA12" s="164" t="s">
        <v>22</v>
      </c>
      <c r="AB12" s="165" t="s">
        <v>23</v>
      </c>
    </row>
    <row r="13" spans="1:28" x14ac:dyDescent="0.25">
      <c r="B13" s="27"/>
      <c r="C13" s="25"/>
      <c r="D13" s="18"/>
      <c r="E13" s="16"/>
      <c r="F13" s="25"/>
      <c r="G13" s="18"/>
      <c r="H13" s="19"/>
      <c r="I13" s="25"/>
      <c r="J13" s="19"/>
      <c r="K13" s="16"/>
      <c r="L13" s="25"/>
      <c r="M13" s="18"/>
      <c r="N13" s="16"/>
      <c r="O13" s="25"/>
      <c r="P13" s="18"/>
      <c r="Q13" s="16"/>
      <c r="R13" s="25"/>
      <c r="S13" s="18"/>
      <c r="T13" s="16"/>
      <c r="U13" s="25"/>
      <c r="V13" s="18"/>
      <c r="W13" s="16"/>
      <c r="X13" s="25"/>
      <c r="Y13" s="18"/>
      <c r="Z13" s="160"/>
      <c r="AA13" s="166"/>
      <c r="AB13" s="162"/>
    </row>
    <row r="14" spans="1:28" x14ac:dyDescent="0.25">
      <c r="A14" s="26">
        <v>37104</v>
      </c>
      <c r="B14" s="27">
        <v>12923</v>
      </c>
      <c r="C14" s="28">
        <v>12360</v>
      </c>
      <c r="D14" s="29">
        <v>-1900</v>
      </c>
      <c r="E14" s="27">
        <v>23549</v>
      </c>
      <c r="F14" s="28">
        <v>22391</v>
      </c>
      <c r="G14" s="29">
        <v>-3416</v>
      </c>
      <c r="H14" s="28">
        <v>401</v>
      </c>
      <c r="I14" s="28">
        <v>379</v>
      </c>
      <c r="J14" s="28">
        <v>-2</v>
      </c>
      <c r="K14" s="27">
        <v>15034</v>
      </c>
      <c r="L14" s="28">
        <v>14117</v>
      </c>
      <c r="M14" s="29">
        <v>-777</v>
      </c>
      <c r="N14" s="30">
        <v>12465</v>
      </c>
      <c r="O14" s="31">
        <v>11829</v>
      </c>
      <c r="P14" s="29">
        <v>-828</v>
      </c>
      <c r="Q14" s="27">
        <v>1132</v>
      </c>
      <c r="R14" s="28">
        <v>1099</v>
      </c>
      <c r="S14" s="29">
        <v>-110</v>
      </c>
      <c r="T14" s="30">
        <v>2829</v>
      </c>
      <c r="U14" s="95">
        <v>2646</v>
      </c>
      <c r="V14" s="29">
        <v>-212</v>
      </c>
      <c r="W14" s="27">
        <v>1159</v>
      </c>
      <c r="X14" s="28">
        <v>1103</v>
      </c>
      <c r="Y14" s="29">
        <v>-111</v>
      </c>
      <c r="Z14" s="167">
        <f>AA14/$AA$9</f>
        <v>607.8098535813217</v>
      </c>
      <c r="AA14" s="171">
        <v>594</v>
      </c>
      <c r="AB14" s="173">
        <v>-39</v>
      </c>
    </row>
    <row r="15" spans="1:28" x14ac:dyDescent="0.25">
      <c r="A15" s="26">
        <v>37105</v>
      </c>
      <c r="B15" s="27">
        <v>13345</v>
      </c>
      <c r="C15" s="28">
        <v>12762</v>
      </c>
      <c r="D15" s="29">
        <v>-1213</v>
      </c>
      <c r="E15" s="27">
        <v>29337</v>
      </c>
      <c r="F15" s="28">
        <v>27923</v>
      </c>
      <c r="G15" s="29">
        <v>-2294</v>
      </c>
      <c r="H15" s="28">
        <v>392</v>
      </c>
      <c r="I15" s="28">
        <v>370</v>
      </c>
      <c r="J15" s="28">
        <v>-1</v>
      </c>
      <c r="K15" s="27">
        <v>15027</v>
      </c>
      <c r="L15" s="28">
        <v>14110</v>
      </c>
      <c r="M15" s="29">
        <v>-737</v>
      </c>
      <c r="N15" s="30">
        <v>12465</v>
      </c>
      <c r="O15" s="31">
        <v>11829</v>
      </c>
      <c r="P15" s="29">
        <v>-828</v>
      </c>
      <c r="Q15" s="27">
        <v>1146</v>
      </c>
      <c r="R15" s="28">
        <v>1113</v>
      </c>
      <c r="S15" s="29">
        <v>-110</v>
      </c>
      <c r="T15" s="30">
        <v>2802</v>
      </c>
      <c r="U15" s="95">
        <v>2621</v>
      </c>
      <c r="V15" s="29">
        <v>-209</v>
      </c>
      <c r="W15" s="27">
        <v>837</v>
      </c>
      <c r="X15" s="28">
        <v>797</v>
      </c>
      <c r="Y15" s="29">
        <v>-82</v>
      </c>
      <c r="Z15" s="167">
        <f t="shared" ref="Z15:Z44" si="0">AA15/$AA$9</f>
        <v>601.67036011080336</v>
      </c>
      <c r="AA15" s="171">
        <v>588</v>
      </c>
      <c r="AB15" s="173">
        <v>-26</v>
      </c>
    </row>
    <row r="16" spans="1:28" x14ac:dyDescent="0.25">
      <c r="A16" s="26">
        <v>37106</v>
      </c>
      <c r="B16" s="27">
        <v>13630</v>
      </c>
      <c r="C16" s="28">
        <v>13035</v>
      </c>
      <c r="D16" s="29">
        <v>-1426</v>
      </c>
      <c r="E16" s="27">
        <v>29847</v>
      </c>
      <c r="F16" s="28">
        <v>28414</v>
      </c>
      <c r="G16" s="29">
        <v>-2831</v>
      </c>
      <c r="H16" s="28">
        <v>667</v>
      </c>
      <c r="I16" s="28">
        <v>630</v>
      </c>
      <c r="J16" s="28">
        <v>-4</v>
      </c>
      <c r="K16" s="27">
        <v>14869</v>
      </c>
      <c r="L16" s="28">
        <v>13962</v>
      </c>
      <c r="M16" s="29">
        <v>-771</v>
      </c>
      <c r="N16" s="30">
        <v>12465</v>
      </c>
      <c r="O16" s="31">
        <v>11829</v>
      </c>
      <c r="P16" s="29">
        <v>-828</v>
      </c>
      <c r="Q16" s="27">
        <v>1124</v>
      </c>
      <c r="R16" s="28">
        <v>1091</v>
      </c>
      <c r="S16" s="29">
        <v>-112</v>
      </c>
      <c r="T16" s="30">
        <v>2849</v>
      </c>
      <c r="U16" s="95">
        <v>2665</v>
      </c>
      <c r="V16" s="29">
        <v>-213</v>
      </c>
      <c r="W16" s="27">
        <v>1078</v>
      </c>
      <c r="X16" s="28">
        <v>1026</v>
      </c>
      <c r="Y16" s="29">
        <v>-103</v>
      </c>
      <c r="Z16" s="167">
        <f t="shared" si="0"/>
        <v>508.55470914127426</v>
      </c>
      <c r="AA16" s="171">
        <v>497</v>
      </c>
      <c r="AB16" s="173">
        <v>-43</v>
      </c>
    </row>
    <row r="17" spans="1:28" x14ac:dyDescent="0.25">
      <c r="A17" s="26">
        <v>37107</v>
      </c>
      <c r="B17" s="27">
        <v>13719</v>
      </c>
      <c r="C17" s="28">
        <v>13120</v>
      </c>
      <c r="D17" s="29">
        <v>-1400</v>
      </c>
      <c r="E17" s="27">
        <v>30294</v>
      </c>
      <c r="F17" s="28">
        <v>28837</v>
      </c>
      <c r="G17" s="29">
        <v>-2632</v>
      </c>
      <c r="H17" s="28">
        <v>815</v>
      </c>
      <c r="I17" s="28">
        <v>770</v>
      </c>
      <c r="J17" s="28">
        <v>-7</v>
      </c>
      <c r="K17" s="27">
        <v>15354</v>
      </c>
      <c r="L17" s="28">
        <v>14417</v>
      </c>
      <c r="M17" s="29">
        <v>-820</v>
      </c>
      <c r="N17" s="30">
        <v>12465</v>
      </c>
      <c r="O17" s="31">
        <v>11829</v>
      </c>
      <c r="P17" s="29">
        <v>-828</v>
      </c>
      <c r="Q17" s="27">
        <v>1076</v>
      </c>
      <c r="R17" s="28">
        <v>1045</v>
      </c>
      <c r="S17" s="29">
        <v>-109</v>
      </c>
      <c r="T17" s="30">
        <v>2828</v>
      </c>
      <c r="U17" s="95">
        <v>2645</v>
      </c>
      <c r="V17" s="29">
        <v>-211</v>
      </c>
      <c r="W17" s="27">
        <v>1133</v>
      </c>
      <c r="X17" s="28">
        <v>1079</v>
      </c>
      <c r="Y17" s="29">
        <v>-114</v>
      </c>
      <c r="Z17" s="167">
        <f t="shared" si="0"/>
        <v>642.60031658092601</v>
      </c>
      <c r="AA17" s="171">
        <v>628</v>
      </c>
      <c r="AB17" s="173">
        <v>-52</v>
      </c>
    </row>
    <row r="18" spans="1:28" x14ac:dyDescent="0.25">
      <c r="A18" s="26">
        <v>37108</v>
      </c>
      <c r="B18" s="27">
        <v>13731</v>
      </c>
      <c r="C18" s="28">
        <v>13132</v>
      </c>
      <c r="D18" s="29">
        <v>-1441</v>
      </c>
      <c r="E18" s="27">
        <v>30354</v>
      </c>
      <c r="F18" s="28">
        <v>28895</v>
      </c>
      <c r="G18" s="29">
        <v>-2741</v>
      </c>
      <c r="H18" s="28">
        <v>887</v>
      </c>
      <c r="I18" s="28">
        <v>838</v>
      </c>
      <c r="J18" s="28">
        <v>-8</v>
      </c>
      <c r="K18" s="27">
        <v>15233</v>
      </c>
      <c r="L18" s="28">
        <v>14304</v>
      </c>
      <c r="M18" s="29">
        <v>-828</v>
      </c>
      <c r="N18" s="30">
        <v>12465</v>
      </c>
      <c r="O18" s="31">
        <v>11829</v>
      </c>
      <c r="P18" s="29">
        <v>-828</v>
      </c>
      <c r="Q18" s="27">
        <v>1111</v>
      </c>
      <c r="R18" s="28">
        <v>1079</v>
      </c>
      <c r="S18" s="29">
        <v>-118</v>
      </c>
      <c r="T18" s="30">
        <v>2785</v>
      </c>
      <c r="U18" s="95">
        <v>2605</v>
      </c>
      <c r="V18" s="29">
        <v>-208</v>
      </c>
      <c r="W18" s="27">
        <v>1118</v>
      </c>
      <c r="X18" s="28">
        <v>1064</v>
      </c>
      <c r="Y18" s="29">
        <v>-112</v>
      </c>
      <c r="Z18" s="167">
        <f t="shared" si="0"/>
        <v>664.08854372774044</v>
      </c>
      <c r="AA18" s="171">
        <v>649</v>
      </c>
      <c r="AB18" s="173">
        <v>-40</v>
      </c>
    </row>
    <row r="19" spans="1:28" x14ac:dyDescent="0.25">
      <c r="A19" s="26">
        <v>37109</v>
      </c>
      <c r="B19" s="27">
        <v>13561</v>
      </c>
      <c r="C19" s="28">
        <v>12968</v>
      </c>
      <c r="D19" s="29">
        <v>-1279</v>
      </c>
      <c r="E19" s="27">
        <v>29767</v>
      </c>
      <c r="F19" s="28">
        <v>28338</v>
      </c>
      <c r="G19" s="29">
        <v>-2366</v>
      </c>
      <c r="H19" s="28">
        <v>534</v>
      </c>
      <c r="I19" s="28">
        <v>505</v>
      </c>
      <c r="J19" s="28">
        <v>-3</v>
      </c>
      <c r="K19" s="27">
        <v>14987</v>
      </c>
      <c r="L19" s="28">
        <v>14073</v>
      </c>
      <c r="M19" s="29">
        <v>-748</v>
      </c>
      <c r="N19" s="30">
        <v>12465</v>
      </c>
      <c r="O19" s="31">
        <v>11829</v>
      </c>
      <c r="P19" s="29">
        <v>-828</v>
      </c>
      <c r="Q19" s="27">
        <v>893</v>
      </c>
      <c r="R19" s="28">
        <v>867</v>
      </c>
      <c r="S19" s="29">
        <v>-100</v>
      </c>
      <c r="T19" s="30">
        <v>2706</v>
      </c>
      <c r="U19" s="95">
        <v>2531</v>
      </c>
      <c r="V19" s="29">
        <v>-202</v>
      </c>
      <c r="W19" s="27">
        <v>1095</v>
      </c>
      <c r="X19" s="28">
        <v>1042</v>
      </c>
      <c r="Y19" s="29">
        <v>-106</v>
      </c>
      <c r="Z19" s="167">
        <f t="shared" si="0"/>
        <v>707.06499802136921</v>
      </c>
      <c r="AA19" s="171">
        <v>691</v>
      </c>
      <c r="AB19" s="173">
        <v>-76</v>
      </c>
    </row>
    <row r="20" spans="1:28" x14ac:dyDescent="0.25">
      <c r="A20" s="26">
        <v>37110</v>
      </c>
      <c r="B20" s="27">
        <v>11128</v>
      </c>
      <c r="C20" s="28">
        <v>10644</v>
      </c>
      <c r="D20" s="29">
        <v>-1201</v>
      </c>
      <c r="E20" s="27">
        <v>29015</v>
      </c>
      <c r="F20" s="28">
        <v>27623</v>
      </c>
      <c r="G20" s="29">
        <v>-2741</v>
      </c>
      <c r="H20" s="28">
        <v>420</v>
      </c>
      <c r="I20" s="28">
        <v>397</v>
      </c>
      <c r="J20" s="28">
        <v>-2</v>
      </c>
      <c r="K20" s="27">
        <v>14895</v>
      </c>
      <c r="L20" s="28">
        <v>13986</v>
      </c>
      <c r="M20" s="29">
        <v>-731</v>
      </c>
      <c r="N20" s="30">
        <v>12465</v>
      </c>
      <c r="O20" s="31">
        <v>11829</v>
      </c>
      <c r="P20" s="29">
        <v>-828</v>
      </c>
      <c r="Q20" s="27">
        <v>904</v>
      </c>
      <c r="R20" s="28">
        <v>878</v>
      </c>
      <c r="S20" s="29">
        <v>-101</v>
      </c>
      <c r="T20" s="30">
        <v>2034</v>
      </c>
      <c r="U20" s="95">
        <v>1901</v>
      </c>
      <c r="V20" s="29">
        <v>-152</v>
      </c>
      <c r="W20" s="27">
        <v>1046</v>
      </c>
      <c r="X20" s="28">
        <v>996</v>
      </c>
      <c r="Y20" s="29">
        <v>-102</v>
      </c>
      <c r="Z20" s="167">
        <f t="shared" si="0"/>
        <v>679.43727740403642</v>
      </c>
      <c r="AA20" s="171">
        <v>664</v>
      </c>
      <c r="AB20" s="173">
        <v>-54</v>
      </c>
    </row>
    <row r="21" spans="1:28" x14ac:dyDescent="0.25">
      <c r="A21" s="26">
        <v>37111</v>
      </c>
      <c r="B21" s="27">
        <v>13490</v>
      </c>
      <c r="C21" s="28">
        <v>12901</v>
      </c>
      <c r="D21" s="29">
        <v>-1320</v>
      </c>
      <c r="E21" s="27">
        <v>28056</v>
      </c>
      <c r="F21" s="28">
        <v>26703</v>
      </c>
      <c r="G21" s="29">
        <v>-2377</v>
      </c>
      <c r="H21" s="28">
        <v>985</v>
      </c>
      <c r="I21" s="28">
        <v>931</v>
      </c>
      <c r="J21" s="28">
        <v>-10</v>
      </c>
      <c r="K21" s="27">
        <v>14865</v>
      </c>
      <c r="L21" s="28">
        <v>13958</v>
      </c>
      <c r="M21" s="29">
        <v>-824</v>
      </c>
      <c r="N21" s="30">
        <v>12465</v>
      </c>
      <c r="O21" s="31">
        <v>11829</v>
      </c>
      <c r="P21" s="29">
        <v>-828</v>
      </c>
      <c r="Q21" s="27">
        <v>1012</v>
      </c>
      <c r="R21" s="28">
        <v>983</v>
      </c>
      <c r="S21" s="29">
        <v>-117</v>
      </c>
      <c r="T21" s="30">
        <v>2550</v>
      </c>
      <c r="U21" s="95">
        <v>2384</v>
      </c>
      <c r="V21" s="29">
        <v>-191</v>
      </c>
      <c r="W21" s="27">
        <v>1180</v>
      </c>
      <c r="X21" s="28">
        <v>1123</v>
      </c>
      <c r="Y21" s="29">
        <v>-116</v>
      </c>
      <c r="Z21" s="167">
        <f t="shared" si="0"/>
        <v>699.90225563909769</v>
      </c>
      <c r="AA21" s="171">
        <v>684</v>
      </c>
      <c r="AB21" s="173">
        <v>-56</v>
      </c>
    </row>
    <row r="22" spans="1:28" x14ac:dyDescent="0.25">
      <c r="A22" s="26">
        <v>37112</v>
      </c>
      <c r="B22" s="27">
        <v>13943</v>
      </c>
      <c r="C22" s="28">
        <v>13334</v>
      </c>
      <c r="D22" s="29">
        <v>-1628</v>
      </c>
      <c r="E22" s="27">
        <v>30459</v>
      </c>
      <c r="F22" s="28">
        <v>28995</v>
      </c>
      <c r="G22" s="29">
        <v>-3119</v>
      </c>
      <c r="H22" s="28">
        <v>848</v>
      </c>
      <c r="I22" s="28">
        <v>801</v>
      </c>
      <c r="J22" s="28">
        <v>-13</v>
      </c>
      <c r="K22" s="27">
        <v>14784</v>
      </c>
      <c r="L22" s="28">
        <v>13882</v>
      </c>
      <c r="M22" s="29">
        <v>-894</v>
      </c>
      <c r="N22" s="30">
        <v>12465</v>
      </c>
      <c r="O22" s="31">
        <v>11829</v>
      </c>
      <c r="P22" s="29">
        <v>-828</v>
      </c>
      <c r="Q22" s="27">
        <v>1047</v>
      </c>
      <c r="R22" s="28">
        <v>1017</v>
      </c>
      <c r="S22" s="29">
        <v>-127</v>
      </c>
      <c r="T22" s="30">
        <v>2545</v>
      </c>
      <c r="U22" s="95">
        <v>2380</v>
      </c>
      <c r="V22" s="29">
        <v>-190</v>
      </c>
      <c r="W22" s="27">
        <v>1168</v>
      </c>
      <c r="X22" s="28">
        <v>1112</v>
      </c>
      <c r="Y22" s="29">
        <v>-122</v>
      </c>
      <c r="Z22" s="167">
        <f t="shared" si="0"/>
        <v>692.73951325682629</v>
      </c>
      <c r="AA22" s="171">
        <v>677</v>
      </c>
      <c r="AB22" s="173">
        <v>-57</v>
      </c>
    </row>
    <row r="23" spans="1:28" x14ac:dyDescent="0.25">
      <c r="A23" s="26">
        <v>37113</v>
      </c>
      <c r="B23" s="27">
        <v>14158</v>
      </c>
      <c r="C23" s="28">
        <v>13539</v>
      </c>
      <c r="D23" s="29">
        <v>-1503</v>
      </c>
      <c r="E23" s="27">
        <v>31167</v>
      </c>
      <c r="F23" s="28">
        <v>29669</v>
      </c>
      <c r="G23" s="29">
        <v>-2909</v>
      </c>
      <c r="H23" s="28">
        <v>711</v>
      </c>
      <c r="I23" s="28">
        <v>672</v>
      </c>
      <c r="J23" s="28">
        <v>-6</v>
      </c>
      <c r="K23" s="27">
        <v>14713</v>
      </c>
      <c r="L23" s="28">
        <v>13816</v>
      </c>
      <c r="M23" s="29">
        <v>-790</v>
      </c>
      <c r="N23" s="30">
        <v>12465</v>
      </c>
      <c r="O23" s="31">
        <v>11829</v>
      </c>
      <c r="P23" s="29">
        <v>-828</v>
      </c>
      <c r="Q23" s="27">
        <v>1013</v>
      </c>
      <c r="R23" s="28">
        <v>984</v>
      </c>
      <c r="S23" s="29">
        <v>-119</v>
      </c>
      <c r="T23" s="30">
        <v>2554</v>
      </c>
      <c r="U23" s="95">
        <v>2388</v>
      </c>
      <c r="V23" s="29">
        <v>-191</v>
      </c>
      <c r="W23" s="27">
        <v>1120</v>
      </c>
      <c r="X23" s="28">
        <v>1066</v>
      </c>
      <c r="Y23" s="29">
        <v>-111</v>
      </c>
      <c r="Z23" s="167">
        <f t="shared" si="0"/>
        <v>683.53027305104865</v>
      </c>
      <c r="AA23" s="171">
        <v>668</v>
      </c>
      <c r="AB23" s="173">
        <v>-58</v>
      </c>
    </row>
    <row r="24" spans="1:28" x14ac:dyDescent="0.25">
      <c r="A24" s="26">
        <v>37114</v>
      </c>
      <c r="B24" s="27">
        <v>12723</v>
      </c>
      <c r="C24" s="28">
        <v>12167</v>
      </c>
      <c r="D24" s="29">
        <v>-1576</v>
      </c>
      <c r="E24" s="27">
        <v>28477</v>
      </c>
      <c r="F24" s="28">
        <v>27109</v>
      </c>
      <c r="G24" s="29">
        <v>-3218</v>
      </c>
      <c r="H24" s="28">
        <v>702</v>
      </c>
      <c r="I24" s="28">
        <v>663</v>
      </c>
      <c r="J24" s="28">
        <v>-3</v>
      </c>
      <c r="K24" s="27">
        <v>14568</v>
      </c>
      <c r="L24" s="28">
        <v>13679</v>
      </c>
      <c r="M24" s="29">
        <v>-728</v>
      </c>
      <c r="N24" s="30">
        <v>12465</v>
      </c>
      <c r="O24" s="31">
        <v>11829</v>
      </c>
      <c r="P24" s="29">
        <v>-828</v>
      </c>
      <c r="Q24" s="27">
        <v>996</v>
      </c>
      <c r="R24" s="28">
        <v>967</v>
      </c>
      <c r="S24" s="29">
        <v>-115</v>
      </c>
      <c r="T24" s="30">
        <v>2305</v>
      </c>
      <c r="U24" s="95">
        <v>2155</v>
      </c>
      <c r="V24" s="29">
        <v>-173</v>
      </c>
      <c r="W24" s="27">
        <v>1106</v>
      </c>
      <c r="X24" s="28">
        <v>1053</v>
      </c>
      <c r="Y24" s="29">
        <v>-106</v>
      </c>
      <c r="Z24" s="167">
        <f t="shared" si="0"/>
        <v>653.85605461020975</v>
      </c>
      <c r="AA24" s="171">
        <v>639</v>
      </c>
      <c r="AB24" s="173">
        <v>-49</v>
      </c>
    </row>
    <row r="25" spans="1:28" x14ac:dyDescent="0.25">
      <c r="A25" s="26">
        <v>37115</v>
      </c>
      <c r="B25" s="27">
        <v>12751</v>
      </c>
      <c r="C25" s="28">
        <v>12195</v>
      </c>
      <c r="D25" s="29">
        <v>-1037</v>
      </c>
      <c r="E25" s="27">
        <v>26222</v>
      </c>
      <c r="F25" s="28">
        <v>24968</v>
      </c>
      <c r="G25" s="29">
        <v>-1809</v>
      </c>
      <c r="H25" s="28">
        <v>832</v>
      </c>
      <c r="I25" s="28">
        <v>786</v>
      </c>
      <c r="J25" s="28">
        <v>-6</v>
      </c>
      <c r="K25" s="27">
        <v>12655</v>
      </c>
      <c r="L25" s="28">
        <v>11883</v>
      </c>
      <c r="M25" s="29">
        <v>-651</v>
      </c>
      <c r="N25" s="30">
        <v>12465</v>
      </c>
      <c r="O25" s="31">
        <v>11829</v>
      </c>
      <c r="P25" s="29">
        <v>-828</v>
      </c>
      <c r="Q25" s="27">
        <v>949</v>
      </c>
      <c r="R25" s="28">
        <v>921</v>
      </c>
      <c r="S25" s="29">
        <v>-117</v>
      </c>
      <c r="T25" s="30">
        <v>1891</v>
      </c>
      <c r="U25" s="95">
        <v>1766</v>
      </c>
      <c r="V25" s="29">
        <v>-141</v>
      </c>
      <c r="W25" s="27">
        <v>1063</v>
      </c>
      <c r="X25" s="28">
        <v>1012</v>
      </c>
      <c r="Y25" s="29">
        <v>-105</v>
      </c>
      <c r="Z25" s="167">
        <f t="shared" si="0"/>
        <v>673.29778393351796</v>
      </c>
      <c r="AA25" s="171">
        <v>658</v>
      </c>
      <c r="AB25" s="173">
        <v>-60</v>
      </c>
    </row>
    <row r="26" spans="1:28" x14ac:dyDescent="0.25">
      <c r="A26" s="26">
        <v>37116</v>
      </c>
      <c r="B26" s="27">
        <v>14215</v>
      </c>
      <c r="C26" s="28">
        <v>13594</v>
      </c>
      <c r="D26" s="29">
        <v>-1426</v>
      </c>
      <c r="E26" s="27">
        <v>29963</v>
      </c>
      <c r="F26" s="28">
        <v>28522</v>
      </c>
      <c r="G26" s="29">
        <v>-2576</v>
      </c>
      <c r="H26" s="28">
        <v>899</v>
      </c>
      <c r="I26" s="28">
        <v>850</v>
      </c>
      <c r="J26" s="28">
        <v>-6</v>
      </c>
      <c r="K26" s="27">
        <v>14430</v>
      </c>
      <c r="L26" s="28">
        <v>13550</v>
      </c>
      <c r="M26" s="29">
        <v>-745</v>
      </c>
      <c r="N26" s="30">
        <v>12465</v>
      </c>
      <c r="O26" s="31">
        <v>11829</v>
      </c>
      <c r="P26" s="29">
        <v>-827</v>
      </c>
      <c r="Q26" s="27">
        <v>850</v>
      </c>
      <c r="R26" s="28">
        <v>825</v>
      </c>
      <c r="S26" s="29">
        <v>-109</v>
      </c>
      <c r="T26" s="30">
        <v>2955</v>
      </c>
      <c r="U26" s="95">
        <v>2764</v>
      </c>
      <c r="V26" s="29">
        <v>-221</v>
      </c>
      <c r="W26" s="27">
        <v>1118</v>
      </c>
      <c r="X26" s="28">
        <v>1064</v>
      </c>
      <c r="Y26" s="29">
        <v>-107</v>
      </c>
      <c r="Z26" s="167">
        <f t="shared" si="0"/>
        <v>700.92550455085086</v>
      </c>
      <c r="AA26" s="171">
        <v>685</v>
      </c>
      <c r="AB26" s="173">
        <v>-58</v>
      </c>
    </row>
    <row r="27" spans="1:28" x14ac:dyDescent="0.25">
      <c r="A27" s="26">
        <v>37117</v>
      </c>
      <c r="B27" s="27">
        <v>13993</v>
      </c>
      <c r="C27" s="28">
        <v>13382</v>
      </c>
      <c r="D27" s="29">
        <v>-1305</v>
      </c>
      <c r="E27" s="27">
        <v>29391</v>
      </c>
      <c r="F27" s="28">
        <v>27973</v>
      </c>
      <c r="G27" s="29">
        <v>-2506</v>
      </c>
      <c r="H27" s="28">
        <v>38</v>
      </c>
      <c r="I27" s="28">
        <v>36</v>
      </c>
      <c r="J27" s="28">
        <v>0</v>
      </c>
      <c r="K27" s="27">
        <v>14282</v>
      </c>
      <c r="L27" s="28">
        <v>13411</v>
      </c>
      <c r="M27" s="29">
        <v>-687</v>
      </c>
      <c r="N27" s="30">
        <v>12465</v>
      </c>
      <c r="O27" s="31">
        <v>11829</v>
      </c>
      <c r="P27" s="29">
        <v>-829</v>
      </c>
      <c r="Q27" s="27">
        <v>584</v>
      </c>
      <c r="R27" s="28">
        <v>567</v>
      </c>
      <c r="S27" s="29">
        <v>-88</v>
      </c>
      <c r="T27" s="30">
        <v>2818</v>
      </c>
      <c r="U27" s="95">
        <v>2636</v>
      </c>
      <c r="V27" s="29">
        <v>-211</v>
      </c>
      <c r="W27" s="27">
        <v>1090</v>
      </c>
      <c r="X27" s="28">
        <v>1038</v>
      </c>
      <c r="Y27" s="29">
        <v>-100</v>
      </c>
      <c r="Z27" s="167">
        <f t="shared" si="0"/>
        <v>700.92550455085086</v>
      </c>
      <c r="AA27" s="171">
        <v>685</v>
      </c>
      <c r="AB27" s="173">
        <v>-51</v>
      </c>
    </row>
    <row r="28" spans="1:28" x14ac:dyDescent="0.25">
      <c r="A28" s="26">
        <v>37118</v>
      </c>
      <c r="B28" s="27">
        <v>14197</v>
      </c>
      <c r="C28" s="28">
        <v>13577</v>
      </c>
      <c r="D28" s="29">
        <v>-1325</v>
      </c>
      <c r="E28" s="27">
        <v>23487</v>
      </c>
      <c r="F28" s="28">
        <v>22354</v>
      </c>
      <c r="G28" s="29">
        <v>-2050</v>
      </c>
      <c r="H28" s="28">
        <v>757</v>
      </c>
      <c r="I28" s="28">
        <v>715</v>
      </c>
      <c r="J28" s="28">
        <v>-4</v>
      </c>
      <c r="K28" s="27">
        <v>14066</v>
      </c>
      <c r="L28" s="28">
        <v>13208</v>
      </c>
      <c r="M28" s="29">
        <v>-719</v>
      </c>
      <c r="N28" s="30">
        <v>12465</v>
      </c>
      <c r="O28" s="31">
        <v>11829</v>
      </c>
      <c r="P28" s="29">
        <v>-828</v>
      </c>
      <c r="Q28" s="27">
        <v>973</v>
      </c>
      <c r="R28" s="28">
        <v>945</v>
      </c>
      <c r="S28" s="29">
        <v>-110</v>
      </c>
      <c r="T28" s="30">
        <v>2771</v>
      </c>
      <c r="U28" s="95">
        <v>2592</v>
      </c>
      <c r="V28" s="29">
        <v>-207</v>
      </c>
      <c r="W28" s="27">
        <v>1146</v>
      </c>
      <c r="X28" s="28">
        <v>1091</v>
      </c>
      <c r="Y28" s="29">
        <v>-104</v>
      </c>
      <c r="Z28" s="167">
        <f t="shared" si="0"/>
        <v>694.7860110803324</v>
      </c>
      <c r="AA28" s="171">
        <v>679</v>
      </c>
      <c r="AB28" s="173">
        <v>-51</v>
      </c>
    </row>
    <row r="29" spans="1:28" x14ac:dyDescent="0.25">
      <c r="A29" s="26">
        <v>37119</v>
      </c>
      <c r="B29" s="27">
        <v>14122</v>
      </c>
      <c r="C29" s="28">
        <v>13505</v>
      </c>
      <c r="D29" s="29">
        <v>-1333</v>
      </c>
      <c r="E29" s="27">
        <v>30939</v>
      </c>
      <c r="F29" s="28">
        <v>29456</v>
      </c>
      <c r="G29" s="29">
        <v>-2567</v>
      </c>
      <c r="H29" s="28">
        <v>862</v>
      </c>
      <c r="I29" s="28">
        <v>815</v>
      </c>
      <c r="J29" s="28">
        <v>-2</v>
      </c>
      <c r="K29" s="27">
        <v>14660</v>
      </c>
      <c r="L29" s="28">
        <v>13766</v>
      </c>
      <c r="M29" s="29">
        <v>-675</v>
      </c>
      <c r="N29" s="30">
        <v>12465</v>
      </c>
      <c r="O29" s="31">
        <v>11829</v>
      </c>
      <c r="P29" s="29">
        <v>-829</v>
      </c>
      <c r="Q29" s="27">
        <v>997</v>
      </c>
      <c r="R29" s="28">
        <v>968</v>
      </c>
      <c r="S29" s="29">
        <v>-107</v>
      </c>
      <c r="T29" s="30">
        <v>2763</v>
      </c>
      <c r="U29" s="95">
        <v>2584</v>
      </c>
      <c r="V29" s="29">
        <v>-207</v>
      </c>
      <c r="W29" s="27">
        <v>1114</v>
      </c>
      <c r="X29" s="28">
        <v>1061</v>
      </c>
      <c r="Y29" s="29">
        <v>-100</v>
      </c>
      <c r="Z29" s="167">
        <f t="shared" si="0"/>
        <v>686.60001978630783</v>
      </c>
      <c r="AA29" s="171">
        <v>671</v>
      </c>
      <c r="AB29" s="173">
        <v>-44</v>
      </c>
    </row>
    <row r="30" spans="1:28" x14ac:dyDescent="0.25">
      <c r="A30" s="26">
        <v>37120</v>
      </c>
      <c r="B30" s="27">
        <v>14083</v>
      </c>
      <c r="C30" s="28">
        <v>13469</v>
      </c>
      <c r="D30" s="29">
        <v>-1555</v>
      </c>
      <c r="E30" s="27">
        <v>28793</v>
      </c>
      <c r="F30" s="28">
        <v>27416</v>
      </c>
      <c r="G30" s="29">
        <v>-2790</v>
      </c>
      <c r="H30" s="28">
        <v>983</v>
      </c>
      <c r="I30" s="28">
        <v>929</v>
      </c>
      <c r="J30" s="28">
        <v>-16</v>
      </c>
      <c r="K30" s="27">
        <v>14641</v>
      </c>
      <c r="L30" s="28">
        <v>13748</v>
      </c>
      <c r="M30" s="29">
        <v>-891</v>
      </c>
      <c r="N30" s="30">
        <v>12465</v>
      </c>
      <c r="O30" s="31">
        <v>11829</v>
      </c>
      <c r="P30" s="29">
        <v>-829</v>
      </c>
      <c r="Q30" s="27">
        <v>1048</v>
      </c>
      <c r="R30" s="28">
        <v>1018</v>
      </c>
      <c r="S30" s="29">
        <v>-125</v>
      </c>
      <c r="T30" s="30">
        <v>2918</v>
      </c>
      <c r="U30" s="95">
        <v>2730</v>
      </c>
      <c r="V30" s="29">
        <v>-218</v>
      </c>
      <c r="W30" s="27">
        <v>1103</v>
      </c>
      <c r="X30" s="28">
        <v>1050</v>
      </c>
      <c r="Y30" s="29">
        <v>-114</v>
      </c>
      <c r="Z30" s="167">
        <f t="shared" si="0"/>
        <v>670.22803719825879</v>
      </c>
      <c r="AA30" s="171">
        <v>655</v>
      </c>
      <c r="AB30" s="173">
        <v>-55</v>
      </c>
    </row>
    <row r="31" spans="1:28" x14ac:dyDescent="0.25">
      <c r="A31" s="26">
        <v>37121</v>
      </c>
      <c r="B31" s="27">
        <v>14137</v>
      </c>
      <c r="C31" s="28">
        <v>13520</v>
      </c>
      <c r="D31" s="29">
        <v>-1378</v>
      </c>
      <c r="E31" s="27">
        <v>30687</v>
      </c>
      <c r="F31" s="28">
        <v>29210</v>
      </c>
      <c r="G31" s="29">
        <v>-2528</v>
      </c>
      <c r="H31" s="28">
        <v>712</v>
      </c>
      <c r="I31" s="28">
        <v>673</v>
      </c>
      <c r="J31" s="28">
        <v>-6</v>
      </c>
      <c r="K31" s="27">
        <v>14642</v>
      </c>
      <c r="L31" s="28">
        <v>13749</v>
      </c>
      <c r="M31" s="29">
        <v>-796</v>
      </c>
      <c r="N31" s="30">
        <v>12465</v>
      </c>
      <c r="O31" s="31">
        <v>11829</v>
      </c>
      <c r="P31" s="29">
        <v>-828</v>
      </c>
      <c r="Q31" s="27">
        <v>681</v>
      </c>
      <c r="R31" s="28">
        <v>661</v>
      </c>
      <c r="S31" s="29">
        <v>-80</v>
      </c>
      <c r="T31" s="30">
        <v>2759</v>
      </c>
      <c r="U31" s="95">
        <v>2581</v>
      </c>
      <c r="V31" s="29">
        <v>-206</v>
      </c>
      <c r="W31" s="27">
        <v>890</v>
      </c>
      <c r="X31" s="28">
        <v>847</v>
      </c>
      <c r="Y31" s="29">
        <v>-87</v>
      </c>
      <c r="Z31" s="167">
        <f t="shared" si="0"/>
        <v>665.1117926394935</v>
      </c>
      <c r="AA31" s="171">
        <v>650</v>
      </c>
      <c r="AB31" s="173">
        <v>-54</v>
      </c>
    </row>
    <row r="32" spans="1:28" x14ac:dyDescent="0.25">
      <c r="A32" s="26">
        <v>37122</v>
      </c>
      <c r="B32" s="27">
        <v>14260</v>
      </c>
      <c r="C32" s="28">
        <v>13637</v>
      </c>
      <c r="D32" s="29">
        <v>-1304</v>
      </c>
      <c r="E32" s="27">
        <v>28224</v>
      </c>
      <c r="F32" s="28">
        <v>26859</v>
      </c>
      <c r="G32" s="29">
        <v>-2168</v>
      </c>
      <c r="H32" s="28">
        <v>816</v>
      </c>
      <c r="I32" s="28">
        <v>771</v>
      </c>
      <c r="J32" s="28">
        <v>-5</v>
      </c>
      <c r="K32" s="27">
        <v>14250</v>
      </c>
      <c r="L32" s="28">
        <v>13381</v>
      </c>
      <c r="M32" s="29">
        <v>-742</v>
      </c>
      <c r="N32" s="30">
        <v>12465</v>
      </c>
      <c r="O32" s="31">
        <v>11829</v>
      </c>
      <c r="P32" s="29">
        <v>-828</v>
      </c>
      <c r="Q32" s="27">
        <v>986</v>
      </c>
      <c r="R32" s="28">
        <v>957</v>
      </c>
      <c r="S32" s="29">
        <v>-106</v>
      </c>
      <c r="T32" s="30">
        <v>2718</v>
      </c>
      <c r="U32" s="95">
        <v>2542</v>
      </c>
      <c r="V32" s="29">
        <v>-203</v>
      </c>
      <c r="W32" s="27">
        <v>997</v>
      </c>
      <c r="X32" s="28">
        <v>949</v>
      </c>
      <c r="Y32" s="29">
        <v>-94</v>
      </c>
      <c r="Z32" s="167">
        <f t="shared" si="0"/>
        <v>667.15829046299962</v>
      </c>
      <c r="AA32" s="171">
        <v>652</v>
      </c>
      <c r="AB32" s="173">
        <v>-55</v>
      </c>
    </row>
    <row r="33" spans="1:31" x14ac:dyDescent="0.25">
      <c r="A33" s="26">
        <v>37123</v>
      </c>
      <c r="B33" s="27">
        <v>14237</v>
      </c>
      <c r="C33" s="28">
        <v>13616</v>
      </c>
      <c r="D33" s="29">
        <v>-1439</v>
      </c>
      <c r="E33" s="27">
        <v>29500</v>
      </c>
      <c r="F33" s="28">
        <v>28079</v>
      </c>
      <c r="G33" s="29">
        <v>-2580</v>
      </c>
      <c r="H33" s="28">
        <v>663</v>
      </c>
      <c r="I33" s="28">
        <v>627</v>
      </c>
      <c r="J33" s="28">
        <v>-19</v>
      </c>
      <c r="K33" s="27">
        <v>7253</v>
      </c>
      <c r="L33" s="28">
        <v>6811</v>
      </c>
      <c r="M33" s="29">
        <v>-443</v>
      </c>
      <c r="N33" s="30">
        <v>12465</v>
      </c>
      <c r="O33" s="31">
        <v>11829</v>
      </c>
      <c r="P33" s="29">
        <v>-828</v>
      </c>
      <c r="Q33" s="27">
        <v>917</v>
      </c>
      <c r="R33" s="28">
        <v>890</v>
      </c>
      <c r="S33" s="29">
        <v>-125</v>
      </c>
      <c r="T33" s="30">
        <v>2703</v>
      </c>
      <c r="U33" s="95">
        <v>2528</v>
      </c>
      <c r="V33" s="29">
        <v>-202</v>
      </c>
      <c r="W33" s="27">
        <v>1097</v>
      </c>
      <c r="X33" s="28">
        <v>1044</v>
      </c>
      <c r="Y33" s="29">
        <v>-127</v>
      </c>
      <c r="Z33" s="167">
        <f t="shared" si="0"/>
        <v>664.08854372774044</v>
      </c>
      <c r="AA33" s="171">
        <v>649</v>
      </c>
      <c r="AB33" s="173">
        <v>-50</v>
      </c>
    </row>
    <row r="34" spans="1:31" x14ac:dyDescent="0.25">
      <c r="A34" s="26">
        <v>37124</v>
      </c>
      <c r="B34" s="27">
        <v>14144</v>
      </c>
      <c r="C34" s="28">
        <v>13525</v>
      </c>
      <c r="D34" s="29">
        <v>-1162</v>
      </c>
      <c r="E34" s="27">
        <v>28333</v>
      </c>
      <c r="F34" s="28">
        <v>26963</v>
      </c>
      <c r="G34" s="29">
        <v>-1905</v>
      </c>
      <c r="H34" s="28">
        <v>825</v>
      </c>
      <c r="I34" s="28">
        <v>780</v>
      </c>
      <c r="J34" s="28">
        <v>-6</v>
      </c>
      <c r="K34" s="27">
        <v>14233</v>
      </c>
      <c r="L34" s="28">
        <v>13365</v>
      </c>
      <c r="M34" s="29">
        <v>-734</v>
      </c>
      <c r="N34" s="30">
        <v>12465</v>
      </c>
      <c r="O34" s="31">
        <v>11829</v>
      </c>
      <c r="P34" s="29">
        <v>-828</v>
      </c>
      <c r="Q34" s="27">
        <v>1059</v>
      </c>
      <c r="R34" s="28">
        <v>1028</v>
      </c>
      <c r="S34" s="29">
        <v>-117</v>
      </c>
      <c r="T34" s="30">
        <v>2683</v>
      </c>
      <c r="U34" s="95">
        <v>2509</v>
      </c>
      <c r="V34" s="29">
        <v>-200</v>
      </c>
      <c r="W34" s="27">
        <v>899</v>
      </c>
      <c r="X34" s="28">
        <v>856</v>
      </c>
      <c r="Y34" s="29">
        <v>-90</v>
      </c>
      <c r="Z34" s="167">
        <f t="shared" si="0"/>
        <v>645.67006331618518</v>
      </c>
      <c r="AA34" s="171">
        <v>631</v>
      </c>
      <c r="AB34" s="173">
        <v>-45</v>
      </c>
    </row>
    <row r="35" spans="1:31" x14ac:dyDescent="0.25">
      <c r="A35" s="26">
        <v>37125</v>
      </c>
      <c r="B35" s="27">
        <v>12178</v>
      </c>
      <c r="C35" s="28">
        <v>11647</v>
      </c>
      <c r="D35" s="29">
        <v>-1436</v>
      </c>
      <c r="E35" s="27">
        <v>21139</v>
      </c>
      <c r="F35" s="28">
        <v>20093</v>
      </c>
      <c r="G35" s="29">
        <v>-2202</v>
      </c>
      <c r="H35" s="28">
        <v>865</v>
      </c>
      <c r="I35" s="28">
        <v>817</v>
      </c>
      <c r="J35" s="28">
        <v>-2</v>
      </c>
      <c r="K35" s="27">
        <v>14660</v>
      </c>
      <c r="L35" s="28">
        <v>13766</v>
      </c>
      <c r="M35" s="29">
        <v>-672</v>
      </c>
      <c r="N35" s="30">
        <v>12465</v>
      </c>
      <c r="O35" s="31">
        <v>11829</v>
      </c>
      <c r="P35" s="29">
        <v>-827</v>
      </c>
      <c r="Q35" s="27">
        <v>997</v>
      </c>
      <c r="R35" s="28">
        <v>968</v>
      </c>
      <c r="S35" s="29">
        <v>-107</v>
      </c>
      <c r="T35" s="30">
        <v>2275</v>
      </c>
      <c r="U35" s="95">
        <v>2128</v>
      </c>
      <c r="V35" s="29">
        <v>-170</v>
      </c>
      <c r="W35" s="27">
        <v>755</v>
      </c>
      <c r="X35" s="28">
        <v>719</v>
      </c>
      <c r="Y35" s="29">
        <v>-80</v>
      </c>
      <c r="Z35" s="167">
        <f t="shared" si="0"/>
        <v>671.25128611001185</v>
      </c>
      <c r="AA35" s="171">
        <v>656</v>
      </c>
      <c r="AB35" s="173">
        <v>-59</v>
      </c>
    </row>
    <row r="36" spans="1:31" x14ac:dyDescent="0.25">
      <c r="A36" s="26">
        <v>37126</v>
      </c>
      <c r="B36" s="27">
        <v>12708</v>
      </c>
      <c r="C36" s="28">
        <v>12151</v>
      </c>
      <c r="D36" s="29">
        <v>-1275</v>
      </c>
      <c r="E36" s="27">
        <v>29594</v>
      </c>
      <c r="F36" s="28">
        <v>28168</v>
      </c>
      <c r="G36" s="29">
        <v>-2572</v>
      </c>
      <c r="H36" s="28">
        <v>901</v>
      </c>
      <c r="I36" s="28">
        <v>851</v>
      </c>
      <c r="J36" s="28">
        <v>-2</v>
      </c>
      <c r="K36" s="27">
        <v>14652</v>
      </c>
      <c r="L36" s="28">
        <v>13758</v>
      </c>
      <c r="M36" s="29">
        <v>-669</v>
      </c>
      <c r="N36" s="30">
        <v>12465</v>
      </c>
      <c r="O36" s="31">
        <v>11829</v>
      </c>
      <c r="P36" s="29">
        <v>-828</v>
      </c>
      <c r="Q36" s="27">
        <v>995</v>
      </c>
      <c r="R36" s="28">
        <v>966</v>
      </c>
      <c r="S36" s="29">
        <v>-107</v>
      </c>
      <c r="T36" s="30">
        <v>2683</v>
      </c>
      <c r="U36" s="95">
        <v>2509</v>
      </c>
      <c r="V36" s="29">
        <v>-201</v>
      </c>
      <c r="W36" s="27">
        <v>923</v>
      </c>
      <c r="X36" s="28">
        <v>879</v>
      </c>
      <c r="Y36" s="29">
        <v>-83</v>
      </c>
      <c r="Z36" s="167">
        <f t="shared" si="0"/>
        <v>665.1117926394935</v>
      </c>
      <c r="AA36" s="171">
        <v>650</v>
      </c>
      <c r="AB36" s="173">
        <v>-50</v>
      </c>
    </row>
    <row r="37" spans="1:31" x14ac:dyDescent="0.25">
      <c r="A37" s="26">
        <v>37127</v>
      </c>
      <c r="B37" s="27">
        <v>13651</v>
      </c>
      <c r="C37" s="28">
        <v>13054</v>
      </c>
      <c r="D37" s="29">
        <v>-1170</v>
      </c>
      <c r="E37" s="27">
        <v>30323</v>
      </c>
      <c r="F37" s="28">
        <v>28865</v>
      </c>
      <c r="G37" s="29">
        <v>-2185</v>
      </c>
      <c r="H37" s="28">
        <v>829</v>
      </c>
      <c r="I37" s="28">
        <v>783</v>
      </c>
      <c r="J37" s="28">
        <v>-4</v>
      </c>
      <c r="K37" s="27">
        <v>14910</v>
      </c>
      <c r="L37" s="28">
        <v>14000</v>
      </c>
      <c r="M37" s="29">
        <v>-725</v>
      </c>
      <c r="N37" s="30">
        <v>12465</v>
      </c>
      <c r="O37" s="31">
        <v>11829</v>
      </c>
      <c r="P37" s="29">
        <v>-829</v>
      </c>
      <c r="Q37" s="27">
        <v>730</v>
      </c>
      <c r="R37" s="28">
        <v>709</v>
      </c>
      <c r="S37" s="29">
        <v>-92</v>
      </c>
      <c r="T37" s="30">
        <v>2522</v>
      </c>
      <c r="U37" s="95">
        <v>2358</v>
      </c>
      <c r="V37" s="29">
        <v>-189</v>
      </c>
      <c r="W37" s="27">
        <v>902</v>
      </c>
      <c r="X37" s="28">
        <v>859</v>
      </c>
      <c r="Y37" s="29">
        <v>-85</v>
      </c>
      <c r="Z37" s="167">
        <f t="shared" si="0"/>
        <v>672.2745350217649</v>
      </c>
      <c r="AA37" s="171">
        <v>657</v>
      </c>
      <c r="AB37" s="173">
        <v>-52</v>
      </c>
    </row>
    <row r="38" spans="1:31" x14ac:dyDescent="0.25">
      <c r="A38" s="26">
        <v>37128</v>
      </c>
      <c r="B38" s="27">
        <v>14020</v>
      </c>
      <c r="C38" s="28">
        <v>13407</v>
      </c>
      <c r="D38" s="29">
        <v>-1470</v>
      </c>
      <c r="E38" s="27">
        <v>31252</v>
      </c>
      <c r="F38" s="28">
        <v>29755</v>
      </c>
      <c r="G38" s="29">
        <v>-2842</v>
      </c>
      <c r="H38" s="28">
        <v>520</v>
      </c>
      <c r="I38" s="28">
        <v>491</v>
      </c>
      <c r="J38" s="28">
        <v>-4</v>
      </c>
      <c r="K38" s="27">
        <v>14943</v>
      </c>
      <c r="L38" s="28">
        <v>14031</v>
      </c>
      <c r="M38" s="29">
        <v>-766</v>
      </c>
      <c r="N38" s="30">
        <v>12465</v>
      </c>
      <c r="O38" s="31">
        <v>11829</v>
      </c>
      <c r="P38" s="29">
        <v>-826</v>
      </c>
      <c r="Q38" s="27">
        <v>992</v>
      </c>
      <c r="R38" s="28">
        <v>963</v>
      </c>
      <c r="S38" s="29">
        <v>-114</v>
      </c>
      <c r="T38" s="30">
        <v>2606</v>
      </c>
      <c r="U38" s="95">
        <v>2437</v>
      </c>
      <c r="V38" s="29">
        <v>-195</v>
      </c>
      <c r="W38" s="27">
        <v>908</v>
      </c>
      <c r="X38" s="28">
        <v>864</v>
      </c>
      <c r="Y38" s="29">
        <v>-87</v>
      </c>
      <c r="Z38" s="167">
        <f t="shared" si="0"/>
        <v>674.32103284527102</v>
      </c>
      <c r="AA38" s="171">
        <v>659</v>
      </c>
      <c r="AB38" s="173">
        <v>-50</v>
      </c>
    </row>
    <row r="39" spans="1:31" x14ac:dyDescent="0.25">
      <c r="A39" s="26">
        <v>37129</v>
      </c>
      <c r="B39" s="27">
        <v>14232</v>
      </c>
      <c r="C39" s="28">
        <v>13609</v>
      </c>
      <c r="D39" s="29">
        <v>-1427</v>
      </c>
      <c r="E39" s="27">
        <v>30886</v>
      </c>
      <c r="F39" s="28">
        <v>29404</v>
      </c>
      <c r="G39" s="29">
        <v>-2697</v>
      </c>
      <c r="H39" s="28">
        <v>695</v>
      </c>
      <c r="I39" s="28">
        <v>657</v>
      </c>
      <c r="J39" s="28">
        <v>-9</v>
      </c>
      <c r="K39" s="27">
        <v>14992</v>
      </c>
      <c r="L39" s="28">
        <v>14077</v>
      </c>
      <c r="M39" s="29">
        <v>-856</v>
      </c>
      <c r="N39" s="30">
        <v>12465</v>
      </c>
      <c r="O39" s="31">
        <v>11829</v>
      </c>
      <c r="P39" s="29">
        <v>-826</v>
      </c>
      <c r="Q39" s="27">
        <v>972</v>
      </c>
      <c r="R39" s="28">
        <v>944</v>
      </c>
      <c r="S39" s="29">
        <v>-118</v>
      </c>
      <c r="T39" s="30">
        <v>2413</v>
      </c>
      <c r="U39" s="95">
        <v>2255</v>
      </c>
      <c r="V39" s="29">
        <v>-181</v>
      </c>
      <c r="W39" s="27">
        <v>859</v>
      </c>
      <c r="X39" s="28">
        <v>818</v>
      </c>
      <c r="Y39" s="29">
        <v>-91</v>
      </c>
      <c r="Z39" s="167">
        <f t="shared" si="0"/>
        <v>634.41432528690143</v>
      </c>
      <c r="AA39" s="171">
        <v>620</v>
      </c>
      <c r="AB39" s="173">
        <v>-39</v>
      </c>
    </row>
    <row r="40" spans="1:31" x14ac:dyDescent="0.25">
      <c r="A40" s="26">
        <v>37130</v>
      </c>
      <c r="B40" s="27">
        <v>14119</v>
      </c>
      <c r="C40" s="28">
        <v>13502</v>
      </c>
      <c r="D40" s="29">
        <v>-1160</v>
      </c>
      <c r="E40" s="27">
        <v>30386</v>
      </c>
      <c r="F40" s="28">
        <v>28930</v>
      </c>
      <c r="G40" s="29">
        <v>-2064</v>
      </c>
      <c r="H40" s="28">
        <v>472</v>
      </c>
      <c r="I40" s="28">
        <v>446</v>
      </c>
      <c r="J40" s="28">
        <v>-1</v>
      </c>
      <c r="K40" s="27">
        <v>13366</v>
      </c>
      <c r="L40" s="28">
        <v>12551</v>
      </c>
      <c r="M40" s="29">
        <v>-618</v>
      </c>
      <c r="N40" s="30">
        <v>12465</v>
      </c>
      <c r="O40" s="31">
        <v>11829</v>
      </c>
      <c r="P40" s="29">
        <v>-822</v>
      </c>
      <c r="Q40" s="27">
        <v>1033</v>
      </c>
      <c r="R40" s="28">
        <v>1003</v>
      </c>
      <c r="S40" s="29">
        <v>-114</v>
      </c>
      <c r="T40" s="30">
        <v>2414</v>
      </c>
      <c r="U40" s="95">
        <v>2257</v>
      </c>
      <c r="V40" s="29">
        <v>-180</v>
      </c>
      <c r="W40" s="27">
        <v>1136</v>
      </c>
      <c r="X40" s="28">
        <v>1081</v>
      </c>
      <c r="Y40" s="29">
        <v>-103</v>
      </c>
      <c r="Z40" s="167">
        <f t="shared" si="0"/>
        <v>681.48377522754254</v>
      </c>
      <c r="AA40" s="171">
        <v>666</v>
      </c>
      <c r="AB40" s="173">
        <v>-49</v>
      </c>
    </row>
    <row r="41" spans="1:31" x14ac:dyDescent="0.25">
      <c r="A41" s="26">
        <v>37131</v>
      </c>
      <c r="B41" s="27">
        <v>13625</v>
      </c>
      <c r="C41" s="28">
        <v>13029</v>
      </c>
      <c r="D41" s="29">
        <v>-1516</v>
      </c>
      <c r="E41" s="27">
        <v>25894</v>
      </c>
      <c r="F41" s="28">
        <v>24657</v>
      </c>
      <c r="G41" s="29">
        <v>-2543</v>
      </c>
      <c r="H41" s="28">
        <v>740</v>
      </c>
      <c r="I41" s="28">
        <v>699</v>
      </c>
      <c r="J41" s="28">
        <v>-8</v>
      </c>
      <c r="K41" s="27">
        <v>14855</v>
      </c>
      <c r="L41" s="28">
        <v>13949</v>
      </c>
      <c r="M41" s="29">
        <v>-832</v>
      </c>
      <c r="N41" s="30">
        <v>12465</v>
      </c>
      <c r="O41" s="31">
        <v>11829</v>
      </c>
      <c r="P41" s="29">
        <v>-828</v>
      </c>
      <c r="Q41" s="27">
        <v>1038</v>
      </c>
      <c r="R41" s="28">
        <v>1008</v>
      </c>
      <c r="S41" s="29">
        <v>-123</v>
      </c>
      <c r="T41" s="30">
        <v>2615</v>
      </c>
      <c r="U41" s="95">
        <v>2446</v>
      </c>
      <c r="V41" s="29">
        <v>-196</v>
      </c>
      <c r="W41" s="27">
        <v>1128</v>
      </c>
      <c r="X41" s="28">
        <v>1074</v>
      </c>
      <c r="Y41" s="29">
        <v>-110</v>
      </c>
      <c r="Z41" s="167">
        <f t="shared" si="0"/>
        <v>695.80925999208546</v>
      </c>
      <c r="AA41" s="171">
        <v>680</v>
      </c>
      <c r="AB41" s="173">
        <v>-49</v>
      </c>
    </row>
    <row r="42" spans="1:31" x14ac:dyDescent="0.25">
      <c r="A42" s="26">
        <v>37132</v>
      </c>
      <c r="B42" s="27">
        <v>13950</v>
      </c>
      <c r="C42" s="28">
        <v>13340</v>
      </c>
      <c r="D42" s="29">
        <v>-1373</v>
      </c>
      <c r="E42" s="27">
        <v>31254</v>
      </c>
      <c r="F42" s="28">
        <v>29757</v>
      </c>
      <c r="G42" s="29">
        <v>-2623</v>
      </c>
      <c r="H42" s="28">
        <v>898</v>
      </c>
      <c r="I42" s="28">
        <v>849</v>
      </c>
      <c r="J42" s="28">
        <v>-11</v>
      </c>
      <c r="K42" s="27">
        <v>14560</v>
      </c>
      <c r="L42" s="28">
        <v>13672</v>
      </c>
      <c r="M42" s="29">
        <v>-824</v>
      </c>
      <c r="N42" s="30">
        <v>12465</v>
      </c>
      <c r="O42" s="31">
        <v>11829</v>
      </c>
      <c r="P42" s="29">
        <v>-828</v>
      </c>
      <c r="Q42" s="27">
        <v>1035</v>
      </c>
      <c r="R42" s="28">
        <v>1005</v>
      </c>
      <c r="S42" s="29">
        <v>-124</v>
      </c>
      <c r="T42" s="30">
        <v>2620</v>
      </c>
      <c r="U42" s="95">
        <v>2450</v>
      </c>
      <c r="V42" s="29">
        <v>-196</v>
      </c>
      <c r="W42" s="27">
        <v>1140</v>
      </c>
      <c r="X42" s="28">
        <v>1085</v>
      </c>
      <c r="Y42" s="29">
        <v>-114</v>
      </c>
      <c r="Z42" s="167">
        <f t="shared" si="0"/>
        <v>713.20449149188755</v>
      </c>
      <c r="AA42" s="171">
        <v>697</v>
      </c>
      <c r="AB42" s="173">
        <v>-54</v>
      </c>
    </row>
    <row r="43" spans="1:31" x14ac:dyDescent="0.25">
      <c r="A43" s="26">
        <v>37133</v>
      </c>
      <c r="B43" s="27">
        <v>13929</v>
      </c>
      <c r="C43" s="28">
        <v>13320</v>
      </c>
      <c r="D43" s="29">
        <v>-1349</v>
      </c>
      <c r="E43" s="27">
        <v>31362</v>
      </c>
      <c r="F43" s="28">
        <v>29863</v>
      </c>
      <c r="G43" s="29">
        <v>-2605</v>
      </c>
      <c r="H43" s="28">
        <v>818</v>
      </c>
      <c r="I43" s="28">
        <v>773</v>
      </c>
      <c r="J43" s="28">
        <v>-10</v>
      </c>
      <c r="K43" s="27">
        <v>14117</v>
      </c>
      <c r="L43" s="28">
        <v>13256</v>
      </c>
      <c r="M43" s="29">
        <v>-814</v>
      </c>
      <c r="N43" s="30">
        <v>12465</v>
      </c>
      <c r="O43" s="31">
        <v>11829</v>
      </c>
      <c r="P43" s="29">
        <v>-828</v>
      </c>
      <c r="Q43" s="27">
        <v>1000</v>
      </c>
      <c r="R43" s="28">
        <v>971</v>
      </c>
      <c r="S43" s="29">
        <v>-118</v>
      </c>
      <c r="T43" s="30">
        <v>2589</v>
      </c>
      <c r="U43" s="95">
        <v>2421</v>
      </c>
      <c r="V43" s="29">
        <v>-194</v>
      </c>
      <c r="W43" s="27">
        <v>1063</v>
      </c>
      <c r="X43" s="28">
        <v>1012</v>
      </c>
      <c r="Y43" s="29">
        <v>-107</v>
      </c>
      <c r="Z43" s="167">
        <f t="shared" si="0"/>
        <v>676.36753066877725</v>
      </c>
      <c r="AA43" s="171">
        <v>661</v>
      </c>
      <c r="AB43" s="173">
        <v>-60</v>
      </c>
      <c r="AD43" s="37">
        <f>SUM(D46:AB46)</f>
        <v>2037172</v>
      </c>
    </row>
    <row r="44" spans="1:31" ht="13.8" thickBot="1" x14ac:dyDescent="0.3">
      <c r="A44" s="26">
        <v>37134</v>
      </c>
      <c r="B44" s="32">
        <v>14087</v>
      </c>
      <c r="C44" s="33">
        <v>13470</v>
      </c>
      <c r="D44" s="34">
        <v>-1386</v>
      </c>
      <c r="E44" s="32">
        <v>31571</v>
      </c>
      <c r="F44" s="33">
        <v>30060</v>
      </c>
      <c r="G44" s="34">
        <v>-2667</v>
      </c>
      <c r="H44" s="33">
        <v>727</v>
      </c>
      <c r="I44" s="33">
        <v>687</v>
      </c>
      <c r="J44" s="33">
        <v>-8</v>
      </c>
      <c r="K44" s="32">
        <v>14265</v>
      </c>
      <c r="L44" s="33">
        <v>13395</v>
      </c>
      <c r="M44" s="34">
        <v>-798</v>
      </c>
      <c r="N44" s="124">
        <v>12465</v>
      </c>
      <c r="O44" s="125">
        <v>11829</v>
      </c>
      <c r="P44" s="34">
        <v>-828</v>
      </c>
      <c r="Q44" s="32">
        <v>979</v>
      </c>
      <c r="R44" s="33">
        <v>951</v>
      </c>
      <c r="S44" s="34">
        <v>-117</v>
      </c>
      <c r="T44" s="124">
        <v>2574</v>
      </c>
      <c r="U44" s="126">
        <v>2407</v>
      </c>
      <c r="V44" s="34">
        <v>-192</v>
      </c>
      <c r="W44" s="32">
        <v>1127</v>
      </c>
      <c r="X44" s="33">
        <v>1073</v>
      </c>
      <c r="Y44" s="34">
        <v>-107</v>
      </c>
      <c r="Z44" s="168">
        <f t="shared" si="0"/>
        <v>691.71626434507323</v>
      </c>
      <c r="AA44" s="172">
        <v>676</v>
      </c>
      <c r="AB44" s="174">
        <v>-52</v>
      </c>
    </row>
    <row r="45" spans="1:31" s="1" customFormat="1" x14ac:dyDescent="0.25">
      <c r="A45" s="35"/>
      <c r="B45" s="123">
        <v>422989</v>
      </c>
      <c r="C45" s="123">
        <v>404511</v>
      </c>
      <c r="D45" s="123">
        <v>-42713</v>
      </c>
      <c r="E45" s="123">
        <v>899522</v>
      </c>
      <c r="F45" s="123">
        <v>856249</v>
      </c>
      <c r="G45" s="123">
        <v>-79123</v>
      </c>
      <c r="H45" s="123">
        <v>22214</v>
      </c>
      <c r="I45" s="123">
        <v>20991</v>
      </c>
      <c r="J45" s="123">
        <v>-188</v>
      </c>
      <c r="K45" s="123">
        <v>444761</v>
      </c>
      <c r="L45" s="123">
        <v>417631</v>
      </c>
      <c r="M45" s="123">
        <v>-23305</v>
      </c>
      <c r="N45" s="123">
        <v>386415</v>
      </c>
      <c r="O45" s="123">
        <v>366699</v>
      </c>
      <c r="P45" s="123">
        <v>-25660</v>
      </c>
      <c r="Q45" s="123">
        <v>30269</v>
      </c>
      <c r="R45" s="123">
        <v>29391</v>
      </c>
      <c r="S45" s="123">
        <v>-3456</v>
      </c>
      <c r="T45" s="123">
        <v>81077</v>
      </c>
      <c r="U45" s="123">
        <v>75821</v>
      </c>
      <c r="V45" s="123">
        <v>-6062</v>
      </c>
      <c r="W45" s="123">
        <v>32498</v>
      </c>
      <c r="X45" s="123">
        <v>30937</v>
      </c>
      <c r="Y45" s="123">
        <v>-3180</v>
      </c>
      <c r="Z45" s="169">
        <f>SUM(Z14:Z44)</f>
        <v>20685.999999999996</v>
      </c>
      <c r="AA45" s="169">
        <f>SUM(AA14:AA44)</f>
        <v>20216</v>
      </c>
      <c r="AB45" s="169">
        <f>SUM(AB14:AB44)</f>
        <v>-1587</v>
      </c>
    </row>
    <row r="46" spans="1:31" x14ac:dyDescent="0.25">
      <c r="D46" s="37">
        <f>C45+D45</f>
        <v>361798</v>
      </c>
      <c r="G46" s="37">
        <f>F45+G45</f>
        <v>777126</v>
      </c>
      <c r="J46" s="37">
        <f>I45+J45</f>
        <v>20803</v>
      </c>
      <c r="M46" s="37">
        <f>L45+M45</f>
        <v>394326</v>
      </c>
      <c r="P46" s="37">
        <f>O45+P45</f>
        <v>341039</v>
      </c>
      <c r="S46" s="37">
        <f>R45+S45</f>
        <v>25935</v>
      </c>
      <c r="V46" s="37">
        <f>U45+V45</f>
        <v>69759</v>
      </c>
      <c r="Y46" s="37">
        <f>X45+Y45</f>
        <v>27757</v>
      </c>
      <c r="AA46" s="170"/>
      <c r="AB46" s="37">
        <f>AA45+AB45</f>
        <v>18629</v>
      </c>
      <c r="AD46" s="1" t="s">
        <v>24</v>
      </c>
      <c r="AE46" t="s">
        <v>25</v>
      </c>
    </row>
    <row r="47" spans="1:31" x14ac:dyDescent="0.25">
      <c r="A47" t="s">
        <v>26</v>
      </c>
      <c r="C47">
        <v>404511</v>
      </c>
      <c r="F47">
        <v>856249</v>
      </c>
      <c r="I47">
        <v>20991</v>
      </c>
      <c r="L47">
        <v>417631</v>
      </c>
      <c r="O47">
        <v>366699</v>
      </c>
      <c r="R47">
        <v>29391</v>
      </c>
      <c r="U47">
        <v>75821</v>
      </c>
      <c r="X47">
        <v>30937</v>
      </c>
      <c r="AA47" s="170">
        <f>AA45</f>
        <v>20216</v>
      </c>
      <c r="AC47" s="1" t="s">
        <v>27</v>
      </c>
      <c r="AD47" s="1">
        <v>2202230</v>
      </c>
      <c r="AE47" s="36">
        <v>71039.677419354834</v>
      </c>
    </row>
    <row r="48" spans="1:31" x14ac:dyDescent="0.25">
      <c r="A48" t="s">
        <v>28</v>
      </c>
      <c r="D48">
        <v>-42713</v>
      </c>
      <c r="G48">
        <v>-79123</v>
      </c>
      <c r="J48">
        <v>-188</v>
      </c>
      <c r="M48">
        <v>-23305</v>
      </c>
      <c r="P48">
        <v>-25660</v>
      </c>
      <c r="S48">
        <v>-3456</v>
      </c>
      <c r="V48">
        <v>-6062</v>
      </c>
      <c r="Y48">
        <v>-3180</v>
      </c>
      <c r="AB48" s="170">
        <f>AB45</f>
        <v>-1587</v>
      </c>
      <c r="AC48" s="1" t="s">
        <v>29</v>
      </c>
      <c r="AD48" s="1">
        <v>-183687</v>
      </c>
      <c r="AE48" s="36">
        <v>-5925.3870967741932</v>
      </c>
    </row>
    <row r="49" spans="1:31" x14ac:dyDescent="0.25">
      <c r="A49" t="s">
        <v>30</v>
      </c>
      <c r="C49">
        <v>361798</v>
      </c>
      <c r="F49">
        <v>777126</v>
      </c>
      <c r="I49">
        <v>20803</v>
      </c>
      <c r="L49">
        <v>394326</v>
      </c>
      <c r="O49">
        <v>341039</v>
      </c>
      <c r="R49">
        <v>25935</v>
      </c>
      <c r="U49">
        <v>69759</v>
      </c>
      <c r="X49">
        <v>27757</v>
      </c>
      <c r="AA49" s="170">
        <f>SUM(AA45:AB45)</f>
        <v>18629</v>
      </c>
      <c r="AC49" s="1" t="s">
        <v>30</v>
      </c>
      <c r="AD49" s="1">
        <v>2018543</v>
      </c>
      <c r="AE49" s="36">
        <v>65114.290322580644</v>
      </c>
    </row>
    <row r="50" spans="1:31" x14ac:dyDescent="0.25">
      <c r="T50" s="36"/>
      <c r="V50" s="36"/>
      <c r="AC50" s="1"/>
    </row>
    <row r="51" spans="1:31" x14ac:dyDescent="0.25">
      <c r="R51" s="37"/>
      <c r="T51" s="38"/>
      <c r="V51" s="38"/>
    </row>
    <row r="52" spans="1:31" x14ac:dyDescent="0.25">
      <c r="T52" s="39"/>
      <c r="V52" s="38"/>
    </row>
    <row r="53" spans="1:31" x14ac:dyDescent="0.25">
      <c r="T53" s="37"/>
      <c r="V53" s="36"/>
    </row>
  </sheetData>
  <phoneticPr fontId="0" type="noConversion"/>
  <pageMargins left="0.75" right="0.75" top="1" bottom="1" header="0.5" footer="0.5"/>
  <pageSetup paperSize="5" scale="6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5" r:id="rId4"/>
      </mc:Fallback>
    </mc:AlternateContent>
    <mc:AlternateContent xmlns:mc="http://schemas.openxmlformats.org/markup-compatibility/2006">
      <mc:Choice Requires="x14">
        <oleObject progId="Imaging.Document" shapeId="1026" r:id="rId6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6" r:id="rId6"/>
      </mc:Fallback>
    </mc:AlternateContent>
    <mc:AlternateContent xmlns:mc="http://schemas.openxmlformats.org/markup-compatibility/2006">
      <mc:Choice Requires="x14">
        <oleObject progId="Imaging.Document" shapeId="1027" r:id="rId7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7" r:id="rId7"/>
      </mc:Fallback>
    </mc:AlternateContent>
    <mc:AlternateContent xmlns:mc="http://schemas.openxmlformats.org/markup-compatibility/2006">
      <mc:Choice Requires="x14">
        <oleObject progId="Imaging.Document" shapeId="1028" r:id="rId8">
          <objectPr defaultSize="0" autoPict="0" r:id="rId5">
            <anchor moveWithCells="1" sizeWithCells="1">
              <from>
                <xdr:col>18</xdr:col>
                <xdr:colOff>22860</xdr:colOff>
                <xdr:row>0</xdr:row>
                <xdr:rowOff>0</xdr:rowOff>
              </from>
              <to>
                <xdr:col>19</xdr:col>
                <xdr:colOff>647700</xdr:colOff>
                <xdr:row>6</xdr:row>
                <xdr:rowOff>0</xdr:rowOff>
              </to>
            </anchor>
          </objectPr>
        </oleObject>
      </mc:Choice>
      <mc:Fallback>
        <oleObject progId="Imaging.Document" shapeId="1028" r:id="rId8"/>
      </mc:Fallback>
    </mc:AlternateContent>
    <mc:AlternateContent xmlns:mc="http://schemas.openxmlformats.org/markup-compatibility/2006">
      <mc:Choice Requires="x14">
        <oleObject progId="Imaging.Document" shapeId="1029" r:id="rId9">
          <objectPr defaultSize="0" autoPict="0" r:id="rId5">
            <anchor moveWithCells="1" sizeWithCells="1">
              <from>
                <xdr:col>28</xdr:col>
                <xdr:colOff>1150620</xdr:colOff>
                <xdr:row>0</xdr:row>
                <xdr:rowOff>30480</xdr:rowOff>
              </from>
              <to>
                <xdr:col>31</xdr:col>
                <xdr:colOff>0</xdr:colOff>
                <xdr:row>5</xdr:row>
                <xdr:rowOff>45720</xdr:rowOff>
              </to>
            </anchor>
          </objectPr>
        </oleObject>
      </mc:Choice>
      <mc:Fallback>
        <oleObject progId="Imaging.Document" shapeId="1029" r:id="rId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opLeftCell="C1" workbookViewId="0">
      <selection activeCell="C46" sqref="C46"/>
    </sheetView>
  </sheetViews>
  <sheetFormatPr defaultRowHeight="13.2" x14ac:dyDescent="0.25"/>
  <cols>
    <col min="1" max="1" width="22.109375" customWidth="1"/>
    <col min="2" max="2" width="41.44140625" bestFit="1" customWidth="1"/>
    <col min="3" max="3" width="36.33203125" bestFit="1" customWidth="1"/>
    <col min="4" max="4" width="19.5546875" bestFit="1" customWidth="1"/>
    <col min="5" max="5" width="20.5546875" bestFit="1" customWidth="1"/>
    <col min="6" max="6" width="33" customWidth="1"/>
    <col min="7" max="7" width="29.44140625" customWidth="1"/>
    <col min="8" max="8" width="14" bestFit="1" customWidth="1"/>
    <col min="9" max="9" width="16" bestFit="1" customWidth="1"/>
  </cols>
  <sheetData>
    <row r="1" spans="1:8" x14ac:dyDescent="0.25">
      <c r="C1" s="40" t="s">
        <v>31</v>
      </c>
      <c r="D1" s="41"/>
      <c r="E1" s="41"/>
      <c r="F1" s="42" t="s">
        <v>32</v>
      </c>
      <c r="G1" s="43"/>
    </row>
    <row r="2" spans="1:8" x14ac:dyDescent="0.25">
      <c r="C2" s="44"/>
      <c r="D2" s="45"/>
      <c r="E2" s="45"/>
      <c r="F2" s="46"/>
      <c r="G2" s="47" t="s">
        <v>33</v>
      </c>
    </row>
    <row r="3" spans="1:8" x14ac:dyDescent="0.25">
      <c r="C3" s="44" t="s">
        <v>34</v>
      </c>
      <c r="D3" s="45"/>
      <c r="E3" s="45"/>
      <c r="F3" s="46" t="s">
        <v>61</v>
      </c>
      <c r="G3" s="48">
        <f ca="1">TODAY()</f>
        <v>37168</v>
      </c>
    </row>
    <row r="4" spans="1:8" x14ac:dyDescent="0.25">
      <c r="C4" s="44"/>
      <c r="D4" s="45"/>
      <c r="E4" s="45"/>
      <c r="F4" t="s">
        <v>78</v>
      </c>
      <c r="G4" s="46"/>
    </row>
    <row r="5" spans="1:8" x14ac:dyDescent="0.25">
      <c r="C5" s="44"/>
      <c r="D5" s="45"/>
      <c r="E5" s="45"/>
      <c r="F5" t="s">
        <v>79</v>
      </c>
      <c r="G5" s="47" t="s">
        <v>35</v>
      </c>
    </row>
    <row r="6" spans="1:8" x14ac:dyDescent="0.25">
      <c r="C6" s="44"/>
      <c r="D6" s="45"/>
      <c r="E6" s="45"/>
      <c r="F6" t="s">
        <v>80</v>
      </c>
      <c r="G6" s="49">
        <v>37134</v>
      </c>
    </row>
    <row r="7" spans="1:8" x14ac:dyDescent="0.25">
      <c r="C7" s="44"/>
      <c r="D7" s="45"/>
      <c r="E7" s="45"/>
      <c r="F7" s="46" t="s">
        <v>63</v>
      </c>
      <c r="G7" s="46"/>
    </row>
    <row r="8" spans="1:8" x14ac:dyDescent="0.25">
      <c r="C8" s="44"/>
      <c r="D8" s="45"/>
      <c r="E8" s="45"/>
      <c r="F8" s="46" t="s">
        <v>77</v>
      </c>
      <c r="G8" s="47" t="s">
        <v>36</v>
      </c>
    </row>
    <row r="9" spans="1:8" x14ac:dyDescent="0.25">
      <c r="C9" s="44" t="s">
        <v>37</v>
      </c>
      <c r="D9" s="45"/>
      <c r="E9" s="45"/>
      <c r="F9" s="46" t="s">
        <v>64</v>
      </c>
      <c r="G9" s="50" t="s">
        <v>38</v>
      </c>
    </row>
    <row r="10" spans="1:8" x14ac:dyDescent="0.25">
      <c r="C10" s="44" t="s">
        <v>39</v>
      </c>
      <c r="D10" s="45"/>
      <c r="E10" s="45"/>
      <c r="F10" s="46"/>
      <c r="G10" s="47" t="s">
        <v>40</v>
      </c>
    </row>
    <row r="11" spans="1:8" x14ac:dyDescent="0.25">
      <c r="A11" s="51"/>
      <c r="B11" s="52"/>
      <c r="C11" s="53" t="s">
        <v>41</v>
      </c>
      <c r="D11" s="54"/>
      <c r="E11" s="54"/>
      <c r="F11" s="55"/>
      <c r="G11" s="56" t="s">
        <v>42</v>
      </c>
    </row>
    <row r="12" spans="1:8" ht="13.8" thickBot="1" x14ac:dyDescent="0.3">
      <c r="A12" s="57">
        <f ca="1">NOW()</f>
        <v>37168.460861574073</v>
      </c>
      <c r="B12" s="58"/>
      <c r="C12" s="58"/>
      <c r="D12" s="58"/>
      <c r="E12" s="58"/>
      <c r="F12" s="58"/>
      <c r="G12" s="58"/>
      <c r="H12" s="19"/>
    </row>
    <row r="13" spans="1:8" x14ac:dyDescent="0.25">
      <c r="A13" s="1" t="s">
        <v>43</v>
      </c>
      <c r="B13" s="1" t="s">
        <v>44</v>
      </c>
      <c r="C13" s="1"/>
      <c r="D13" s="1"/>
      <c r="E13" s="1"/>
    </row>
    <row r="14" spans="1:8" x14ac:dyDescent="0.25">
      <c r="A14" s="59">
        <f>+'[1]Index Pricing'!A1</f>
        <v>37104</v>
      </c>
      <c r="B14" s="1" t="s">
        <v>62</v>
      </c>
      <c r="C14" s="1"/>
      <c r="D14" s="1"/>
      <c r="E14" s="1"/>
      <c r="F14" s="1"/>
    </row>
    <row r="16" spans="1:8" s="1" customFormat="1" x14ac:dyDescent="0.25">
      <c r="A16" s="60" t="s">
        <v>45</v>
      </c>
      <c r="B16" s="1" t="s">
        <v>46</v>
      </c>
      <c r="C16" s="61" t="s">
        <v>47</v>
      </c>
      <c r="D16" s="61" t="s">
        <v>48</v>
      </c>
      <c r="E16" s="62" t="s">
        <v>49</v>
      </c>
      <c r="F16" s="62" t="s">
        <v>50</v>
      </c>
      <c r="G16" s="63" t="s">
        <v>51</v>
      </c>
    </row>
    <row r="17" spans="1:9" x14ac:dyDescent="0.25">
      <c r="A17" t="s">
        <v>10</v>
      </c>
      <c r="B17" t="s">
        <v>52</v>
      </c>
      <c r="C17" s="38">
        <f>+'[1]Enron Detail'!C49</f>
        <v>404511</v>
      </c>
      <c r="D17" s="38">
        <f>+'[1]Enron Detail'!B49</f>
        <v>422989</v>
      </c>
      <c r="E17" s="64">
        <v>0.47</v>
      </c>
      <c r="F17" s="65"/>
      <c r="G17" s="66">
        <f>+E17*C17</f>
        <v>190120.16999999998</v>
      </c>
      <c r="I17" s="66"/>
    </row>
    <row r="18" spans="1:9" x14ac:dyDescent="0.25">
      <c r="A18" t="s">
        <v>10</v>
      </c>
      <c r="B18" t="s">
        <v>53</v>
      </c>
      <c r="C18">
        <f>+'[1]Enron Detail'!F49</f>
        <v>856249</v>
      </c>
      <c r="D18">
        <f>+'[1]Enron Detail'!E49</f>
        <v>899522</v>
      </c>
      <c r="E18" s="64">
        <v>0.61</v>
      </c>
      <c r="F18" s="65"/>
      <c r="G18" s="66">
        <f>+E18*C18</f>
        <v>522311.89</v>
      </c>
    </row>
    <row r="19" spans="1:9" x14ac:dyDescent="0.25">
      <c r="A19" t="s">
        <v>11</v>
      </c>
      <c r="B19" t="s">
        <v>11</v>
      </c>
      <c r="C19">
        <f>+'[1]Enron Detail'!I49</f>
        <v>20991</v>
      </c>
      <c r="D19">
        <f>+'[1]Enron Detail'!H49</f>
        <v>22214</v>
      </c>
      <c r="E19" s="64">
        <v>0</v>
      </c>
      <c r="F19" s="65">
        <v>0.44500000000000001</v>
      </c>
      <c r="G19" s="66">
        <f>+F19*D19</f>
        <v>9885.23</v>
      </c>
    </row>
    <row r="20" spans="1:9" x14ac:dyDescent="0.25">
      <c r="A20" t="s">
        <v>11</v>
      </c>
      <c r="B20" t="s">
        <v>54</v>
      </c>
      <c r="E20" s="64"/>
      <c r="F20" s="65"/>
      <c r="G20" s="66">
        <f>+'[1]MTG Summary'!G17</f>
        <v>30398.480000000003</v>
      </c>
    </row>
    <row r="21" spans="1:9" x14ac:dyDescent="0.25">
      <c r="A21" t="s">
        <v>12</v>
      </c>
      <c r="B21" t="s">
        <v>12</v>
      </c>
      <c r="C21">
        <f>+'[1]Enron Detail'!L49</f>
        <v>417631</v>
      </c>
      <c r="D21">
        <f>+'[1]Enron Detail'!K49</f>
        <v>444761</v>
      </c>
      <c r="E21" s="64">
        <v>0</v>
      </c>
      <c r="F21" s="65">
        <v>0.35</v>
      </c>
      <c r="G21" s="66">
        <f>+F21*D21</f>
        <v>155666.34999999998</v>
      </c>
    </row>
    <row r="22" spans="1:9" x14ac:dyDescent="0.25">
      <c r="A22" t="s">
        <v>12</v>
      </c>
      <c r="B22" t="s">
        <v>81</v>
      </c>
      <c r="E22" s="64"/>
      <c r="F22" s="65"/>
      <c r="G22" s="66">
        <f>'[1]Independent Summary'!G28</f>
        <v>49114.009999999995</v>
      </c>
    </row>
    <row r="23" spans="1:9" x14ac:dyDescent="0.25">
      <c r="A23" t="s">
        <v>12</v>
      </c>
      <c r="B23" t="s">
        <v>82</v>
      </c>
      <c r="E23" s="64"/>
      <c r="F23" s="65"/>
      <c r="G23" s="66">
        <f>'[1]Independent Summary'!G19</f>
        <v>66714.149999999994</v>
      </c>
    </row>
    <row r="24" spans="1:9" x14ac:dyDescent="0.25">
      <c r="A24" t="s">
        <v>13</v>
      </c>
      <c r="B24" t="s">
        <v>55</v>
      </c>
      <c r="C24">
        <f>+'[1]Enron Detail'!O49</f>
        <v>366699</v>
      </c>
      <c r="D24">
        <f>+'[1]Enron Detail'!N49</f>
        <v>386415</v>
      </c>
      <c r="E24" s="64">
        <v>0</v>
      </c>
      <c r="F24" s="65">
        <v>0.45</v>
      </c>
      <c r="G24" s="66">
        <f>+F24*D24</f>
        <v>173886.75</v>
      </c>
    </row>
    <row r="25" spans="1:9" x14ac:dyDescent="0.25">
      <c r="A25" t="s">
        <v>14</v>
      </c>
      <c r="B25" t="s">
        <v>20</v>
      </c>
      <c r="C25">
        <f>+'[1]Enron Detail'!R49</f>
        <v>29391</v>
      </c>
      <c r="D25">
        <f>+'[1]Enron Detail'!Q49</f>
        <v>30269</v>
      </c>
      <c r="E25" s="64">
        <v>0</v>
      </c>
      <c r="F25" s="65">
        <v>0.56499999999999995</v>
      </c>
      <c r="G25" s="66">
        <f>+F25*D25</f>
        <v>17101.984999999997</v>
      </c>
    </row>
    <row r="26" spans="1:9" x14ac:dyDescent="0.25">
      <c r="A26" t="s">
        <v>15</v>
      </c>
      <c r="B26" t="s">
        <v>17</v>
      </c>
      <c r="C26">
        <f>+'[1]Enron Detail'!U49</f>
        <v>75821</v>
      </c>
      <c r="D26">
        <f>+'[1]Enron Detail'!T49</f>
        <v>81077</v>
      </c>
      <c r="E26" s="64">
        <v>0</v>
      </c>
      <c r="F26" s="65">
        <v>0.39</v>
      </c>
      <c r="G26" s="66">
        <f>+F26*D26</f>
        <v>31620.030000000002</v>
      </c>
    </row>
    <row r="27" spans="1:9" x14ac:dyDescent="0.25">
      <c r="A27" t="s">
        <v>56</v>
      </c>
      <c r="B27" t="s">
        <v>57</v>
      </c>
      <c r="C27">
        <f>+'[1]Enron Detail'!X49</f>
        <v>30937</v>
      </c>
      <c r="D27">
        <f>+'[1]Enron Detail'!W49</f>
        <v>32498</v>
      </c>
      <c r="E27" s="64">
        <v>0</v>
      </c>
      <c r="F27" s="65">
        <v>0.48499999999999999</v>
      </c>
      <c r="G27" s="66">
        <f>+F27*D27</f>
        <v>15761.529999999999</v>
      </c>
    </row>
    <row r="28" spans="1:9" x14ac:dyDescent="0.25">
      <c r="A28" t="s">
        <v>157</v>
      </c>
      <c r="B28" t="s">
        <v>158</v>
      </c>
      <c r="C28" s="37">
        <v>20216</v>
      </c>
      <c r="D28" s="37">
        <f>'Enron Detail'!Z45</f>
        <v>20685.999999999996</v>
      </c>
      <c r="E28" s="67"/>
      <c r="F28" s="65">
        <v>0.45500000000000002</v>
      </c>
      <c r="G28" s="66">
        <f>+D28*F28</f>
        <v>9412.1299999999992</v>
      </c>
    </row>
    <row r="29" spans="1:9" x14ac:dyDescent="0.25">
      <c r="A29" t="s">
        <v>157</v>
      </c>
      <c r="B29" t="s">
        <v>159</v>
      </c>
      <c r="C29" s="37">
        <v>18629</v>
      </c>
      <c r="D29" s="37"/>
      <c r="E29" s="67">
        <v>0.14000000000000001</v>
      </c>
      <c r="F29" s="65"/>
      <c r="G29" s="66">
        <f>+C29*E29</f>
        <v>2608.0600000000004</v>
      </c>
    </row>
    <row r="30" spans="1:9" x14ac:dyDescent="0.25">
      <c r="A30" t="s">
        <v>157</v>
      </c>
      <c r="B30" t="s">
        <v>160</v>
      </c>
      <c r="E30" s="64"/>
      <c r="F30" s="65"/>
      <c r="G30" s="66">
        <v>1252.93</v>
      </c>
    </row>
    <row r="31" spans="1:9" x14ac:dyDescent="0.25">
      <c r="D31" s="67"/>
      <c r="E31" s="67"/>
      <c r="F31" s="68"/>
      <c r="G31" s="69"/>
    </row>
    <row r="32" spans="1:9" x14ac:dyDescent="0.25">
      <c r="A32" s="70"/>
      <c r="C32" s="64"/>
      <c r="D32" s="71"/>
      <c r="E32" s="72"/>
      <c r="F32" s="68"/>
      <c r="G32" s="69"/>
    </row>
    <row r="33" spans="1:9" x14ac:dyDescent="0.25">
      <c r="D33" s="73" t="s">
        <v>58</v>
      </c>
      <c r="E33" s="73"/>
      <c r="F33" s="74"/>
      <c r="G33" s="63">
        <f>SUM(G17:G32)</f>
        <v>1275853.6950000001</v>
      </c>
    </row>
    <row r="35" spans="1:9" x14ac:dyDescent="0.25">
      <c r="A35" t="s">
        <v>161</v>
      </c>
    </row>
    <row r="36" spans="1:9" x14ac:dyDescent="0.25">
      <c r="A36" s="144" t="s">
        <v>162</v>
      </c>
      <c r="B36" s="145" t="s">
        <v>45</v>
      </c>
      <c r="C36" s="146" t="s">
        <v>28</v>
      </c>
      <c r="D36" s="146" t="s">
        <v>163</v>
      </c>
      <c r="E36" s="146" t="s">
        <v>164</v>
      </c>
      <c r="F36" s="146" t="s">
        <v>165</v>
      </c>
      <c r="G36" s="146" t="s">
        <v>166</v>
      </c>
      <c r="H36" s="146" t="s">
        <v>45</v>
      </c>
      <c r="I36" s="145" t="s">
        <v>167</v>
      </c>
    </row>
    <row r="37" spans="1:9" x14ac:dyDescent="0.25">
      <c r="A37" s="82">
        <v>96047884</v>
      </c>
      <c r="B37" t="s">
        <v>168</v>
      </c>
      <c r="C37" s="151">
        <f>42713+79123</f>
        <v>121836</v>
      </c>
      <c r="D37" s="117">
        <f>+C17+C18</f>
        <v>1260760</v>
      </c>
      <c r="E37" s="117">
        <f t="shared" ref="E37:E42" si="0">+D37-C37</f>
        <v>1138924</v>
      </c>
      <c r="F37" s="147">
        <f>+I37/E37</f>
        <v>0.62553081680603806</v>
      </c>
      <c r="H37" t="s">
        <v>10</v>
      </c>
      <c r="I37" s="148">
        <f>+G17+G18</f>
        <v>712432.06</v>
      </c>
    </row>
    <row r="38" spans="1:9" x14ac:dyDescent="0.25">
      <c r="A38" s="82">
        <v>96047885</v>
      </c>
      <c r="B38" t="s">
        <v>169</v>
      </c>
      <c r="C38" s="151">
        <v>6062</v>
      </c>
      <c r="D38" s="117">
        <f>+C26</f>
        <v>75821</v>
      </c>
      <c r="E38" s="117">
        <f t="shared" si="0"/>
        <v>69759</v>
      </c>
      <c r="F38" s="147">
        <f>+I38/E38</f>
        <v>0.45327527630843334</v>
      </c>
      <c r="H38" t="s">
        <v>15</v>
      </c>
      <c r="I38" s="148">
        <f>+G26</f>
        <v>31620.030000000002</v>
      </c>
    </row>
    <row r="39" spans="1:9" x14ac:dyDescent="0.25">
      <c r="A39" s="82">
        <v>96047915</v>
      </c>
      <c r="B39" t="s">
        <v>170</v>
      </c>
      <c r="C39" s="151">
        <v>25660</v>
      </c>
      <c r="D39" s="117">
        <f>+C24</f>
        <v>366699</v>
      </c>
      <c r="E39" s="117">
        <f t="shared" si="0"/>
        <v>341039</v>
      </c>
      <c r="F39" s="147">
        <f>+I39/E39</f>
        <v>0.50987350420333155</v>
      </c>
      <c r="H39" t="s">
        <v>13</v>
      </c>
      <c r="I39" s="148">
        <f>+G24</f>
        <v>173886.75</v>
      </c>
    </row>
    <row r="40" spans="1:9" x14ac:dyDescent="0.25">
      <c r="A40" s="82">
        <v>96047927</v>
      </c>
      <c r="B40" t="s">
        <v>171</v>
      </c>
      <c r="C40" s="151">
        <v>23305</v>
      </c>
      <c r="D40" s="117">
        <f>+C21</f>
        <v>417631</v>
      </c>
      <c r="E40" s="117">
        <f t="shared" si="0"/>
        <v>394326</v>
      </c>
      <c r="F40" s="149">
        <f>(+I40-G40)/E40</f>
        <v>0.39476562539624582</v>
      </c>
      <c r="G40" s="66">
        <f>+G22+G23</f>
        <v>115828.15999999999</v>
      </c>
      <c r="H40" t="s">
        <v>12</v>
      </c>
      <c r="I40" s="148">
        <f>+G21+G22+G23</f>
        <v>271494.51</v>
      </c>
    </row>
    <row r="41" spans="1:9" x14ac:dyDescent="0.25">
      <c r="A41" s="82">
        <v>96047940</v>
      </c>
      <c r="B41" t="s">
        <v>172</v>
      </c>
      <c r="C41" s="151">
        <v>188</v>
      </c>
      <c r="D41" s="117">
        <f>+C19</f>
        <v>20991</v>
      </c>
      <c r="E41" s="117">
        <f t="shared" si="0"/>
        <v>20803</v>
      </c>
      <c r="F41" s="149">
        <f>(+I41-G41)/E41</f>
        <v>0.47518290631158983</v>
      </c>
      <c r="G41" s="66">
        <f>+G20</f>
        <v>30398.480000000003</v>
      </c>
      <c r="H41" t="s">
        <v>11</v>
      </c>
      <c r="I41" s="148">
        <f>+G19+G20</f>
        <v>40283.710000000006</v>
      </c>
    </row>
    <row r="42" spans="1:9" x14ac:dyDescent="0.25">
      <c r="A42" s="82">
        <v>96048512</v>
      </c>
      <c r="B42" t="s">
        <v>173</v>
      </c>
      <c r="C42" s="151">
        <v>3456</v>
      </c>
      <c r="D42" s="117">
        <f>+C25</f>
        <v>29391</v>
      </c>
      <c r="E42" s="117">
        <f t="shared" si="0"/>
        <v>25935</v>
      </c>
      <c r="F42" s="149">
        <f>(+I42-G42)/E42</f>
        <v>0.6594171968382494</v>
      </c>
      <c r="G42" s="66">
        <f>+I7</f>
        <v>0</v>
      </c>
      <c r="H42" t="s">
        <v>14</v>
      </c>
      <c r="I42" s="148">
        <f>+G25</f>
        <v>17101.984999999997</v>
      </c>
    </row>
    <row r="43" spans="1:9" x14ac:dyDescent="0.25">
      <c r="A43" s="82" t="s">
        <v>16</v>
      </c>
      <c r="B43" t="s">
        <v>174</v>
      </c>
      <c r="C43" s="151">
        <v>3180</v>
      </c>
      <c r="D43" s="117">
        <f>+C27</f>
        <v>30937</v>
      </c>
      <c r="E43" s="117">
        <f>+D43-C43</f>
        <v>27757</v>
      </c>
      <c r="F43" s="149">
        <f>+I43/E43</f>
        <v>0.56783982418849299</v>
      </c>
      <c r="G43">
        <v>0</v>
      </c>
      <c r="H43" t="s">
        <v>16</v>
      </c>
      <c r="I43" s="148">
        <f>+G27</f>
        <v>15761.529999999999</v>
      </c>
    </row>
    <row r="44" spans="1:9" x14ac:dyDescent="0.25">
      <c r="A44" s="82" t="s">
        <v>157</v>
      </c>
      <c r="B44" t="s">
        <v>175</v>
      </c>
      <c r="C44" s="151">
        <v>1587</v>
      </c>
      <c r="D44" s="117">
        <f>+C28</f>
        <v>20216</v>
      </c>
      <c r="E44" s="117">
        <f>+D44-C44</f>
        <v>18629</v>
      </c>
      <c r="F44" s="149">
        <f>(+I44-G44)/E44</f>
        <v>0.64524075366364264</v>
      </c>
      <c r="G44" s="66">
        <f>+G30</f>
        <v>1252.93</v>
      </c>
      <c r="H44" t="s">
        <v>157</v>
      </c>
      <c r="I44" s="148">
        <f>+G28+G29+G30</f>
        <v>13273.119999999999</v>
      </c>
    </row>
    <row r="45" spans="1:9" x14ac:dyDescent="0.25">
      <c r="I45" s="150">
        <f>SUM(I37:I44)</f>
        <v>1275853.6950000003</v>
      </c>
    </row>
    <row r="46" spans="1:9" x14ac:dyDescent="0.25">
      <c r="E46" s="117">
        <f>SUM(E37:E45)</f>
        <v>2037172</v>
      </c>
    </row>
  </sheetData>
  <phoneticPr fontId="0" type="noConversion"/>
  <pageMargins left="0.75" right="0.75" top="1" bottom="1" header="0.5" footer="0.5"/>
  <pageSetup paperSize="5" scale="7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2049" r:id="rId4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49" r:id="rId4"/>
      </mc:Fallback>
    </mc:AlternateContent>
    <mc:AlternateContent xmlns:mc="http://schemas.openxmlformats.org/markup-compatibility/2006">
      <mc:Choice Requires="x14">
        <oleObject progId="Imaging.Document" shapeId="2050" r:id="rId6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0" r:id="rId6"/>
      </mc:Fallback>
    </mc:AlternateContent>
    <mc:AlternateContent xmlns:mc="http://schemas.openxmlformats.org/markup-compatibility/2006">
      <mc:Choice Requires="x14">
        <oleObject progId="Imaging.Document" shapeId="2051" r:id="rId7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1" r:id="rId7"/>
      </mc:Fallback>
    </mc:AlternateContent>
    <mc:AlternateContent xmlns:mc="http://schemas.openxmlformats.org/markup-compatibility/2006">
      <mc:Choice Requires="x14">
        <oleObject progId="Imaging.Document" shapeId="2052" r:id="rId8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2" r:id="rId8"/>
      </mc:Fallback>
    </mc:AlternateContent>
    <mc:AlternateContent xmlns:mc="http://schemas.openxmlformats.org/markup-compatibility/2006">
      <mc:Choice Requires="x14">
        <oleObject progId="Imaging.Document" shapeId="2053" r:id="rId9">
          <objectPr defaultSize="0" autoPict="0" r:id="rId5">
            <anchor moveWithCells="1" sizeWithCells="1">
              <from>
                <xdr:col>0</xdr:col>
                <xdr:colOff>83820</xdr:colOff>
                <xdr:row>0</xdr:row>
                <xdr:rowOff>45720</xdr:rowOff>
              </from>
              <to>
                <xdr:col>0</xdr:col>
                <xdr:colOff>1165860</xdr:colOff>
                <xdr:row>6</xdr:row>
                <xdr:rowOff>91440</xdr:rowOff>
              </to>
            </anchor>
          </objectPr>
        </oleObject>
      </mc:Choice>
      <mc:Fallback>
        <oleObject progId="Imaging.Document" shapeId="2053" r:id="rId9"/>
      </mc:Fallback>
    </mc:AlternateContent>
    <mc:AlternateContent xmlns:mc="http://schemas.openxmlformats.org/markup-compatibility/2006">
      <mc:Choice Requires="x14">
        <oleObject progId="Imaging.Document" shapeId="2054" r:id="rId10">
          <objectPr defaultSize="0" autoPict="0" r:id="rId5">
            <anchor moveWithCells="1" sizeWithCells="1">
              <from>
                <xdr:col>0</xdr:col>
                <xdr:colOff>30480</xdr:colOff>
                <xdr:row>0</xdr:row>
                <xdr:rowOff>0</xdr:rowOff>
              </from>
              <to>
                <xdr:col>0</xdr:col>
                <xdr:colOff>1508760</xdr:colOff>
                <xdr:row>6</xdr:row>
                <xdr:rowOff>38100</xdr:rowOff>
              </to>
            </anchor>
          </objectPr>
        </oleObject>
      </mc:Choice>
      <mc:Fallback>
        <oleObject progId="Imaging.Document" shapeId="2054" r:id="rId10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43"/>
  <sheetViews>
    <sheetView workbookViewId="0">
      <selection activeCell="A11" sqref="A11"/>
    </sheetView>
  </sheetViews>
  <sheetFormatPr defaultRowHeight="13.2" x14ac:dyDescent="0.25"/>
  <cols>
    <col min="1" max="1" width="16.6640625" customWidth="1"/>
    <col min="2" max="2" width="16.5546875" customWidth="1"/>
    <col min="3" max="3" width="14.6640625" customWidth="1"/>
    <col min="4" max="4" width="14.33203125" customWidth="1"/>
    <col min="5" max="5" width="31.109375" customWidth="1"/>
    <col min="6" max="6" width="35" customWidth="1"/>
  </cols>
  <sheetData>
    <row r="1" spans="1:6" ht="15.6" x14ac:dyDescent="0.3">
      <c r="A1" s="75"/>
      <c r="B1" s="76"/>
      <c r="C1" s="77" t="s">
        <v>83</v>
      </c>
      <c r="D1" s="41"/>
      <c r="E1" s="42"/>
      <c r="F1" s="41" t="s">
        <v>84</v>
      </c>
    </row>
    <row r="2" spans="1:6" x14ac:dyDescent="0.25">
      <c r="A2" s="44"/>
      <c r="B2" s="45"/>
      <c r="C2" s="44"/>
      <c r="D2" s="45"/>
      <c r="E2" s="46"/>
      <c r="F2" s="45"/>
    </row>
    <row r="3" spans="1:6" x14ac:dyDescent="0.25">
      <c r="A3" s="44"/>
      <c r="B3" s="45"/>
      <c r="C3" s="78" t="s">
        <v>85</v>
      </c>
      <c r="D3" s="79">
        <f ca="1">TODAY()</f>
        <v>37168</v>
      </c>
      <c r="E3" s="46" t="s">
        <v>86</v>
      </c>
      <c r="F3" s="45" t="s">
        <v>87</v>
      </c>
    </row>
    <row r="4" spans="1:6" x14ac:dyDescent="0.25">
      <c r="A4" s="44"/>
      <c r="B4" s="45"/>
      <c r="C4" s="44"/>
      <c r="D4" s="45"/>
      <c r="E4" s="46" t="s">
        <v>88</v>
      </c>
      <c r="F4" s="46" t="s">
        <v>89</v>
      </c>
    </row>
    <row r="5" spans="1:6" x14ac:dyDescent="0.25">
      <c r="A5" s="44"/>
      <c r="B5" s="45"/>
      <c r="C5" s="44"/>
      <c r="D5" s="45"/>
      <c r="E5" t="s">
        <v>90</v>
      </c>
      <c r="F5" s="46" t="s">
        <v>91</v>
      </c>
    </row>
    <row r="6" spans="1:6" x14ac:dyDescent="0.25">
      <c r="A6" s="44"/>
      <c r="B6" s="45"/>
      <c r="C6" s="44"/>
      <c r="D6" s="45"/>
      <c r="E6" s="46" t="s">
        <v>91</v>
      </c>
      <c r="F6" s="45"/>
    </row>
    <row r="7" spans="1:6" x14ac:dyDescent="0.25">
      <c r="A7" s="44"/>
      <c r="B7" s="45"/>
      <c r="C7" s="44"/>
      <c r="D7" s="45"/>
      <c r="E7" s="46" t="s">
        <v>59</v>
      </c>
      <c r="F7" s="45" t="s">
        <v>37</v>
      </c>
    </row>
    <row r="8" spans="1:6" x14ac:dyDescent="0.25">
      <c r="A8" s="44"/>
      <c r="B8" s="45"/>
      <c r="C8" s="44"/>
      <c r="D8" s="45"/>
      <c r="E8" s="46" t="s">
        <v>77</v>
      </c>
      <c r="F8" s="46" t="s">
        <v>60</v>
      </c>
    </row>
    <row r="9" spans="1:6" x14ac:dyDescent="0.25">
      <c r="A9" s="44"/>
      <c r="B9" s="45"/>
      <c r="C9" s="44"/>
      <c r="D9" s="45"/>
      <c r="E9" s="46" t="s">
        <v>64</v>
      </c>
      <c r="F9" s="46" t="s">
        <v>41</v>
      </c>
    </row>
    <row r="10" spans="1:6" x14ac:dyDescent="0.25">
      <c r="A10" s="80" t="s">
        <v>61</v>
      </c>
      <c r="B10" s="81"/>
      <c r="C10" s="53"/>
      <c r="D10" s="54"/>
      <c r="E10" s="55"/>
      <c r="F10" s="81"/>
    </row>
    <row r="11" spans="1:6" ht="13.8" thickBot="1" x14ac:dyDescent="0.3">
      <c r="A11" s="58"/>
      <c r="B11" s="58"/>
      <c r="C11" s="58"/>
      <c r="D11" s="58"/>
      <c r="E11" s="58"/>
      <c r="F11" s="58"/>
    </row>
    <row r="12" spans="1:6" x14ac:dyDescent="0.25">
      <c r="A12" s="1" t="s">
        <v>44</v>
      </c>
      <c r="B12" s="1" t="s">
        <v>62</v>
      </c>
    </row>
    <row r="13" spans="1:6" x14ac:dyDescent="0.25">
      <c r="A13" s="82"/>
    </row>
    <row r="14" spans="1:6" x14ac:dyDescent="0.25">
      <c r="A14" s="83" t="s">
        <v>92</v>
      </c>
      <c r="B14" s="84" t="s">
        <v>93</v>
      </c>
      <c r="C14" s="84" t="s">
        <v>94</v>
      </c>
      <c r="D14" s="84" t="s">
        <v>95</v>
      </c>
      <c r="E14" s="84" t="s">
        <v>96</v>
      </c>
      <c r="F14" s="85" t="s">
        <v>97</v>
      </c>
    </row>
    <row r="15" spans="1:6" x14ac:dyDescent="0.25">
      <c r="A15" s="86" t="s">
        <v>98</v>
      </c>
      <c r="B15" s="87" t="s">
        <v>99</v>
      </c>
      <c r="C15" s="87" t="s">
        <v>99</v>
      </c>
      <c r="D15" s="87" t="s">
        <v>100</v>
      </c>
      <c r="E15" s="87" t="s">
        <v>101</v>
      </c>
      <c r="F15" s="81" t="s">
        <v>101</v>
      </c>
    </row>
    <row r="16" spans="1:6" x14ac:dyDescent="0.25">
      <c r="A16" s="75"/>
      <c r="B16" s="88"/>
      <c r="C16" s="88"/>
      <c r="D16" s="88"/>
      <c r="E16" s="88"/>
      <c r="F16" s="89">
        <v>-3395</v>
      </c>
    </row>
    <row r="17" spans="1:6" x14ac:dyDescent="0.25">
      <c r="A17" s="90">
        <v>36892</v>
      </c>
      <c r="B17" s="91">
        <v>1863469</v>
      </c>
      <c r="C17" s="91">
        <v>1865719</v>
      </c>
      <c r="D17" s="91"/>
      <c r="E17" s="91">
        <f>-B17+C17</f>
        <v>2250</v>
      </c>
      <c r="F17" s="92">
        <f>+F16+E17</f>
        <v>-1145</v>
      </c>
    </row>
    <row r="18" spans="1:6" x14ac:dyDescent="0.25">
      <c r="A18" s="90"/>
      <c r="B18" s="91"/>
      <c r="C18" s="91"/>
      <c r="D18" s="91"/>
      <c r="E18" s="91"/>
      <c r="F18" s="92"/>
    </row>
    <row r="19" spans="1:6" x14ac:dyDescent="0.25">
      <c r="A19" s="90">
        <v>36923</v>
      </c>
      <c r="B19" s="91">
        <v>1805653</v>
      </c>
      <c r="C19" s="91">
        <v>1813702</v>
      </c>
      <c r="D19" s="91"/>
      <c r="E19" s="91">
        <f>-B19+C19</f>
        <v>8049</v>
      </c>
      <c r="F19" s="92">
        <f>+F17+E19</f>
        <v>6904</v>
      </c>
    </row>
    <row r="20" spans="1:6" x14ac:dyDescent="0.25">
      <c r="A20" s="90"/>
      <c r="B20" s="91"/>
      <c r="C20" s="91"/>
      <c r="D20" s="91"/>
      <c r="E20" s="91"/>
      <c r="F20" s="92"/>
    </row>
    <row r="21" spans="1:6" x14ac:dyDescent="0.25">
      <c r="A21" s="90">
        <v>36951</v>
      </c>
      <c r="B21" s="91">
        <v>2165432.4125554678</v>
      </c>
      <c r="C21" s="91">
        <v>2145758.8939835806</v>
      </c>
      <c r="D21" s="91"/>
      <c r="E21" s="91">
        <f>-B21+C21</f>
        <v>-19673.518571887165</v>
      </c>
      <c r="F21" s="92">
        <f>+F19+E21</f>
        <v>-12769.518571887165</v>
      </c>
    </row>
    <row r="22" spans="1:6" x14ac:dyDescent="0.25">
      <c r="A22" s="90"/>
      <c r="B22" s="91"/>
      <c r="C22" s="91"/>
      <c r="D22" s="91"/>
      <c r="E22" s="91"/>
      <c r="F22" s="92"/>
    </row>
    <row r="23" spans="1:6" x14ac:dyDescent="0.25">
      <c r="A23" s="90">
        <v>36982</v>
      </c>
      <c r="B23" s="91">
        <v>1799306</v>
      </c>
      <c r="C23" s="91">
        <v>1814576.6646218926</v>
      </c>
      <c r="D23" s="91"/>
      <c r="E23" s="91">
        <f>-B23+C23</f>
        <v>15270.664621892618</v>
      </c>
      <c r="F23" s="92">
        <f>+F21+E23</f>
        <v>2501.1460500054527</v>
      </c>
    </row>
    <row r="24" spans="1:6" x14ac:dyDescent="0.25">
      <c r="A24" s="90"/>
      <c r="B24" s="91"/>
      <c r="C24" s="91"/>
      <c r="D24" s="91"/>
      <c r="E24" s="91"/>
      <c r="F24" s="92"/>
    </row>
    <row r="25" spans="1:6" x14ac:dyDescent="0.25">
      <c r="A25" s="90">
        <v>37012</v>
      </c>
      <c r="B25" s="91">
        <v>1865355</v>
      </c>
      <c r="C25" s="91">
        <v>1902183</v>
      </c>
      <c r="D25" s="91"/>
      <c r="E25" s="91">
        <f>-B25+C25</f>
        <v>36828</v>
      </c>
      <c r="F25" s="92">
        <f>+F23+E25</f>
        <v>39329.146050005453</v>
      </c>
    </row>
    <row r="26" spans="1:6" x14ac:dyDescent="0.25">
      <c r="A26" s="93"/>
      <c r="B26" s="91"/>
      <c r="C26" s="91"/>
      <c r="D26" s="91"/>
      <c r="E26" s="91"/>
      <c r="F26" s="92"/>
    </row>
    <row r="27" spans="1:6" x14ac:dyDescent="0.25">
      <c r="A27" s="90">
        <v>37043</v>
      </c>
      <c r="B27" s="91">
        <v>1928972</v>
      </c>
      <c r="C27" s="91">
        <v>1922877</v>
      </c>
      <c r="D27" s="91"/>
      <c r="E27" s="91">
        <f>-B27+C27</f>
        <v>-6095</v>
      </c>
      <c r="F27" s="92">
        <f>+F25+E27</f>
        <v>33234.146050005453</v>
      </c>
    </row>
    <row r="28" spans="1:6" x14ac:dyDescent="0.25">
      <c r="A28" s="93"/>
      <c r="B28" s="91"/>
      <c r="C28" s="91"/>
      <c r="D28" s="91"/>
      <c r="E28" s="91"/>
      <c r="F28" s="92"/>
    </row>
    <row r="29" spans="1:6" x14ac:dyDescent="0.25">
      <c r="A29" s="90">
        <v>37073</v>
      </c>
      <c r="B29" s="91">
        <v>2048450</v>
      </c>
      <c r="C29" s="91">
        <v>2050050</v>
      </c>
      <c r="D29" s="91"/>
      <c r="E29" s="91">
        <f>-B29+C29</f>
        <v>1600</v>
      </c>
      <c r="F29" s="92">
        <f>+F27+E29</f>
        <v>34834.146050005453</v>
      </c>
    </row>
    <row r="30" spans="1:6" x14ac:dyDescent="0.25">
      <c r="A30" s="93"/>
      <c r="B30" s="91"/>
      <c r="C30" s="91"/>
      <c r="D30" s="91"/>
      <c r="E30" s="91"/>
      <c r="F30" s="92"/>
    </row>
    <row r="31" spans="1:6" x14ac:dyDescent="0.25">
      <c r="A31" s="90">
        <v>37104</v>
      </c>
      <c r="B31" s="91">
        <f>+[2]Enron!$K$47</f>
        <v>2072055.6423802131</v>
      </c>
      <c r="C31" s="91">
        <f>+[2]Enron!$L$47-[2]Enron!$M$47</f>
        <v>2048268.4386039858</v>
      </c>
      <c r="D31" s="91"/>
      <c r="E31" s="91">
        <f>-B31+C31</f>
        <v>-23787.20377622731</v>
      </c>
      <c r="F31" s="92">
        <f>+F29+E31</f>
        <v>11046.942273778142</v>
      </c>
    </row>
    <row r="32" spans="1:6" x14ac:dyDescent="0.25">
      <c r="A32" s="93"/>
      <c r="B32" s="91"/>
      <c r="C32" s="91"/>
      <c r="D32" s="91"/>
      <c r="E32" s="91"/>
      <c r="F32" s="92"/>
    </row>
    <row r="33" spans="1:6" x14ac:dyDescent="0.25">
      <c r="A33" s="53"/>
      <c r="B33" s="94"/>
      <c r="C33" s="94"/>
      <c r="D33" s="94"/>
      <c r="E33" s="94"/>
      <c r="F33" s="54"/>
    </row>
    <row r="34" spans="1:6" x14ac:dyDescent="0.25">
      <c r="A34" t="s">
        <v>102</v>
      </c>
    </row>
    <row r="35" spans="1:6" x14ac:dyDescent="0.25">
      <c r="A35" t="s">
        <v>103</v>
      </c>
    </row>
    <row r="36" spans="1:6" x14ac:dyDescent="0.25">
      <c r="A36" s="1"/>
    </row>
    <row r="37" spans="1:6" x14ac:dyDescent="0.25">
      <c r="A37" t="s">
        <v>104</v>
      </c>
      <c r="B37" t="s">
        <v>105</v>
      </c>
    </row>
    <row r="38" spans="1:6" x14ac:dyDescent="0.25">
      <c r="A38" t="s">
        <v>104</v>
      </c>
      <c r="B38" t="s">
        <v>106</v>
      </c>
    </row>
    <row r="40" spans="1:6" ht="20.25" customHeight="1" x14ac:dyDescent="0.25">
      <c r="B40" t="s">
        <v>107</v>
      </c>
      <c r="C40" s="94"/>
      <c r="D40" s="94"/>
      <c r="E40" s="94"/>
    </row>
    <row r="41" spans="1:6" ht="19.5" customHeight="1" x14ac:dyDescent="0.25">
      <c r="B41" t="s">
        <v>108</v>
      </c>
      <c r="C41" s="94"/>
      <c r="D41" s="94"/>
      <c r="E41" s="94"/>
    </row>
    <row r="42" spans="1:6" ht="22.5" customHeight="1" x14ac:dyDescent="0.25">
      <c r="B42" t="s">
        <v>109</v>
      </c>
      <c r="C42" s="94"/>
      <c r="D42" s="94"/>
      <c r="E42" s="94"/>
    </row>
    <row r="43" spans="1:6" ht="24.75" customHeight="1" x14ac:dyDescent="0.25">
      <c r="B43" t="s">
        <v>110</v>
      </c>
      <c r="C43" s="94"/>
      <c r="D43" s="94"/>
      <c r="E43" s="94"/>
    </row>
  </sheetData>
  <phoneticPr fontId="0" type="noConversion"/>
  <pageMargins left="0.75" right="0.75" top="1" bottom="1" header="0.5" footer="0.5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Imaging.Document" shapeId="3073" r:id="rId4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3" r:id="rId4"/>
      </mc:Fallback>
    </mc:AlternateContent>
    <mc:AlternateContent xmlns:mc="http://schemas.openxmlformats.org/markup-compatibility/2006">
      <mc:Choice Requires="x14">
        <oleObject progId="Imaging.Document" shapeId="3077" r:id="rId6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77" r:id="rId6"/>
      </mc:Fallback>
    </mc:AlternateContent>
    <mc:AlternateContent xmlns:mc="http://schemas.openxmlformats.org/markup-compatibility/2006">
      <mc:Choice Requires="x14">
        <oleObject progId="Imaging.Document" shapeId="3083" r:id="rId7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83" r:id="rId7"/>
      </mc:Fallback>
    </mc:AlternateContent>
    <mc:AlternateContent xmlns:mc="http://schemas.openxmlformats.org/markup-compatibility/2006">
      <mc:Choice Requires="x14">
        <oleObject progId="Imaging.Document" shapeId="3090" r:id="rId8">
          <objectPr defaultSize="0" autoPict="0" r:id="rId5">
            <anchor moveWithCells="1" sizeWithCells="1">
              <from>
                <xdr:col>0</xdr:col>
                <xdr:colOff>426720</xdr:colOff>
                <xdr:row>1</xdr:row>
                <xdr:rowOff>22860</xdr:rowOff>
              </from>
              <to>
                <xdr:col>1</xdr:col>
                <xdr:colOff>723900</xdr:colOff>
                <xdr:row>7</xdr:row>
                <xdr:rowOff>106680</xdr:rowOff>
              </to>
            </anchor>
          </objectPr>
        </oleObject>
      </mc:Choice>
      <mc:Fallback>
        <oleObject progId="Imaging.Document" shapeId="3090" r:id="rId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opLeftCell="B1" workbookViewId="0">
      <selection activeCell="H5" sqref="H5"/>
    </sheetView>
  </sheetViews>
  <sheetFormatPr defaultRowHeight="13.2" x14ac:dyDescent="0.25"/>
  <cols>
    <col min="1" max="1" width="25.33203125" bestFit="1" customWidth="1"/>
    <col min="2" max="2" width="22.33203125" bestFit="1" customWidth="1"/>
    <col min="3" max="3" width="22.33203125" customWidth="1"/>
    <col min="4" max="4" width="29.44140625" bestFit="1" customWidth="1"/>
    <col min="5" max="5" width="22.6640625" bestFit="1" customWidth="1"/>
    <col min="6" max="6" width="16.5546875" bestFit="1" customWidth="1"/>
    <col min="7" max="7" width="22.6640625" style="106" bestFit="1" customWidth="1"/>
    <col min="8" max="8" width="17.33203125" bestFit="1" customWidth="1"/>
    <col min="9" max="9" width="12.88671875" bestFit="1" customWidth="1"/>
    <col min="12" max="12" width="12.88671875" bestFit="1" customWidth="1"/>
  </cols>
  <sheetData>
    <row r="1" spans="1:8" ht="15.6" x14ac:dyDescent="0.3">
      <c r="A1" s="75"/>
      <c r="B1" s="96"/>
      <c r="C1" s="96" t="s">
        <v>65</v>
      </c>
      <c r="D1" s="76"/>
      <c r="E1" s="40" t="s">
        <v>31</v>
      </c>
      <c r="F1" s="41"/>
      <c r="G1" s="97" t="s">
        <v>32</v>
      </c>
      <c r="H1" s="43"/>
    </row>
    <row r="2" spans="1:8" ht="15.6" x14ac:dyDescent="0.3">
      <c r="A2" s="44"/>
      <c r="B2" s="19"/>
      <c r="C2" s="19"/>
      <c r="D2" s="98"/>
      <c r="E2" s="44"/>
      <c r="F2" s="45"/>
      <c r="G2" s="99"/>
      <c r="H2" s="47" t="s">
        <v>33</v>
      </c>
    </row>
    <row r="3" spans="1:8" x14ac:dyDescent="0.25">
      <c r="A3" s="44"/>
      <c r="B3" s="19"/>
      <c r="C3" s="100" t="s">
        <v>66</v>
      </c>
      <c r="D3" s="45"/>
      <c r="E3" s="44" t="s">
        <v>67</v>
      </c>
      <c r="F3" s="19"/>
      <c r="G3" s="99" t="s">
        <v>34</v>
      </c>
      <c r="H3" s="101">
        <v>37149</v>
      </c>
    </row>
    <row r="4" spans="1:8" x14ac:dyDescent="0.25">
      <c r="A4" s="44"/>
      <c r="B4" s="19"/>
      <c r="C4" s="19"/>
      <c r="D4" s="45"/>
      <c r="E4" s="44"/>
      <c r="F4" s="45"/>
      <c r="G4" s="102"/>
      <c r="H4" s="46"/>
    </row>
    <row r="5" spans="1:8" x14ac:dyDescent="0.25">
      <c r="A5" s="44"/>
      <c r="B5" s="19"/>
      <c r="C5" s="19"/>
      <c r="D5" s="45"/>
      <c r="E5" s="44"/>
      <c r="F5" s="45"/>
      <c r="G5" s="99"/>
      <c r="H5" s="47" t="s">
        <v>35</v>
      </c>
    </row>
    <row r="6" spans="1:8" x14ac:dyDescent="0.25">
      <c r="A6" s="44"/>
      <c r="B6" s="19"/>
      <c r="C6" s="19"/>
      <c r="D6" s="45"/>
      <c r="E6" s="44"/>
      <c r="F6" s="45"/>
      <c r="G6" s="99"/>
      <c r="H6" s="49">
        <v>37159</v>
      </c>
    </row>
    <row r="7" spans="1:8" x14ac:dyDescent="0.25">
      <c r="A7" s="44"/>
      <c r="B7" s="19"/>
      <c r="C7" s="19"/>
      <c r="D7" s="45"/>
      <c r="E7" s="44"/>
      <c r="F7" s="45"/>
      <c r="G7" s="99"/>
      <c r="H7" s="46"/>
    </row>
    <row r="8" spans="1:8" x14ac:dyDescent="0.25">
      <c r="A8" s="44"/>
      <c r="B8" s="19"/>
      <c r="C8" s="19"/>
      <c r="D8" s="45"/>
      <c r="E8" s="44"/>
      <c r="F8" s="45"/>
      <c r="G8" s="99"/>
      <c r="H8" s="47" t="s">
        <v>36</v>
      </c>
    </row>
    <row r="9" spans="1:8" x14ac:dyDescent="0.25">
      <c r="A9" s="44"/>
      <c r="B9" s="19"/>
      <c r="C9" s="19"/>
      <c r="D9" s="45"/>
      <c r="E9" s="44" t="s">
        <v>59</v>
      </c>
      <c r="F9" s="45"/>
      <c r="G9" s="102" t="s">
        <v>59</v>
      </c>
      <c r="H9" s="50" t="s">
        <v>38</v>
      </c>
    </row>
    <row r="10" spans="1:8" x14ac:dyDescent="0.25">
      <c r="A10" s="44"/>
      <c r="B10" s="19"/>
      <c r="C10" s="19"/>
      <c r="D10" s="45"/>
      <c r="E10" s="44" t="s">
        <v>77</v>
      </c>
      <c r="F10" s="45"/>
      <c r="G10" s="102" t="s">
        <v>60</v>
      </c>
      <c r="H10" s="47" t="s">
        <v>40</v>
      </c>
    </row>
    <row r="11" spans="1:8" x14ac:dyDescent="0.25">
      <c r="A11" s="80" t="s">
        <v>61</v>
      </c>
      <c r="B11" s="103"/>
      <c r="C11" s="103"/>
      <c r="D11" s="81"/>
      <c r="E11" s="44" t="s">
        <v>64</v>
      </c>
      <c r="F11" s="54"/>
      <c r="G11" s="104" t="s">
        <v>41</v>
      </c>
      <c r="H11" s="56"/>
    </row>
    <row r="12" spans="1:8" ht="13.8" thickBot="1" x14ac:dyDescent="0.3">
      <c r="A12" s="58"/>
      <c r="B12" s="58"/>
      <c r="C12" s="58"/>
      <c r="D12" s="58"/>
      <c r="E12" s="58"/>
      <c r="F12" s="58"/>
      <c r="G12" s="105"/>
      <c r="H12" s="58"/>
    </row>
    <row r="13" spans="1:8" x14ac:dyDescent="0.25">
      <c r="A13" s="1" t="s">
        <v>43</v>
      </c>
      <c r="B13" s="1"/>
      <c r="C13" s="1"/>
      <c r="D13" s="1"/>
      <c r="E13" s="1"/>
      <c r="F13" s="1"/>
    </row>
    <row r="14" spans="1:8" x14ac:dyDescent="0.25">
      <c r="A14" s="59">
        <v>37104</v>
      </c>
      <c r="B14" s="59"/>
      <c r="C14" s="59"/>
      <c r="D14" s="82"/>
      <c r="E14" s="107"/>
      <c r="F14" s="107"/>
    </row>
    <row r="15" spans="1:8" x14ac:dyDescent="0.25">
      <c r="A15" s="59"/>
      <c r="B15" s="59"/>
      <c r="C15" s="59"/>
      <c r="D15" s="82"/>
      <c r="E15" s="107"/>
      <c r="F15" s="107"/>
    </row>
    <row r="16" spans="1:8" x14ac:dyDescent="0.25">
      <c r="A16" s="59"/>
      <c r="B16" s="59"/>
      <c r="C16" s="59"/>
      <c r="D16" s="82"/>
      <c r="E16" s="107"/>
      <c r="F16" s="107"/>
    </row>
    <row r="18" spans="1:12" x14ac:dyDescent="0.25">
      <c r="B18" s="108" t="s">
        <v>68</v>
      </c>
      <c r="C18" s="108"/>
      <c r="D18" s="108"/>
      <c r="E18" s="109" t="s">
        <v>47</v>
      </c>
      <c r="F18" s="110" t="s">
        <v>69</v>
      </c>
      <c r="G18" s="111"/>
      <c r="H18" s="110" t="s">
        <v>70</v>
      </c>
    </row>
    <row r="19" spans="1:12" x14ac:dyDescent="0.25">
      <c r="A19" s="107" t="s">
        <v>176</v>
      </c>
      <c r="B19" s="66" t="str">
        <f>+'[3]P&amp;L Summary'!$B$72</f>
        <v>Fuel / LUAF</v>
      </c>
      <c r="C19" s="66" t="s">
        <v>71</v>
      </c>
      <c r="D19" s="66"/>
      <c r="E19" s="68">
        <f>-+'[3]P&amp;L Summary'!$D$72</f>
        <v>18010.438603985887</v>
      </c>
      <c r="F19" s="112">
        <v>1.95754747362</v>
      </c>
      <c r="G19" s="113"/>
      <c r="H19" s="66">
        <f>+F19*E19</f>
        <v>35256.288588020696</v>
      </c>
    </row>
    <row r="20" spans="1:12" x14ac:dyDescent="0.25">
      <c r="B20" s="63"/>
      <c r="C20" s="63"/>
      <c r="D20" s="63"/>
      <c r="E20" s="62"/>
      <c r="F20" s="1"/>
      <c r="G20" s="114" t="s">
        <v>72</v>
      </c>
      <c r="H20" s="63"/>
      <c r="I20" s="63">
        <f>SUM(H19:H19)</f>
        <v>35256.288588020696</v>
      </c>
    </row>
    <row r="21" spans="1:12" x14ac:dyDescent="0.25">
      <c r="B21" s="63"/>
      <c r="C21" s="63"/>
      <c r="D21" s="63"/>
      <c r="E21" s="62"/>
      <c r="F21" s="1"/>
      <c r="G21" s="114"/>
      <c r="H21" s="63"/>
      <c r="I21" s="63"/>
    </row>
    <row r="22" spans="1:12" x14ac:dyDescent="0.25">
      <c r="B22" s="63"/>
      <c r="C22" s="115"/>
      <c r="D22" s="116"/>
      <c r="E22" s="117"/>
      <c r="F22" s="118"/>
      <c r="G22" s="114"/>
      <c r="H22" s="63"/>
      <c r="I22" s="63"/>
    </row>
    <row r="23" spans="1:12" x14ac:dyDescent="0.25">
      <c r="A23" s="175">
        <v>37126</v>
      </c>
      <c r="B23" s="115" t="s">
        <v>73</v>
      </c>
      <c r="C23" s="115" t="s">
        <v>74</v>
      </c>
      <c r="D23" s="116"/>
      <c r="E23" s="117">
        <v>4000</v>
      </c>
      <c r="F23" s="119">
        <v>2.58</v>
      </c>
      <c r="G23" s="120"/>
      <c r="H23" s="66">
        <f>-+F23*E23</f>
        <v>-10320</v>
      </c>
      <c r="I23" s="63"/>
    </row>
    <row r="24" spans="1:12" x14ac:dyDescent="0.25">
      <c r="A24" s="175" t="s">
        <v>177</v>
      </c>
      <c r="B24" s="115"/>
      <c r="C24" s="115"/>
      <c r="D24" s="116"/>
      <c r="E24" s="117">
        <v>18090</v>
      </c>
      <c r="F24" s="119">
        <v>2.1549999999999998</v>
      </c>
      <c r="G24" s="120"/>
      <c r="H24" s="66">
        <f>-+F24*E24</f>
        <v>-38983.949999999997</v>
      </c>
      <c r="I24" s="63"/>
    </row>
    <row r="25" spans="1:12" x14ac:dyDescent="0.25">
      <c r="A25" s="175"/>
      <c r="B25" s="115"/>
      <c r="C25" s="115"/>
      <c r="D25" s="116"/>
      <c r="E25" s="117"/>
      <c r="F25" s="119"/>
      <c r="G25" s="120"/>
      <c r="H25" s="66"/>
      <c r="I25" s="63"/>
    </row>
    <row r="26" spans="1:12" x14ac:dyDescent="0.25">
      <c r="A26" s="175"/>
      <c r="B26" s="115"/>
      <c r="C26" s="115"/>
      <c r="D26" s="116"/>
      <c r="E26" s="117"/>
      <c r="F26" s="119"/>
      <c r="G26" s="120"/>
      <c r="H26" s="66"/>
      <c r="I26" s="63"/>
    </row>
    <row r="27" spans="1:12" x14ac:dyDescent="0.25">
      <c r="B27" s="121"/>
      <c r="C27" s="115"/>
      <c r="D27" s="116"/>
      <c r="E27" s="117"/>
      <c r="F27" s="118"/>
      <c r="G27" s="114" t="s">
        <v>72</v>
      </c>
      <c r="H27" s="63"/>
      <c r="I27" s="63">
        <f>SUM(H23:H24)</f>
        <v>-49303.95</v>
      </c>
    </row>
    <row r="28" spans="1:12" x14ac:dyDescent="0.25">
      <c r="B28" s="63"/>
      <c r="C28" s="115"/>
      <c r="D28" s="116"/>
      <c r="E28" s="117"/>
      <c r="F28" s="118"/>
      <c r="G28" s="114"/>
      <c r="H28" s="63"/>
      <c r="I28" s="63"/>
      <c r="L28" s="66"/>
    </row>
    <row r="29" spans="1:12" x14ac:dyDescent="0.25">
      <c r="B29" s="63"/>
      <c r="C29" s="115"/>
      <c r="D29" s="116"/>
      <c r="E29" s="117"/>
      <c r="F29" s="118"/>
      <c r="G29" s="114"/>
      <c r="H29" s="63"/>
      <c r="I29" s="63"/>
    </row>
    <row r="30" spans="1:12" x14ac:dyDescent="0.25">
      <c r="B30" s="63"/>
      <c r="C30" s="115"/>
      <c r="D30" s="116"/>
      <c r="E30" s="117"/>
      <c r="F30" s="118"/>
      <c r="G30" s="114"/>
      <c r="H30" s="63"/>
      <c r="I30" s="63"/>
    </row>
    <row r="31" spans="1:12" x14ac:dyDescent="0.25">
      <c r="B31" s="63"/>
      <c r="C31" s="115"/>
      <c r="D31" s="116"/>
      <c r="E31" s="117"/>
      <c r="F31" s="118"/>
      <c r="G31" s="114"/>
      <c r="H31" s="63"/>
      <c r="I31" s="63"/>
    </row>
    <row r="32" spans="1:12" x14ac:dyDescent="0.25">
      <c r="B32" s="66"/>
      <c r="C32" s="115"/>
      <c r="D32" s="116"/>
      <c r="E32" s="117"/>
      <c r="F32" s="118"/>
      <c r="G32" s="122"/>
      <c r="H32" s="61"/>
      <c r="I32" s="63"/>
    </row>
    <row r="34" spans="7:12" x14ac:dyDescent="0.25">
      <c r="G34" s="73" t="s">
        <v>178</v>
      </c>
      <c r="I34" s="120">
        <f>SUM(I20:I32)</f>
        <v>-14047.661411979301</v>
      </c>
      <c r="L34" s="66">
        <f>+'[4]ENA - Sales Invoice'!I32</f>
        <v>47716.679344130622</v>
      </c>
    </row>
  </sheetData>
  <phoneticPr fontId="0" type="noConversion"/>
  <pageMargins left="0.75" right="0.75" top="1" bottom="1" header="0.5" footer="0.5"/>
  <pageSetup paperSize="5" scale="73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0"/>
  <sheetViews>
    <sheetView workbookViewId="0">
      <selection activeCell="C174" sqref="C174"/>
    </sheetView>
  </sheetViews>
  <sheetFormatPr defaultColWidth="9.109375" defaultRowHeight="13.2" x14ac:dyDescent="0.25"/>
  <cols>
    <col min="1" max="1" width="30.6640625" style="128" customWidth="1"/>
    <col min="2" max="2" width="22.88671875" style="128" customWidth="1"/>
    <col min="3" max="33" width="9.109375" style="128"/>
    <col min="34" max="34" width="14.109375" style="128" customWidth="1"/>
    <col min="35" max="35" width="1.6640625" style="128" customWidth="1"/>
    <col min="36" max="16384" width="9.109375" style="128"/>
  </cols>
  <sheetData>
    <row r="1" spans="1:34" x14ac:dyDescent="0.25">
      <c r="A1" s="127" t="s">
        <v>111</v>
      </c>
    </row>
    <row r="2" spans="1:34" x14ac:dyDescent="0.25">
      <c r="A2" s="127" t="s">
        <v>112</v>
      </c>
    </row>
    <row r="3" spans="1:34" x14ac:dyDescent="0.25">
      <c r="A3" s="127" t="s">
        <v>156</v>
      </c>
    </row>
    <row r="5" spans="1:34" x14ac:dyDescent="0.25">
      <c r="C5" s="129">
        <v>1</v>
      </c>
      <c r="D5" s="129">
        <f t="shared" ref="D5:AF5" si="0">C5+1</f>
        <v>2</v>
      </c>
      <c r="E5" s="129">
        <f t="shared" si="0"/>
        <v>3</v>
      </c>
      <c r="F5" s="129">
        <f t="shared" si="0"/>
        <v>4</v>
      </c>
      <c r="G5" s="129">
        <f t="shared" si="0"/>
        <v>5</v>
      </c>
      <c r="H5" s="129">
        <f t="shared" si="0"/>
        <v>6</v>
      </c>
      <c r="I5" s="129">
        <f t="shared" si="0"/>
        <v>7</v>
      </c>
      <c r="J5" s="129">
        <f t="shared" si="0"/>
        <v>8</v>
      </c>
      <c r="K5" s="129">
        <f t="shared" si="0"/>
        <v>9</v>
      </c>
      <c r="L5" s="129">
        <f t="shared" si="0"/>
        <v>10</v>
      </c>
      <c r="M5" s="129">
        <f t="shared" si="0"/>
        <v>11</v>
      </c>
      <c r="N5" s="129">
        <f t="shared" si="0"/>
        <v>12</v>
      </c>
      <c r="O5" s="129">
        <f t="shared" si="0"/>
        <v>13</v>
      </c>
      <c r="P5" s="129">
        <f t="shared" si="0"/>
        <v>14</v>
      </c>
      <c r="Q5" s="129">
        <f t="shared" si="0"/>
        <v>15</v>
      </c>
      <c r="R5" s="129">
        <f t="shared" si="0"/>
        <v>16</v>
      </c>
      <c r="S5" s="129">
        <f t="shared" si="0"/>
        <v>17</v>
      </c>
      <c r="T5" s="129">
        <f t="shared" si="0"/>
        <v>18</v>
      </c>
      <c r="U5" s="129">
        <f t="shared" si="0"/>
        <v>19</v>
      </c>
      <c r="V5" s="129">
        <f t="shared" si="0"/>
        <v>20</v>
      </c>
      <c r="W5" s="129">
        <f t="shared" si="0"/>
        <v>21</v>
      </c>
      <c r="X5" s="129">
        <f t="shared" si="0"/>
        <v>22</v>
      </c>
      <c r="Y5" s="129">
        <f t="shared" si="0"/>
        <v>23</v>
      </c>
      <c r="Z5" s="129">
        <f t="shared" si="0"/>
        <v>24</v>
      </c>
      <c r="AA5" s="129">
        <f t="shared" si="0"/>
        <v>25</v>
      </c>
      <c r="AB5" s="129">
        <f t="shared" si="0"/>
        <v>26</v>
      </c>
      <c r="AC5" s="129">
        <f t="shared" si="0"/>
        <v>27</v>
      </c>
      <c r="AD5" s="129">
        <f t="shared" si="0"/>
        <v>28</v>
      </c>
      <c r="AE5" s="129">
        <f t="shared" si="0"/>
        <v>29</v>
      </c>
      <c r="AF5" s="129">
        <f t="shared" si="0"/>
        <v>30</v>
      </c>
      <c r="AG5" s="129">
        <f>AF5+1</f>
        <v>31</v>
      </c>
      <c r="AH5" s="130"/>
    </row>
    <row r="6" spans="1:34" x14ac:dyDescent="0.25">
      <c r="A6" s="127" t="s">
        <v>113</v>
      </c>
      <c r="C6" s="129" t="s">
        <v>114</v>
      </c>
      <c r="D6" s="129" t="s">
        <v>114</v>
      </c>
      <c r="E6" s="129" t="s">
        <v>114</v>
      </c>
      <c r="F6" s="129" t="s">
        <v>114</v>
      </c>
      <c r="G6" s="129" t="s">
        <v>114</v>
      </c>
      <c r="H6" s="129" t="s">
        <v>114</v>
      </c>
      <c r="I6" s="129" t="s">
        <v>114</v>
      </c>
      <c r="J6" s="129" t="s">
        <v>114</v>
      </c>
      <c r="K6" s="129" t="s">
        <v>114</v>
      </c>
      <c r="L6" s="129" t="s">
        <v>114</v>
      </c>
      <c r="M6" s="129" t="s">
        <v>114</v>
      </c>
      <c r="N6" s="129" t="s">
        <v>114</v>
      </c>
      <c r="O6" s="129" t="s">
        <v>114</v>
      </c>
      <c r="P6" s="129" t="s">
        <v>114</v>
      </c>
      <c r="Q6" s="129" t="s">
        <v>114</v>
      </c>
      <c r="R6" s="129" t="s">
        <v>114</v>
      </c>
      <c r="S6" s="129" t="s">
        <v>114</v>
      </c>
      <c r="T6" s="129" t="s">
        <v>114</v>
      </c>
      <c r="U6" s="129" t="s">
        <v>114</v>
      </c>
      <c r="V6" s="129" t="s">
        <v>114</v>
      </c>
      <c r="W6" s="129" t="s">
        <v>114</v>
      </c>
      <c r="X6" s="129" t="s">
        <v>114</v>
      </c>
      <c r="Y6" s="129" t="s">
        <v>114</v>
      </c>
      <c r="Z6" s="129" t="s">
        <v>114</v>
      </c>
      <c r="AA6" s="129" t="s">
        <v>114</v>
      </c>
      <c r="AB6" s="129" t="s">
        <v>114</v>
      </c>
      <c r="AC6" s="129" t="s">
        <v>114</v>
      </c>
      <c r="AD6" s="129" t="s">
        <v>114</v>
      </c>
      <c r="AE6" s="129" t="s">
        <v>114</v>
      </c>
      <c r="AF6" s="129" t="s">
        <v>114</v>
      </c>
      <c r="AG6" s="129" t="s">
        <v>114</v>
      </c>
      <c r="AH6" s="130"/>
    </row>
    <row r="7" spans="1:34" hidden="1" x14ac:dyDescent="0.25">
      <c r="AH7" s="131"/>
    </row>
    <row r="8" spans="1:34" hidden="1" x14ac:dyDescent="0.25">
      <c r="A8" s="132" t="s">
        <v>115</v>
      </c>
      <c r="B8" s="128" t="s">
        <v>116</v>
      </c>
      <c r="C8" s="128">
        <f>+[5]Citation!E8</f>
        <v>0</v>
      </c>
      <c r="D8" s="128">
        <f>+[5]Citation!H8</f>
        <v>0</v>
      </c>
      <c r="E8" s="128">
        <f>+[5]Citation!K8</f>
        <v>0</v>
      </c>
      <c r="F8" s="128">
        <f>+[5]Citation!N8</f>
        <v>0</v>
      </c>
      <c r="G8" s="128">
        <f>+[5]Citation!Q8</f>
        <v>0</v>
      </c>
      <c r="H8" s="128">
        <f>+[5]Citation!T8</f>
        <v>0</v>
      </c>
      <c r="I8" s="128">
        <f>+[5]Citation!W8</f>
        <v>0</v>
      </c>
      <c r="J8" s="128">
        <f>+[5]Citation!Z8</f>
        <v>0</v>
      </c>
      <c r="K8" s="128">
        <f>+[5]Citation!AC8</f>
        <v>0</v>
      </c>
      <c r="L8" s="128">
        <f>+[5]Citation!AF8</f>
        <v>0</v>
      </c>
      <c r="M8" s="128">
        <f>+[5]Citation!AI8</f>
        <v>0</v>
      </c>
      <c r="N8" s="128">
        <f>+[5]Citation!AL8</f>
        <v>0</v>
      </c>
      <c r="O8" s="128">
        <f>+[5]Citation!AO8</f>
        <v>0</v>
      </c>
      <c r="P8" s="128">
        <f>+[5]Citation!AR8</f>
        <v>0</v>
      </c>
      <c r="Q8" s="128">
        <f>+[5]Citation!AU8</f>
        <v>0</v>
      </c>
      <c r="R8" s="128">
        <f>+[5]Citation!AX8</f>
        <v>0</v>
      </c>
      <c r="S8" s="128">
        <f>+[5]Citation!BA8</f>
        <v>0</v>
      </c>
      <c r="T8" s="128">
        <f>+[5]Citation!BD8</f>
        <v>0</v>
      </c>
      <c r="U8" s="128">
        <f>+[5]Citation!BG8</f>
        <v>0</v>
      </c>
      <c r="V8" s="128">
        <f>+[5]Citation!BJ8</f>
        <v>0</v>
      </c>
      <c r="W8" s="128">
        <f>+[5]Citation!BM8</f>
        <v>0</v>
      </c>
      <c r="X8" s="128">
        <f>+[5]Citation!BP8</f>
        <v>0</v>
      </c>
      <c r="Y8" s="128">
        <f>+[5]Citation!BS8</f>
        <v>0</v>
      </c>
      <c r="Z8" s="128">
        <f>+[5]Citation!BV8</f>
        <v>0</v>
      </c>
      <c r="AA8" s="128">
        <f>+[5]Citation!BY8</f>
        <v>0</v>
      </c>
      <c r="AB8" s="128">
        <f>+[5]Citation!CB8</f>
        <v>0</v>
      </c>
      <c r="AC8" s="128">
        <f>+[5]Citation!CE8</f>
        <v>0</v>
      </c>
      <c r="AD8" s="128">
        <f>+[5]Citation!CH8</f>
        <v>0</v>
      </c>
      <c r="AE8" s="128">
        <f>+[5]Citation!CK8</f>
        <v>0</v>
      </c>
      <c r="AF8" s="128">
        <f>+[5]Citation!CN8</f>
        <v>0</v>
      </c>
      <c r="AG8" s="128" t="e">
        <f>+[5]Citation!CO8</f>
        <v>#REF!</v>
      </c>
      <c r="AH8" s="131"/>
    </row>
    <row r="9" spans="1:34" hidden="1" x14ac:dyDescent="0.25">
      <c r="B9" s="128" t="s">
        <v>117</v>
      </c>
      <c r="C9" s="128">
        <f>+[5]Citation!E9</f>
        <v>0</v>
      </c>
      <c r="D9" s="128">
        <f>+[5]Citation!H9</f>
        <v>0</v>
      </c>
      <c r="E9" s="128">
        <f>+[5]Citation!K9</f>
        <v>0</v>
      </c>
      <c r="F9" s="128">
        <f>+[5]Citation!N9</f>
        <v>0</v>
      </c>
      <c r="G9" s="128">
        <f>+[5]Citation!Q9</f>
        <v>0</v>
      </c>
      <c r="H9" s="128">
        <f>+[5]Citation!T9</f>
        <v>0</v>
      </c>
      <c r="I9" s="128">
        <f>+[5]Citation!W9</f>
        <v>0</v>
      </c>
      <c r="J9" s="128">
        <f>+[5]Citation!Z9</f>
        <v>0</v>
      </c>
      <c r="K9" s="128">
        <f>+[5]Citation!AC9</f>
        <v>0</v>
      </c>
      <c r="L9" s="128">
        <f>+[5]Citation!AF9</f>
        <v>0</v>
      </c>
      <c r="M9" s="128">
        <f>+[5]Citation!AI9</f>
        <v>0</v>
      </c>
      <c r="N9" s="128">
        <f>+[5]Citation!AL9</f>
        <v>0</v>
      </c>
      <c r="O9" s="128">
        <f>+[5]Citation!AO9</f>
        <v>0</v>
      </c>
      <c r="P9" s="128">
        <f>+[5]Citation!AR9</f>
        <v>0</v>
      </c>
      <c r="Q9" s="128">
        <f>+[5]Citation!AU9</f>
        <v>0</v>
      </c>
      <c r="R9" s="128">
        <f>+[5]Citation!AX9</f>
        <v>0</v>
      </c>
      <c r="S9" s="128">
        <f>+[5]Citation!BA9</f>
        <v>0</v>
      </c>
      <c r="T9" s="128">
        <f>+[5]Citation!BD9</f>
        <v>0</v>
      </c>
      <c r="U9" s="128">
        <f>+[5]Citation!BG9</f>
        <v>0</v>
      </c>
      <c r="V9" s="128">
        <f>+[5]Citation!BJ9</f>
        <v>0</v>
      </c>
      <c r="W9" s="128">
        <f>+[5]Citation!BM9</f>
        <v>0</v>
      </c>
      <c r="X9" s="128">
        <f>+[5]Citation!BP9</f>
        <v>0</v>
      </c>
      <c r="Y9" s="128">
        <f>+[5]Citation!BS9</f>
        <v>0</v>
      </c>
      <c r="Z9" s="128">
        <f>+[5]Citation!BV9</f>
        <v>0</v>
      </c>
      <c r="AA9" s="128">
        <f>+[5]Citation!BY9</f>
        <v>0</v>
      </c>
      <c r="AB9" s="128">
        <f>+[5]Citation!CB9</f>
        <v>0</v>
      </c>
      <c r="AC9" s="128">
        <f>+[5]Citation!CE9</f>
        <v>0</v>
      </c>
      <c r="AD9" s="128">
        <f>+[5]Citation!CH9</f>
        <v>0</v>
      </c>
      <c r="AE9" s="128">
        <f>+[5]Citation!CK9</f>
        <v>0</v>
      </c>
      <c r="AF9" s="128">
        <f>+[5]Citation!CN9</f>
        <v>0</v>
      </c>
      <c r="AG9" s="128" t="e">
        <f>+[5]Citation!CO9</f>
        <v>#REF!</v>
      </c>
      <c r="AH9" s="131"/>
    </row>
    <row r="10" spans="1:34" hidden="1" x14ac:dyDescent="0.25">
      <c r="B10" s="128" t="s">
        <v>101</v>
      </c>
      <c r="C10" s="128">
        <f>+[5]Citation!E10</f>
        <v>0</v>
      </c>
      <c r="D10" s="128">
        <f>+[5]Citation!H10</f>
        <v>0</v>
      </c>
      <c r="E10" s="128">
        <f>+[5]Citation!K10</f>
        <v>0</v>
      </c>
      <c r="F10" s="128">
        <f>+[5]Citation!N10</f>
        <v>0</v>
      </c>
      <c r="G10" s="128">
        <f>+[5]Citation!Q10</f>
        <v>0</v>
      </c>
      <c r="H10" s="128">
        <f>+[5]Citation!T10</f>
        <v>0</v>
      </c>
      <c r="I10" s="128">
        <f>+[5]Citation!W10</f>
        <v>0</v>
      </c>
      <c r="J10" s="128">
        <f>+[5]Citation!Z10</f>
        <v>0</v>
      </c>
      <c r="K10" s="128">
        <f>+[5]Citation!AC10</f>
        <v>0</v>
      </c>
      <c r="L10" s="128">
        <f>+[5]Citation!AF10</f>
        <v>0</v>
      </c>
      <c r="M10" s="128">
        <f>+[5]Citation!AI10</f>
        <v>0</v>
      </c>
      <c r="N10" s="128">
        <f>+[5]Citation!AL10</f>
        <v>0</v>
      </c>
      <c r="O10" s="128">
        <f>+[5]Citation!AO10</f>
        <v>0</v>
      </c>
      <c r="P10" s="128">
        <f>+[5]Citation!AR10</f>
        <v>0</v>
      </c>
      <c r="Q10" s="128">
        <f>+[5]Citation!AU10</f>
        <v>0</v>
      </c>
      <c r="R10" s="128">
        <f>+[5]Citation!AX10</f>
        <v>0</v>
      </c>
      <c r="S10" s="128">
        <f>+[5]Citation!BA10</f>
        <v>0</v>
      </c>
      <c r="T10" s="128">
        <f>+[5]Citation!BD10</f>
        <v>0</v>
      </c>
      <c r="U10" s="128">
        <f>+[5]Citation!BG10</f>
        <v>0</v>
      </c>
      <c r="V10" s="128">
        <f>+[5]Citation!BJ10</f>
        <v>0</v>
      </c>
      <c r="W10" s="128">
        <f>+[5]Citation!BM10</f>
        <v>0</v>
      </c>
      <c r="X10" s="128">
        <f>+[5]Citation!BP10</f>
        <v>0</v>
      </c>
      <c r="Y10" s="128">
        <f>+[5]Citation!BS10</f>
        <v>0</v>
      </c>
      <c r="Z10" s="128">
        <f>+[5]Citation!BV10</f>
        <v>0</v>
      </c>
      <c r="AA10" s="128">
        <f>+[5]Citation!BY10</f>
        <v>0</v>
      </c>
      <c r="AB10" s="128">
        <f>+[5]Citation!CB10</f>
        <v>0</v>
      </c>
      <c r="AC10" s="128">
        <f>+[5]Citation!CE10</f>
        <v>0</v>
      </c>
      <c r="AD10" s="128">
        <f>+[5]Citation!CH10</f>
        <v>0</v>
      </c>
      <c r="AE10" s="128">
        <f>+[5]Citation!CK10</f>
        <v>0</v>
      </c>
      <c r="AF10" s="128">
        <f>+[5]Citation!CN10</f>
        <v>0</v>
      </c>
      <c r="AG10" s="128" t="e">
        <f>+[5]Citation!CO10</f>
        <v>#REF!</v>
      </c>
      <c r="AH10" s="131"/>
    </row>
    <row r="11" spans="1:34" hidden="1" x14ac:dyDescent="0.25">
      <c r="B11" s="128" t="s">
        <v>118</v>
      </c>
      <c r="C11" s="128">
        <f>+[5]Citation!E11</f>
        <v>0</v>
      </c>
      <c r="D11" s="128">
        <f>+[5]Citation!H11</f>
        <v>0</v>
      </c>
      <c r="E11" s="128">
        <f>+[5]Citation!K11</f>
        <v>0</v>
      </c>
      <c r="F11" s="128">
        <f>+[5]Citation!N11</f>
        <v>0</v>
      </c>
      <c r="G11" s="128">
        <f>+[5]Citation!Q11</f>
        <v>0</v>
      </c>
      <c r="H11" s="128">
        <f>+[5]Citation!T11</f>
        <v>0</v>
      </c>
      <c r="I11" s="128">
        <f>+[5]Citation!W11</f>
        <v>0</v>
      </c>
      <c r="J11" s="128">
        <f>+[5]Citation!Z11</f>
        <v>0</v>
      </c>
      <c r="K11" s="128">
        <f>+[5]Citation!AC11</f>
        <v>0</v>
      </c>
      <c r="L11" s="128">
        <f>+[5]Citation!AF11</f>
        <v>0</v>
      </c>
      <c r="M11" s="128">
        <f>+[5]Citation!AI11</f>
        <v>0</v>
      </c>
      <c r="N11" s="128">
        <f>+[5]Citation!AL11</f>
        <v>0</v>
      </c>
      <c r="O11" s="128">
        <f>+[5]Citation!AO11</f>
        <v>0</v>
      </c>
      <c r="P11" s="128">
        <f>+[5]Citation!AR11</f>
        <v>0</v>
      </c>
      <c r="Q11" s="128">
        <f>+[5]Citation!AU11</f>
        <v>0</v>
      </c>
      <c r="R11" s="128">
        <f>+[5]Citation!AX11</f>
        <v>0</v>
      </c>
      <c r="S11" s="128">
        <f>+[5]Citation!BA11</f>
        <v>0</v>
      </c>
      <c r="T11" s="128">
        <f>+[5]Citation!BD11</f>
        <v>0</v>
      </c>
      <c r="U11" s="128">
        <f>+[5]Citation!BG11</f>
        <v>0</v>
      </c>
      <c r="V11" s="128">
        <f>+[5]Citation!BJ11</f>
        <v>0</v>
      </c>
      <c r="W11" s="128">
        <f>+[5]Citation!BM11</f>
        <v>0</v>
      </c>
      <c r="X11" s="128">
        <f>+[5]Citation!BP11</f>
        <v>0</v>
      </c>
      <c r="Y11" s="128">
        <f>+[5]Citation!BS11</f>
        <v>0</v>
      </c>
      <c r="Z11" s="128">
        <f>+[5]Citation!BV11</f>
        <v>0</v>
      </c>
      <c r="AA11" s="128">
        <f>+[5]Citation!BY11</f>
        <v>0</v>
      </c>
      <c r="AB11" s="128">
        <f>+[5]Citation!CB11</f>
        <v>0</v>
      </c>
      <c r="AC11" s="128">
        <f>+[5]Citation!CE11</f>
        <v>0</v>
      </c>
      <c r="AD11" s="128">
        <f>+[5]Citation!CH11</f>
        <v>0</v>
      </c>
      <c r="AE11" s="128">
        <f>+[5]Citation!CK11</f>
        <v>0</v>
      </c>
      <c r="AF11" s="128">
        <f>+[5]Citation!CN11</f>
        <v>0</v>
      </c>
      <c r="AG11" s="128" t="e">
        <f>+[5]Citation!CO11</f>
        <v>#REF!</v>
      </c>
      <c r="AH11" s="131"/>
    </row>
    <row r="12" spans="1:34" hidden="1" x14ac:dyDescent="0.25">
      <c r="AH12" s="131"/>
    </row>
    <row r="13" spans="1:34" hidden="1" x14ac:dyDescent="0.25">
      <c r="A13" s="132" t="s">
        <v>119</v>
      </c>
      <c r="B13" s="128" t="s">
        <v>116</v>
      </c>
      <c r="C13" s="128">
        <f>+[5]Citation!E13</f>
        <v>0</v>
      </c>
      <c r="D13" s="128">
        <f>+[5]Citation!H13</f>
        <v>0</v>
      </c>
      <c r="E13" s="128">
        <f>+[5]Citation!K13</f>
        <v>0</v>
      </c>
      <c r="F13" s="128">
        <f>+[5]Citation!N13</f>
        <v>0</v>
      </c>
      <c r="G13" s="128">
        <f>+[5]Citation!Q13</f>
        <v>0</v>
      </c>
      <c r="H13" s="128">
        <f>+[5]Citation!T13</f>
        <v>0</v>
      </c>
      <c r="I13" s="128">
        <f>+[5]Citation!W13</f>
        <v>0</v>
      </c>
      <c r="J13" s="128">
        <f>+[5]Citation!Z13</f>
        <v>0</v>
      </c>
      <c r="K13" s="128">
        <f>+[5]Citation!AC13</f>
        <v>0</v>
      </c>
      <c r="L13" s="128">
        <f>+[5]Citation!AF13</f>
        <v>0</v>
      </c>
      <c r="M13" s="128">
        <f>+[5]Citation!AI13</f>
        <v>0</v>
      </c>
      <c r="N13" s="128">
        <f>+[5]Citation!AL13</f>
        <v>0</v>
      </c>
      <c r="O13" s="128">
        <f>+[5]Citation!AO13</f>
        <v>0</v>
      </c>
      <c r="P13" s="128">
        <f>+[5]Citation!AR13</f>
        <v>0</v>
      </c>
      <c r="Q13" s="128">
        <f>+[5]Citation!AU13</f>
        <v>0</v>
      </c>
      <c r="R13" s="128">
        <f>+[5]Citation!AX13</f>
        <v>0</v>
      </c>
      <c r="S13" s="128">
        <f>+[5]Citation!BA13</f>
        <v>0</v>
      </c>
      <c r="T13" s="128">
        <f>+[5]Citation!BD13</f>
        <v>0</v>
      </c>
      <c r="U13" s="128">
        <f>+[5]Citation!BG13</f>
        <v>0</v>
      </c>
      <c r="V13" s="128">
        <f>+[5]Citation!BJ13</f>
        <v>0</v>
      </c>
      <c r="W13" s="128">
        <f>+[5]Citation!BM13</f>
        <v>0</v>
      </c>
      <c r="X13" s="128">
        <f>+[5]Citation!BP13</f>
        <v>0</v>
      </c>
      <c r="Y13" s="128">
        <f>+[5]Citation!BS13</f>
        <v>0</v>
      </c>
      <c r="Z13" s="128">
        <f>+[5]Citation!BV13</f>
        <v>0</v>
      </c>
      <c r="AA13" s="128">
        <f>+[5]Citation!BY13</f>
        <v>0</v>
      </c>
      <c r="AB13" s="128">
        <f>+[5]Citation!CB13</f>
        <v>0</v>
      </c>
      <c r="AC13" s="128">
        <f>+[5]Citation!CE13</f>
        <v>0</v>
      </c>
      <c r="AD13" s="128">
        <f>+[5]Citation!CH13</f>
        <v>0</v>
      </c>
      <c r="AE13" s="128">
        <f>+[5]Citation!CK13</f>
        <v>0</v>
      </c>
      <c r="AF13" s="128">
        <f>+[5]Citation!CN13</f>
        <v>0</v>
      </c>
      <c r="AG13" s="128" t="e">
        <f>+[5]Citation!CO13</f>
        <v>#REF!</v>
      </c>
      <c r="AH13" s="131"/>
    </row>
    <row r="14" spans="1:34" hidden="1" x14ac:dyDescent="0.25">
      <c r="B14" s="128" t="s">
        <v>117</v>
      </c>
      <c r="C14" s="128">
        <f>+[5]Citation!E14</f>
        <v>0</v>
      </c>
      <c r="D14" s="128">
        <f>+[5]Citation!H14</f>
        <v>0</v>
      </c>
      <c r="E14" s="128">
        <f>+[5]Citation!K14</f>
        <v>0</v>
      </c>
      <c r="F14" s="128">
        <f>+[5]Citation!N14</f>
        <v>0</v>
      </c>
      <c r="G14" s="128">
        <f>+[5]Citation!Q14</f>
        <v>0</v>
      </c>
      <c r="H14" s="128">
        <f>+[5]Citation!T14</f>
        <v>0</v>
      </c>
      <c r="I14" s="128">
        <f>+[5]Citation!W14</f>
        <v>0</v>
      </c>
      <c r="J14" s="128">
        <f>+[5]Citation!Z14</f>
        <v>0</v>
      </c>
      <c r="K14" s="128">
        <f>+[5]Citation!AC14</f>
        <v>0</v>
      </c>
      <c r="L14" s="128">
        <f>+[5]Citation!AF14</f>
        <v>0</v>
      </c>
      <c r="M14" s="128">
        <f>+[5]Citation!AI14</f>
        <v>0</v>
      </c>
      <c r="N14" s="128">
        <f>+[5]Citation!AL14</f>
        <v>0</v>
      </c>
      <c r="O14" s="128">
        <f>+[5]Citation!AO14</f>
        <v>0</v>
      </c>
      <c r="P14" s="128">
        <f>+[5]Citation!AR14</f>
        <v>0</v>
      </c>
      <c r="Q14" s="128">
        <f>+[5]Citation!AU14</f>
        <v>0</v>
      </c>
      <c r="R14" s="128">
        <f>+[5]Citation!AX14</f>
        <v>0</v>
      </c>
      <c r="S14" s="128">
        <f>+[5]Citation!BA14</f>
        <v>0</v>
      </c>
      <c r="T14" s="128">
        <f>+[5]Citation!BD14</f>
        <v>0</v>
      </c>
      <c r="U14" s="128">
        <f>+[5]Citation!BG14</f>
        <v>0</v>
      </c>
      <c r="V14" s="128">
        <f>+[5]Citation!BJ14</f>
        <v>0</v>
      </c>
      <c r="W14" s="128">
        <f>+[5]Citation!BM14</f>
        <v>0</v>
      </c>
      <c r="X14" s="128">
        <f>+[5]Citation!BP14</f>
        <v>0</v>
      </c>
      <c r="Y14" s="128">
        <f>+[5]Citation!BS14</f>
        <v>0</v>
      </c>
      <c r="Z14" s="128">
        <f>+[5]Citation!BV14</f>
        <v>0</v>
      </c>
      <c r="AA14" s="128">
        <f>+[5]Citation!BY14</f>
        <v>0</v>
      </c>
      <c r="AB14" s="128">
        <f>+[5]Citation!CB14</f>
        <v>0</v>
      </c>
      <c r="AC14" s="128">
        <f>+[5]Citation!CE14</f>
        <v>0</v>
      </c>
      <c r="AD14" s="128">
        <f>+[5]Citation!CH14</f>
        <v>0</v>
      </c>
      <c r="AE14" s="128">
        <f>+[5]Citation!CK14</f>
        <v>0</v>
      </c>
      <c r="AF14" s="128">
        <f>+[5]Citation!CN14</f>
        <v>0</v>
      </c>
      <c r="AG14" s="128" t="e">
        <f>+[5]Citation!CO14</f>
        <v>#REF!</v>
      </c>
      <c r="AH14" s="131"/>
    </row>
    <row r="15" spans="1:34" hidden="1" x14ac:dyDescent="0.25">
      <c r="B15" s="128" t="s">
        <v>101</v>
      </c>
      <c r="C15" s="128">
        <f>+[5]Citation!E15</f>
        <v>0</v>
      </c>
      <c r="D15" s="128">
        <f>+[5]Citation!H15</f>
        <v>0</v>
      </c>
      <c r="E15" s="128">
        <f>+[5]Citation!K15</f>
        <v>0</v>
      </c>
      <c r="F15" s="128">
        <f>+[5]Citation!N15</f>
        <v>0</v>
      </c>
      <c r="G15" s="128">
        <f>+[5]Citation!Q15</f>
        <v>0</v>
      </c>
      <c r="H15" s="128">
        <f>+[5]Citation!T15</f>
        <v>0</v>
      </c>
      <c r="I15" s="128">
        <f>+[5]Citation!W15</f>
        <v>0</v>
      </c>
      <c r="J15" s="128">
        <f>+[5]Citation!Z15</f>
        <v>0</v>
      </c>
      <c r="K15" s="128">
        <f>+[5]Citation!AC15</f>
        <v>0</v>
      </c>
      <c r="L15" s="128">
        <f>+[5]Citation!AF15</f>
        <v>0</v>
      </c>
      <c r="M15" s="128">
        <f>+[5]Citation!AI15</f>
        <v>0</v>
      </c>
      <c r="N15" s="128">
        <f>+[5]Citation!AL15</f>
        <v>0</v>
      </c>
      <c r="O15" s="128">
        <f>+[5]Citation!AO15</f>
        <v>0</v>
      </c>
      <c r="P15" s="128">
        <f>+[5]Citation!AR15</f>
        <v>0</v>
      </c>
      <c r="Q15" s="128">
        <f>+[5]Citation!AU15</f>
        <v>0</v>
      </c>
      <c r="R15" s="128">
        <f>+[5]Citation!AX15</f>
        <v>0</v>
      </c>
      <c r="S15" s="128">
        <f>+[5]Citation!BA15</f>
        <v>0</v>
      </c>
      <c r="T15" s="128">
        <f>+[5]Citation!BD15</f>
        <v>0</v>
      </c>
      <c r="U15" s="128">
        <f>+[5]Citation!BG15</f>
        <v>0</v>
      </c>
      <c r="V15" s="128">
        <f>+[5]Citation!BJ15</f>
        <v>0</v>
      </c>
      <c r="W15" s="128">
        <f>+[5]Citation!BM15</f>
        <v>0</v>
      </c>
      <c r="X15" s="128">
        <f>+[5]Citation!BP15</f>
        <v>0</v>
      </c>
      <c r="Y15" s="128">
        <f>+[5]Citation!BS15</f>
        <v>0</v>
      </c>
      <c r="Z15" s="128">
        <f>+[5]Citation!BV15</f>
        <v>0</v>
      </c>
      <c r="AA15" s="128">
        <f>+[5]Citation!BY15</f>
        <v>0</v>
      </c>
      <c r="AB15" s="128">
        <f>+[5]Citation!CB15</f>
        <v>0</v>
      </c>
      <c r="AC15" s="128">
        <f>+[5]Citation!CE15</f>
        <v>0</v>
      </c>
      <c r="AD15" s="128">
        <f>+[5]Citation!CH15</f>
        <v>0</v>
      </c>
      <c r="AE15" s="128">
        <f>+[5]Citation!CK15</f>
        <v>0</v>
      </c>
      <c r="AF15" s="128">
        <f>+[5]Citation!CN15</f>
        <v>0</v>
      </c>
      <c r="AG15" s="128" t="e">
        <f>+[5]Citation!CO15</f>
        <v>#REF!</v>
      </c>
      <c r="AH15" s="131"/>
    </row>
    <row r="16" spans="1:34" hidden="1" x14ac:dyDescent="0.25">
      <c r="B16" s="128" t="s">
        <v>118</v>
      </c>
      <c r="C16" s="128">
        <f>+[5]Citation!E16</f>
        <v>0</v>
      </c>
      <c r="D16" s="128">
        <f>+[5]Citation!H16</f>
        <v>0</v>
      </c>
      <c r="E16" s="128">
        <f>+[5]Citation!K16</f>
        <v>0</v>
      </c>
      <c r="F16" s="128">
        <f>+[5]Citation!N16</f>
        <v>0</v>
      </c>
      <c r="G16" s="128">
        <f>+[5]Citation!Q16</f>
        <v>0</v>
      </c>
      <c r="H16" s="128">
        <f>+[5]Citation!T16</f>
        <v>0</v>
      </c>
      <c r="I16" s="128">
        <f>+[5]Citation!W16</f>
        <v>0</v>
      </c>
      <c r="J16" s="128">
        <f>+[5]Citation!Z16</f>
        <v>0</v>
      </c>
      <c r="K16" s="128">
        <f>+[5]Citation!AC16</f>
        <v>0</v>
      </c>
      <c r="L16" s="128">
        <f>+[5]Citation!AF16</f>
        <v>0</v>
      </c>
      <c r="M16" s="128">
        <f>+[5]Citation!AI16</f>
        <v>0</v>
      </c>
      <c r="N16" s="128">
        <f>+[5]Citation!AL16</f>
        <v>0</v>
      </c>
      <c r="O16" s="128">
        <f>+[5]Citation!AO16</f>
        <v>0</v>
      </c>
      <c r="P16" s="128">
        <f>+[5]Citation!AR16</f>
        <v>0</v>
      </c>
      <c r="Q16" s="128">
        <f>+[5]Citation!AU16</f>
        <v>0</v>
      </c>
      <c r="R16" s="128">
        <f>+[5]Citation!AX16</f>
        <v>0</v>
      </c>
      <c r="S16" s="128">
        <f>+[5]Citation!BA16</f>
        <v>0</v>
      </c>
      <c r="T16" s="128">
        <f>+[5]Citation!BD16</f>
        <v>0</v>
      </c>
      <c r="U16" s="128">
        <f>+[5]Citation!BG16</f>
        <v>0</v>
      </c>
      <c r="V16" s="128">
        <f>+[5]Citation!BJ16</f>
        <v>0</v>
      </c>
      <c r="W16" s="128">
        <f>+[5]Citation!BM16</f>
        <v>0</v>
      </c>
      <c r="X16" s="128">
        <f>+[5]Citation!BP16</f>
        <v>0</v>
      </c>
      <c r="Y16" s="128">
        <f>+[5]Citation!BS16</f>
        <v>0</v>
      </c>
      <c r="Z16" s="128">
        <f>+[5]Citation!BV16</f>
        <v>0</v>
      </c>
      <c r="AA16" s="128">
        <f>+[5]Citation!BY16</f>
        <v>0</v>
      </c>
      <c r="AB16" s="128">
        <f>+[5]Citation!CB16</f>
        <v>0</v>
      </c>
      <c r="AC16" s="128">
        <f>+[5]Citation!CE16</f>
        <v>0</v>
      </c>
      <c r="AD16" s="128">
        <f>+[5]Citation!CH16</f>
        <v>0</v>
      </c>
      <c r="AE16" s="128">
        <f>+[5]Citation!CK16</f>
        <v>0</v>
      </c>
      <c r="AF16" s="128">
        <f>+[5]Citation!CN16</f>
        <v>0</v>
      </c>
      <c r="AG16" s="128" t="e">
        <f>+[5]Citation!CO16</f>
        <v>#REF!</v>
      </c>
      <c r="AH16" s="131"/>
    </row>
    <row r="17" spans="1:34" hidden="1" x14ac:dyDescent="0.25">
      <c r="AH17" s="131"/>
    </row>
    <row r="18" spans="1:34" hidden="1" x14ac:dyDescent="0.25">
      <c r="A18" s="132" t="s">
        <v>120</v>
      </c>
      <c r="B18" s="128" t="s">
        <v>116</v>
      </c>
      <c r="C18" s="128">
        <f>+[5]Citation!E18</f>
        <v>0</v>
      </c>
      <c r="D18" s="128">
        <f>+[5]Citation!H18</f>
        <v>0</v>
      </c>
      <c r="E18" s="128">
        <f>+[5]Citation!K18</f>
        <v>0</v>
      </c>
      <c r="F18" s="128">
        <f>+[5]Citation!N18</f>
        <v>0</v>
      </c>
      <c r="G18" s="128">
        <f>+[5]Citation!Q18</f>
        <v>0</v>
      </c>
      <c r="H18" s="128">
        <f>+[5]Citation!T18</f>
        <v>0</v>
      </c>
      <c r="I18" s="128">
        <f>+[5]Citation!W18</f>
        <v>0</v>
      </c>
      <c r="J18" s="128">
        <f>+[5]Citation!Z18</f>
        <v>0</v>
      </c>
      <c r="K18" s="128">
        <f>+[5]Citation!AC18</f>
        <v>0</v>
      </c>
      <c r="L18" s="128">
        <f>+[5]Citation!AF18</f>
        <v>0</v>
      </c>
      <c r="M18" s="128">
        <f>+[5]Citation!AI18</f>
        <v>0</v>
      </c>
      <c r="N18" s="128">
        <f>+[5]Citation!AL18</f>
        <v>0</v>
      </c>
      <c r="O18" s="128">
        <f>+[5]Citation!AO18</f>
        <v>0</v>
      </c>
      <c r="P18" s="128">
        <f>+[5]Citation!AR18</f>
        <v>0</v>
      </c>
      <c r="Q18" s="128">
        <f>+[5]Citation!AU18</f>
        <v>0</v>
      </c>
      <c r="R18" s="128">
        <f>+[5]Citation!AX18</f>
        <v>0</v>
      </c>
      <c r="S18" s="128">
        <f>+[5]Citation!BA18</f>
        <v>0</v>
      </c>
      <c r="T18" s="128">
        <f>+[5]Citation!BD18</f>
        <v>0</v>
      </c>
      <c r="U18" s="128">
        <f>+[5]Citation!BG18</f>
        <v>0</v>
      </c>
      <c r="V18" s="128">
        <f>+[5]Citation!BJ18</f>
        <v>0</v>
      </c>
      <c r="W18" s="128">
        <f>+[5]Citation!BM18</f>
        <v>0</v>
      </c>
      <c r="X18" s="128">
        <f>+[5]Citation!BP18</f>
        <v>0</v>
      </c>
      <c r="Y18" s="128">
        <f>+[5]Citation!BS18</f>
        <v>0</v>
      </c>
      <c r="Z18" s="128">
        <f>+[5]Citation!BV18</f>
        <v>0</v>
      </c>
      <c r="AA18" s="128">
        <f>+[5]Citation!BY18</f>
        <v>0</v>
      </c>
      <c r="AB18" s="128">
        <f>+[5]Citation!CB18</f>
        <v>0</v>
      </c>
      <c r="AC18" s="128">
        <f>+[5]Citation!CE18</f>
        <v>0</v>
      </c>
      <c r="AD18" s="128">
        <f>+[5]Citation!CH18</f>
        <v>0</v>
      </c>
      <c r="AE18" s="128">
        <f>+[5]Citation!CK18</f>
        <v>0</v>
      </c>
      <c r="AF18" s="128">
        <f>+[5]Citation!CN18</f>
        <v>0</v>
      </c>
      <c r="AG18" s="128" t="e">
        <f>+[5]Citation!CO18</f>
        <v>#REF!</v>
      </c>
      <c r="AH18" s="131"/>
    </row>
    <row r="19" spans="1:34" hidden="1" x14ac:dyDescent="0.25">
      <c r="B19" s="128" t="s">
        <v>117</v>
      </c>
      <c r="C19" s="128">
        <f>+[5]Citation!E19</f>
        <v>0</v>
      </c>
      <c r="D19" s="128">
        <f>+[5]Citation!H19</f>
        <v>0</v>
      </c>
      <c r="E19" s="128">
        <f>+[5]Citation!K19</f>
        <v>0</v>
      </c>
      <c r="F19" s="128">
        <f>+[5]Citation!N19</f>
        <v>0</v>
      </c>
      <c r="G19" s="128">
        <f>+[5]Citation!Q19</f>
        <v>0</v>
      </c>
      <c r="H19" s="128">
        <f>+[5]Citation!T19</f>
        <v>0</v>
      </c>
      <c r="I19" s="128">
        <f>+[5]Citation!W19</f>
        <v>0</v>
      </c>
      <c r="J19" s="128">
        <f>+[5]Citation!Z19</f>
        <v>0</v>
      </c>
      <c r="K19" s="128">
        <f>+[5]Citation!AC19</f>
        <v>0</v>
      </c>
      <c r="L19" s="128">
        <f>+[5]Citation!AF19</f>
        <v>0</v>
      </c>
      <c r="M19" s="128">
        <f>+[5]Citation!AI19</f>
        <v>0</v>
      </c>
      <c r="N19" s="128">
        <f>+[5]Citation!AL19</f>
        <v>0</v>
      </c>
      <c r="O19" s="128">
        <f>+[5]Citation!AO19</f>
        <v>0</v>
      </c>
      <c r="P19" s="128">
        <f>+[5]Citation!AR19</f>
        <v>0</v>
      </c>
      <c r="Q19" s="128">
        <f>+[5]Citation!AU19</f>
        <v>0</v>
      </c>
      <c r="R19" s="128">
        <f>+[5]Citation!AX19</f>
        <v>0</v>
      </c>
      <c r="S19" s="128">
        <f>+[5]Citation!BA19</f>
        <v>0</v>
      </c>
      <c r="T19" s="128">
        <f>+[5]Citation!BD19</f>
        <v>0</v>
      </c>
      <c r="U19" s="128">
        <f>+[5]Citation!BG19</f>
        <v>0</v>
      </c>
      <c r="V19" s="128">
        <f>+[5]Citation!BJ19</f>
        <v>0</v>
      </c>
      <c r="W19" s="128">
        <f>+[5]Citation!BM19</f>
        <v>0</v>
      </c>
      <c r="X19" s="128">
        <f>+[5]Citation!BP19</f>
        <v>0</v>
      </c>
      <c r="Y19" s="128">
        <f>+[5]Citation!BS19</f>
        <v>0</v>
      </c>
      <c r="Z19" s="128">
        <f>+[5]Citation!BV19</f>
        <v>0</v>
      </c>
      <c r="AA19" s="128">
        <f>+[5]Citation!BY19</f>
        <v>0</v>
      </c>
      <c r="AB19" s="128">
        <f>+[5]Citation!CB19</f>
        <v>0</v>
      </c>
      <c r="AC19" s="128">
        <f>+[5]Citation!CE19</f>
        <v>0</v>
      </c>
      <c r="AD19" s="128">
        <f>+[5]Citation!CH19</f>
        <v>0</v>
      </c>
      <c r="AE19" s="128">
        <f>+[5]Citation!CK19</f>
        <v>0</v>
      </c>
      <c r="AF19" s="128">
        <f>+[5]Citation!CN19</f>
        <v>0</v>
      </c>
      <c r="AG19" s="128" t="e">
        <f>+[5]Citation!CO19</f>
        <v>#REF!</v>
      </c>
      <c r="AH19" s="131"/>
    </row>
    <row r="20" spans="1:34" hidden="1" x14ac:dyDescent="0.25">
      <c r="B20" s="128" t="s">
        <v>101</v>
      </c>
      <c r="C20" s="128">
        <f>+[5]Citation!E20</f>
        <v>0</v>
      </c>
      <c r="D20" s="128">
        <f>+[5]Citation!H20</f>
        <v>0</v>
      </c>
      <c r="E20" s="128">
        <f>+[5]Citation!K20</f>
        <v>0</v>
      </c>
      <c r="F20" s="128">
        <f>+[5]Citation!N20</f>
        <v>0</v>
      </c>
      <c r="G20" s="128">
        <f>+[5]Citation!Q20</f>
        <v>0</v>
      </c>
      <c r="H20" s="128">
        <f>+[5]Citation!T20</f>
        <v>0</v>
      </c>
      <c r="I20" s="128">
        <f>+[5]Citation!W20</f>
        <v>0</v>
      </c>
      <c r="J20" s="128">
        <f>+[5]Citation!Z20</f>
        <v>0</v>
      </c>
      <c r="K20" s="128">
        <f>+[5]Citation!AC20</f>
        <v>0</v>
      </c>
      <c r="L20" s="128">
        <f>+[5]Citation!AF20</f>
        <v>0</v>
      </c>
      <c r="M20" s="128">
        <f>+[5]Citation!AI20</f>
        <v>0</v>
      </c>
      <c r="N20" s="128">
        <f>+[5]Citation!AL20</f>
        <v>0</v>
      </c>
      <c r="O20" s="128">
        <f>+[5]Citation!AO20</f>
        <v>0</v>
      </c>
      <c r="P20" s="128">
        <f>+[5]Citation!AR20</f>
        <v>0</v>
      </c>
      <c r="Q20" s="128">
        <f>+[5]Citation!AU20</f>
        <v>0</v>
      </c>
      <c r="R20" s="128">
        <f>+[5]Citation!AX20</f>
        <v>0</v>
      </c>
      <c r="S20" s="128">
        <f>+[5]Citation!BA20</f>
        <v>0</v>
      </c>
      <c r="T20" s="128">
        <f>+[5]Citation!BD20</f>
        <v>0</v>
      </c>
      <c r="U20" s="128">
        <f>+[5]Citation!BG20</f>
        <v>0</v>
      </c>
      <c r="V20" s="128">
        <f>+[5]Citation!BJ20</f>
        <v>0</v>
      </c>
      <c r="W20" s="128">
        <f>+[5]Citation!BM20</f>
        <v>0</v>
      </c>
      <c r="X20" s="128">
        <f>+[5]Citation!BP20</f>
        <v>0</v>
      </c>
      <c r="Y20" s="128">
        <f>+[5]Citation!BS20</f>
        <v>0</v>
      </c>
      <c r="Z20" s="128">
        <f>+[5]Citation!BV20</f>
        <v>0</v>
      </c>
      <c r="AA20" s="128">
        <f>+[5]Citation!BY20</f>
        <v>0</v>
      </c>
      <c r="AB20" s="128">
        <f>+[5]Citation!CB20</f>
        <v>0</v>
      </c>
      <c r="AC20" s="128">
        <f>+[5]Citation!CE20</f>
        <v>0</v>
      </c>
      <c r="AD20" s="128">
        <f>+[5]Citation!CH20</f>
        <v>0</v>
      </c>
      <c r="AE20" s="128">
        <f>+[5]Citation!CK20</f>
        <v>0</v>
      </c>
      <c r="AF20" s="128">
        <f>+[5]Citation!CN20</f>
        <v>0</v>
      </c>
      <c r="AG20" s="128" t="e">
        <f>+[5]Citation!CO20</f>
        <v>#REF!</v>
      </c>
      <c r="AH20" s="131"/>
    </row>
    <row r="21" spans="1:34" hidden="1" x14ac:dyDescent="0.25">
      <c r="B21" s="128" t="s">
        <v>118</v>
      </c>
      <c r="C21" s="128">
        <f>+[5]Citation!E21</f>
        <v>0</v>
      </c>
      <c r="D21" s="128">
        <f>+[5]Citation!H21</f>
        <v>0</v>
      </c>
      <c r="E21" s="128">
        <f>+[5]Citation!K21</f>
        <v>0</v>
      </c>
      <c r="F21" s="128">
        <f>+[5]Citation!N21</f>
        <v>0</v>
      </c>
      <c r="G21" s="128">
        <f>+[5]Citation!Q21</f>
        <v>0</v>
      </c>
      <c r="H21" s="128">
        <f>+[5]Citation!T21</f>
        <v>0</v>
      </c>
      <c r="I21" s="128">
        <f>+[5]Citation!W21</f>
        <v>0</v>
      </c>
      <c r="J21" s="128">
        <f>+[5]Citation!Z21</f>
        <v>0</v>
      </c>
      <c r="K21" s="128">
        <f>+[5]Citation!AC21</f>
        <v>0</v>
      </c>
      <c r="L21" s="128">
        <f>+[5]Citation!AF21</f>
        <v>0</v>
      </c>
      <c r="M21" s="128">
        <f>+[5]Citation!AI21</f>
        <v>0</v>
      </c>
      <c r="N21" s="128">
        <f>+[5]Citation!AL21</f>
        <v>0</v>
      </c>
      <c r="O21" s="128">
        <f>+[5]Citation!AO21</f>
        <v>0</v>
      </c>
      <c r="P21" s="128">
        <f>+[5]Citation!AR21</f>
        <v>0</v>
      </c>
      <c r="Q21" s="128">
        <f>+[5]Citation!AU21</f>
        <v>0</v>
      </c>
      <c r="R21" s="128">
        <f>+[5]Citation!AX21</f>
        <v>0</v>
      </c>
      <c r="S21" s="128">
        <f>+[5]Citation!BA21</f>
        <v>0</v>
      </c>
      <c r="T21" s="128">
        <f>+[5]Citation!BD21</f>
        <v>0</v>
      </c>
      <c r="U21" s="128">
        <f>+[5]Citation!BG21</f>
        <v>0</v>
      </c>
      <c r="V21" s="128">
        <f>+[5]Citation!BJ21</f>
        <v>0</v>
      </c>
      <c r="W21" s="128">
        <f>+[5]Citation!BM21</f>
        <v>0</v>
      </c>
      <c r="X21" s="128">
        <f>+[5]Citation!BP21</f>
        <v>0</v>
      </c>
      <c r="Y21" s="128">
        <f>+[5]Citation!BS21</f>
        <v>0</v>
      </c>
      <c r="Z21" s="128">
        <f>+[5]Citation!BV21</f>
        <v>0</v>
      </c>
      <c r="AA21" s="128">
        <f>+[5]Citation!BY21</f>
        <v>0</v>
      </c>
      <c r="AB21" s="128">
        <f>+[5]Citation!CB21</f>
        <v>0</v>
      </c>
      <c r="AC21" s="128">
        <f>+[5]Citation!CE21</f>
        <v>0</v>
      </c>
      <c r="AD21" s="128">
        <f>+[5]Citation!CH21</f>
        <v>0</v>
      </c>
      <c r="AE21" s="128">
        <f>+[5]Citation!CK21</f>
        <v>0</v>
      </c>
      <c r="AF21" s="128">
        <f>+[5]Citation!CN21</f>
        <v>0</v>
      </c>
      <c r="AG21" s="128" t="e">
        <f>+[5]Citation!CO21</f>
        <v>#REF!</v>
      </c>
      <c r="AH21" s="131"/>
    </row>
    <row r="22" spans="1:34" hidden="1" x14ac:dyDescent="0.25">
      <c r="AH22" s="131"/>
    </row>
    <row r="23" spans="1:34" hidden="1" x14ac:dyDescent="0.25">
      <c r="A23" s="132" t="s">
        <v>121</v>
      </c>
      <c r="B23" s="128" t="s">
        <v>116</v>
      </c>
      <c r="C23" s="128">
        <f>+[5]Citation!E23</f>
        <v>726</v>
      </c>
      <c r="D23" s="128">
        <f>+[5]Citation!H23</f>
        <v>726</v>
      </c>
      <c r="E23" s="128">
        <f>+[5]Citation!K23</f>
        <v>726</v>
      </c>
      <c r="F23" s="128">
        <f>+[5]Citation!N23</f>
        <v>726</v>
      </c>
      <c r="G23" s="128">
        <f>+[5]Citation!Q23</f>
        <v>726</v>
      </c>
      <c r="H23" s="128">
        <f>+[5]Citation!T23</f>
        <v>726</v>
      </c>
      <c r="I23" s="128">
        <f>+[5]Citation!W23</f>
        <v>726</v>
      </c>
      <c r="J23" s="128">
        <f>+[5]Citation!Z23</f>
        <v>726</v>
      </c>
      <c r="K23" s="128">
        <f>+[5]Citation!AC23</f>
        <v>726</v>
      </c>
      <c r="L23" s="128">
        <f>+[5]Citation!AF23</f>
        <v>726</v>
      </c>
      <c r="M23" s="128">
        <f>+[5]Citation!AI23</f>
        <v>726</v>
      </c>
      <c r="N23" s="128">
        <f>+[5]Citation!AL23</f>
        <v>726</v>
      </c>
      <c r="O23" s="128">
        <f>+[5]Citation!AO23</f>
        <v>726</v>
      </c>
      <c r="P23" s="128">
        <f>+[5]Citation!AR23</f>
        <v>726</v>
      </c>
      <c r="Q23" s="128">
        <f>+[5]Citation!AU23</f>
        <v>726</v>
      </c>
      <c r="R23" s="128">
        <f>+[5]Citation!AX23</f>
        <v>726</v>
      </c>
      <c r="S23" s="128">
        <f>+[5]Citation!BA23</f>
        <v>726</v>
      </c>
      <c r="T23" s="128">
        <f>+[5]Citation!BD23</f>
        <v>726</v>
      </c>
      <c r="U23" s="128">
        <f>+[5]Citation!BG23</f>
        <v>726</v>
      </c>
      <c r="V23" s="128">
        <f>+[5]Citation!BJ23</f>
        <v>726</v>
      </c>
      <c r="W23" s="128">
        <f>+[5]Citation!BM23</f>
        <v>726</v>
      </c>
      <c r="X23" s="128">
        <f>+[5]Citation!BP23</f>
        <v>726</v>
      </c>
      <c r="Y23" s="128">
        <f>+[5]Citation!BS23</f>
        <v>651</v>
      </c>
      <c r="Z23" s="128">
        <f>+[5]Citation!BV23</f>
        <v>651</v>
      </c>
      <c r="AA23" s="128">
        <f>+[5]Citation!BY23</f>
        <v>651</v>
      </c>
      <c r="AB23" s="128">
        <f>+[5]Citation!CB23</f>
        <v>651</v>
      </c>
      <c r="AC23" s="128">
        <f>+[5]Citation!CE23</f>
        <v>651</v>
      </c>
      <c r="AD23" s="128">
        <f>+[5]Citation!CH23</f>
        <v>651</v>
      </c>
      <c r="AE23" s="128">
        <f>+[5]Citation!CK23</f>
        <v>651</v>
      </c>
      <c r="AF23" s="128">
        <f>+[5]Citation!CN23</f>
        <v>651</v>
      </c>
      <c r="AG23" s="128" t="e">
        <f>+[5]Citation!CO23</f>
        <v>#REF!</v>
      </c>
      <c r="AH23" s="131"/>
    </row>
    <row r="24" spans="1:34" hidden="1" x14ac:dyDescent="0.25">
      <c r="B24" s="128" t="s">
        <v>117</v>
      </c>
      <c r="C24" s="128">
        <f>+[5]Citation!E24</f>
        <v>715</v>
      </c>
      <c r="D24" s="128">
        <f>+[5]Citation!H24</f>
        <v>715</v>
      </c>
      <c r="E24" s="128">
        <f>+[5]Citation!K24</f>
        <v>713</v>
      </c>
      <c r="F24" s="128">
        <f>+[5]Citation!N24</f>
        <v>699</v>
      </c>
      <c r="G24" s="128">
        <f>+[5]Citation!Q24</f>
        <v>708</v>
      </c>
      <c r="H24" s="128">
        <f>+[5]Citation!T24</f>
        <v>708</v>
      </c>
      <c r="I24" s="128">
        <f>+[5]Citation!W24</f>
        <v>695</v>
      </c>
      <c r="J24" s="128">
        <f>+[5]Citation!Z24</f>
        <v>699</v>
      </c>
      <c r="K24" s="128">
        <f>+[5]Citation!AC24</f>
        <v>703</v>
      </c>
      <c r="L24" s="128">
        <f>+[5]Citation!AF24</f>
        <v>691</v>
      </c>
      <c r="M24" s="128">
        <f>+[5]Citation!AI24</f>
        <v>701</v>
      </c>
      <c r="N24" s="128">
        <f>+[5]Citation!AL24</f>
        <v>697</v>
      </c>
      <c r="O24" s="128">
        <f>+[5]Citation!AO24</f>
        <v>690</v>
      </c>
      <c r="P24" s="128">
        <f>+[5]Citation!AR24</f>
        <v>696</v>
      </c>
      <c r="Q24" s="128">
        <f>+[5]Citation!AU24</f>
        <v>693</v>
      </c>
      <c r="R24" s="128">
        <f>+[5]Citation!AX24</f>
        <v>692</v>
      </c>
      <c r="S24" s="128">
        <f>+[5]Citation!BA24</f>
        <v>689</v>
      </c>
      <c r="T24" s="128">
        <f>+[5]Citation!BD24</f>
        <v>680</v>
      </c>
      <c r="U24" s="128">
        <f>+[5]Citation!BG24</f>
        <v>694</v>
      </c>
      <c r="V24" s="128">
        <f>+[5]Citation!BJ24</f>
        <v>690</v>
      </c>
      <c r="W24" s="128">
        <f>+[5]Citation!BM24</f>
        <v>686</v>
      </c>
      <c r="X24" s="128">
        <f>+[5]Citation!BP24</f>
        <v>686</v>
      </c>
      <c r="Y24" s="128">
        <f>+[5]Citation!BS24</f>
        <v>688</v>
      </c>
      <c r="Z24" s="128">
        <f>+[5]Citation!BV24</f>
        <v>685</v>
      </c>
      <c r="AA24" s="128">
        <f>+[5]Citation!BY24</f>
        <v>671</v>
      </c>
      <c r="AB24" s="128">
        <f>+[5]Citation!CB24</f>
        <v>664</v>
      </c>
      <c r="AC24" s="128">
        <f>+[5]Citation!CE24</f>
        <v>660</v>
      </c>
      <c r="AD24" s="128">
        <f>+[5]Citation!CH24</f>
        <v>656</v>
      </c>
      <c r="AE24" s="128">
        <f>+[5]Citation!CK24</f>
        <v>649</v>
      </c>
      <c r="AF24" s="128">
        <f>+[5]Citation!CN24</f>
        <v>583</v>
      </c>
      <c r="AG24" s="128" t="e">
        <f>+[5]Citation!CO24</f>
        <v>#REF!</v>
      </c>
      <c r="AH24" s="131"/>
    </row>
    <row r="25" spans="1:34" hidden="1" x14ac:dyDescent="0.25">
      <c r="B25" s="128" t="s">
        <v>101</v>
      </c>
      <c r="C25" s="128">
        <f>+[5]Citation!E25</f>
        <v>-11</v>
      </c>
      <c r="D25" s="128">
        <f>+[5]Citation!H25</f>
        <v>-11</v>
      </c>
      <c r="E25" s="128">
        <f>+[5]Citation!K25</f>
        <v>-13</v>
      </c>
      <c r="F25" s="128">
        <f>+[5]Citation!N25</f>
        <v>-27</v>
      </c>
      <c r="G25" s="128">
        <f>+[5]Citation!Q25</f>
        <v>-18</v>
      </c>
      <c r="H25" s="128">
        <f>+[5]Citation!T25</f>
        <v>-18</v>
      </c>
      <c r="I25" s="128">
        <f>+[5]Citation!W25</f>
        <v>-31</v>
      </c>
      <c r="J25" s="128">
        <f>+[5]Citation!Z25</f>
        <v>-27</v>
      </c>
      <c r="K25" s="128">
        <f>+[5]Citation!AC25</f>
        <v>-23</v>
      </c>
      <c r="L25" s="128">
        <f>+[5]Citation!AF25</f>
        <v>-35</v>
      </c>
      <c r="M25" s="128">
        <f>+[5]Citation!AI25</f>
        <v>-25</v>
      </c>
      <c r="N25" s="128">
        <f>+[5]Citation!AL25</f>
        <v>-29</v>
      </c>
      <c r="O25" s="128">
        <f>+[5]Citation!AO25</f>
        <v>-36</v>
      </c>
      <c r="P25" s="128">
        <f>+[5]Citation!AR25</f>
        <v>-30</v>
      </c>
      <c r="Q25" s="128">
        <f>+[5]Citation!AU25</f>
        <v>-33</v>
      </c>
      <c r="R25" s="128">
        <f>+[5]Citation!AX25</f>
        <v>-34</v>
      </c>
      <c r="S25" s="128">
        <f>+[5]Citation!BA25</f>
        <v>-37</v>
      </c>
      <c r="T25" s="128">
        <f>+[5]Citation!BD25</f>
        <v>-46</v>
      </c>
      <c r="U25" s="128">
        <f>+[5]Citation!BG25</f>
        <v>-32</v>
      </c>
      <c r="V25" s="128">
        <f>+[5]Citation!BJ25</f>
        <v>-36</v>
      </c>
      <c r="W25" s="128">
        <f>+[5]Citation!BM25</f>
        <v>-40</v>
      </c>
      <c r="X25" s="128">
        <f>+[5]Citation!BP25</f>
        <v>-40</v>
      </c>
      <c r="Y25" s="128">
        <f>+[5]Citation!BS25</f>
        <v>37</v>
      </c>
      <c r="Z25" s="128">
        <f>+[5]Citation!BV25</f>
        <v>34</v>
      </c>
      <c r="AA25" s="128">
        <f>+[5]Citation!BY25</f>
        <v>20</v>
      </c>
      <c r="AB25" s="128">
        <f>+[5]Citation!CB25</f>
        <v>13</v>
      </c>
      <c r="AC25" s="128">
        <f>+[5]Citation!CE25</f>
        <v>9</v>
      </c>
      <c r="AD25" s="128">
        <f>+[5]Citation!CH25</f>
        <v>5</v>
      </c>
      <c r="AE25" s="128">
        <f>+[5]Citation!CK25</f>
        <v>-2</v>
      </c>
      <c r="AF25" s="128">
        <f>+[5]Citation!CN25</f>
        <v>-68</v>
      </c>
      <c r="AG25" s="128" t="e">
        <f>+[5]Citation!CO25</f>
        <v>#REF!</v>
      </c>
      <c r="AH25" s="131"/>
    </row>
    <row r="26" spans="1:34" hidden="1" x14ac:dyDescent="0.25">
      <c r="B26" s="128" t="s">
        <v>118</v>
      </c>
      <c r="C26" s="128">
        <f>+[5]Citation!E26</f>
        <v>-11</v>
      </c>
      <c r="D26" s="128">
        <f>+[5]Citation!H26</f>
        <v>-22</v>
      </c>
      <c r="E26" s="128">
        <f>+[5]Citation!K26</f>
        <v>-35</v>
      </c>
      <c r="F26" s="128">
        <f>+[5]Citation!N26</f>
        <v>-62</v>
      </c>
      <c r="G26" s="128">
        <f>+[5]Citation!Q26</f>
        <v>-80</v>
      </c>
      <c r="H26" s="128">
        <f>+[5]Citation!T26</f>
        <v>-98</v>
      </c>
      <c r="I26" s="128">
        <f>+[5]Citation!W26</f>
        <v>-129</v>
      </c>
      <c r="J26" s="128">
        <f>+[5]Citation!Z26</f>
        <v>-156</v>
      </c>
      <c r="K26" s="128">
        <f>+[5]Citation!AC26</f>
        <v>-179</v>
      </c>
      <c r="L26" s="128">
        <f>+[5]Citation!AF26</f>
        <v>-214</v>
      </c>
      <c r="M26" s="128">
        <f>+[5]Citation!AI26</f>
        <v>-239</v>
      </c>
      <c r="N26" s="128">
        <f>+[5]Citation!AL26</f>
        <v>-268</v>
      </c>
      <c r="O26" s="128">
        <f>+[5]Citation!AO26</f>
        <v>-304</v>
      </c>
      <c r="P26" s="128">
        <f>+[5]Citation!AR26</f>
        <v>-334</v>
      </c>
      <c r="Q26" s="128">
        <f>+[5]Citation!AU26</f>
        <v>-367</v>
      </c>
      <c r="R26" s="128">
        <f>+[5]Citation!AX26</f>
        <v>-401</v>
      </c>
      <c r="S26" s="128">
        <f>+[5]Citation!BA26</f>
        <v>-438</v>
      </c>
      <c r="T26" s="128">
        <f>+[5]Citation!BD26</f>
        <v>-484</v>
      </c>
      <c r="U26" s="128">
        <f>+[5]Citation!BG26</f>
        <v>-516</v>
      </c>
      <c r="V26" s="128">
        <f>+[5]Citation!BJ26</f>
        <v>-552</v>
      </c>
      <c r="W26" s="128">
        <f>+[5]Citation!BM26</f>
        <v>-592</v>
      </c>
      <c r="X26" s="128">
        <f>+[5]Citation!BP26</f>
        <v>-632</v>
      </c>
      <c r="Y26" s="128">
        <f>+[5]Citation!BS26</f>
        <v>-595</v>
      </c>
      <c r="Z26" s="128">
        <f>+[5]Citation!BV26</f>
        <v>-561</v>
      </c>
      <c r="AA26" s="128">
        <f>+[5]Citation!BY26</f>
        <v>-541</v>
      </c>
      <c r="AB26" s="128">
        <f>+[5]Citation!CB26</f>
        <v>-528</v>
      </c>
      <c r="AC26" s="128">
        <f>+[5]Citation!CE26</f>
        <v>-519</v>
      </c>
      <c r="AD26" s="128">
        <f>+[5]Citation!CH26</f>
        <v>-514</v>
      </c>
      <c r="AE26" s="128">
        <f>+[5]Citation!CK26</f>
        <v>-516</v>
      </c>
      <c r="AF26" s="128">
        <f>+[5]Citation!CN26</f>
        <v>-584</v>
      </c>
      <c r="AG26" s="128" t="e">
        <f>+[5]Citation!CO26</f>
        <v>#REF!</v>
      </c>
      <c r="AH26" s="131"/>
    </row>
    <row r="27" spans="1:34" ht="12" hidden="1" customHeight="1" x14ac:dyDescent="0.25">
      <c r="AH27" s="131"/>
    </row>
    <row r="28" spans="1:34" hidden="1" x14ac:dyDescent="0.25">
      <c r="A28" s="128" t="s">
        <v>122</v>
      </c>
      <c r="B28" s="128" t="s">
        <v>116</v>
      </c>
      <c r="C28" s="128">
        <f>+[5]Citation!E28</f>
        <v>726</v>
      </c>
      <c r="D28" s="128">
        <f>+[5]Citation!H28</f>
        <v>726</v>
      </c>
      <c r="E28" s="128">
        <f>+[5]Citation!K28</f>
        <v>726</v>
      </c>
      <c r="F28" s="128">
        <f>+[5]Citation!N28</f>
        <v>726</v>
      </c>
      <c r="G28" s="128">
        <f>+[5]Citation!Q28</f>
        <v>726</v>
      </c>
      <c r="H28" s="128">
        <f>+[5]Citation!T28</f>
        <v>726</v>
      </c>
      <c r="I28" s="128">
        <f>+[5]Citation!W28</f>
        <v>726</v>
      </c>
      <c r="J28" s="128">
        <f>+[5]Citation!Z28</f>
        <v>726</v>
      </c>
      <c r="K28" s="128">
        <f>+[5]Citation!AC28</f>
        <v>726</v>
      </c>
      <c r="L28" s="128">
        <f>+[5]Citation!AF28</f>
        <v>726</v>
      </c>
      <c r="M28" s="128">
        <f>+[5]Citation!AI28</f>
        <v>726</v>
      </c>
      <c r="N28" s="128">
        <f>+[5]Citation!AL28</f>
        <v>726</v>
      </c>
      <c r="O28" s="128">
        <f>+[5]Citation!AO28</f>
        <v>726</v>
      </c>
      <c r="P28" s="128">
        <f>+[5]Citation!AR28</f>
        <v>726</v>
      </c>
      <c r="Q28" s="128">
        <f>+[5]Citation!AU28</f>
        <v>726</v>
      </c>
      <c r="R28" s="128">
        <f>+[5]Citation!AX28</f>
        <v>726</v>
      </c>
      <c r="S28" s="128">
        <f>+[5]Citation!BA28</f>
        <v>726</v>
      </c>
      <c r="T28" s="128">
        <f>+[5]Citation!BD28</f>
        <v>726</v>
      </c>
      <c r="U28" s="128">
        <f>+[5]Citation!BG28</f>
        <v>726</v>
      </c>
      <c r="V28" s="128">
        <f>+[5]Citation!BJ28</f>
        <v>726</v>
      </c>
      <c r="W28" s="128">
        <f>+[5]Citation!BM28</f>
        <v>726</v>
      </c>
      <c r="X28" s="128">
        <f>+[5]Citation!BP28</f>
        <v>726</v>
      </c>
      <c r="Y28" s="128">
        <f>+[5]Citation!BS28</f>
        <v>651</v>
      </c>
      <c r="Z28" s="128">
        <f>+[5]Citation!BV28</f>
        <v>651</v>
      </c>
      <c r="AA28" s="128">
        <f>+[5]Citation!BY28</f>
        <v>651</v>
      </c>
      <c r="AB28" s="128">
        <f>+[5]Citation!CB28</f>
        <v>651</v>
      </c>
      <c r="AC28" s="128">
        <f>+[5]Citation!CE28</f>
        <v>651</v>
      </c>
      <c r="AD28" s="128">
        <f>+[5]Citation!CH28</f>
        <v>651</v>
      </c>
      <c r="AE28" s="128">
        <f>+[5]Citation!CK28</f>
        <v>651</v>
      </c>
      <c r="AF28" s="128">
        <f>+[5]Citation!CN28</f>
        <v>651</v>
      </c>
      <c r="AG28" s="128" t="e">
        <f>+[5]Citation!CO28</f>
        <v>#REF!</v>
      </c>
      <c r="AH28" s="131"/>
    </row>
    <row r="29" spans="1:34" hidden="1" x14ac:dyDescent="0.25">
      <c r="B29" s="128" t="s">
        <v>117</v>
      </c>
      <c r="C29" s="128">
        <f>+[5]Citation!E29</f>
        <v>715</v>
      </c>
      <c r="D29" s="128">
        <f>+[5]Citation!H29</f>
        <v>715</v>
      </c>
      <c r="E29" s="128">
        <f>+[5]Citation!K29</f>
        <v>713</v>
      </c>
      <c r="F29" s="128">
        <f>+[5]Citation!N29</f>
        <v>699</v>
      </c>
      <c r="G29" s="128">
        <f>+[5]Citation!Q29</f>
        <v>708</v>
      </c>
      <c r="H29" s="128">
        <f>+[5]Citation!T29</f>
        <v>708</v>
      </c>
      <c r="I29" s="128">
        <f>+[5]Citation!W29</f>
        <v>695</v>
      </c>
      <c r="J29" s="128">
        <f>+[5]Citation!Z29</f>
        <v>699</v>
      </c>
      <c r="K29" s="128">
        <f>+[5]Citation!AC29</f>
        <v>703</v>
      </c>
      <c r="L29" s="128">
        <f>+[5]Citation!AF29</f>
        <v>691</v>
      </c>
      <c r="M29" s="128">
        <f>+[5]Citation!AI29</f>
        <v>701</v>
      </c>
      <c r="N29" s="128">
        <f>+[5]Citation!AL29</f>
        <v>697</v>
      </c>
      <c r="O29" s="128">
        <f>+[5]Citation!AO29</f>
        <v>690</v>
      </c>
      <c r="P29" s="128">
        <f>+[5]Citation!AR29</f>
        <v>696</v>
      </c>
      <c r="Q29" s="128">
        <f>+[5]Citation!AU29</f>
        <v>693</v>
      </c>
      <c r="R29" s="128">
        <f>+[5]Citation!AX29</f>
        <v>692</v>
      </c>
      <c r="S29" s="128">
        <f>+[5]Citation!BA29</f>
        <v>689</v>
      </c>
      <c r="T29" s="128">
        <f>+[5]Citation!BD29</f>
        <v>680</v>
      </c>
      <c r="U29" s="128">
        <f>+[5]Citation!BG29</f>
        <v>694</v>
      </c>
      <c r="V29" s="128">
        <f>+[5]Citation!BJ29</f>
        <v>690</v>
      </c>
      <c r="W29" s="128">
        <f>+[5]Citation!BM29</f>
        <v>686</v>
      </c>
      <c r="X29" s="128">
        <f>+[5]Citation!BP29</f>
        <v>686</v>
      </c>
      <c r="Y29" s="128">
        <f>+[5]Citation!BS29</f>
        <v>688</v>
      </c>
      <c r="Z29" s="128">
        <f>+[5]Citation!BV29</f>
        <v>685</v>
      </c>
      <c r="AA29" s="128">
        <f>+[5]Citation!BY29</f>
        <v>671</v>
      </c>
      <c r="AB29" s="128">
        <f>+[5]Citation!CB29</f>
        <v>664</v>
      </c>
      <c r="AC29" s="128">
        <f>+[5]Citation!CE29</f>
        <v>660</v>
      </c>
      <c r="AD29" s="128">
        <f>+[5]Citation!CH29</f>
        <v>656</v>
      </c>
      <c r="AE29" s="128">
        <f>+[5]Citation!CK29</f>
        <v>649</v>
      </c>
      <c r="AF29" s="128">
        <f>+[5]Citation!CN29</f>
        <v>583</v>
      </c>
      <c r="AG29" s="128" t="e">
        <f>+[5]Citation!CO29</f>
        <v>#REF!</v>
      </c>
      <c r="AH29" s="131"/>
    </row>
    <row r="30" spans="1:34" hidden="1" x14ac:dyDescent="0.25">
      <c r="B30" s="128" t="s">
        <v>101</v>
      </c>
      <c r="C30" s="128">
        <f>+[5]Citation!E30</f>
        <v>-11</v>
      </c>
      <c r="D30" s="128">
        <f>+[5]Citation!H30</f>
        <v>-11</v>
      </c>
      <c r="E30" s="128">
        <f>+[5]Citation!K30</f>
        <v>-13</v>
      </c>
      <c r="F30" s="128">
        <f>+[5]Citation!N30</f>
        <v>-27</v>
      </c>
      <c r="G30" s="128">
        <f>+[5]Citation!Q30</f>
        <v>-18</v>
      </c>
      <c r="H30" s="128">
        <f>+[5]Citation!T30</f>
        <v>-18</v>
      </c>
      <c r="I30" s="128">
        <f>+[5]Citation!W30</f>
        <v>-31</v>
      </c>
      <c r="J30" s="128">
        <f>+[5]Citation!Z30</f>
        <v>-27</v>
      </c>
      <c r="K30" s="128">
        <f>+[5]Citation!AC30</f>
        <v>-23</v>
      </c>
      <c r="L30" s="128">
        <f>+[5]Citation!AF30</f>
        <v>-35</v>
      </c>
      <c r="M30" s="128">
        <f>+[5]Citation!AI30</f>
        <v>-25</v>
      </c>
      <c r="N30" s="128">
        <f>+[5]Citation!AL30</f>
        <v>-29</v>
      </c>
      <c r="O30" s="128">
        <f>+[5]Citation!AO30</f>
        <v>-36</v>
      </c>
      <c r="P30" s="128">
        <f>+[5]Citation!AR30</f>
        <v>-30</v>
      </c>
      <c r="Q30" s="128">
        <f>+[5]Citation!AU30</f>
        <v>-33</v>
      </c>
      <c r="R30" s="128">
        <f>+[5]Citation!AX30</f>
        <v>-34</v>
      </c>
      <c r="S30" s="128">
        <f>+[5]Citation!BA30</f>
        <v>-37</v>
      </c>
      <c r="T30" s="128">
        <f>+[5]Citation!BD30</f>
        <v>-46</v>
      </c>
      <c r="U30" s="128">
        <f>+[5]Citation!BG30</f>
        <v>-32</v>
      </c>
      <c r="V30" s="128">
        <f>+[5]Citation!BJ30</f>
        <v>-36</v>
      </c>
      <c r="W30" s="128">
        <f>+[5]Citation!BM30</f>
        <v>-40</v>
      </c>
      <c r="X30" s="128">
        <f>+[5]Citation!BP30</f>
        <v>-40</v>
      </c>
      <c r="Y30" s="128">
        <f>+[5]Citation!BS30</f>
        <v>37</v>
      </c>
      <c r="Z30" s="128">
        <f>+[5]Citation!BV30</f>
        <v>34</v>
      </c>
      <c r="AA30" s="128">
        <f>+[5]Citation!BY30</f>
        <v>20</v>
      </c>
      <c r="AB30" s="128">
        <f>+[5]Citation!CB30</f>
        <v>13</v>
      </c>
      <c r="AC30" s="128">
        <f>+[5]Citation!CE30</f>
        <v>9</v>
      </c>
      <c r="AD30" s="128">
        <f>+[5]Citation!CH30</f>
        <v>5</v>
      </c>
      <c r="AE30" s="128">
        <f>+[5]Citation!CK30</f>
        <v>-2</v>
      </c>
      <c r="AF30" s="128">
        <f>+[5]Citation!CN30</f>
        <v>-68</v>
      </c>
      <c r="AG30" s="128" t="e">
        <f>+[5]Citation!CO30</f>
        <v>#REF!</v>
      </c>
      <c r="AH30" s="131"/>
    </row>
    <row r="31" spans="1:34" hidden="1" x14ac:dyDescent="0.25">
      <c r="B31" s="128" t="s">
        <v>118</v>
      </c>
      <c r="C31" s="128">
        <f>+[5]Citation!E31</f>
        <v>-11</v>
      </c>
      <c r="D31" s="128">
        <f>+[5]Citation!H31</f>
        <v>-22</v>
      </c>
      <c r="E31" s="128">
        <f>+[5]Citation!K31</f>
        <v>-35</v>
      </c>
      <c r="F31" s="128">
        <f>+[5]Citation!N31</f>
        <v>-62</v>
      </c>
      <c r="G31" s="128">
        <f>+[5]Citation!Q31</f>
        <v>-80</v>
      </c>
      <c r="H31" s="128">
        <f>+[5]Citation!T31</f>
        <v>-98</v>
      </c>
      <c r="I31" s="128">
        <f>+[5]Citation!W31</f>
        <v>-129</v>
      </c>
      <c r="J31" s="128">
        <f>+[5]Citation!Z31</f>
        <v>-156</v>
      </c>
      <c r="K31" s="128">
        <f>+[5]Citation!AC31</f>
        <v>-179</v>
      </c>
      <c r="L31" s="128">
        <f>+[5]Citation!AF31</f>
        <v>-214</v>
      </c>
      <c r="M31" s="128">
        <f>+[5]Citation!AI31</f>
        <v>-239</v>
      </c>
      <c r="N31" s="128">
        <f>+[5]Citation!AL31</f>
        <v>-268</v>
      </c>
      <c r="O31" s="128">
        <f>+[5]Citation!AO31</f>
        <v>-304</v>
      </c>
      <c r="P31" s="128">
        <f>+[5]Citation!AR31</f>
        <v>-334</v>
      </c>
      <c r="Q31" s="128">
        <f>+[5]Citation!AU31</f>
        <v>-367</v>
      </c>
      <c r="R31" s="128">
        <f>+[5]Citation!AX31</f>
        <v>-401</v>
      </c>
      <c r="S31" s="128">
        <f>+[5]Citation!BA31</f>
        <v>-438</v>
      </c>
      <c r="T31" s="128">
        <f>+[5]Citation!BD31</f>
        <v>-484</v>
      </c>
      <c r="U31" s="128">
        <f>+[5]Citation!BG31</f>
        <v>-516</v>
      </c>
      <c r="V31" s="128">
        <f>+[5]Citation!BJ31</f>
        <v>-552</v>
      </c>
      <c r="W31" s="128">
        <f>+[5]Citation!BM31</f>
        <v>-592</v>
      </c>
      <c r="X31" s="128">
        <f>+[5]Citation!BP31</f>
        <v>-632</v>
      </c>
      <c r="Y31" s="128">
        <f>+[5]Citation!BS31</f>
        <v>-595</v>
      </c>
      <c r="Z31" s="128">
        <f>+[5]Citation!BV31</f>
        <v>-561</v>
      </c>
      <c r="AA31" s="128">
        <f>+[5]Citation!BY31</f>
        <v>-541</v>
      </c>
      <c r="AB31" s="128">
        <f>+[5]Citation!CB31</f>
        <v>-528</v>
      </c>
      <c r="AC31" s="128">
        <f>+[5]Citation!CE31</f>
        <v>-519</v>
      </c>
      <c r="AD31" s="128">
        <f>+[5]Citation!CH31</f>
        <v>-514</v>
      </c>
      <c r="AE31" s="128">
        <f>+[5]Citation!CK31</f>
        <v>-516</v>
      </c>
      <c r="AF31" s="128">
        <f>+[5]Citation!CN31</f>
        <v>-584</v>
      </c>
      <c r="AG31" s="128" t="e">
        <f>+[5]Citation!CO31</f>
        <v>#REF!</v>
      </c>
      <c r="AH31" s="131"/>
    </row>
    <row r="32" spans="1:34" hidden="1" x14ac:dyDescent="0.25">
      <c r="AH32" s="131"/>
    </row>
    <row r="33" spans="1:34" hidden="1" x14ac:dyDescent="0.25">
      <c r="AH33" s="131"/>
    </row>
    <row r="34" spans="1:34" ht="12.75" hidden="1" customHeight="1" x14ac:dyDescent="0.25"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30"/>
    </row>
    <row r="35" spans="1:34" hidden="1" x14ac:dyDescent="0.25">
      <c r="A35" s="127" t="s">
        <v>113</v>
      </c>
      <c r="C35" s="129" t="s">
        <v>114</v>
      </c>
      <c r="D35" s="129" t="s">
        <v>114</v>
      </c>
      <c r="E35" s="129" t="s">
        <v>114</v>
      </c>
      <c r="F35" s="129" t="s">
        <v>114</v>
      </c>
      <c r="G35" s="129" t="s">
        <v>114</v>
      </c>
      <c r="H35" s="129" t="s">
        <v>114</v>
      </c>
      <c r="I35" s="129" t="s">
        <v>114</v>
      </c>
      <c r="J35" s="129" t="s">
        <v>114</v>
      </c>
      <c r="K35" s="129" t="s">
        <v>114</v>
      </c>
      <c r="L35" s="129" t="s">
        <v>114</v>
      </c>
      <c r="M35" s="129" t="s">
        <v>114</v>
      </c>
      <c r="N35" s="129" t="s">
        <v>114</v>
      </c>
      <c r="O35" s="129" t="s">
        <v>114</v>
      </c>
      <c r="P35" s="129" t="s">
        <v>114</v>
      </c>
      <c r="Q35" s="129" t="s">
        <v>114</v>
      </c>
      <c r="R35" s="129" t="s">
        <v>114</v>
      </c>
      <c r="S35" s="129" t="s">
        <v>114</v>
      </c>
      <c r="T35" s="129" t="s">
        <v>114</v>
      </c>
      <c r="U35" s="129" t="s">
        <v>114</v>
      </c>
      <c r="V35" s="129" t="s">
        <v>114</v>
      </c>
      <c r="W35" s="129" t="s">
        <v>114</v>
      </c>
      <c r="X35" s="129" t="s">
        <v>114</v>
      </c>
      <c r="Y35" s="129" t="s">
        <v>114</v>
      </c>
      <c r="Z35" s="129" t="s">
        <v>114</v>
      </c>
      <c r="AA35" s="129" t="s">
        <v>114</v>
      </c>
      <c r="AB35" s="129" t="s">
        <v>114</v>
      </c>
      <c r="AC35" s="129" t="s">
        <v>114</v>
      </c>
      <c r="AD35" s="129" t="s">
        <v>114</v>
      </c>
      <c r="AE35" s="129" t="s">
        <v>114</v>
      </c>
      <c r="AF35" s="129" t="s">
        <v>114</v>
      </c>
      <c r="AG35" s="129" t="s">
        <v>114</v>
      </c>
      <c r="AH35" s="130"/>
    </row>
    <row r="36" spans="1:34" hidden="1" x14ac:dyDescent="0.25">
      <c r="AH36" s="131"/>
    </row>
    <row r="37" spans="1:34" hidden="1" x14ac:dyDescent="0.25">
      <c r="A37" s="128" t="s">
        <v>123</v>
      </c>
      <c r="B37" s="128" t="s">
        <v>124</v>
      </c>
      <c r="C37" s="128">
        <v>0</v>
      </c>
      <c r="D37" s="128">
        <v>0</v>
      </c>
      <c r="E37" s="128">
        <v>0</v>
      </c>
      <c r="F37" s="128">
        <v>0</v>
      </c>
      <c r="G37" s="128">
        <v>0</v>
      </c>
      <c r="H37" s="128">
        <v>0</v>
      </c>
      <c r="I37" s="128">
        <v>0</v>
      </c>
      <c r="J37" s="128">
        <v>0</v>
      </c>
      <c r="K37" s="128">
        <v>0</v>
      </c>
      <c r="L37" s="128">
        <v>0</v>
      </c>
      <c r="M37" s="128">
        <v>0</v>
      </c>
      <c r="N37" s="128">
        <v>0</v>
      </c>
      <c r="O37" s="128">
        <v>0</v>
      </c>
      <c r="P37" s="128">
        <v>0</v>
      </c>
      <c r="Q37" s="128">
        <v>0</v>
      </c>
      <c r="R37" s="128">
        <v>0</v>
      </c>
      <c r="S37" s="128">
        <v>0</v>
      </c>
      <c r="T37" s="128">
        <v>0</v>
      </c>
      <c r="U37" s="128">
        <v>0</v>
      </c>
      <c r="V37" s="128">
        <v>0</v>
      </c>
      <c r="W37" s="128">
        <v>0</v>
      </c>
      <c r="X37" s="128">
        <v>0</v>
      </c>
      <c r="Y37" s="128">
        <v>0</v>
      </c>
      <c r="Z37" s="128">
        <v>0</v>
      </c>
      <c r="AA37" s="128">
        <v>0</v>
      </c>
      <c r="AB37" s="128">
        <v>0</v>
      </c>
      <c r="AC37" s="128">
        <v>0</v>
      </c>
      <c r="AD37" s="128">
        <v>0</v>
      </c>
      <c r="AE37" s="128">
        <v>0</v>
      </c>
      <c r="AF37" s="128">
        <v>0</v>
      </c>
      <c r="AG37" s="128">
        <v>0</v>
      </c>
      <c r="AH37" s="131"/>
    </row>
    <row r="38" spans="1:34" hidden="1" x14ac:dyDescent="0.25">
      <c r="B38" s="128" t="s">
        <v>125</v>
      </c>
      <c r="C38" s="128">
        <v>0</v>
      </c>
      <c r="D38" s="128">
        <v>0</v>
      </c>
      <c r="E38" s="128">
        <v>0</v>
      </c>
      <c r="F38" s="128">
        <v>0</v>
      </c>
      <c r="G38" s="128">
        <v>0</v>
      </c>
      <c r="H38" s="128">
        <v>0</v>
      </c>
      <c r="I38" s="128">
        <v>0</v>
      </c>
      <c r="J38" s="128">
        <v>0</v>
      </c>
      <c r="K38" s="128">
        <v>0</v>
      </c>
      <c r="L38" s="128">
        <v>0</v>
      </c>
      <c r="M38" s="128">
        <v>0</v>
      </c>
      <c r="N38" s="128">
        <v>0</v>
      </c>
      <c r="O38" s="128">
        <v>0</v>
      </c>
      <c r="P38" s="128">
        <v>0</v>
      </c>
      <c r="Q38" s="128">
        <v>0</v>
      </c>
      <c r="R38" s="128">
        <v>0</v>
      </c>
      <c r="S38" s="128">
        <v>0</v>
      </c>
      <c r="T38" s="128">
        <v>0</v>
      </c>
      <c r="U38" s="128">
        <v>0</v>
      </c>
      <c r="V38" s="128">
        <v>0</v>
      </c>
      <c r="W38" s="128">
        <v>0</v>
      </c>
      <c r="X38" s="128">
        <v>0</v>
      </c>
      <c r="Y38" s="128">
        <v>0</v>
      </c>
      <c r="Z38" s="128">
        <v>0</v>
      </c>
      <c r="AA38" s="128">
        <v>0</v>
      </c>
      <c r="AB38" s="128">
        <v>0</v>
      </c>
      <c r="AC38" s="128">
        <v>0</v>
      </c>
      <c r="AD38" s="128">
        <v>0</v>
      </c>
      <c r="AE38" s="128">
        <v>0</v>
      </c>
      <c r="AF38" s="128">
        <v>0</v>
      </c>
      <c r="AG38" s="128">
        <v>0</v>
      </c>
      <c r="AH38" s="131"/>
    </row>
    <row r="39" spans="1:34" hidden="1" x14ac:dyDescent="0.25">
      <c r="B39" s="128" t="s">
        <v>126</v>
      </c>
      <c r="C39" s="128">
        <v>0</v>
      </c>
      <c r="D39" s="128">
        <v>0</v>
      </c>
      <c r="E39" s="128">
        <v>0</v>
      </c>
      <c r="F39" s="128">
        <v>0</v>
      </c>
      <c r="G39" s="128">
        <v>0</v>
      </c>
      <c r="H39" s="128">
        <v>0</v>
      </c>
      <c r="I39" s="128">
        <v>0</v>
      </c>
      <c r="J39" s="128">
        <v>0</v>
      </c>
      <c r="K39" s="128">
        <v>0</v>
      </c>
      <c r="L39" s="128">
        <v>0</v>
      </c>
      <c r="M39" s="128">
        <v>0</v>
      </c>
      <c r="N39" s="128">
        <v>0</v>
      </c>
      <c r="O39" s="128">
        <v>0</v>
      </c>
      <c r="P39" s="128">
        <v>0</v>
      </c>
      <c r="Q39" s="128">
        <v>0</v>
      </c>
      <c r="R39" s="128">
        <v>0</v>
      </c>
      <c r="S39" s="128">
        <v>0</v>
      </c>
      <c r="T39" s="128">
        <v>0</v>
      </c>
      <c r="U39" s="128">
        <v>0</v>
      </c>
      <c r="V39" s="128">
        <v>0</v>
      </c>
      <c r="W39" s="128">
        <v>0</v>
      </c>
      <c r="X39" s="128">
        <v>0</v>
      </c>
      <c r="Y39" s="128">
        <v>0</v>
      </c>
      <c r="Z39" s="128">
        <v>0</v>
      </c>
      <c r="AA39" s="128">
        <v>0</v>
      </c>
      <c r="AB39" s="128">
        <v>0</v>
      </c>
      <c r="AC39" s="128">
        <v>0</v>
      </c>
      <c r="AD39" s="128">
        <v>0</v>
      </c>
      <c r="AE39" s="128">
        <v>0</v>
      </c>
      <c r="AF39" s="128">
        <v>0</v>
      </c>
      <c r="AG39" s="128">
        <v>0</v>
      </c>
      <c r="AH39" s="131"/>
    </row>
    <row r="40" spans="1:34" hidden="1" x14ac:dyDescent="0.25">
      <c r="B40" s="128" t="s">
        <v>127</v>
      </c>
      <c r="C40" s="128">
        <v>0</v>
      </c>
      <c r="D40" s="128">
        <v>0</v>
      </c>
      <c r="E40" s="128">
        <v>0</v>
      </c>
      <c r="F40" s="128">
        <v>0</v>
      </c>
      <c r="G40" s="128">
        <v>0</v>
      </c>
      <c r="H40" s="128">
        <v>0</v>
      </c>
      <c r="I40" s="128">
        <v>0</v>
      </c>
      <c r="J40" s="128">
        <v>0</v>
      </c>
      <c r="K40" s="128">
        <v>0</v>
      </c>
      <c r="L40" s="128">
        <v>0</v>
      </c>
      <c r="M40" s="128">
        <v>0</v>
      </c>
      <c r="N40" s="128">
        <v>0</v>
      </c>
      <c r="O40" s="128">
        <v>0</v>
      </c>
      <c r="P40" s="128">
        <v>0</v>
      </c>
      <c r="Q40" s="128">
        <v>0</v>
      </c>
      <c r="R40" s="128">
        <v>0</v>
      </c>
      <c r="S40" s="128">
        <v>0</v>
      </c>
      <c r="T40" s="128">
        <v>0</v>
      </c>
      <c r="U40" s="128">
        <v>0</v>
      </c>
      <c r="V40" s="128">
        <v>0</v>
      </c>
      <c r="W40" s="128">
        <v>0</v>
      </c>
      <c r="X40" s="128">
        <v>0</v>
      </c>
      <c r="Y40" s="128">
        <v>0</v>
      </c>
      <c r="Z40" s="128">
        <v>0</v>
      </c>
      <c r="AA40" s="128">
        <v>0</v>
      </c>
      <c r="AB40" s="128">
        <v>0</v>
      </c>
      <c r="AC40" s="128">
        <v>0</v>
      </c>
      <c r="AD40" s="128">
        <v>0</v>
      </c>
      <c r="AE40" s="128">
        <v>0</v>
      </c>
      <c r="AF40" s="128">
        <v>0</v>
      </c>
      <c r="AG40" s="128">
        <v>0</v>
      </c>
      <c r="AH40" s="131"/>
    </row>
    <row r="41" spans="1:34" hidden="1" x14ac:dyDescent="0.25">
      <c r="B41" s="128" t="s">
        <v>128</v>
      </c>
      <c r="C41" s="128">
        <v>0</v>
      </c>
      <c r="D41" s="128">
        <v>0</v>
      </c>
      <c r="E41" s="128">
        <v>0</v>
      </c>
      <c r="F41" s="128">
        <v>0</v>
      </c>
      <c r="G41" s="128">
        <v>0</v>
      </c>
      <c r="H41" s="128">
        <v>0</v>
      </c>
      <c r="I41" s="128">
        <v>0</v>
      </c>
      <c r="J41" s="128">
        <v>0</v>
      </c>
      <c r="K41" s="128">
        <v>0</v>
      </c>
      <c r="L41" s="128">
        <v>0</v>
      </c>
      <c r="M41" s="128">
        <v>0</v>
      </c>
      <c r="N41" s="128">
        <v>0</v>
      </c>
      <c r="O41" s="128">
        <v>0</v>
      </c>
      <c r="P41" s="128">
        <v>0</v>
      </c>
      <c r="Q41" s="128">
        <v>0</v>
      </c>
      <c r="R41" s="128">
        <v>0</v>
      </c>
      <c r="S41" s="128">
        <v>0</v>
      </c>
      <c r="T41" s="128">
        <v>0</v>
      </c>
      <c r="U41" s="128">
        <v>0</v>
      </c>
      <c r="V41" s="128">
        <v>0</v>
      </c>
      <c r="W41" s="128">
        <v>0</v>
      </c>
      <c r="X41" s="128">
        <v>0</v>
      </c>
      <c r="Y41" s="128">
        <v>0</v>
      </c>
      <c r="Z41" s="128">
        <v>0</v>
      </c>
      <c r="AA41" s="128">
        <v>0</v>
      </c>
      <c r="AB41" s="128">
        <v>0</v>
      </c>
      <c r="AC41" s="128">
        <v>0</v>
      </c>
      <c r="AD41" s="128">
        <v>0</v>
      </c>
      <c r="AE41" s="128">
        <v>0</v>
      </c>
      <c r="AF41" s="128">
        <v>0</v>
      </c>
      <c r="AG41" s="128">
        <v>0</v>
      </c>
      <c r="AH41" s="131"/>
    </row>
    <row r="42" spans="1:34" hidden="1" x14ac:dyDescent="0.25">
      <c r="AH42" s="131"/>
    </row>
    <row r="43" spans="1:34" hidden="1" x14ac:dyDescent="0.25">
      <c r="A43" s="128" t="s">
        <v>129</v>
      </c>
      <c r="B43" s="128" t="s">
        <v>124</v>
      </c>
      <c r="C43" s="128">
        <v>0</v>
      </c>
      <c r="D43" s="128">
        <v>0</v>
      </c>
      <c r="E43" s="128">
        <v>0</v>
      </c>
      <c r="F43" s="128">
        <v>0</v>
      </c>
      <c r="G43" s="128">
        <v>0</v>
      </c>
      <c r="H43" s="128">
        <v>0</v>
      </c>
      <c r="I43" s="128">
        <v>0</v>
      </c>
      <c r="J43" s="128">
        <v>0</v>
      </c>
      <c r="K43" s="128">
        <v>0</v>
      </c>
      <c r="L43" s="128">
        <v>0</v>
      </c>
      <c r="M43" s="128">
        <v>0</v>
      </c>
      <c r="N43" s="128">
        <v>0</v>
      </c>
      <c r="O43" s="128">
        <v>0</v>
      </c>
      <c r="P43" s="128">
        <v>0</v>
      </c>
      <c r="Q43" s="128">
        <v>0</v>
      </c>
      <c r="R43" s="128">
        <v>0</v>
      </c>
      <c r="S43" s="128">
        <v>0</v>
      </c>
      <c r="T43" s="128">
        <v>0</v>
      </c>
      <c r="U43" s="128">
        <v>0</v>
      </c>
      <c r="V43" s="128">
        <v>0</v>
      </c>
      <c r="W43" s="128">
        <v>0</v>
      </c>
      <c r="X43" s="128">
        <v>0</v>
      </c>
      <c r="Y43" s="128">
        <v>0</v>
      </c>
      <c r="Z43" s="128">
        <v>0</v>
      </c>
      <c r="AA43" s="128">
        <v>0</v>
      </c>
      <c r="AB43" s="128">
        <v>0</v>
      </c>
      <c r="AC43" s="128">
        <v>0</v>
      </c>
      <c r="AD43" s="128">
        <v>0</v>
      </c>
      <c r="AE43" s="128">
        <v>0</v>
      </c>
      <c r="AF43" s="128">
        <v>0</v>
      </c>
      <c r="AG43" s="128">
        <v>0</v>
      </c>
      <c r="AH43" s="131"/>
    </row>
    <row r="44" spans="1:34" hidden="1" x14ac:dyDescent="0.25">
      <c r="B44" s="128" t="s">
        <v>125</v>
      </c>
      <c r="C44" s="128">
        <v>0</v>
      </c>
      <c r="D44" s="128">
        <v>0</v>
      </c>
      <c r="E44" s="128">
        <v>0</v>
      </c>
      <c r="F44" s="128">
        <v>0</v>
      </c>
      <c r="G44" s="128">
        <v>0</v>
      </c>
      <c r="H44" s="128">
        <v>0</v>
      </c>
      <c r="I44" s="128">
        <v>0</v>
      </c>
      <c r="J44" s="128">
        <v>0</v>
      </c>
      <c r="K44" s="128">
        <v>0</v>
      </c>
      <c r="L44" s="128">
        <v>0</v>
      </c>
      <c r="M44" s="128">
        <v>0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8">
        <v>0</v>
      </c>
      <c r="W44" s="128">
        <v>0</v>
      </c>
      <c r="X44" s="128">
        <v>0</v>
      </c>
      <c r="Y44" s="128">
        <v>0</v>
      </c>
      <c r="Z44" s="128">
        <v>0</v>
      </c>
      <c r="AA44" s="128">
        <v>0</v>
      </c>
      <c r="AB44" s="128">
        <v>0</v>
      </c>
      <c r="AC44" s="128">
        <v>0</v>
      </c>
      <c r="AD44" s="128">
        <v>0</v>
      </c>
      <c r="AE44" s="128">
        <v>0</v>
      </c>
      <c r="AF44" s="128">
        <v>0</v>
      </c>
      <c r="AG44" s="128">
        <v>0</v>
      </c>
      <c r="AH44" s="131"/>
    </row>
    <row r="45" spans="1:34" hidden="1" x14ac:dyDescent="0.25">
      <c r="B45" s="128" t="s">
        <v>126</v>
      </c>
      <c r="C45" s="128">
        <v>0</v>
      </c>
      <c r="D45" s="128">
        <v>0</v>
      </c>
      <c r="E45" s="128">
        <v>0</v>
      </c>
      <c r="F45" s="128">
        <v>0</v>
      </c>
      <c r="G45" s="128">
        <v>0</v>
      </c>
      <c r="H45" s="128">
        <v>0</v>
      </c>
      <c r="I45" s="128">
        <v>0</v>
      </c>
      <c r="J45" s="128">
        <v>0</v>
      </c>
      <c r="K45" s="128">
        <v>0</v>
      </c>
      <c r="L45" s="128">
        <v>0</v>
      </c>
      <c r="M45" s="128">
        <v>0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8">
        <v>0</v>
      </c>
      <c r="W45" s="128">
        <v>0</v>
      </c>
      <c r="X45" s="128">
        <v>0</v>
      </c>
      <c r="Y45" s="128">
        <v>0</v>
      </c>
      <c r="Z45" s="128">
        <v>0</v>
      </c>
      <c r="AA45" s="128">
        <v>0</v>
      </c>
      <c r="AB45" s="128">
        <v>0</v>
      </c>
      <c r="AC45" s="128">
        <v>0</v>
      </c>
      <c r="AD45" s="128">
        <v>0</v>
      </c>
      <c r="AE45" s="128">
        <v>0</v>
      </c>
      <c r="AF45" s="128">
        <v>0</v>
      </c>
      <c r="AG45" s="128">
        <v>0</v>
      </c>
      <c r="AH45" s="131"/>
    </row>
    <row r="46" spans="1:34" hidden="1" x14ac:dyDescent="0.25">
      <c r="B46" s="128" t="s">
        <v>127</v>
      </c>
      <c r="C46" s="128">
        <v>0</v>
      </c>
      <c r="D46" s="128">
        <v>0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8">
        <v>0</v>
      </c>
      <c r="L46" s="128">
        <v>0</v>
      </c>
      <c r="M46" s="12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8">
        <v>0</v>
      </c>
      <c r="W46" s="128">
        <v>0</v>
      </c>
      <c r="X46" s="128">
        <v>0</v>
      </c>
      <c r="Y46" s="128">
        <v>0</v>
      </c>
      <c r="Z46" s="128">
        <v>0</v>
      </c>
      <c r="AA46" s="128">
        <v>0</v>
      </c>
      <c r="AB46" s="128">
        <v>0</v>
      </c>
      <c r="AC46" s="128">
        <v>0</v>
      </c>
      <c r="AD46" s="128">
        <v>0</v>
      </c>
      <c r="AE46" s="128">
        <v>0</v>
      </c>
      <c r="AF46" s="128">
        <v>0</v>
      </c>
      <c r="AG46" s="128">
        <v>0</v>
      </c>
      <c r="AH46" s="131"/>
    </row>
    <row r="47" spans="1:34" hidden="1" x14ac:dyDescent="0.25">
      <c r="B47" s="128" t="s">
        <v>128</v>
      </c>
      <c r="C47" s="128">
        <v>0</v>
      </c>
      <c r="D47" s="128">
        <v>0</v>
      </c>
      <c r="E47" s="128">
        <v>0</v>
      </c>
      <c r="F47" s="128">
        <v>0</v>
      </c>
      <c r="G47" s="128">
        <v>0</v>
      </c>
      <c r="H47" s="128">
        <v>0</v>
      </c>
      <c r="I47" s="128">
        <v>0</v>
      </c>
      <c r="J47" s="128">
        <v>0</v>
      </c>
      <c r="K47" s="128">
        <v>0</v>
      </c>
      <c r="L47" s="128">
        <v>0</v>
      </c>
      <c r="M47" s="128">
        <v>0</v>
      </c>
      <c r="N47" s="128">
        <v>0</v>
      </c>
      <c r="O47" s="128">
        <v>0</v>
      </c>
      <c r="P47" s="128">
        <v>0</v>
      </c>
      <c r="Q47" s="128">
        <v>0</v>
      </c>
      <c r="R47" s="128">
        <v>0</v>
      </c>
      <c r="S47" s="128">
        <v>0</v>
      </c>
      <c r="T47" s="128">
        <v>0</v>
      </c>
      <c r="U47" s="128">
        <v>0</v>
      </c>
      <c r="V47" s="128">
        <v>0</v>
      </c>
      <c r="W47" s="128">
        <v>0</v>
      </c>
      <c r="X47" s="128">
        <v>0</v>
      </c>
      <c r="Y47" s="128">
        <v>0</v>
      </c>
      <c r="Z47" s="128">
        <v>0</v>
      </c>
      <c r="AA47" s="128">
        <v>0</v>
      </c>
      <c r="AB47" s="128">
        <v>0</v>
      </c>
      <c r="AC47" s="128">
        <v>0</v>
      </c>
      <c r="AD47" s="128">
        <v>0</v>
      </c>
      <c r="AE47" s="128">
        <v>0</v>
      </c>
      <c r="AF47" s="128">
        <v>0</v>
      </c>
      <c r="AG47" s="128">
        <v>0</v>
      </c>
      <c r="AH47" s="131"/>
    </row>
    <row r="48" spans="1:34" hidden="1" x14ac:dyDescent="0.25">
      <c r="AH48" s="131"/>
    </row>
    <row r="49" spans="1:34" hidden="1" x14ac:dyDescent="0.25">
      <c r="A49" s="128" t="s">
        <v>130</v>
      </c>
      <c r="B49" s="128" t="s">
        <v>124</v>
      </c>
      <c r="C49" s="128">
        <v>0</v>
      </c>
      <c r="D49" s="128">
        <v>0</v>
      </c>
      <c r="E49" s="128">
        <v>0</v>
      </c>
      <c r="F49" s="128">
        <v>0</v>
      </c>
      <c r="G49" s="128">
        <v>0</v>
      </c>
      <c r="H49" s="128">
        <v>0</v>
      </c>
      <c r="I49" s="128">
        <v>0</v>
      </c>
      <c r="J49" s="128">
        <v>0</v>
      </c>
      <c r="K49" s="128">
        <v>0</v>
      </c>
      <c r="L49" s="128">
        <v>0</v>
      </c>
      <c r="M49" s="128">
        <v>0</v>
      </c>
      <c r="N49" s="128">
        <v>0</v>
      </c>
      <c r="O49" s="128">
        <v>0</v>
      </c>
      <c r="P49" s="128">
        <v>0</v>
      </c>
      <c r="Q49" s="128">
        <v>0</v>
      </c>
      <c r="R49" s="128">
        <v>0</v>
      </c>
      <c r="S49" s="128">
        <v>0</v>
      </c>
      <c r="T49" s="128">
        <v>0</v>
      </c>
      <c r="U49" s="128">
        <v>0</v>
      </c>
      <c r="V49" s="128">
        <v>0</v>
      </c>
      <c r="W49" s="128">
        <v>0</v>
      </c>
      <c r="X49" s="128">
        <v>0</v>
      </c>
      <c r="Y49" s="128">
        <v>0</v>
      </c>
      <c r="Z49" s="128">
        <v>0</v>
      </c>
      <c r="AA49" s="128">
        <v>0</v>
      </c>
      <c r="AB49" s="128">
        <v>0</v>
      </c>
      <c r="AC49" s="128">
        <v>0</v>
      </c>
      <c r="AD49" s="128">
        <v>0</v>
      </c>
      <c r="AE49" s="128">
        <v>0</v>
      </c>
      <c r="AF49" s="128">
        <v>0</v>
      </c>
      <c r="AG49" s="128">
        <v>0</v>
      </c>
      <c r="AH49" s="131"/>
    </row>
    <row r="50" spans="1:34" hidden="1" x14ac:dyDescent="0.25">
      <c r="B50" s="128" t="s">
        <v>125</v>
      </c>
      <c r="C50" s="128">
        <v>0</v>
      </c>
      <c r="D50" s="128">
        <v>0</v>
      </c>
      <c r="E50" s="128">
        <v>0</v>
      </c>
      <c r="F50" s="128">
        <v>0</v>
      </c>
      <c r="G50" s="128">
        <v>0</v>
      </c>
      <c r="H50" s="128">
        <v>0</v>
      </c>
      <c r="I50" s="128">
        <v>0</v>
      </c>
      <c r="J50" s="128">
        <v>0</v>
      </c>
      <c r="K50" s="128">
        <v>0</v>
      </c>
      <c r="L50" s="128">
        <v>0</v>
      </c>
      <c r="M50" s="128">
        <v>0</v>
      </c>
      <c r="N50" s="128">
        <v>0</v>
      </c>
      <c r="O50" s="128">
        <v>0</v>
      </c>
      <c r="P50" s="128">
        <v>0</v>
      </c>
      <c r="Q50" s="128">
        <v>0</v>
      </c>
      <c r="R50" s="128">
        <v>0</v>
      </c>
      <c r="S50" s="128">
        <v>0</v>
      </c>
      <c r="T50" s="128">
        <v>0</v>
      </c>
      <c r="U50" s="128">
        <v>0</v>
      </c>
      <c r="V50" s="128">
        <v>0</v>
      </c>
      <c r="W50" s="128">
        <v>0</v>
      </c>
      <c r="X50" s="128">
        <v>0</v>
      </c>
      <c r="Y50" s="128">
        <v>0</v>
      </c>
      <c r="Z50" s="128">
        <v>0</v>
      </c>
      <c r="AA50" s="128">
        <v>0</v>
      </c>
      <c r="AB50" s="128">
        <v>0</v>
      </c>
      <c r="AC50" s="128">
        <v>0</v>
      </c>
      <c r="AD50" s="128">
        <v>0</v>
      </c>
      <c r="AE50" s="128">
        <v>0</v>
      </c>
      <c r="AF50" s="128">
        <v>0</v>
      </c>
      <c r="AG50" s="128">
        <v>0</v>
      </c>
      <c r="AH50" s="131"/>
    </row>
    <row r="51" spans="1:34" hidden="1" x14ac:dyDescent="0.25">
      <c r="B51" s="128" t="s">
        <v>126</v>
      </c>
      <c r="C51" s="128">
        <v>0</v>
      </c>
      <c r="D51" s="128">
        <v>0</v>
      </c>
      <c r="E51" s="128">
        <v>0</v>
      </c>
      <c r="F51" s="128">
        <v>0</v>
      </c>
      <c r="G51" s="128">
        <v>0</v>
      </c>
      <c r="H51" s="128">
        <v>0</v>
      </c>
      <c r="I51" s="128">
        <v>0</v>
      </c>
      <c r="J51" s="128">
        <v>0</v>
      </c>
      <c r="K51" s="128">
        <v>0</v>
      </c>
      <c r="L51" s="128">
        <v>0</v>
      </c>
      <c r="M51" s="128">
        <v>0</v>
      </c>
      <c r="N51" s="128">
        <v>0</v>
      </c>
      <c r="O51" s="128">
        <v>0</v>
      </c>
      <c r="P51" s="128">
        <v>0</v>
      </c>
      <c r="Q51" s="128">
        <v>0</v>
      </c>
      <c r="R51" s="128">
        <v>0</v>
      </c>
      <c r="S51" s="128">
        <v>0</v>
      </c>
      <c r="T51" s="128">
        <v>0</v>
      </c>
      <c r="U51" s="128">
        <v>0</v>
      </c>
      <c r="V51" s="128">
        <v>0</v>
      </c>
      <c r="W51" s="128">
        <v>0</v>
      </c>
      <c r="X51" s="128">
        <v>0</v>
      </c>
      <c r="Y51" s="128">
        <v>0</v>
      </c>
      <c r="Z51" s="128">
        <v>0</v>
      </c>
      <c r="AA51" s="128">
        <v>0</v>
      </c>
      <c r="AB51" s="128">
        <v>0</v>
      </c>
      <c r="AC51" s="128">
        <v>0</v>
      </c>
      <c r="AD51" s="128">
        <v>0</v>
      </c>
      <c r="AE51" s="128">
        <v>0</v>
      </c>
      <c r="AF51" s="128">
        <v>0</v>
      </c>
      <c r="AG51" s="128">
        <v>0</v>
      </c>
      <c r="AH51" s="131"/>
    </row>
    <row r="52" spans="1:34" hidden="1" x14ac:dyDescent="0.25">
      <c r="B52" s="128" t="s">
        <v>127</v>
      </c>
      <c r="C52" s="128">
        <v>0</v>
      </c>
      <c r="D52" s="128">
        <v>0</v>
      </c>
      <c r="E52" s="128">
        <v>0</v>
      </c>
      <c r="F52" s="128">
        <v>0</v>
      </c>
      <c r="G52" s="128">
        <v>0</v>
      </c>
      <c r="H52" s="128">
        <v>0</v>
      </c>
      <c r="I52" s="128">
        <v>0</v>
      </c>
      <c r="J52" s="128">
        <v>0</v>
      </c>
      <c r="K52" s="128">
        <v>0</v>
      </c>
      <c r="L52" s="128">
        <v>0</v>
      </c>
      <c r="M52" s="128">
        <v>0</v>
      </c>
      <c r="N52" s="128">
        <v>0</v>
      </c>
      <c r="O52" s="128">
        <v>0</v>
      </c>
      <c r="P52" s="128">
        <v>0</v>
      </c>
      <c r="Q52" s="128">
        <v>0</v>
      </c>
      <c r="R52" s="128">
        <v>0</v>
      </c>
      <c r="S52" s="128">
        <v>0</v>
      </c>
      <c r="T52" s="128">
        <v>0</v>
      </c>
      <c r="U52" s="128">
        <v>0</v>
      </c>
      <c r="V52" s="128">
        <v>0</v>
      </c>
      <c r="W52" s="128">
        <v>0</v>
      </c>
      <c r="X52" s="128">
        <v>0</v>
      </c>
      <c r="Y52" s="128">
        <v>0</v>
      </c>
      <c r="Z52" s="128">
        <v>0</v>
      </c>
      <c r="AA52" s="128">
        <v>0</v>
      </c>
      <c r="AB52" s="128">
        <v>0</v>
      </c>
      <c r="AC52" s="128">
        <v>0</v>
      </c>
      <c r="AD52" s="128">
        <v>0</v>
      </c>
      <c r="AE52" s="128">
        <v>0</v>
      </c>
      <c r="AF52" s="128">
        <v>0</v>
      </c>
      <c r="AG52" s="128">
        <v>0</v>
      </c>
      <c r="AH52" s="131"/>
    </row>
    <row r="53" spans="1:34" hidden="1" x14ac:dyDescent="0.25">
      <c r="B53" s="128" t="s">
        <v>128</v>
      </c>
      <c r="C53" s="128">
        <v>0</v>
      </c>
      <c r="D53" s="128">
        <v>0</v>
      </c>
      <c r="E53" s="128">
        <v>0</v>
      </c>
      <c r="F53" s="128">
        <v>0</v>
      </c>
      <c r="G53" s="128">
        <v>0</v>
      </c>
      <c r="H53" s="128">
        <v>0</v>
      </c>
      <c r="I53" s="128">
        <v>0</v>
      </c>
      <c r="J53" s="128">
        <v>0</v>
      </c>
      <c r="K53" s="128">
        <v>0</v>
      </c>
      <c r="L53" s="128">
        <v>0</v>
      </c>
      <c r="M53" s="128">
        <v>0</v>
      </c>
      <c r="N53" s="128">
        <v>0</v>
      </c>
      <c r="O53" s="128">
        <v>0</v>
      </c>
      <c r="P53" s="128">
        <v>0</v>
      </c>
      <c r="Q53" s="128">
        <v>0</v>
      </c>
      <c r="R53" s="128">
        <v>0</v>
      </c>
      <c r="S53" s="128">
        <v>0</v>
      </c>
      <c r="T53" s="128">
        <v>0</v>
      </c>
      <c r="U53" s="128">
        <v>0</v>
      </c>
      <c r="V53" s="128">
        <v>0</v>
      </c>
      <c r="W53" s="128">
        <v>0</v>
      </c>
      <c r="X53" s="128">
        <v>0</v>
      </c>
      <c r="Y53" s="128">
        <v>0</v>
      </c>
      <c r="Z53" s="128">
        <v>0</v>
      </c>
      <c r="AA53" s="128">
        <v>0</v>
      </c>
      <c r="AB53" s="128">
        <v>0</v>
      </c>
      <c r="AC53" s="128">
        <v>0</v>
      </c>
      <c r="AD53" s="128">
        <v>0</v>
      </c>
      <c r="AE53" s="128">
        <v>0</v>
      </c>
      <c r="AF53" s="128">
        <v>0</v>
      </c>
      <c r="AG53" s="128">
        <v>0</v>
      </c>
      <c r="AH53" s="131"/>
    </row>
    <row r="54" spans="1:34" hidden="1" x14ac:dyDescent="0.25">
      <c r="AH54" s="131"/>
    </row>
    <row r="55" spans="1:34" hidden="1" x14ac:dyDescent="0.25">
      <c r="A55" s="128" t="s">
        <v>131</v>
      </c>
      <c r="B55" s="128" t="s">
        <v>124</v>
      </c>
      <c r="C55" s="128">
        <v>0</v>
      </c>
      <c r="D55" s="128">
        <v>0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28">
        <v>0</v>
      </c>
      <c r="L55" s="128">
        <v>0</v>
      </c>
      <c r="M55" s="128">
        <v>0</v>
      </c>
      <c r="N55" s="128">
        <v>0</v>
      </c>
      <c r="O55" s="128">
        <v>0</v>
      </c>
      <c r="P55" s="128">
        <v>0</v>
      </c>
      <c r="Q55" s="128">
        <v>0</v>
      </c>
      <c r="R55" s="128">
        <v>0</v>
      </c>
      <c r="S55" s="128">
        <v>0</v>
      </c>
      <c r="T55" s="128">
        <v>0</v>
      </c>
      <c r="U55" s="128">
        <v>0</v>
      </c>
      <c r="V55" s="128">
        <v>0</v>
      </c>
      <c r="W55" s="128">
        <v>0</v>
      </c>
      <c r="X55" s="128">
        <v>0</v>
      </c>
      <c r="Y55" s="128">
        <v>0</v>
      </c>
      <c r="Z55" s="128">
        <v>0</v>
      </c>
      <c r="AA55" s="128">
        <v>0</v>
      </c>
      <c r="AB55" s="128">
        <v>0</v>
      </c>
      <c r="AC55" s="128">
        <v>0</v>
      </c>
      <c r="AD55" s="128">
        <v>0</v>
      </c>
      <c r="AE55" s="128">
        <v>0</v>
      </c>
      <c r="AF55" s="128">
        <v>0</v>
      </c>
      <c r="AG55" s="128">
        <v>0</v>
      </c>
      <c r="AH55" s="131"/>
    </row>
    <row r="56" spans="1:34" hidden="1" x14ac:dyDescent="0.25">
      <c r="B56" s="128" t="s">
        <v>125</v>
      </c>
      <c r="C56" s="128">
        <v>0</v>
      </c>
      <c r="D56" s="128">
        <v>0</v>
      </c>
      <c r="E56" s="128">
        <v>0</v>
      </c>
      <c r="F56" s="128">
        <v>0</v>
      </c>
      <c r="G56" s="128">
        <v>0</v>
      </c>
      <c r="H56" s="128">
        <v>0</v>
      </c>
      <c r="I56" s="128">
        <v>0</v>
      </c>
      <c r="J56" s="128">
        <v>0</v>
      </c>
      <c r="K56" s="128">
        <v>0</v>
      </c>
      <c r="L56" s="128">
        <v>0</v>
      </c>
      <c r="M56" s="128">
        <v>0</v>
      </c>
      <c r="N56" s="128">
        <v>0</v>
      </c>
      <c r="O56" s="128">
        <v>0</v>
      </c>
      <c r="P56" s="128">
        <v>0</v>
      </c>
      <c r="Q56" s="128">
        <v>0</v>
      </c>
      <c r="R56" s="128">
        <v>0</v>
      </c>
      <c r="S56" s="128">
        <v>0</v>
      </c>
      <c r="T56" s="128">
        <v>0</v>
      </c>
      <c r="U56" s="128">
        <v>0</v>
      </c>
      <c r="V56" s="128">
        <v>0</v>
      </c>
      <c r="W56" s="128">
        <v>0</v>
      </c>
      <c r="X56" s="128">
        <v>0</v>
      </c>
      <c r="Y56" s="128">
        <v>0</v>
      </c>
      <c r="Z56" s="128">
        <v>0</v>
      </c>
      <c r="AA56" s="128">
        <v>0</v>
      </c>
      <c r="AB56" s="128">
        <v>0</v>
      </c>
      <c r="AC56" s="128">
        <v>0</v>
      </c>
      <c r="AD56" s="128">
        <v>0</v>
      </c>
      <c r="AE56" s="128">
        <v>0</v>
      </c>
      <c r="AF56" s="128">
        <v>0</v>
      </c>
      <c r="AG56" s="128">
        <v>0</v>
      </c>
      <c r="AH56" s="131"/>
    </row>
    <row r="57" spans="1:34" hidden="1" x14ac:dyDescent="0.25">
      <c r="B57" s="128" t="s">
        <v>126</v>
      </c>
      <c r="C57" s="128">
        <v>0</v>
      </c>
      <c r="D57" s="128">
        <v>0</v>
      </c>
      <c r="E57" s="128">
        <v>0</v>
      </c>
      <c r="F57" s="128">
        <v>0</v>
      </c>
      <c r="G57" s="128">
        <v>0</v>
      </c>
      <c r="H57" s="128">
        <v>0</v>
      </c>
      <c r="I57" s="128">
        <v>0</v>
      </c>
      <c r="J57" s="128">
        <v>0</v>
      </c>
      <c r="K57" s="128">
        <v>0</v>
      </c>
      <c r="L57" s="128">
        <v>0</v>
      </c>
      <c r="M57" s="128">
        <v>0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8">
        <v>0</v>
      </c>
      <c r="W57" s="128">
        <v>0</v>
      </c>
      <c r="X57" s="128">
        <v>0</v>
      </c>
      <c r="Y57" s="128">
        <v>0</v>
      </c>
      <c r="Z57" s="128">
        <v>0</v>
      </c>
      <c r="AA57" s="128">
        <v>0</v>
      </c>
      <c r="AB57" s="128">
        <v>0</v>
      </c>
      <c r="AC57" s="128">
        <v>0</v>
      </c>
      <c r="AD57" s="128">
        <v>0</v>
      </c>
      <c r="AE57" s="128">
        <v>0</v>
      </c>
      <c r="AF57" s="128">
        <v>0</v>
      </c>
      <c r="AG57" s="128">
        <v>0</v>
      </c>
      <c r="AH57" s="131"/>
    </row>
    <row r="58" spans="1:34" hidden="1" x14ac:dyDescent="0.25">
      <c r="B58" s="128" t="s">
        <v>127</v>
      </c>
      <c r="C58" s="128">
        <v>0</v>
      </c>
      <c r="D58" s="128">
        <v>0</v>
      </c>
      <c r="E58" s="128">
        <v>0</v>
      </c>
      <c r="F58" s="128">
        <v>0</v>
      </c>
      <c r="G58" s="128">
        <v>0</v>
      </c>
      <c r="H58" s="128">
        <v>0</v>
      </c>
      <c r="I58" s="128">
        <v>0</v>
      </c>
      <c r="J58" s="128">
        <v>0</v>
      </c>
      <c r="K58" s="128">
        <v>0</v>
      </c>
      <c r="L58" s="128">
        <v>0</v>
      </c>
      <c r="M58" s="128">
        <v>0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8">
        <v>0</v>
      </c>
      <c r="W58" s="128">
        <v>0</v>
      </c>
      <c r="X58" s="128">
        <v>0</v>
      </c>
      <c r="Y58" s="128">
        <v>0</v>
      </c>
      <c r="Z58" s="128">
        <v>0</v>
      </c>
      <c r="AA58" s="128">
        <v>0</v>
      </c>
      <c r="AB58" s="128">
        <v>0</v>
      </c>
      <c r="AC58" s="128">
        <v>0</v>
      </c>
      <c r="AD58" s="128">
        <v>0</v>
      </c>
      <c r="AE58" s="128">
        <v>0</v>
      </c>
      <c r="AF58" s="128">
        <v>0</v>
      </c>
      <c r="AG58" s="128">
        <v>0</v>
      </c>
      <c r="AH58" s="131"/>
    </row>
    <row r="59" spans="1:34" hidden="1" x14ac:dyDescent="0.25">
      <c r="B59" s="128" t="s">
        <v>128</v>
      </c>
      <c r="C59" s="128">
        <v>0</v>
      </c>
      <c r="D59" s="128">
        <v>0</v>
      </c>
      <c r="E59" s="128">
        <v>0</v>
      </c>
      <c r="F59" s="128">
        <v>0</v>
      </c>
      <c r="G59" s="128">
        <v>0</v>
      </c>
      <c r="H59" s="128">
        <v>0</v>
      </c>
      <c r="I59" s="128">
        <v>0</v>
      </c>
      <c r="J59" s="128">
        <v>0</v>
      </c>
      <c r="K59" s="128">
        <v>0</v>
      </c>
      <c r="L59" s="128">
        <v>0</v>
      </c>
      <c r="M59" s="128">
        <v>0</v>
      </c>
      <c r="N59" s="128">
        <v>0</v>
      </c>
      <c r="O59" s="128">
        <v>0</v>
      </c>
      <c r="P59" s="128">
        <v>0</v>
      </c>
      <c r="Q59" s="128">
        <v>0</v>
      </c>
      <c r="R59" s="128">
        <v>0</v>
      </c>
      <c r="S59" s="128">
        <v>0</v>
      </c>
      <c r="T59" s="128">
        <v>0</v>
      </c>
      <c r="U59" s="128">
        <v>0</v>
      </c>
      <c r="V59" s="128">
        <v>0</v>
      </c>
      <c r="W59" s="128">
        <v>0</v>
      </c>
      <c r="X59" s="128">
        <v>0</v>
      </c>
      <c r="Y59" s="128">
        <v>0</v>
      </c>
      <c r="Z59" s="128">
        <v>0</v>
      </c>
      <c r="AA59" s="128">
        <v>0</v>
      </c>
      <c r="AB59" s="128">
        <v>0</v>
      </c>
      <c r="AC59" s="128">
        <v>0</v>
      </c>
      <c r="AD59" s="128">
        <v>0</v>
      </c>
      <c r="AE59" s="128">
        <v>0</v>
      </c>
      <c r="AF59" s="128">
        <v>0</v>
      </c>
      <c r="AG59" s="128">
        <v>0</v>
      </c>
      <c r="AH59" s="131"/>
    </row>
    <row r="60" spans="1:34" hidden="1" x14ac:dyDescent="0.25">
      <c r="AH60" s="131"/>
    </row>
    <row r="61" spans="1:34" hidden="1" x14ac:dyDescent="0.25">
      <c r="A61" s="128" t="s">
        <v>132</v>
      </c>
      <c r="B61" s="128" t="s">
        <v>124</v>
      </c>
      <c r="C61" s="128">
        <v>0</v>
      </c>
      <c r="D61" s="128">
        <v>0</v>
      </c>
      <c r="E61" s="128">
        <v>0</v>
      </c>
      <c r="F61" s="128">
        <v>0</v>
      </c>
      <c r="G61" s="128">
        <v>0</v>
      </c>
      <c r="H61" s="128">
        <v>0</v>
      </c>
      <c r="I61" s="128">
        <v>0</v>
      </c>
      <c r="J61" s="128">
        <v>0</v>
      </c>
      <c r="K61" s="128">
        <v>0</v>
      </c>
      <c r="L61" s="128">
        <v>0</v>
      </c>
      <c r="M61" s="128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8">
        <v>0</v>
      </c>
      <c r="W61" s="128">
        <v>0</v>
      </c>
      <c r="X61" s="128">
        <v>0</v>
      </c>
      <c r="Y61" s="128">
        <v>0</v>
      </c>
      <c r="Z61" s="128">
        <v>0</v>
      </c>
      <c r="AA61" s="128">
        <v>0</v>
      </c>
      <c r="AB61" s="128">
        <v>0</v>
      </c>
      <c r="AC61" s="128">
        <v>0</v>
      </c>
      <c r="AD61" s="128">
        <v>0</v>
      </c>
      <c r="AE61" s="128">
        <v>0</v>
      </c>
      <c r="AF61" s="128">
        <v>0</v>
      </c>
      <c r="AG61" s="128">
        <v>0</v>
      </c>
      <c r="AH61" s="131"/>
    </row>
    <row r="62" spans="1:34" hidden="1" x14ac:dyDescent="0.25">
      <c r="B62" s="128" t="s">
        <v>125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8">
        <v>0</v>
      </c>
      <c r="W62" s="128">
        <v>0</v>
      </c>
      <c r="X62" s="128">
        <v>0</v>
      </c>
      <c r="Y62" s="128">
        <v>0</v>
      </c>
      <c r="Z62" s="128">
        <v>0</v>
      </c>
      <c r="AA62" s="128">
        <v>0</v>
      </c>
      <c r="AB62" s="128">
        <v>0</v>
      </c>
      <c r="AC62" s="128">
        <v>0</v>
      </c>
      <c r="AD62" s="128">
        <v>0</v>
      </c>
      <c r="AE62" s="128">
        <v>0</v>
      </c>
      <c r="AF62" s="128">
        <v>0</v>
      </c>
      <c r="AG62" s="128">
        <v>0</v>
      </c>
      <c r="AH62" s="131"/>
    </row>
    <row r="63" spans="1:34" hidden="1" x14ac:dyDescent="0.25">
      <c r="B63" s="128" t="s">
        <v>126</v>
      </c>
      <c r="C63" s="128">
        <v>0</v>
      </c>
      <c r="D63" s="12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28">
        <v>0</v>
      </c>
      <c r="L63" s="128">
        <v>0</v>
      </c>
      <c r="M63" s="128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8">
        <v>0</v>
      </c>
      <c r="W63" s="128">
        <v>0</v>
      </c>
      <c r="X63" s="128">
        <v>0</v>
      </c>
      <c r="Y63" s="128">
        <v>0</v>
      </c>
      <c r="Z63" s="128">
        <v>0</v>
      </c>
      <c r="AA63" s="128">
        <v>0</v>
      </c>
      <c r="AB63" s="128">
        <v>0</v>
      </c>
      <c r="AC63" s="128">
        <v>0</v>
      </c>
      <c r="AD63" s="128">
        <v>0</v>
      </c>
      <c r="AE63" s="128">
        <v>0</v>
      </c>
      <c r="AF63" s="128">
        <v>0</v>
      </c>
      <c r="AG63" s="128">
        <v>0</v>
      </c>
      <c r="AH63" s="131"/>
    </row>
    <row r="64" spans="1:34" hidden="1" x14ac:dyDescent="0.25">
      <c r="B64" s="128" t="s">
        <v>127</v>
      </c>
      <c r="C64" s="128">
        <v>0</v>
      </c>
      <c r="D64" s="128">
        <v>0</v>
      </c>
      <c r="E64" s="128">
        <v>0</v>
      </c>
      <c r="F64" s="128">
        <v>0</v>
      </c>
      <c r="G64" s="128">
        <v>0</v>
      </c>
      <c r="H64" s="128">
        <v>0</v>
      </c>
      <c r="I64" s="128">
        <v>0</v>
      </c>
      <c r="J64" s="128">
        <v>0</v>
      </c>
      <c r="K64" s="128">
        <v>0</v>
      </c>
      <c r="L64" s="128">
        <v>0</v>
      </c>
      <c r="M64" s="128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8">
        <v>0</v>
      </c>
      <c r="W64" s="128">
        <v>0</v>
      </c>
      <c r="X64" s="128">
        <v>0</v>
      </c>
      <c r="Y64" s="128">
        <v>0</v>
      </c>
      <c r="Z64" s="128">
        <v>0</v>
      </c>
      <c r="AA64" s="128">
        <v>0</v>
      </c>
      <c r="AB64" s="128">
        <v>0</v>
      </c>
      <c r="AC64" s="128">
        <v>0</v>
      </c>
      <c r="AD64" s="128">
        <v>0</v>
      </c>
      <c r="AE64" s="128">
        <v>0</v>
      </c>
      <c r="AF64" s="128">
        <v>0</v>
      </c>
      <c r="AG64" s="128">
        <v>0</v>
      </c>
      <c r="AH64" s="131"/>
    </row>
    <row r="65" spans="1:34" hidden="1" x14ac:dyDescent="0.25">
      <c r="B65" s="128" t="s">
        <v>128</v>
      </c>
      <c r="C65" s="128">
        <v>0</v>
      </c>
      <c r="D65" s="128">
        <v>0</v>
      </c>
      <c r="E65" s="128">
        <v>0</v>
      </c>
      <c r="F65" s="128">
        <v>0</v>
      </c>
      <c r="G65" s="128">
        <v>0</v>
      </c>
      <c r="H65" s="128">
        <v>0</v>
      </c>
      <c r="I65" s="128">
        <v>0</v>
      </c>
      <c r="J65" s="128">
        <v>0</v>
      </c>
      <c r="K65" s="128">
        <v>0</v>
      </c>
      <c r="L65" s="128">
        <v>0</v>
      </c>
      <c r="M65" s="128">
        <v>0</v>
      </c>
      <c r="N65" s="128">
        <v>0</v>
      </c>
      <c r="O65" s="128">
        <v>0</v>
      </c>
      <c r="P65" s="128">
        <v>0</v>
      </c>
      <c r="Q65" s="128">
        <v>0</v>
      </c>
      <c r="R65" s="128">
        <v>0</v>
      </c>
      <c r="S65" s="128">
        <v>0</v>
      </c>
      <c r="T65" s="128">
        <v>0</v>
      </c>
      <c r="U65" s="128">
        <v>0</v>
      </c>
      <c r="V65" s="128">
        <v>0</v>
      </c>
      <c r="W65" s="128">
        <v>0</v>
      </c>
      <c r="X65" s="128">
        <v>0</v>
      </c>
      <c r="Y65" s="128">
        <v>0</v>
      </c>
      <c r="Z65" s="128">
        <v>0</v>
      </c>
      <c r="AA65" s="128">
        <v>0</v>
      </c>
      <c r="AB65" s="128">
        <v>0</v>
      </c>
      <c r="AC65" s="128">
        <v>0</v>
      </c>
      <c r="AD65" s="128">
        <v>0</v>
      </c>
      <c r="AE65" s="128">
        <v>0</v>
      </c>
      <c r="AF65" s="128">
        <v>0</v>
      </c>
      <c r="AG65" s="128">
        <v>0</v>
      </c>
      <c r="AH65" s="131"/>
    </row>
    <row r="66" spans="1:34" hidden="1" x14ac:dyDescent="0.25">
      <c r="AH66" s="131"/>
    </row>
    <row r="67" spans="1:34" hidden="1" x14ac:dyDescent="0.25">
      <c r="A67" s="128" t="s">
        <v>133</v>
      </c>
      <c r="B67" s="128" t="s">
        <v>124</v>
      </c>
      <c r="C67" s="128">
        <v>0</v>
      </c>
      <c r="D67" s="128">
        <v>0</v>
      </c>
      <c r="E67" s="128">
        <v>0</v>
      </c>
      <c r="F67" s="128">
        <v>0</v>
      </c>
      <c r="G67" s="128">
        <v>0</v>
      </c>
      <c r="H67" s="128">
        <v>0</v>
      </c>
      <c r="I67" s="128">
        <v>0</v>
      </c>
      <c r="J67" s="128">
        <v>0</v>
      </c>
      <c r="K67" s="128">
        <v>0</v>
      </c>
      <c r="L67" s="128">
        <v>0</v>
      </c>
      <c r="M67" s="128">
        <v>0</v>
      </c>
      <c r="N67" s="128">
        <v>0</v>
      </c>
      <c r="O67" s="128">
        <v>0</v>
      </c>
      <c r="P67" s="128">
        <v>0</v>
      </c>
      <c r="Q67" s="128">
        <v>0</v>
      </c>
      <c r="R67" s="128">
        <v>0</v>
      </c>
      <c r="S67" s="128">
        <v>0</v>
      </c>
      <c r="T67" s="128">
        <v>0</v>
      </c>
      <c r="U67" s="128">
        <v>0</v>
      </c>
      <c r="V67" s="128">
        <v>0</v>
      </c>
      <c r="W67" s="128">
        <v>0</v>
      </c>
      <c r="X67" s="128">
        <v>0</v>
      </c>
      <c r="Y67" s="128">
        <v>0</v>
      </c>
      <c r="Z67" s="128">
        <v>0</v>
      </c>
      <c r="AA67" s="128">
        <v>0</v>
      </c>
      <c r="AB67" s="128">
        <v>0</v>
      </c>
      <c r="AC67" s="128">
        <v>0</v>
      </c>
      <c r="AD67" s="128">
        <v>0</v>
      </c>
      <c r="AE67" s="128">
        <v>0</v>
      </c>
      <c r="AF67" s="128">
        <v>0</v>
      </c>
      <c r="AG67" s="128">
        <v>0</v>
      </c>
      <c r="AH67" s="131"/>
    </row>
    <row r="68" spans="1:34" hidden="1" x14ac:dyDescent="0.25">
      <c r="B68" s="128" t="s">
        <v>125</v>
      </c>
      <c r="C68" s="128">
        <v>0</v>
      </c>
      <c r="D68" s="128">
        <v>0</v>
      </c>
      <c r="E68" s="128">
        <v>0</v>
      </c>
      <c r="F68" s="128">
        <v>0</v>
      </c>
      <c r="G68" s="128">
        <v>0</v>
      </c>
      <c r="H68" s="128">
        <v>0</v>
      </c>
      <c r="I68" s="128">
        <v>0</v>
      </c>
      <c r="J68" s="128">
        <v>0</v>
      </c>
      <c r="K68" s="128">
        <v>0</v>
      </c>
      <c r="L68" s="128">
        <v>0</v>
      </c>
      <c r="M68" s="128">
        <v>0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8">
        <v>0</v>
      </c>
      <c r="W68" s="128">
        <v>0</v>
      </c>
      <c r="X68" s="128">
        <v>0</v>
      </c>
      <c r="Y68" s="128">
        <v>0</v>
      </c>
      <c r="Z68" s="128">
        <v>0</v>
      </c>
      <c r="AA68" s="128">
        <v>0</v>
      </c>
      <c r="AB68" s="128">
        <v>0</v>
      </c>
      <c r="AC68" s="128">
        <v>0</v>
      </c>
      <c r="AD68" s="128">
        <v>0</v>
      </c>
      <c r="AE68" s="128">
        <v>0</v>
      </c>
      <c r="AF68" s="128">
        <v>0</v>
      </c>
      <c r="AG68" s="128">
        <v>0</v>
      </c>
      <c r="AH68" s="131"/>
    </row>
    <row r="69" spans="1:34" hidden="1" x14ac:dyDescent="0.25">
      <c r="B69" s="128" t="s">
        <v>126</v>
      </c>
      <c r="C69" s="128">
        <v>0</v>
      </c>
      <c r="D69" s="128">
        <v>0</v>
      </c>
      <c r="E69" s="128">
        <v>0</v>
      </c>
      <c r="F69" s="128">
        <v>0</v>
      </c>
      <c r="G69" s="128">
        <v>0</v>
      </c>
      <c r="H69" s="128">
        <v>0</v>
      </c>
      <c r="I69" s="128">
        <v>0</v>
      </c>
      <c r="J69" s="128">
        <v>0</v>
      </c>
      <c r="K69" s="128">
        <v>0</v>
      </c>
      <c r="L69" s="128">
        <v>0</v>
      </c>
      <c r="M69" s="128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</v>
      </c>
      <c r="S69" s="128">
        <v>0</v>
      </c>
      <c r="T69" s="128">
        <v>0</v>
      </c>
      <c r="U69" s="128">
        <v>0</v>
      </c>
      <c r="V69" s="128">
        <v>0</v>
      </c>
      <c r="W69" s="128">
        <v>0</v>
      </c>
      <c r="X69" s="128">
        <v>0</v>
      </c>
      <c r="Y69" s="128">
        <v>0</v>
      </c>
      <c r="Z69" s="128">
        <v>0</v>
      </c>
      <c r="AA69" s="128">
        <v>0</v>
      </c>
      <c r="AB69" s="128">
        <v>0</v>
      </c>
      <c r="AC69" s="128">
        <v>0</v>
      </c>
      <c r="AD69" s="128">
        <v>0</v>
      </c>
      <c r="AE69" s="128">
        <v>0</v>
      </c>
      <c r="AF69" s="128">
        <v>0</v>
      </c>
      <c r="AG69" s="128">
        <v>0</v>
      </c>
      <c r="AH69" s="131"/>
    </row>
    <row r="70" spans="1:34" hidden="1" x14ac:dyDescent="0.25">
      <c r="B70" s="128" t="s">
        <v>127</v>
      </c>
      <c r="C70" s="128">
        <v>0</v>
      </c>
      <c r="D70" s="128">
        <v>0</v>
      </c>
      <c r="E70" s="128">
        <v>0</v>
      </c>
      <c r="F70" s="128">
        <v>0</v>
      </c>
      <c r="G70" s="128">
        <v>0</v>
      </c>
      <c r="H70" s="128">
        <v>0</v>
      </c>
      <c r="I70" s="128">
        <v>0</v>
      </c>
      <c r="J70" s="128">
        <v>0</v>
      </c>
      <c r="K70" s="128">
        <v>0</v>
      </c>
      <c r="L70" s="128">
        <v>0</v>
      </c>
      <c r="M70" s="128">
        <v>0</v>
      </c>
      <c r="N70" s="128">
        <v>0</v>
      </c>
      <c r="O70" s="128">
        <v>0</v>
      </c>
      <c r="P70" s="128">
        <v>0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8">
        <v>0</v>
      </c>
      <c r="W70" s="128">
        <v>0</v>
      </c>
      <c r="X70" s="128">
        <v>0</v>
      </c>
      <c r="Y70" s="128">
        <v>0</v>
      </c>
      <c r="Z70" s="128">
        <v>0</v>
      </c>
      <c r="AA70" s="128">
        <v>0</v>
      </c>
      <c r="AB70" s="128">
        <v>0</v>
      </c>
      <c r="AC70" s="128">
        <v>0</v>
      </c>
      <c r="AD70" s="128">
        <v>0</v>
      </c>
      <c r="AE70" s="128">
        <v>0</v>
      </c>
      <c r="AF70" s="128">
        <v>0</v>
      </c>
      <c r="AG70" s="128">
        <v>0</v>
      </c>
      <c r="AH70" s="131"/>
    </row>
    <row r="71" spans="1:34" hidden="1" x14ac:dyDescent="0.25">
      <c r="B71" s="128" t="s">
        <v>128</v>
      </c>
      <c r="C71" s="128">
        <v>0</v>
      </c>
      <c r="D71" s="128">
        <v>0</v>
      </c>
      <c r="E71" s="128">
        <v>0</v>
      </c>
      <c r="F71" s="128">
        <v>0</v>
      </c>
      <c r="G71" s="128">
        <v>0</v>
      </c>
      <c r="H71" s="128">
        <v>0</v>
      </c>
      <c r="I71" s="128">
        <v>0</v>
      </c>
      <c r="J71" s="128">
        <v>0</v>
      </c>
      <c r="K71" s="128">
        <v>0</v>
      </c>
      <c r="L71" s="128">
        <v>0</v>
      </c>
      <c r="M71" s="128">
        <v>0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8">
        <v>0</v>
      </c>
      <c r="W71" s="128">
        <v>0</v>
      </c>
      <c r="X71" s="128">
        <v>0</v>
      </c>
      <c r="Y71" s="128">
        <v>0</v>
      </c>
      <c r="Z71" s="128">
        <v>0</v>
      </c>
      <c r="AA71" s="128">
        <v>0</v>
      </c>
      <c r="AB71" s="128">
        <v>0</v>
      </c>
      <c r="AC71" s="128">
        <v>0</v>
      </c>
      <c r="AD71" s="128">
        <v>0</v>
      </c>
      <c r="AE71" s="128">
        <v>0</v>
      </c>
      <c r="AF71" s="128">
        <v>0</v>
      </c>
      <c r="AG71" s="128">
        <v>0</v>
      </c>
      <c r="AH71" s="131"/>
    </row>
    <row r="72" spans="1:34" hidden="1" x14ac:dyDescent="0.25">
      <c r="AH72" s="131"/>
    </row>
    <row r="73" spans="1:34" hidden="1" x14ac:dyDescent="0.25">
      <c r="A73" s="128" t="s">
        <v>134</v>
      </c>
      <c r="B73" s="128" t="s">
        <v>124</v>
      </c>
      <c r="C73" s="128">
        <v>0</v>
      </c>
      <c r="D73" s="128">
        <v>0</v>
      </c>
      <c r="E73" s="128">
        <v>0</v>
      </c>
      <c r="F73" s="128">
        <v>0</v>
      </c>
      <c r="G73" s="128">
        <v>0</v>
      </c>
      <c r="H73" s="128">
        <v>0</v>
      </c>
      <c r="I73" s="128">
        <v>0</v>
      </c>
      <c r="J73" s="128">
        <v>0</v>
      </c>
      <c r="K73" s="128">
        <v>0</v>
      </c>
      <c r="L73" s="128">
        <v>0</v>
      </c>
      <c r="M73" s="128">
        <v>0</v>
      </c>
      <c r="N73" s="128">
        <v>0</v>
      </c>
      <c r="O73" s="128">
        <v>0</v>
      </c>
      <c r="P73" s="128">
        <v>0</v>
      </c>
      <c r="Q73" s="128">
        <v>0</v>
      </c>
      <c r="R73" s="128">
        <v>0</v>
      </c>
      <c r="S73" s="128">
        <v>0</v>
      </c>
      <c r="T73" s="128">
        <v>0</v>
      </c>
      <c r="U73" s="128">
        <v>0</v>
      </c>
      <c r="V73" s="128">
        <v>0</v>
      </c>
      <c r="W73" s="128">
        <v>0</v>
      </c>
      <c r="X73" s="128">
        <v>0</v>
      </c>
      <c r="Y73" s="128">
        <v>0</v>
      </c>
      <c r="Z73" s="128">
        <v>0</v>
      </c>
      <c r="AA73" s="128">
        <v>0</v>
      </c>
      <c r="AB73" s="128">
        <v>0</v>
      </c>
      <c r="AC73" s="128">
        <v>0</v>
      </c>
      <c r="AD73" s="128">
        <v>0</v>
      </c>
      <c r="AE73" s="128">
        <v>0</v>
      </c>
      <c r="AF73" s="128">
        <v>0</v>
      </c>
      <c r="AG73" s="128">
        <v>0</v>
      </c>
      <c r="AH73" s="131"/>
    </row>
    <row r="74" spans="1:34" hidden="1" x14ac:dyDescent="0.25">
      <c r="B74" s="128" t="s">
        <v>125</v>
      </c>
      <c r="C74" s="128">
        <v>0</v>
      </c>
      <c r="D74" s="128">
        <v>0</v>
      </c>
      <c r="E74" s="128">
        <v>0</v>
      </c>
      <c r="F74" s="128">
        <v>0</v>
      </c>
      <c r="G74" s="128">
        <v>0</v>
      </c>
      <c r="H74" s="128">
        <v>0</v>
      </c>
      <c r="I74" s="128">
        <v>0</v>
      </c>
      <c r="J74" s="128">
        <v>0</v>
      </c>
      <c r="K74" s="128">
        <v>0</v>
      </c>
      <c r="L74" s="128">
        <v>0</v>
      </c>
      <c r="M74" s="128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0</v>
      </c>
      <c r="S74" s="128">
        <v>0</v>
      </c>
      <c r="T74" s="128">
        <v>0</v>
      </c>
      <c r="U74" s="128">
        <v>0</v>
      </c>
      <c r="V74" s="128">
        <v>0</v>
      </c>
      <c r="W74" s="128">
        <v>0</v>
      </c>
      <c r="X74" s="128">
        <v>0</v>
      </c>
      <c r="Y74" s="128">
        <v>0</v>
      </c>
      <c r="Z74" s="128">
        <v>0</v>
      </c>
      <c r="AA74" s="128">
        <v>0</v>
      </c>
      <c r="AB74" s="128">
        <v>0</v>
      </c>
      <c r="AC74" s="128">
        <v>0</v>
      </c>
      <c r="AD74" s="128">
        <v>0</v>
      </c>
      <c r="AE74" s="128">
        <v>0</v>
      </c>
      <c r="AF74" s="128">
        <v>0</v>
      </c>
      <c r="AG74" s="128">
        <v>0</v>
      </c>
      <c r="AH74" s="131"/>
    </row>
    <row r="75" spans="1:34" hidden="1" x14ac:dyDescent="0.25">
      <c r="B75" s="128" t="s">
        <v>126</v>
      </c>
      <c r="C75" s="128">
        <v>0</v>
      </c>
      <c r="D75" s="128">
        <v>0</v>
      </c>
      <c r="E75" s="128">
        <v>0</v>
      </c>
      <c r="F75" s="128">
        <v>0</v>
      </c>
      <c r="G75" s="128">
        <v>0</v>
      </c>
      <c r="H75" s="128">
        <v>0</v>
      </c>
      <c r="I75" s="128">
        <v>0</v>
      </c>
      <c r="J75" s="128">
        <v>0</v>
      </c>
      <c r="K75" s="128">
        <v>0</v>
      </c>
      <c r="L75" s="128">
        <v>0</v>
      </c>
      <c r="M75" s="128">
        <v>0</v>
      </c>
      <c r="N75" s="128">
        <v>0</v>
      </c>
      <c r="O75" s="128">
        <v>0</v>
      </c>
      <c r="P75" s="128">
        <v>0</v>
      </c>
      <c r="Q75" s="128">
        <v>0</v>
      </c>
      <c r="R75" s="128">
        <v>0</v>
      </c>
      <c r="S75" s="128">
        <v>0</v>
      </c>
      <c r="T75" s="128">
        <v>0</v>
      </c>
      <c r="U75" s="128">
        <v>0</v>
      </c>
      <c r="V75" s="128">
        <v>0</v>
      </c>
      <c r="W75" s="128">
        <v>0</v>
      </c>
      <c r="X75" s="128">
        <v>0</v>
      </c>
      <c r="Y75" s="128">
        <v>0</v>
      </c>
      <c r="Z75" s="128">
        <v>0</v>
      </c>
      <c r="AA75" s="128">
        <v>0</v>
      </c>
      <c r="AB75" s="128">
        <v>0</v>
      </c>
      <c r="AC75" s="128">
        <v>0</v>
      </c>
      <c r="AD75" s="128">
        <v>0</v>
      </c>
      <c r="AE75" s="128">
        <v>0</v>
      </c>
      <c r="AF75" s="128">
        <v>0</v>
      </c>
      <c r="AG75" s="128">
        <v>0</v>
      </c>
      <c r="AH75" s="131"/>
    </row>
    <row r="76" spans="1:34" hidden="1" x14ac:dyDescent="0.25">
      <c r="B76" s="128" t="s">
        <v>127</v>
      </c>
      <c r="C76" s="128">
        <v>0</v>
      </c>
      <c r="D76" s="128">
        <v>0</v>
      </c>
      <c r="E76" s="128">
        <v>0</v>
      </c>
      <c r="F76" s="128">
        <v>0</v>
      </c>
      <c r="G76" s="128">
        <v>0</v>
      </c>
      <c r="H76" s="128">
        <v>0</v>
      </c>
      <c r="I76" s="128">
        <v>0</v>
      </c>
      <c r="J76" s="128">
        <v>0</v>
      </c>
      <c r="K76" s="128">
        <v>0</v>
      </c>
      <c r="L76" s="128">
        <v>0</v>
      </c>
      <c r="M76" s="128">
        <v>0</v>
      </c>
      <c r="N76" s="128">
        <v>0</v>
      </c>
      <c r="O76" s="128">
        <v>0</v>
      </c>
      <c r="P76" s="128">
        <v>0</v>
      </c>
      <c r="Q76" s="128">
        <v>0</v>
      </c>
      <c r="R76" s="128">
        <v>0</v>
      </c>
      <c r="S76" s="128">
        <v>0</v>
      </c>
      <c r="T76" s="128">
        <v>0</v>
      </c>
      <c r="U76" s="128">
        <v>0</v>
      </c>
      <c r="V76" s="128">
        <v>0</v>
      </c>
      <c r="W76" s="128">
        <v>0</v>
      </c>
      <c r="X76" s="128">
        <v>0</v>
      </c>
      <c r="Y76" s="128">
        <v>0</v>
      </c>
      <c r="Z76" s="128">
        <v>0</v>
      </c>
      <c r="AA76" s="128">
        <v>0</v>
      </c>
      <c r="AB76" s="128">
        <v>0</v>
      </c>
      <c r="AC76" s="128">
        <v>0</v>
      </c>
      <c r="AD76" s="128">
        <v>0</v>
      </c>
      <c r="AE76" s="128">
        <v>0</v>
      </c>
      <c r="AF76" s="128">
        <v>0</v>
      </c>
      <c r="AG76" s="128">
        <v>0</v>
      </c>
      <c r="AH76" s="131"/>
    </row>
    <row r="77" spans="1:34" hidden="1" x14ac:dyDescent="0.25">
      <c r="B77" s="128" t="s">
        <v>128</v>
      </c>
      <c r="C77" s="128">
        <v>0</v>
      </c>
      <c r="D77" s="128">
        <v>0</v>
      </c>
      <c r="E77" s="128">
        <v>0</v>
      </c>
      <c r="F77" s="128">
        <v>0</v>
      </c>
      <c r="G77" s="128">
        <v>0</v>
      </c>
      <c r="H77" s="128">
        <v>0</v>
      </c>
      <c r="I77" s="128">
        <v>0</v>
      </c>
      <c r="J77" s="128">
        <v>0</v>
      </c>
      <c r="K77" s="128">
        <v>0</v>
      </c>
      <c r="L77" s="128">
        <v>0</v>
      </c>
      <c r="M77" s="128">
        <v>0</v>
      </c>
      <c r="N77" s="128">
        <v>0</v>
      </c>
      <c r="O77" s="128">
        <v>0</v>
      </c>
      <c r="P77" s="128">
        <v>0</v>
      </c>
      <c r="Q77" s="128">
        <v>0</v>
      </c>
      <c r="R77" s="128">
        <v>0</v>
      </c>
      <c r="S77" s="128">
        <v>0</v>
      </c>
      <c r="T77" s="128">
        <v>0</v>
      </c>
      <c r="U77" s="128">
        <v>0</v>
      </c>
      <c r="V77" s="128">
        <v>0</v>
      </c>
      <c r="W77" s="128">
        <v>0</v>
      </c>
      <c r="X77" s="128">
        <v>0</v>
      </c>
      <c r="Y77" s="128">
        <v>0</v>
      </c>
      <c r="Z77" s="128">
        <v>0</v>
      </c>
      <c r="AA77" s="128">
        <v>0</v>
      </c>
      <c r="AB77" s="128">
        <v>0</v>
      </c>
      <c r="AC77" s="128">
        <v>0</v>
      </c>
      <c r="AD77" s="128">
        <v>0</v>
      </c>
      <c r="AE77" s="128">
        <v>0</v>
      </c>
      <c r="AF77" s="128">
        <v>0</v>
      </c>
      <c r="AG77" s="128">
        <v>0</v>
      </c>
      <c r="AH77" s="131"/>
    </row>
    <row r="78" spans="1:34" hidden="1" x14ac:dyDescent="0.25">
      <c r="AH78" s="131"/>
    </row>
    <row r="79" spans="1:34" hidden="1" x14ac:dyDescent="0.25">
      <c r="A79" s="128" t="s">
        <v>135</v>
      </c>
      <c r="B79" s="128" t="s">
        <v>124</v>
      </c>
      <c r="C79" s="128">
        <v>0</v>
      </c>
      <c r="D79" s="128">
        <v>0</v>
      </c>
      <c r="E79" s="128">
        <v>0</v>
      </c>
      <c r="F79" s="128">
        <v>0</v>
      </c>
      <c r="G79" s="128">
        <v>0</v>
      </c>
      <c r="H79" s="128">
        <v>0</v>
      </c>
      <c r="I79" s="128">
        <v>0</v>
      </c>
      <c r="J79" s="128">
        <v>0</v>
      </c>
      <c r="K79" s="128">
        <v>0</v>
      </c>
      <c r="L79" s="128">
        <v>0</v>
      </c>
      <c r="M79" s="128">
        <v>0</v>
      </c>
      <c r="N79" s="128">
        <v>0</v>
      </c>
      <c r="O79" s="128">
        <v>0</v>
      </c>
      <c r="P79" s="128">
        <v>0</v>
      </c>
      <c r="Q79" s="128">
        <v>0</v>
      </c>
      <c r="R79" s="128">
        <v>0</v>
      </c>
      <c r="S79" s="128">
        <v>0</v>
      </c>
      <c r="T79" s="128">
        <v>0</v>
      </c>
      <c r="U79" s="128">
        <v>0</v>
      </c>
      <c r="V79" s="128">
        <v>0</v>
      </c>
      <c r="W79" s="128">
        <v>0</v>
      </c>
      <c r="X79" s="128">
        <v>0</v>
      </c>
      <c r="Y79" s="128">
        <v>0</v>
      </c>
      <c r="Z79" s="128">
        <v>0</v>
      </c>
      <c r="AA79" s="128">
        <v>0</v>
      </c>
      <c r="AB79" s="128">
        <v>0</v>
      </c>
      <c r="AC79" s="128">
        <v>0</v>
      </c>
      <c r="AD79" s="128">
        <v>0</v>
      </c>
      <c r="AE79" s="128">
        <v>0</v>
      </c>
      <c r="AF79" s="128">
        <v>0</v>
      </c>
      <c r="AG79" s="128">
        <v>0</v>
      </c>
      <c r="AH79" s="131"/>
    </row>
    <row r="80" spans="1:34" hidden="1" x14ac:dyDescent="0.25">
      <c r="B80" s="128" t="s">
        <v>125</v>
      </c>
      <c r="C80" s="128">
        <v>0</v>
      </c>
      <c r="D80" s="128">
        <v>0</v>
      </c>
      <c r="E80" s="128">
        <v>0</v>
      </c>
      <c r="F80" s="128">
        <v>0</v>
      </c>
      <c r="G80" s="128">
        <v>0</v>
      </c>
      <c r="H80" s="128">
        <v>0</v>
      </c>
      <c r="I80" s="128">
        <v>0</v>
      </c>
      <c r="J80" s="128">
        <v>0</v>
      </c>
      <c r="K80" s="128">
        <v>0</v>
      </c>
      <c r="L80" s="128">
        <v>0</v>
      </c>
      <c r="M80" s="128">
        <v>0</v>
      </c>
      <c r="N80" s="128">
        <v>0</v>
      </c>
      <c r="O80" s="128">
        <v>0</v>
      </c>
      <c r="P80" s="128">
        <v>0</v>
      </c>
      <c r="Q80" s="128">
        <v>0</v>
      </c>
      <c r="R80" s="128">
        <v>0</v>
      </c>
      <c r="S80" s="128">
        <v>0</v>
      </c>
      <c r="T80" s="128">
        <v>0</v>
      </c>
      <c r="U80" s="128">
        <v>0</v>
      </c>
      <c r="V80" s="128">
        <v>0</v>
      </c>
      <c r="W80" s="128">
        <v>0</v>
      </c>
      <c r="X80" s="128">
        <v>0</v>
      </c>
      <c r="Y80" s="128">
        <v>0</v>
      </c>
      <c r="Z80" s="128">
        <v>0</v>
      </c>
      <c r="AA80" s="128">
        <v>0</v>
      </c>
      <c r="AB80" s="128">
        <v>0</v>
      </c>
      <c r="AC80" s="128">
        <v>0</v>
      </c>
      <c r="AD80" s="128">
        <v>0</v>
      </c>
      <c r="AE80" s="128">
        <v>0</v>
      </c>
      <c r="AF80" s="128">
        <v>0</v>
      </c>
      <c r="AG80" s="128">
        <v>0</v>
      </c>
      <c r="AH80" s="131"/>
    </row>
    <row r="81" spans="1:34" hidden="1" x14ac:dyDescent="0.25">
      <c r="B81" s="128" t="s">
        <v>126</v>
      </c>
      <c r="C81" s="128">
        <v>0</v>
      </c>
      <c r="D81" s="128">
        <v>0</v>
      </c>
      <c r="E81" s="128">
        <v>0</v>
      </c>
      <c r="F81" s="128">
        <v>0</v>
      </c>
      <c r="G81" s="128">
        <v>0</v>
      </c>
      <c r="H81" s="128">
        <v>0</v>
      </c>
      <c r="I81" s="128">
        <v>0</v>
      </c>
      <c r="J81" s="128">
        <v>0</v>
      </c>
      <c r="K81" s="128">
        <v>0</v>
      </c>
      <c r="L81" s="128">
        <v>0</v>
      </c>
      <c r="M81" s="128">
        <v>0</v>
      </c>
      <c r="N81" s="128">
        <v>0</v>
      </c>
      <c r="O81" s="128">
        <v>0</v>
      </c>
      <c r="P81" s="128">
        <v>0</v>
      </c>
      <c r="Q81" s="128">
        <v>0</v>
      </c>
      <c r="R81" s="128">
        <v>0</v>
      </c>
      <c r="S81" s="128">
        <v>0</v>
      </c>
      <c r="T81" s="128">
        <v>0</v>
      </c>
      <c r="U81" s="128">
        <v>0</v>
      </c>
      <c r="V81" s="128">
        <v>0</v>
      </c>
      <c r="W81" s="128">
        <v>0</v>
      </c>
      <c r="X81" s="128">
        <v>0</v>
      </c>
      <c r="Y81" s="128">
        <v>0</v>
      </c>
      <c r="Z81" s="128">
        <v>0</v>
      </c>
      <c r="AA81" s="128">
        <v>0</v>
      </c>
      <c r="AB81" s="128">
        <v>0</v>
      </c>
      <c r="AC81" s="128">
        <v>0</v>
      </c>
      <c r="AD81" s="128">
        <v>0</v>
      </c>
      <c r="AE81" s="128">
        <v>0</v>
      </c>
      <c r="AF81" s="128">
        <v>0</v>
      </c>
      <c r="AG81" s="128">
        <v>0</v>
      </c>
      <c r="AH81" s="131"/>
    </row>
    <row r="82" spans="1:34" hidden="1" x14ac:dyDescent="0.25">
      <c r="B82" s="128" t="s">
        <v>127</v>
      </c>
      <c r="C82" s="128">
        <v>0</v>
      </c>
      <c r="D82" s="128">
        <v>0</v>
      </c>
      <c r="E82" s="128">
        <v>0</v>
      </c>
      <c r="F82" s="128">
        <v>0</v>
      </c>
      <c r="G82" s="128">
        <v>0</v>
      </c>
      <c r="H82" s="128">
        <v>0</v>
      </c>
      <c r="I82" s="128">
        <v>0</v>
      </c>
      <c r="J82" s="128">
        <v>0</v>
      </c>
      <c r="K82" s="128">
        <v>0</v>
      </c>
      <c r="L82" s="128">
        <v>0</v>
      </c>
      <c r="M82" s="128">
        <v>0</v>
      </c>
      <c r="N82" s="128">
        <v>0</v>
      </c>
      <c r="O82" s="128">
        <v>0</v>
      </c>
      <c r="P82" s="128">
        <v>0</v>
      </c>
      <c r="Q82" s="128">
        <v>0</v>
      </c>
      <c r="R82" s="128">
        <v>0</v>
      </c>
      <c r="S82" s="128">
        <v>0</v>
      </c>
      <c r="T82" s="128">
        <v>0</v>
      </c>
      <c r="U82" s="128">
        <v>0</v>
      </c>
      <c r="V82" s="128">
        <v>0</v>
      </c>
      <c r="W82" s="128">
        <v>0</v>
      </c>
      <c r="X82" s="128">
        <v>0</v>
      </c>
      <c r="Y82" s="128">
        <v>0</v>
      </c>
      <c r="Z82" s="128">
        <v>0</v>
      </c>
      <c r="AA82" s="128">
        <v>0</v>
      </c>
      <c r="AB82" s="128">
        <v>0</v>
      </c>
      <c r="AC82" s="128">
        <v>0</v>
      </c>
      <c r="AD82" s="128">
        <v>0</v>
      </c>
      <c r="AE82" s="128">
        <v>0</v>
      </c>
      <c r="AF82" s="128">
        <v>0</v>
      </c>
      <c r="AG82" s="128">
        <v>0</v>
      </c>
      <c r="AH82" s="131"/>
    </row>
    <row r="83" spans="1:34" hidden="1" x14ac:dyDescent="0.25">
      <c r="B83" s="128" t="s">
        <v>128</v>
      </c>
      <c r="C83" s="128">
        <v>0</v>
      </c>
      <c r="D83" s="128">
        <v>0</v>
      </c>
      <c r="E83" s="128">
        <v>0</v>
      </c>
      <c r="F83" s="128">
        <v>0</v>
      </c>
      <c r="G83" s="128">
        <v>0</v>
      </c>
      <c r="H83" s="128">
        <v>0</v>
      </c>
      <c r="I83" s="128">
        <v>0</v>
      </c>
      <c r="J83" s="128">
        <v>0</v>
      </c>
      <c r="K83" s="128">
        <v>0</v>
      </c>
      <c r="L83" s="128">
        <v>0</v>
      </c>
      <c r="M83" s="128">
        <v>0</v>
      </c>
      <c r="N83" s="128">
        <v>0</v>
      </c>
      <c r="O83" s="128">
        <v>0</v>
      </c>
      <c r="P83" s="128">
        <v>0</v>
      </c>
      <c r="Q83" s="128">
        <v>0</v>
      </c>
      <c r="R83" s="128">
        <v>0</v>
      </c>
      <c r="S83" s="128">
        <v>0</v>
      </c>
      <c r="T83" s="128">
        <v>0</v>
      </c>
      <c r="U83" s="128">
        <v>0</v>
      </c>
      <c r="V83" s="128">
        <v>0</v>
      </c>
      <c r="W83" s="128">
        <v>0</v>
      </c>
      <c r="X83" s="128">
        <v>0</v>
      </c>
      <c r="Y83" s="128">
        <v>0</v>
      </c>
      <c r="Z83" s="128">
        <v>0</v>
      </c>
      <c r="AA83" s="128">
        <v>0</v>
      </c>
      <c r="AB83" s="128">
        <v>0</v>
      </c>
      <c r="AC83" s="128">
        <v>0</v>
      </c>
      <c r="AD83" s="128">
        <v>0</v>
      </c>
      <c r="AE83" s="128">
        <v>0</v>
      </c>
      <c r="AF83" s="128">
        <v>0</v>
      </c>
      <c r="AG83" s="128">
        <v>0</v>
      </c>
      <c r="AH83" s="131"/>
    </row>
    <row r="84" spans="1:34" hidden="1" x14ac:dyDescent="0.25">
      <c r="AH84" s="131"/>
    </row>
    <row r="85" spans="1:34" hidden="1" x14ac:dyDescent="0.25">
      <c r="A85" s="128" t="s">
        <v>136</v>
      </c>
      <c r="B85" s="128" t="s">
        <v>124</v>
      </c>
      <c r="C85" s="128">
        <v>0</v>
      </c>
      <c r="D85" s="128">
        <v>0</v>
      </c>
      <c r="E85" s="128">
        <v>0</v>
      </c>
      <c r="F85" s="128">
        <v>0</v>
      </c>
      <c r="G85" s="128">
        <v>0</v>
      </c>
      <c r="H85" s="128">
        <v>0</v>
      </c>
      <c r="I85" s="128">
        <v>0</v>
      </c>
      <c r="J85" s="128">
        <v>0</v>
      </c>
      <c r="K85" s="128">
        <v>0</v>
      </c>
      <c r="L85" s="128">
        <v>0</v>
      </c>
      <c r="M85" s="128">
        <v>0</v>
      </c>
      <c r="N85" s="128">
        <v>0</v>
      </c>
      <c r="O85" s="128">
        <v>0</v>
      </c>
      <c r="P85" s="128">
        <v>0</v>
      </c>
      <c r="Q85" s="128">
        <v>0</v>
      </c>
      <c r="R85" s="128">
        <v>0</v>
      </c>
      <c r="S85" s="128">
        <v>0</v>
      </c>
      <c r="T85" s="128">
        <v>0</v>
      </c>
      <c r="U85" s="128">
        <v>0</v>
      </c>
      <c r="V85" s="128">
        <v>0</v>
      </c>
      <c r="W85" s="128">
        <v>0</v>
      </c>
      <c r="X85" s="128">
        <v>0</v>
      </c>
      <c r="Y85" s="128">
        <v>0</v>
      </c>
      <c r="Z85" s="128">
        <v>0</v>
      </c>
      <c r="AA85" s="128">
        <v>0</v>
      </c>
      <c r="AB85" s="128">
        <v>0</v>
      </c>
      <c r="AC85" s="128">
        <v>0</v>
      </c>
      <c r="AD85" s="128">
        <v>0</v>
      </c>
      <c r="AE85" s="128">
        <v>0</v>
      </c>
      <c r="AF85" s="128">
        <v>0</v>
      </c>
      <c r="AG85" s="128">
        <v>0</v>
      </c>
      <c r="AH85" s="131"/>
    </row>
    <row r="86" spans="1:34" hidden="1" x14ac:dyDescent="0.25">
      <c r="B86" s="128" t="s">
        <v>125</v>
      </c>
      <c r="C86" s="128">
        <v>0</v>
      </c>
      <c r="D86" s="128">
        <v>0</v>
      </c>
      <c r="E86" s="128">
        <v>0</v>
      </c>
      <c r="F86" s="128">
        <v>0</v>
      </c>
      <c r="G86" s="128">
        <v>0</v>
      </c>
      <c r="H86" s="128">
        <v>0</v>
      </c>
      <c r="I86" s="128">
        <v>0</v>
      </c>
      <c r="J86" s="128">
        <v>0</v>
      </c>
      <c r="K86" s="128">
        <v>0</v>
      </c>
      <c r="L86" s="128">
        <v>0</v>
      </c>
      <c r="M86" s="128">
        <v>0</v>
      </c>
      <c r="N86" s="128">
        <v>0</v>
      </c>
      <c r="O86" s="128">
        <v>0</v>
      </c>
      <c r="P86" s="128">
        <v>0</v>
      </c>
      <c r="Q86" s="128">
        <v>0</v>
      </c>
      <c r="R86" s="128">
        <v>0</v>
      </c>
      <c r="S86" s="128">
        <v>0</v>
      </c>
      <c r="T86" s="128">
        <v>0</v>
      </c>
      <c r="U86" s="128">
        <v>0</v>
      </c>
      <c r="V86" s="128">
        <v>0</v>
      </c>
      <c r="W86" s="128">
        <v>0</v>
      </c>
      <c r="X86" s="128">
        <v>0</v>
      </c>
      <c r="Y86" s="128">
        <v>0</v>
      </c>
      <c r="Z86" s="128">
        <v>0</v>
      </c>
      <c r="AA86" s="128">
        <v>0</v>
      </c>
      <c r="AB86" s="128">
        <v>0</v>
      </c>
      <c r="AC86" s="128">
        <v>0</v>
      </c>
      <c r="AD86" s="128">
        <v>0</v>
      </c>
      <c r="AE86" s="128">
        <v>0</v>
      </c>
      <c r="AF86" s="128">
        <v>0</v>
      </c>
      <c r="AG86" s="128">
        <v>0</v>
      </c>
      <c r="AH86" s="131"/>
    </row>
    <row r="87" spans="1:34" hidden="1" x14ac:dyDescent="0.25">
      <c r="B87" s="128" t="s">
        <v>126</v>
      </c>
      <c r="C87" s="128">
        <v>0</v>
      </c>
      <c r="D87" s="128">
        <v>0</v>
      </c>
      <c r="E87" s="128">
        <v>0</v>
      </c>
      <c r="F87" s="128">
        <v>0</v>
      </c>
      <c r="G87" s="128">
        <v>0</v>
      </c>
      <c r="H87" s="128">
        <v>0</v>
      </c>
      <c r="I87" s="128">
        <v>0</v>
      </c>
      <c r="J87" s="128">
        <v>0</v>
      </c>
      <c r="K87" s="128">
        <v>0</v>
      </c>
      <c r="L87" s="128">
        <v>0</v>
      </c>
      <c r="M87" s="128">
        <v>0</v>
      </c>
      <c r="N87" s="128">
        <v>0</v>
      </c>
      <c r="O87" s="128">
        <v>0</v>
      </c>
      <c r="P87" s="128">
        <v>0</v>
      </c>
      <c r="Q87" s="128">
        <v>0</v>
      </c>
      <c r="R87" s="128">
        <v>0</v>
      </c>
      <c r="S87" s="128">
        <v>0</v>
      </c>
      <c r="T87" s="128">
        <v>0</v>
      </c>
      <c r="U87" s="128">
        <v>0</v>
      </c>
      <c r="V87" s="128">
        <v>0</v>
      </c>
      <c r="W87" s="128">
        <v>0</v>
      </c>
      <c r="X87" s="128">
        <v>0</v>
      </c>
      <c r="Y87" s="128">
        <v>0</v>
      </c>
      <c r="Z87" s="128">
        <v>0</v>
      </c>
      <c r="AA87" s="128">
        <v>0</v>
      </c>
      <c r="AB87" s="128">
        <v>0</v>
      </c>
      <c r="AC87" s="128">
        <v>0</v>
      </c>
      <c r="AD87" s="128">
        <v>0</v>
      </c>
      <c r="AE87" s="128">
        <v>0</v>
      </c>
      <c r="AF87" s="128">
        <v>0</v>
      </c>
      <c r="AG87" s="128">
        <v>0</v>
      </c>
      <c r="AH87" s="131"/>
    </row>
    <row r="88" spans="1:34" hidden="1" x14ac:dyDescent="0.25">
      <c r="B88" s="128" t="s">
        <v>127</v>
      </c>
      <c r="C88" s="128">
        <v>0</v>
      </c>
      <c r="D88" s="128">
        <v>0</v>
      </c>
      <c r="E88" s="128">
        <v>0</v>
      </c>
      <c r="F88" s="128">
        <v>0</v>
      </c>
      <c r="G88" s="128">
        <v>0</v>
      </c>
      <c r="H88" s="128">
        <v>0</v>
      </c>
      <c r="I88" s="128">
        <v>0</v>
      </c>
      <c r="J88" s="128">
        <v>0</v>
      </c>
      <c r="K88" s="128">
        <v>0</v>
      </c>
      <c r="L88" s="128">
        <v>0</v>
      </c>
      <c r="M88" s="128">
        <v>0</v>
      </c>
      <c r="N88" s="128">
        <v>0</v>
      </c>
      <c r="O88" s="128">
        <v>0</v>
      </c>
      <c r="P88" s="128">
        <v>0</v>
      </c>
      <c r="Q88" s="128">
        <v>0</v>
      </c>
      <c r="R88" s="128">
        <v>0</v>
      </c>
      <c r="S88" s="128">
        <v>0</v>
      </c>
      <c r="T88" s="128">
        <v>0</v>
      </c>
      <c r="U88" s="128">
        <v>0</v>
      </c>
      <c r="V88" s="128">
        <v>0</v>
      </c>
      <c r="W88" s="128">
        <v>0</v>
      </c>
      <c r="X88" s="128">
        <v>0</v>
      </c>
      <c r="Y88" s="128">
        <v>0</v>
      </c>
      <c r="Z88" s="128">
        <v>0</v>
      </c>
      <c r="AA88" s="128">
        <v>0</v>
      </c>
      <c r="AB88" s="128">
        <v>0</v>
      </c>
      <c r="AC88" s="128">
        <v>0</v>
      </c>
      <c r="AD88" s="128">
        <v>0</v>
      </c>
      <c r="AE88" s="128">
        <v>0</v>
      </c>
      <c r="AF88" s="128">
        <v>0</v>
      </c>
      <c r="AG88" s="128">
        <v>0</v>
      </c>
      <c r="AH88" s="131"/>
    </row>
    <row r="89" spans="1:34" hidden="1" x14ac:dyDescent="0.25">
      <c r="B89" s="128" t="s">
        <v>128</v>
      </c>
      <c r="C89" s="128">
        <v>0</v>
      </c>
      <c r="D89" s="128">
        <v>0</v>
      </c>
      <c r="E89" s="128">
        <v>0</v>
      </c>
      <c r="F89" s="128">
        <v>0</v>
      </c>
      <c r="G89" s="128">
        <v>0</v>
      </c>
      <c r="H89" s="128">
        <v>0</v>
      </c>
      <c r="I89" s="128">
        <v>0</v>
      </c>
      <c r="J89" s="128">
        <v>0</v>
      </c>
      <c r="K89" s="128">
        <v>0</v>
      </c>
      <c r="L89" s="128">
        <v>0</v>
      </c>
      <c r="M89" s="128">
        <v>0</v>
      </c>
      <c r="N89" s="128">
        <v>0</v>
      </c>
      <c r="O89" s="128">
        <v>0</v>
      </c>
      <c r="P89" s="128">
        <v>0</v>
      </c>
      <c r="Q89" s="128">
        <v>0</v>
      </c>
      <c r="R89" s="128">
        <v>0</v>
      </c>
      <c r="S89" s="128">
        <v>0</v>
      </c>
      <c r="T89" s="128">
        <v>0</v>
      </c>
      <c r="U89" s="128">
        <v>0</v>
      </c>
      <c r="V89" s="128">
        <v>0</v>
      </c>
      <c r="W89" s="128">
        <v>0</v>
      </c>
      <c r="X89" s="128">
        <v>0</v>
      </c>
      <c r="Y89" s="128">
        <v>0</v>
      </c>
      <c r="Z89" s="128">
        <v>0</v>
      </c>
      <c r="AA89" s="128">
        <v>0</v>
      </c>
      <c r="AB89" s="128">
        <v>0</v>
      </c>
      <c r="AC89" s="128">
        <v>0</v>
      </c>
      <c r="AD89" s="128">
        <v>0</v>
      </c>
      <c r="AE89" s="128">
        <v>0</v>
      </c>
      <c r="AF89" s="128">
        <v>0</v>
      </c>
      <c r="AG89" s="128">
        <v>0</v>
      </c>
      <c r="AH89" s="131"/>
    </row>
    <row r="90" spans="1:34" hidden="1" x14ac:dyDescent="0.25">
      <c r="AH90" s="131"/>
    </row>
    <row r="91" spans="1:34" hidden="1" x14ac:dyDescent="0.25">
      <c r="A91" s="128" t="s">
        <v>137</v>
      </c>
      <c r="B91" s="128" t="s">
        <v>124</v>
      </c>
      <c r="C91" s="128">
        <f>+[5]Citation!E91</f>
        <v>771</v>
      </c>
      <c r="D91" s="128">
        <f>+[5]Citation!H91</f>
        <v>770</v>
      </c>
      <c r="E91" s="128">
        <f>+[5]Citation!K91</f>
        <v>771</v>
      </c>
      <c r="F91" s="128">
        <f>+[5]Citation!N91</f>
        <v>757</v>
      </c>
      <c r="G91" s="128">
        <f>+[5]Citation!Q91</f>
        <v>761</v>
      </c>
      <c r="H91" s="128">
        <f>+[5]Citation!T91</f>
        <v>764</v>
      </c>
      <c r="I91" s="128">
        <f>+[5]Citation!W91</f>
        <v>754</v>
      </c>
      <c r="J91" s="128">
        <f>+[5]Citation!Z91</f>
        <v>753</v>
      </c>
      <c r="K91" s="128">
        <f>+[5]Citation!AC91</f>
        <v>761</v>
      </c>
      <c r="L91" s="128">
        <f>+[5]Citation!AF91</f>
        <v>759</v>
      </c>
      <c r="M91" s="128">
        <f>+[5]Citation!AI91</f>
        <v>756</v>
      </c>
      <c r="N91" s="128">
        <f>+[5]Citation!AL91</f>
        <v>748</v>
      </c>
      <c r="O91" s="128">
        <f>+[5]Citation!AO91</f>
        <v>750</v>
      </c>
      <c r="P91" s="128">
        <f>+[5]Citation!AR91</f>
        <v>751</v>
      </c>
      <c r="Q91" s="128">
        <f>+[5]Citation!AU91</f>
        <v>745</v>
      </c>
      <c r="R91" s="128">
        <f>+[5]Citation!AX91</f>
        <v>743</v>
      </c>
      <c r="S91" s="128">
        <f>+[5]Citation!BA91</f>
        <v>743</v>
      </c>
      <c r="T91" s="128">
        <f>+[5]Citation!BD91</f>
        <v>735</v>
      </c>
      <c r="U91" s="128">
        <f>+[5]Citation!BG91</f>
        <v>736</v>
      </c>
      <c r="V91" s="128">
        <f>+[5]Citation!BJ91</f>
        <v>742</v>
      </c>
      <c r="W91" s="128">
        <f>+[5]Citation!BM91</f>
        <v>740</v>
      </c>
      <c r="X91" s="128">
        <f>+[5]Citation!BP91</f>
        <v>742</v>
      </c>
      <c r="Y91" s="128">
        <f>+[5]Citation!BS91</f>
        <v>746</v>
      </c>
      <c r="Z91" s="128">
        <f>+[5]Citation!BV91</f>
        <v>744</v>
      </c>
      <c r="AA91" s="128">
        <f>+[5]Citation!BY91</f>
        <v>726</v>
      </c>
      <c r="AB91" s="128">
        <f>+[5]Citation!CB91</f>
        <v>716</v>
      </c>
      <c r="AC91" s="128">
        <f>+[5]Citation!CE91</f>
        <v>712</v>
      </c>
      <c r="AD91" s="128">
        <f>+[5]Citation!CH91</f>
        <v>715</v>
      </c>
      <c r="AE91" s="128">
        <f>+[5]Citation!CK91</f>
        <v>707</v>
      </c>
      <c r="AF91" s="128">
        <f>+[5]Citation!CN91</f>
        <v>632</v>
      </c>
      <c r="AG91" s="128" t="e">
        <f>+[5]Citation!CO91</f>
        <v>#REF!</v>
      </c>
      <c r="AH91" s="131"/>
    </row>
    <row r="92" spans="1:34" hidden="1" x14ac:dyDescent="0.25">
      <c r="B92" s="128" t="s">
        <v>125</v>
      </c>
      <c r="C92" s="128">
        <f>+[5]Citation!E92</f>
        <v>21</v>
      </c>
      <c r="D92" s="128">
        <f>+[5]Citation!H92</f>
        <v>21</v>
      </c>
      <c r="E92" s="128">
        <f>+[5]Citation!K92</f>
        <v>22</v>
      </c>
      <c r="F92" s="128">
        <f>+[5]Citation!N92</f>
        <v>21</v>
      </c>
      <c r="G92" s="128">
        <f>+[5]Citation!Q92</f>
        <v>21</v>
      </c>
      <c r="H92" s="128">
        <f>+[5]Citation!T92</f>
        <v>21</v>
      </c>
      <c r="I92" s="128">
        <f>+[5]Citation!W92</f>
        <v>20</v>
      </c>
      <c r="J92" s="128">
        <f>+[5]Citation!Z92</f>
        <v>20</v>
      </c>
      <c r="K92" s="128">
        <f>+[5]Citation!AC92</f>
        <v>20</v>
      </c>
      <c r="L92" s="128">
        <f>+[5]Citation!AF92</f>
        <v>20</v>
      </c>
      <c r="M92" s="128">
        <f>+[5]Citation!AI92</f>
        <v>20</v>
      </c>
      <c r="N92" s="128">
        <f>+[5]Citation!AL92</f>
        <v>20</v>
      </c>
      <c r="O92" s="128">
        <f>+[5]Citation!AO92</f>
        <v>20</v>
      </c>
      <c r="P92" s="128">
        <f>+[5]Citation!AR92</f>
        <v>20</v>
      </c>
      <c r="Q92" s="128">
        <f>+[5]Citation!AU92</f>
        <v>19</v>
      </c>
      <c r="R92" s="128">
        <f>+[5]Citation!AX92</f>
        <v>19</v>
      </c>
      <c r="S92" s="128">
        <f>+[5]Citation!BA92</f>
        <v>19</v>
      </c>
      <c r="T92" s="128">
        <f>+[5]Citation!BD92</f>
        <v>19</v>
      </c>
      <c r="U92" s="128">
        <f>+[5]Citation!BG92</f>
        <v>20</v>
      </c>
      <c r="V92" s="128">
        <f>+[5]Citation!BJ92</f>
        <v>20</v>
      </c>
      <c r="W92" s="128">
        <f>+[5]Citation!BM92</f>
        <v>20</v>
      </c>
      <c r="X92" s="128">
        <f>+[5]Citation!BP92</f>
        <v>20</v>
      </c>
      <c r="Y92" s="128">
        <f>+[5]Citation!BS92</f>
        <v>20</v>
      </c>
      <c r="Z92" s="128">
        <f>+[5]Citation!BV92</f>
        <v>20</v>
      </c>
      <c r="AA92" s="128">
        <f>+[5]Citation!BY92</f>
        <v>20</v>
      </c>
      <c r="AB92" s="128">
        <f>+[5]Citation!CB92</f>
        <v>20</v>
      </c>
      <c r="AC92" s="128">
        <f>+[5]Citation!CE92</f>
        <v>19</v>
      </c>
      <c r="AD92" s="128">
        <f>+[5]Citation!CH92</f>
        <v>20</v>
      </c>
      <c r="AE92" s="128">
        <f>+[5]Citation!CK92</f>
        <v>19</v>
      </c>
      <c r="AF92" s="128">
        <f>+[5]Citation!CN92</f>
        <v>17</v>
      </c>
      <c r="AG92" s="128" t="e">
        <f>+[5]Citation!CO92</f>
        <v>#REF!</v>
      </c>
      <c r="AH92" s="131"/>
    </row>
    <row r="93" spans="1:34" hidden="1" x14ac:dyDescent="0.25">
      <c r="B93" s="128" t="s">
        <v>126</v>
      </c>
      <c r="C93" s="128">
        <f>+[5]Citation!E93</f>
        <v>36</v>
      </c>
      <c r="D93" s="128">
        <f>+[5]Citation!H93</f>
        <v>37</v>
      </c>
      <c r="E93" s="128">
        <f>+[5]Citation!K93</f>
        <v>37</v>
      </c>
      <c r="F93" s="128">
        <f>+[5]Citation!N93</f>
        <v>36</v>
      </c>
      <c r="G93" s="128">
        <f>+[5]Citation!Q93</f>
        <v>37</v>
      </c>
      <c r="H93" s="128">
        <f>+[5]Citation!T93</f>
        <v>37</v>
      </c>
      <c r="I93" s="128">
        <f>+[5]Citation!W93</f>
        <v>37</v>
      </c>
      <c r="J93" s="128">
        <f>+[5]Citation!Z93</f>
        <v>36</v>
      </c>
      <c r="K93" s="128">
        <f>+[5]Citation!AC93</f>
        <v>38</v>
      </c>
      <c r="L93" s="128">
        <f>+[5]Citation!AF93</f>
        <v>37</v>
      </c>
      <c r="M93" s="128">
        <f>+[5]Citation!AI93</f>
        <v>37</v>
      </c>
      <c r="N93" s="128">
        <f>+[5]Citation!AL93</f>
        <v>38</v>
      </c>
      <c r="O93" s="128">
        <f>+[5]Citation!AO93</f>
        <v>36</v>
      </c>
      <c r="P93" s="128">
        <f>+[5]Citation!AR93</f>
        <v>37</v>
      </c>
      <c r="Q93" s="128">
        <f>+[5]Citation!AU93</f>
        <v>35</v>
      </c>
      <c r="R93" s="128">
        <f>+[5]Citation!AX93</f>
        <v>36</v>
      </c>
      <c r="S93" s="128">
        <f>+[5]Citation!BA93</f>
        <v>37</v>
      </c>
      <c r="T93" s="128">
        <f>+[5]Citation!BD93</f>
        <v>36</v>
      </c>
      <c r="U93" s="128">
        <f>+[5]Citation!BG93</f>
        <v>36</v>
      </c>
      <c r="V93" s="128">
        <f>+[5]Citation!BJ93</f>
        <v>36</v>
      </c>
      <c r="W93" s="128">
        <f>+[5]Citation!BM93</f>
        <v>34</v>
      </c>
      <c r="X93" s="128">
        <f>+[5]Citation!BP93</f>
        <v>36</v>
      </c>
      <c r="Y93" s="128">
        <f>+[5]Citation!BS93</f>
        <v>37</v>
      </c>
      <c r="Z93" s="128">
        <f>+[5]Citation!BV93</f>
        <v>38</v>
      </c>
      <c r="AA93" s="128">
        <f>+[5]Citation!BY93</f>
        <v>36</v>
      </c>
      <c r="AB93" s="128">
        <f>+[5]Citation!CB93</f>
        <v>35</v>
      </c>
      <c r="AC93" s="128">
        <f>+[5]Citation!CE93</f>
        <v>35</v>
      </c>
      <c r="AD93" s="128">
        <f>+[5]Citation!CH93</f>
        <v>35</v>
      </c>
      <c r="AE93" s="128">
        <f>+[5]Citation!CK93</f>
        <v>35</v>
      </c>
      <c r="AF93" s="128">
        <f>+[5]Citation!CN93</f>
        <v>33</v>
      </c>
      <c r="AG93" s="128" t="e">
        <f>+[5]Citation!CO93</f>
        <v>#REF!</v>
      </c>
      <c r="AH93" s="131"/>
    </row>
    <row r="94" spans="1:34" hidden="1" x14ac:dyDescent="0.25">
      <c r="B94" s="128" t="s">
        <v>127</v>
      </c>
      <c r="C94" s="128">
        <f>+[5]Citation!E94</f>
        <v>-1</v>
      </c>
      <c r="D94" s="128">
        <f>+[5]Citation!H94</f>
        <v>-3</v>
      </c>
      <c r="E94" s="128">
        <f>+[5]Citation!K94</f>
        <v>-1</v>
      </c>
      <c r="F94" s="128">
        <f>+[5]Citation!N94</f>
        <v>1</v>
      </c>
      <c r="G94" s="128">
        <f>+[5]Citation!Q94</f>
        <v>-5</v>
      </c>
      <c r="H94" s="128">
        <f>+[5]Citation!T94</f>
        <v>-2</v>
      </c>
      <c r="I94" s="128">
        <f>+[5]Citation!W94</f>
        <v>2</v>
      </c>
      <c r="J94" s="128">
        <f>+[5]Citation!Z94</f>
        <v>-2</v>
      </c>
      <c r="K94" s="128">
        <f>+[5]Citation!AC94</f>
        <v>0</v>
      </c>
      <c r="L94" s="128">
        <f>+[5]Citation!AF94</f>
        <v>11</v>
      </c>
      <c r="M94" s="128">
        <f>+[5]Citation!AI94</f>
        <v>-2</v>
      </c>
      <c r="N94" s="128">
        <f>+[5]Citation!AL94</f>
        <v>-7</v>
      </c>
      <c r="O94" s="128">
        <f>+[5]Citation!AO94</f>
        <v>4</v>
      </c>
      <c r="P94" s="128">
        <f>+[5]Citation!AR94</f>
        <v>-2</v>
      </c>
      <c r="Q94" s="128">
        <f>+[5]Citation!AU94</f>
        <v>-2</v>
      </c>
      <c r="R94" s="128">
        <f>+[5]Citation!AX94</f>
        <v>-4</v>
      </c>
      <c r="S94" s="128">
        <f>+[5]Citation!BA94</f>
        <v>-2</v>
      </c>
      <c r="T94" s="128">
        <f>+[5]Citation!BD94</f>
        <v>0</v>
      </c>
      <c r="U94" s="128">
        <f>+[5]Citation!BG94</f>
        <v>-14</v>
      </c>
      <c r="V94" s="128">
        <f>+[5]Citation!BJ94</f>
        <v>-4</v>
      </c>
      <c r="W94" s="128">
        <f>+[5]Citation!BM94</f>
        <v>0</v>
      </c>
      <c r="X94" s="128">
        <f>+[5]Citation!BP94</f>
        <v>0</v>
      </c>
      <c r="Y94" s="128">
        <f>+[5]Citation!BS94</f>
        <v>1</v>
      </c>
      <c r="Z94" s="128">
        <f>+[5]Citation!BV94</f>
        <v>1</v>
      </c>
      <c r="AA94" s="128">
        <f>+[5]Citation!BY94</f>
        <v>-1</v>
      </c>
      <c r="AB94" s="128">
        <f>+[5]Citation!CB94</f>
        <v>-3</v>
      </c>
      <c r="AC94" s="128">
        <f>+[5]Citation!CE94</f>
        <v>-2</v>
      </c>
      <c r="AD94" s="128">
        <f>+[5]Citation!CH94</f>
        <v>4</v>
      </c>
      <c r="AE94" s="128">
        <f>+[5]Citation!CK94</f>
        <v>4</v>
      </c>
      <c r="AF94" s="128">
        <f>+[5]Citation!CN94</f>
        <v>-1</v>
      </c>
      <c r="AG94" s="128" t="e">
        <f>+[5]Citation!CO94</f>
        <v>#REF!</v>
      </c>
      <c r="AH94" s="131"/>
    </row>
    <row r="95" spans="1:34" hidden="1" x14ac:dyDescent="0.25">
      <c r="B95" s="128" t="s">
        <v>128</v>
      </c>
      <c r="C95" s="128">
        <f>+[5]Citation!E95</f>
        <v>715</v>
      </c>
      <c r="D95" s="128">
        <f>+[5]Citation!H95</f>
        <v>715</v>
      </c>
      <c r="E95" s="128">
        <f>+[5]Citation!K95</f>
        <v>713</v>
      </c>
      <c r="F95" s="128">
        <f>+[5]Citation!N95</f>
        <v>699</v>
      </c>
      <c r="G95" s="128">
        <f>+[5]Citation!Q95</f>
        <v>708</v>
      </c>
      <c r="H95" s="128">
        <f>+[5]Citation!T95</f>
        <v>708</v>
      </c>
      <c r="I95" s="128">
        <f>+[5]Citation!W95</f>
        <v>695</v>
      </c>
      <c r="J95" s="128">
        <f>+[5]Citation!Z95</f>
        <v>699</v>
      </c>
      <c r="K95" s="128">
        <f>+[5]Citation!AC95</f>
        <v>703</v>
      </c>
      <c r="L95" s="128">
        <f>+[5]Citation!AF95</f>
        <v>691</v>
      </c>
      <c r="M95" s="128">
        <f>+[5]Citation!AI95</f>
        <v>701</v>
      </c>
      <c r="N95" s="128">
        <f>+[5]Citation!AL95</f>
        <v>697</v>
      </c>
      <c r="O95" s="128">
        <f>+[5]Citation!AO95</f>
        <v>690</v>
      </c>
      <c r="P95" s="128">
        <f>+[5]Citation!AR95</f>
        <v>696</v>
      </c>
      <c r="Q95" s="128">
        <f>+[5]Citation!AU95</f>
        <v>693</v>
      </c>
      <c r="R95" s="128">
        <f>+[5]Citation!AX95</f>
        <v>692</v>
      </c>
      <c r="S95" s="128">
        <f>+[5]Citation!BA95</f>
        <v>689</v>
      </c>
      <c r="T95" s="128">
        <f>+[5]Citation!BD95</f>
        <v>680</v>
      </c>
      <c r="U95" s="128">
        <f>+[5]Citation!BG95</f>
        <v>694</v>
      </c>
      <c r="V95" s="128">
        <f>+[5]Citation!BJ95</f>
        <v>690</v>
      </c>
      <c r="W95" s="128">
        <f>+[5]Citation!BM95</f>
        <v>686</v>
      </c>
      <c r="X95" s="128">
        <f>+[5]Citation!BP95</f>
        <v>686</v>
      </c>
      <c r="Y95" s="128">
        <f>+[5]Citation!BS95</f>
        <v>688</v>
      </c>
      <c r="Z95" s="128">
        <f>+[5]Citation!BV95</f>
        <v>685</v>
      </c>
      <c r="AA95" s="128">
        <f>+[5]Citation!BY95</f>
        <v>671</v>
      </c>
      <c r="AB95" s="128">
        <f>+[5]Citation!CB95</f>
        <v>664</v>
      </c>
      <c r="AC95" s="128">
        <f>+[5]Citation!CE95</f>
        <v>660</v>
      </c>
      <c r="AD95" s="128">
        <f>+[5]Citation!CH95</f>
        <v>656</v>
      </c>
      <c r="AE95" s="128">
        <f>+[5]Citation!CK95</f>
        <v>649</v>
      </c>
      <c r="AF95" s="128">
        <f>+[5]Citation!CN95</f>
        <v>583</v>
      </c>
      <c r="AG95" s="128" t="e">
        <f>+[5]Citation!CO95</f>
        <v>#REF!</v>
      </c>
      <c r="AH95" s="131"/>
    </row>
    <row r="96" spans="1:34" hidden="1" x14ac:dyDescent="0.25">
      <c r="AH96" s="131"/>
    </row>
    <row r="97" spans="1:34" hidden="1" x14ac:dyDescent="0.25">
      <c r="A97" s="128" t="s">
        <v>138</v>
      </c>
      <c r="B97" s="128" t="s">
        <v>124</v>
      </c>
      <c r="C97" s="128">
        <v>0</v>
      </c>
      <c r="D97" s="128">
        <v>0</v>
      </c>
      <c r="E97" s="128">
        <v>0</v>
      </c>
      <c r="F97" s="128">
        <v>0</v>
      </c>
      <c r="G97" s="128">
        <v>0</v>
      </c>
      <c r="H97" s="128">
        <v>0</v>
      </c>
      <c r="I97" s="128">
        <v>0</v>
      </c>
      <c r="J97" s="128">
        <v>0</v>
      </c>
      <c r="K97" s="128">
        <v>0</v>
      </c>
      <c r="L97" s="128">
        <v>0</v>
      </c>
      <c r="M97" s="128">
        <v>0</v>
      </c>
      <c r="N97" s="128">
        <v>0</v>
      </c>
      <c r="O97" s="128">
        <v>0</v>
      </c>
      <c r="P97" s="128">
        <v>0</v>
      </c>
      <c r="Q97" s="128">
        <v>0</v>
      </c>
      <c r="R97" s="128">
        <v>0</v>
      </c>
      <c r="S97" s="128">
        <v>0</v>
      </c>
      <c r="T97" s="128">
        <v>0</v>
      </c>
      <c r="U97" s="128">
        <v>0</v>
      </c>
      <c r="V97" s="128">
        <v>0</v>
      </c>
      <c r="W97" s="128">
        <v>0</v>
      </c>
      <c r="X97" s="128">
        <v>0</v>
      </c>
      <c r="Y97" s="128">
        <v>0</v>
      </c>
      <c r="Z97" s="128">
        <v>0</v>
      </c>
      <c r="AA97" s="128">
        <v>0</v>
      </c>
      <c r="AB97" s="128">
        <v>0</v>
      </c>
      <c r="AC97" s="128">
        <v>0</v>
      </c>
      <c r="AD97" s="128">
        <v>0</v>
      </c>
      <c r="AE97" s="128">
        <v>0</v>
      </c>
      <c r="AF97" s="128">
        <v>0</v>
      </c>
      <c r="AG97" s="128">
        <v>0</v>
      </c>
      <c r="AH97" s="131"/>
    </row>
    <row r="98" spans="1:34" hidden="1" x14ac:dyDescent="0.25">
      <c r="B98" s="128" t="s">
        <v>125</v>
      </c>
      <c r="C98" s="128">
        <v>0</v>
      </c>
      <c r="D98" s="128">
        <v>0</v>
      </c>
      <c r="E98" s="128">
        <v>0</v>
      </c>
      <c r="F98" s="128">
        <v>0</v>
      </c>
      <c r="G98" s="128">
        <v>0</v>
      </c>
      <c r="H98" s="128">
        <v>0</v>
      </c>
      <c r="I98" s="128">
        <v>0</v>
      </c>
      <c r="J98" s="128">
        <v>0</v>
      </c>
      <c r="K98" s="128">
        <v>0</v>
      </c>
      <c r="L98" s="128">
        <v>0</v>
      </c>
      <c r="M98" s="128">
        <v>0</v>
      </c>
      <c r="N98" s="128">
        <v>0</v>
      </c>
      <c r="O98" s="128">
        <v>0</v>
      </c>
      <c r="P98" s="128">
        <v>0</v>
      </c>
      <c r="Q98" s="128">
        <v>0</v>
      </c>
      <c r="R98" s="128">
        <v>0</v>
      </c>
      <c r="S98" s="128">
        <v>0</v>
      </c>
      <c r="T98" s="128">
        <v>0</v>
      </c>
      <c r="U98" s="128">
        <v>0</v>
      </c>
      <c r="V98" s="128">
        <v>0</v>
      </c>
      <c r="W98" s="128">
        <v>0</v>
      </c>
      <c r="X98" s="128">
        <v>0</v>
      </c>
      <c r="Y98" s="128">
        <v>0</v>
      </c>
      <c r="Z98" s="128">
        <v>0</v>
      </c>
      <c r="AA98" s="128">
        <v>0</v>
      </c>
      <c r="AB98" s="128">
        <v>0</v>
      </c>
      <c r="AC98" s="128">
        <v>0</v>
      </c>
      <c r="AD98" s="128">
        <v>0</v>
      </c>
      <c r="AE98" s="128">
        <v>0</v>
      </c>
      <c r="AF98" s="128">
        <v>0</v>
      </c>
      <c r="AG98" s="128">
        <v>0</v>
      </c>
      <c r="AH98" s="131"/>
    </row>
    <row r="99" spans="1:34" hidden="1" x14ac:dyDescent="0.25">
      <c r="B99" s="128" t="s">
        <v>126</v>
      </c>
      <c r="C99" s="128">
        <v>0</v>
      </c>
      <c r="D99" s="128">
        <v>0</v>
      </c>
      <c r="E99" s="128">
        <v>0</v>
      </c>
      <c r="F99" s="128">
        <v>0</v>
      </c>
      <c r="G99" s="128">
        <v>0</v>
      </c>
      <c r="H99" s="128">
        <v>0</v>
      </c>
      <c r="I99" s="128">
        <v>0</v>
      </c>
      <c r="J99" s="128">
        <v>0</v>
      </c>
      <c r="K99" s="128">
        <v>0</v>
      </c>
      <c r="L99" s="128">
        <v>0</v>
      </c>
      <c r="M99" s="128">
        <v>0</v>
      </c>
      <c r="N99" s="128">
        <v>0</v>
      </c>
      <c r="O99" s="128">
        <v>0</v>
      </c>
      <c r="P99" s="128">
        <v>0</v>
      </c>
      <c r="Q99" s="128">
        <v>0</v>
      </c>
      <c r="R99" s="128">
        <v>0</v>
      </c>
      <c r="S99" s="128">
        <v>0</v>
      </c>
      <c r="T99" s="128">
        <v>0</v>
      </c>
      <c r="U99" s="128">
        <v>0</v>
      </c>
      <c r="V99" s="128">
        <v>0</v>
      </c>
      <c r="W99" s="128">
        <v>0</v>
      </c>
      <c r="X99" s="128">
        <v>0</v>
      </c>
      <c r="Y99" s="128">
        <v>0</v>
      </c>
      <c r="Z99" s="128">
        <v>0</v>
      </c>
      <c r="AA99" s="128">
        <v>0</v>
      </c>
      <c r="AB99" s="128">
        <v>0</v>
      </c>
      <c r="AC99" s="128">
        <v>0</v>
      </c>
      <c r="AD99" s="128">
        <v>0</v>
      </c>
      <c r="AE99" s="128">
        <v>0</v>
      </c>
      <c r="AF99" s="128">
        <v>0</v>
      </c>
      <c r="AG99" s="128">
        <v>0</v>
      </c>
      <c r="AH99" s="131"/>
    </row>
    <row r="100" spans="1:34" hidden="1" x14ac:dyDescent="0.25">
      <c r="B100" s="128" t="s">
        <v>127</v>
      </c>
      <c r="C100" s="128">
        <v>0</v>
      </c>
      <c r="D100" s="128">
        <v>0</v>
      </c>
      <c r="E100" s="128">
        <v>0</v>
      </c>
      <c r="F100" s="128">
        <v>0</v>
      </c>
      <c r="G100" s="128">
        <v>0</v>
      </c>
      <c r="H100" s="128">
        <v>0</v>
      </c>
      <c r="I100" s="128">
        <v>0</v>
      </c>
      <c r="J100" s="128">
        <v>0</v>
      </c>
      <c r="K100" s="128">
        <v>0</v>
      </c>
      <c r="L100" s="128">
        <v>0</v>
      </c>
      <c r="M100" s="128">
        <v>0</v>
      </c>
      <c r="N100" s="128">
        <v>0</v>
      </c>
      <c r="O100" s="128">
        <v>0</v>
      </c>
      <c r="P100" s="128">
        <v>0</v>
      </c>
      <c r="Q100" s="128">
        <v>0</v>
      </c>
      <c r="R100" s="128">
        <v>0</v>
      </c>
      <c r="S100" s="128">
        <v>0</v>
      </c>
      <c r="T100" s="128">
        <v>0</v>
      </c>
      <c r="U100" s="128">
        <v>0</v>
      </c>
      <c r="V100" s="128">
        <v>0</v>
      </c>
      <c r="W100" s="128">
        <v>0</v>
      </c>
      <c r="X100" s="128">
        <v>0</v>
      </c>
      <c r="Y100" s="128">
        <v>0</v>
      </c>
      <c r="Z100" s="128">
        <v>0</v>
      </c>
      <c r="AA100" s="128">
        <v>0</v>
      </c>
      <c r="AB100" s="128">
        <v>0</v>
      </c>
      <c r="AC100" s="128">
        <v>0</v>
      </c>
      <c r="AD100" s="128">
        <v>0</v>
      </c>
      <c r="AE100" s="128">
        <v>0</v>
      </c>
      <c r="AF100" s="128">
        <v>0</v>
      </c>
      <c r="AG100" s="128">
        <v>0</v>
      </c>
      <c r="AH100" s="131"/>
    </row>
    <row r="101" spans="1:34" hidden="1" x14ac:dyDescent="0.25">
      <c r="B101" s="128" t="s">
        <v>128</v>
      </c>
      <c r="C101" s="128">
        <v>0</v>
      </c>
      <c r="D101" s="128">
        <v>0</v>
      </c>
      <c r="E101" s="128">
        <v>0</v>
      </c>
      <c r="F101" s="128">
        <v>0</v>
      </c>
      <c r="G101" s="128">
        <v>0</v>
      </c>
      <c r="H101" s="128">
        <v>0</v>
      </c>
      <c r="I101" s="128">
        <v>0</v>
      </c>
      <c r="J101" s="128">
        <v>0</v>
      </c>
      <c r="K101" s="128">
        <v>0</v>
      </c>
      <c r="L101" s="128">
        <v>0</v>
      </c>
      <c r="M101" s="128">
        <v>0</v>
      </c>
      <c r="N101" s="128">
        <v>0</v>
      </c>
      <c r="O101" s="128">
        <v>0</v>
      </c>
      <c r="P101" s="128">
        <v>0</v>
      </c>
      <c r="Q101" s="128">
        <v>0</v>
      </c>
      <c r="R101" s="128">
        <v>0</v>
      </c>
      <c r="S101" s="128">
        <v>0</v>
      </c>
      <c r="T101" s="128">
        <v>0</v>
      </c>
      <c r="U101" s="128">
        <v>0</v>
      </c>
      <c r="V101" s="128">
        <v>0</v>
      </c>
      <c r="W101" s="128">
        <v>0</v>
      </c>
      <c r="X101" s="128">
        <v>0</v>
      </c>
      <c r="Y101" s="128">
        <v>0</v>
      </c>
      <c r="Z101" s="128">
        <v>0</v>
      </c>
      <c r="AA101" s="128">
        <v>0</v>
      </c>
      <c r="AB101" s="128">
        <v>0</v>
      </c>
      <c r="AC101" s="128">
        <v>0</v>
      </c>
      <c r="AD101" s="128">
        <v>0</v>
      </c>
      <c r="AE101" s="128">
        <v>0</v>
      </c>
      <c r="AF101" s="128">
        <v>0</v>
      </c>
      <c r="AG101" s="128">
        <v>0</v>
      </c>
      <c r="AH101" s="131"/>
    </row>
    <row r="102" spans="1:34" hidden="1" x14ac:dyDescent="0.25">
      <c r="AH102" s="131"/>
    </row>
    <row r="103" spans="1:34" hidden="1" x14ac:dyDescent="0.25">
      <c r="A103" s="128" t="s">
        <v>139</v>
      </c>
      <c r="B103" s="128" t="s">
        <v>124</v>
      </c>
      <c r="C103" s="128">
        <v>0</v>
      </c>
      <c r="D103" s="128">
        <v>0</v>
      </c>
      <c r="E103" s="128">
        <v>0</v>
      </c>
      <c r="F103" s="128">
        <v>0</v>
      </c>
      <c r="G103" s="128">
        <v>0</v>
      </c>
      <c r="H103" s="128">
        <v>0</v>
      </c>
      <c r="I103" s="128">
        <v>0</v>
      </c>
      <c r="J103" s="128">
        <v>0</v>
      </c>
      <c r="K103" s="128">
        <v>0</v>
      </c>
      <c r="L103" s="128">
        <v>0</v>
      </c>
      <c r="M103" s="128">
        <v>0</v>
      </c>
      <c r="N103" s="128">
        <v>0</v>
      </c>
      <c r="O103" s="128">
        <v>0</v>
      </c>
      <c r="P103" s="128">
        <v>0</v>
      </c>
      <c r="Q103" s="128">
        <v>0</v>
      </c>
      <c r="R103" s="128">
        <v>0</v>
      </c>
      <c r="S103" s="128">
        <v>0</v>
      </c>
      <c r="T103" s="128">
        <v>0</v>
      </c>
      <c r="U103" s="128">
        <v>0</v>
      </c>
      <c r="V103" s="128">
        <v>0</v>
      </c>
      <c r="W103" s="128">
        <v>0</v>
      </c>
      <c r="X103" s="128">
        <v>0</v>
      </c>
      <c r="Y103" s="128">
        <v>0</v>
      </c>
      <c r="Z103" s="128">
        <v>0</v>
      </c>
      <c r="AA103" s="128">
        <v>0</v>
      </c>
      <c r="AB103" s="128">
        <v>0</v>
      </c>
      <c r="AC103" s="128">
        <v>0</v>
      </c>
      <c r="AD103" s="128">
        <v>0</v>
      </c>
      <c r="AE103" s="128">
        <v>0</v>
      </c>
      <c r="AF103" s="128">
        <v>0</v>
      </c>
      <c r="AG103" s="128">
        <v>0</v>
      </c>
      <c r="AH103" s="131"/>
    </row>
    <row r="104" spans="1:34" hidden="1" x14ac:dyDescent="0.25">
      <c r="B104" s="128" t="s">
        <v>125</v>
      </c>
      <c r="C104" s="128">
        <v>0</v>
      </c>
      <c r="D104" s="128">
        <v>0</v>
      </c>
      <c r="E104" s="128">
        <v>0</v>
      </c>
      <c r="F104" s="128">
        <v>0</v>
      </c>
      <c r="G104" s="128">
        <v>0</v>
      </c>
      <c r="H104" s="128">
        <v>0</v>
      </c>
      <c r="I104" s="128">
        <v>0</v>
      </c>
      <c r="J104" s="128">
        <v>0</v>
      </c>
      <c r="K104" s="128">
        <v>0</v>
      </c>
      <c r="L104" s="128">
        <v>0</v>
      </c>
      <c r="M104" s="128">
        <v>0</v>
      </c>
      <c r="N104" s="128">
        <v>0</v>
      </c>
      <c r="O104" s="128">
        <v>0</v>
      </c>
      <c r="P104" s="128">
        <v>0</v>
      </c>
      <c r="Q104" s="128">
        <v>0</v>
      </c>
      <c r="R104" s="128">
        <v>0</v>
      </c>
      <c r="S104" s="128">
        <v>0</v>
      </c>
      <c r="T104" s="128">
        <v>0</v>
      </c>
      <c r="U104" s="128">
        <v>0</v>
      </c>
      <c r="V104" s="128">
        <v>0</v>
      </c>
      <c r="W104" s="128">
        <v>0</v>
      </c>
      <c r="X104" s="128">
        <v>0</v>
      </c>
      <c r="Y104" s="128">
        <v>0</v>
      </c>
      <c r="Z104" s="128">
        <v>0</v>
      </c>
      <c r="AA104" s="128">
        <v>0</v>
      </c>
      <c r="AB104" s="128">
        <v>0</v>
      </c>
      <c r="AC104" s="128">
        <v>0</v>
      </c>
      <c r="AD104" s="128">
        <v>0</v>
      </c>
      <c r="AE104" s="128">
        <v>0</v>
      </c>
      <c r="AF104" s="128">
        <v>0</v>
      </c>
      <c r="AG104" s="128">
        <v>0</v>
      </c>
      <c r="AH104" s="131"/>
    </row>
    <row r="105" spans="1:34" hidden="1" x14ac:dyDescent="0.25">
      <c r="B105" s="128" t="s">
        <v>126</v>
      </c>
      <c r="C105" s="128">
        <v>0</v>
      </c>
      <c r="D105" s="128">
        <v>0</v>
      </c>
      <c r="E105" s="128">
        <v>0</v>
      </c>
      <c r="F105" s="128">
        <v>0</v>
      </c>
      <c r="G105" s="128">
        <v>0</v>
      </c>
      <c r="H105" s="128">
        <v>0</v>
      </c>
      <c r="I105" s="128">
        <v>0</v>
      </c>
      <c r="J105" s="128">
        <v>0</v>
      </c>
      <c r="K105" s="128">
        <v>0</v>
      </c>
      <c r="L105" s="128">
        <v>0</v>
      </c>
      <c r="M105" s="128">
        <v>0</v>
      </c>
      <c r="N105" s="128">
        <v>0</v>
      </c>
      <c r="O105" s="128">
        <v>0</v>
      </c>
      <c r="P105" s="128">
        <v>0</v>
      </c>
      <c r="Q105" s="128">
        <v>0</v>
      </c>
      <c r="R105" s="128">
        <v>0</v>
      </c>
      <c r="S105" s="128">
        <v>0</v>
      </c>
      <c r="T105" s="128">
        <v>0</v>
      </c>
      <c r="U105" s="128">
        <v>0</v>
      </c>
      <c r="V105" s="128">
        <v>0</v>
      </c>
      <c r="W105" s="128">
        <v>0</v>
      </c>
      <c r="X105" s="128">
        <v>0</v>
      </c>
      <c r="Y105" s="128">
        <v>0</v>
      </c>
      <c r="Z105" s="128">
        <v>0</v>
      </c>
      <c r="AA105" s="128">
        <v>0</v>
      </c>
      <c r="AB105" s="128">
        <v>0</v>
      </c>
      <c r="AC105" s="128">
        <v>0</v>
      </c>
      <c r="AD105" s="128">
        <v>0</v>
      </c>
      <c r="AE105" s="128">
        <v>0</v>
      </c>
      <c r="AF105" s="128">
        <v>0</v>
      </c>
      <c r="AG105" s="128">
        <v>0</v>
      </c>
      <c r="AH105" s="131"/>
    </row>
    <row r="106" spans="1:34" hidden="1" x14ac:dyDescent="0.25">
      <c r="B106" s="128" t="s">
        <v>127</v>
      </c>
      <c r="C106" s="128">
        <v>0</v>
      </c>
      <c r="D106" s="128">
        <v>0</v>
      </c>
      <c r="E106" s="128">
        <v>0</v>
      </c>
      <c r="F106" s="128">
        <v>0</v>
      </c>
      <c r="G106" s="128">
        <v>0</v>
      </c>
      <c r="H106" s="128">
        <v>0</v>
      </c>
      <c r="I106" s="128">
        <v>0</v>
      </c>
      <c r="J106" s="128">
        <v>0</v>
      </c>
      <c r="K106" s="128">
        <v>0</v>
      </c>
      <c r="L106" s="128">
        <v>0</v>
      </c>
      <c r="M106" s="128">
        <v>0</v>
      </c>
      <c r="N106" s="128">
        <v>0</v>
      </c>
      <c r="O106" s="128">
        <v>0</v>
      </c>
      <c r="P106" s="128">
        <v>0</v>
      </c>
      <c r="Q106" s="128">
        <v>0</v>
      </c>
      <c r="R106" s="128">
        <v>0</v>
      </c>
      <c r="S106" s="128">
        <v>0</v>
      </c>
      <c r="T106" s="128">
        <v>0</v>
      </c>
      <c r="U106" s="128">
        <v>0</v>
      </c>
      <c r="V106" s="128">
        <v>0</v>
      </c>
      <c r="W106" s="128">
        <v>0</v>
      </c>
      <c r="X106" s="128">
        <v>0</v>
      </c>
      <c r="Y106" s="128">
        <v>0</v>
      </c>
      <c r="Z106" s="128">
        <v>0</v>
      </c>
      <c r="AA106" s="128">
        <v>0</v>
      </c>
      <c r="AB106" s="128">
        <v>0</v>
      </c>
      <c r="AC106" s="128">
        <v>0</v>
      </c>
      <c r="AD106" s="128">
        <v>0</v>
      </c>
      <c r="AE106" s="128">
        <v>0</v>
      </c>
      <c r="AF106" s="128">
        <v>0</v>
      </c>
      <c r="AG106" s="128">
        <v>0</v>
      </c>
      <c r="AH106" s="131"/>
    </row>
    <row r="107" spans="1:34" hidden="1" x14ac:dyDescent="0.25">
      <c r="B107" s="128" t="s">
        <v>128</v>
      </c>
      <c r="C107" s="128">
        <v>0</v>
      </c>
      <c r="D107" s="128">
        <v>0</v>
      </c>
      <c r="E107" s="128">
        <v>0</v>
      </c>
      <c r="F107" s="128">
        <v>0</v>
      </c>
      <c r="G107" s="128">
        <v>0</v>
      </c>
      <c r="H107" s="128">
        <v>0</v>
      </c>
      <c r="I107" s="128">
        <v>0</v>
      </c>
      <c r="J107" s="128">
        <v>0</v>
      </c>
      <c r="K107" s="128">
        <v>0</v>
      </c>
      <c r="L107" s="128">
        <v>0</v>
      </c>
      <c r="M107" s="128">
        <v>0</v>
      </c>
      <c r="N107" s="128">
        <v>0</v>
      </c>
      <c r="O107" s="128">
        <v>0</v>
      </c>
      <c r="P107" s="128">
        <v>0</v>
      </c>
      <c r="Q107" s="128">
        <v>0</v>
      </c>
      <c r="R107" s="128">
        <v>0</v>
      </c>
      <c r="S107" s="128">
        <v>0</v>
      </c>
      <c r="T107" s="128">
        <v>0</v>
      </c>
      <c r="U107" s="128">
        <v>0</v>
      </c>
      <c r="V107" s="128">
        <v>0</v>
      </c>
      <c r="W107" s="128">
        <v>0</v>
      </c>
      <c r="X107" s="128">
        <v>0</v>
      </c>
      <c r="Y107" s="128">
        <v>0</v>
      </c>
      <c r="Z107" s="128">
        <v>0</v>
      </c>
      <c r="AA107" s="128">
        <v>0</v>
      </c>
      <c r="AB107" s="128">
        <v>0</v>
      </c>
      <c r="AC107" s="128">
        <v>0</v>
      </c>
      <c r="AD107" s="128">
        <v>0</v>
      </c>
      <c r="AE107" s="128">
        <v>0</v>
      </c>
      <c r="AF107" s="128">
        <v>0</v>
      </c>
      <c r="AG107" s="128">
        <v>0</v>
      </c>
      <c r="AH107" s="131"/>
    </row>
    <row r="108" spans="1:34" hidden="1" x14ac:dyDescent="0.25">
      <c r="AH108" s="131"/>
    </row>
    <row r="109" spans="1:34" hidden="1" x14ac:dyDescent="0.25">
      <c r="A109" s="128" t="s">
        <v>140</v>
      </c>
      <c r="B109" s="128" t="s">
        <v>124</v>
      </c>
      <c r="C109" s="128">
        <v>0</v>
      </c>
      <c r="D109" s="128">
        <v>0</v>
      </c>
      <c r="E109" s="128">
        <v>0</v>
      </c>
      <c r="F109" s="128">
        <v>0</v>
      </c>
      <c r="G109" s="128">
        <v>0</v>
      </c>
      <c r="H109" s="128">
        <v>0</v>
      </c>
      <c r="I109" s="128">
        <v>0</v>
      </c>
      <c r="J109" s="128">
        <v>0</v>
      </c>
      <c r="K109" s="128">
        <v>0</v>
      </c>
      <c r="L109" s="128">
        <v>0</v>
      </c>
      <c r="M109" s="128">
        <v>0</v>
      </c>
      <c r="N109" s="128">
        <v>0</v>
      </c>
      <c r="O109" s="128">
        <v>0</v>
      </c>
      <c r="P109" s="128">
        <v>0</v>
      </c>
      <c r="Q109" s="128">
        <v>0</v>
      </c>
      <c r="R109" s="128">
        <v>0</v>
      </c>
      <c r="S109" s="128">
        <v>0</v>
      </c>
      <c r="T109" s="128">
        <v>0</v>
      </c>
      <c r="U109" s="128">
        <v>0</v>
      </c>
      <c r="V109" s="128">
        <v>0</v>
      </c>
      <c r="W109" s="128">
        <v>0</v>
      </c>
      <c r="X109" s="128">
        <v>0</v>
      </c>
      <c r="Y109" s="128">
        <v>0</v>
      </c>
      <c r="Z109" s="128">
        <v>0</v>
      </c>
      <c r="AA109" s="128">
        <v>0</v>
      </c>
      <c r="AB109" s="128">
        <v>0</v>
      </c>
      <c r="AC109" s="128">
        <v>0</v>
      </c>
      <c r="AD109" s="128">
        <v>0</v>
      </c>
      <c r="AE109" s="128">
        <v>0</v>
      </c>
      <c r="AF109" s="128">
        <v>0</v>
      </c>
      <c r="AG109" s="128">
        <v>0</v>
      </c>
      <c r="AH109" s="131"/>
    </row>
    <row r="110" spans="1:34" hidden="1" x14ac:dyDescent="0.25">
      <c r="B110" s="128" t="s">
        <v>125</v>
      </c>
      <c r="C110" s="128">
        <v>0</v>
      </c>
      <c r="D110" s="128">
        <v>0</v>
      </c>
      <c r="E110" s="128">
        <v>0</v>
      </c>
      <c r="F110" s="128">
        <v>0</v>
      </c>
      <c r="G110" s="128">
        <v>0</v>
      </c>
      <c r="H110" s="128">
        <v>0</v>
      </c>
      <c r="I110" s="128">
        <v>0</v>
      </c>
      <c r="J110" s="128">
        <v>0</v>
      </c>
      <c r="K110" s="128">
        <v>0</v>
      </c>
      <c r="L110" s="128">
        <v>0</v>
      </c>
      <c r="M110" s="128">
        <v>0</v>
      </c>
      <c r="N110" s="128">
        <v>0</v>
      </c>
      <c r="O110" s="128">
        <v>0</v>
      </c>
      <c r="P110" s="128">
        <v>0</v>
      </c>
      <c r="Q110" s="128">
        <v>0</v>
      </c>
      <c r="R110" s="128">
        <v>0</v>
      </c>
      <c r="S110" s="128">
        <v>0</v>
      </c>
      <c r="T110" s="128">
        <v>0</v>
      </c>
      <c r="U110" s="128">
        <v>0</v>
      </c>
      <c r="V110" s="128">
        <v>0</v>
      </c>
      <c r="W110" s="128">
        <v>0</v>
      </c>
      <c r="X110" s="128">
        <v>0</v>
      </c>
      <c r="Y110" s="128">
        <v>0</v>
      </c>
      <c r="Z110" s="128">
        <v>0</v>
      </c>
      <c r="AA110" s="128">
        <v>0</v>
      </c>
      <c r="AB110" s="128">
        <v>0</v>
      </c>
      <c r="AC110" s="128">
        <v>0</v>
      </c>
      <c r="AD110" s="128">
        <v>0</v>
      </c>
      <c r="AE110" s="128">
        <v>0</v>
      </c>
      <c r="AF110" s="128">
        <v>0</v>
      </c>
      <c r="AG110" s="128">
        <v>0</v>
      </c>
      <c r="AH110" s="131"/>
    </row>
    <row r="111" spans="1:34" hidden="1" x14ac:dyDescent="0.25">
      <c r="B111" s="128" t="s">
        <v>126</v>
      </c>
      <c r="C111" s="128">
        <v>0</v>
      </c>
      <c r="D111" s="128">
        <v>0</v>
      </c>
      <c r="E111" s="128">
        <v>0</v>
      </c>
      <c r="F111" s="128">
        <v>0</v>
      </c>
      <c r="G111" s="128">
        <v>0</v>
      </c>
      <c r="H111" s="128">
        <v>0</v>
      </c>
      <c r="I111" s="128">
        <v>0</v>
      </c>
      <c r="J111" s="128">
        <v>0</v>
      </c>
      <c r="K111" s="128">
        <v>0</v>
      </c>
      <c r="L111" s="128">
        <v>0</v>
      </c>
      <c r="M111" s="128">
        <v>0</v>
      </c>
      <c r="N111" s="128">
        <v>0</v>
      </c>
      <c r="O111" s="128">
        <v>0</v>
      </c>
      <c r="P111" s="128">
        <v>0</v>
      </c>
      <c r="Q111" s="128">
        <v>0</v>
      </c>
      <c r="R111" s="128">
        <v>0</v>
      </c>
      <c r="S111" s="128">
        <v>0</v>
      </c>
      <c r="T111" s="128">
        <v>0</v>
      </c>
      <c r="U111" s="128">
        <v>0</v>
      </c>
      <c r="V111" s="128">
        <v>0</v>
      </c>
      <c r="W111" s="128">
        <v>0</v>
      </c>
      <c r="X111" s="128">
        <v>0</v>
      </c>
      <c r="Y111" s="128">
        <v>0</v>
      </c>
      <c r="Z111" s="128">
        <v>0</v>
      </c>
      <c r="AA111" s="128">
        <v>0</v>
      </c>
      <c r="AB111" s="128">
        <v>0</v>
      </c>
      <c r="AC111" s="128">
        <v>0</v>
      </c>
      <c r="AD111" s="128">
        <v>0</v>
      </c>
      <c r="AE111" s="128">
        <v>0</v>
      </c>
      <c r="AF111" s="128">
        <v>0</v>
      </c>
      <c r="AG111" s="128">
        <v>0</v>
      </c>
      <c r="AH111" s="131"/>
    </row>
    <row r="112" spans="1:34" hidden="1" x14ac:dyDescent="0.25">
      <c r="B112" s="128" t="s">
        <v>127</v>
      </c>
      <c r="C112" s="128">
        <v>0</v>
      </c>
      <c r="D112" s="128">
        <v>0</v>
      </c>
      <c r="E112" s="128">
        <v>0</v>
      </c>
      <c r="F112" s="128">
        <v>0</v>
      </c>
      <c r="G112" s="128">
        <v>0</v>
      </c>
      <c r="H112" s="128">
        <v>0</v>
      </c>
      <c r="I112" s="128">
        <v>0</v>
      </c>
      <c r="J112" s="128">
        <v>0</v>
      </c>
      <c r="K112" s="128">
        <v>0</v>
      </c>
      <c r="L112" s="128">
        <v>0</v>
      </c>
      <c r="M112" s="128">
        <v>0</v>
      </c>
      <c r="N112" s="128">
        <v>0</v>
      </c>
      <c r="O112" s="128">
        <v>0</v>
      </c>
      <c r="P112" s="128">
        <v>0</v>
      </c>
      <c r="Q112" s="128">
        <v>0</v>
      </c>
      <c r="R112" s="128">
        <v>0</v>
      </c>
      <c r="S112" s="128">
        <v>0</v>
      </c>
      <c r="T112" s="128">
        <v>0</v>
      </c>
      <c r="U112" s="128">
        <v>0</v>
      </c>
      <c r="V112" s="128">
        <v>0</v>
      </c>
      <c r="W112" s="128">
        <v>0</v>
      </c>
      <c r="X112" s="128">
        <v>0</v>
      </c>
      <c r="Y112" s="128">
        <v>0</v>
      </c>
      <c r="Z112" s="128">
        <v>0</v>
      </c>
      <c r="AA112" s="128">
        <v>0</v>
      </c>
      <c r="AB112" s="128">
        <v>0</v>
      </c>
      <c r="AC112" s="128">
        <v>0</v>
      </c>
      <c r="AD112" s="128">
        <v>0</v>
      </c>
      <c r="AE112" s="128">
        <v>0</v>
      </c>
      <c r="AF112" s="128">
        <v>0</v>
      </c>
      <c r="AG112" s="128">
        <v>0</v>
      </c>
      <c r="AH112" s="131"/>
    </row>
    <row r="113" spans="1:34" hidden="1" x14ac:dyDescent="0.25">
      <c r="B113" s="128" t="s">
        <v>128</v>
      </c>
      <c r="C113" s="128">
        <v>0</v>
      </c>
      <c r="D113" s="128">
        <v>0</v>
      </c>
      <c r="E113" s="128">
        <v>0</v>
      </c>
      <c r="F113" s="128">
        <v>0</v>
      </c>
      <c r="G113" s="128">
        <v>0</v>
      </c>
      <c r="H113" s="128">
        <v>0</v>
      </c>
      <c r="I113" s="128">
        <v>0</v>
      </c>
      <c r="J113" s="128">
        <v>0</v>
      </c>
      <c r="K113" s="128">
        <v>0</v>
      </c>
      <c r="L113" s="128">
        <v>0</v>
      </c>
      <c r="M113" s="128">
        <v>0</v>
      </c>
      <c r="N113" s="128">
        <v>0</v>
      </c>
      <c r="O113" s="128">
        <v>0</v>
      </c>
      <c r="P113" s="128">
        <v>0</v>
      </c>
      <c r="Q113" s="128">
        <v>0</v>
      </c>
      <c r="R113" s="128">
        <v>0</v>
      </c>
      <c r="S113" s="128">
        <v>0</v>
      </c>
      <c r="T113" s="128">
        <v>0</v>
      </c>
      <c r="U113" s="128">
        <v>0</v>
      </c>
      <c r="V113" s="128">
        <v>0</v>
      </c>
      <c r="W113" s="128">
        <v>0</v>
      </c>
      <c r="X113" s="128">
        <v>0</v>
      </c>
      <c r="Y113" s="128">
        <v>0</v>
      </c>
      <c r="Z113" s="128">
        <v>0</v>
      </c>
      <c r="AA113" s="128">
        <v>0</v>
      </c>
      <c r="AB113" s="128">
        <v>0</v>
      </c>
      <c r="AC113" s="128">
        <v>0</v>
      </c>
      <c r="AD113" s="128">
        <v>0</v>
      </c>
      <c r="AE113" s="128">
        <v>0</v>
      </c>
      <c r="AF113" s="128">
        <v>0</v>
      </c>
      <c r="AG113" s="128">
        <v>0</v>
      </c>
      <c r="AH113" s="131"/>
    </row>
    <row r="114" spans="1:34" hidden="1" x14ac:dyDescent="0.25">
      <c r="AH114" s="131"/>
    </row>
    <row r="115" spans="1:34" ht="12.75" hidden="1" customHeight="1" x14ac:dyDescent="0.25"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  <c r="AA115" s="129"/>
      <c r="AB115" s="129"/>
      <c r="AC115" s="129"/>
      <c r="AD115" s="129"/>
      <c r="AE115" s="129"/>
      <c r="AF115" s="129"/>
      <c r="AG115" s="129"/>
      <c r="AH115" s="130"/>
    </row>
    <row r="116" spans="1:34" hidden="1" x14ac:dyDescent="0.25">
      <c r="A116" s="127" t="s">
        <v>141</v>
      </c>
      <c r="C116" s="129" t="s">
        <v>114</v>
      </c>
      <c r="D116" s="129" t="s">
        <v>114</v>
      </c>
      <c r="E116" s="129" t="s">
        <v>114</v>
      </c>
      <c r="F116" s="129" t="s">
        <v>114</v>
      </c>
      <c r="G116" s="129" t="s">
        <v>114</v>
      </c>
      <c r="H116" s="129" t="s">
        <v>114</v>
      </c>
      <c r="I116" s="129" t="s">
        <v>114</v>
      </c>
      <c r="J116" s="129" t="s">
        <v>114</v>
      </c>
      <c r="K116" s="129" t="s">
        <v>114</v>
      </c>
      <c r="L116" s="129" t="s">
        <v>114</v>
      </c>
      <c r="M116" s="129" t="s">
        <v>114</v>
      </c>
      <c r="N116" s="129" t="s">
        <v>114</v>
      </c>
      <c r="O116" s="129" t="s">
        <v>114</v>
      </c>
      <c r="P116" s="129" t="s">
        <v>114</v>
      </c>
      <c r="Q116" s="129" t="s">
        <v>114</v>
      </c>
      <c r="R116" s="129" t="s">
        <v>114</v>
      </c>
      <c r="S116" s="129" t="s">
        <v>114</v>
      </c>
      <c r="T116" s="129" t="s">
        <v>114</v>
      </c>
      <c r="U116" s="129" t="s">
        <v>114</v>
      </c>
      <c r="V116" s="129" t="s">
        <v>114</v>
      </c>
      <c r="W116" s="129" t="s">
        <v>114</v>
      </c>
      <c r="X116" s="129" t="s">
        <v>114</v>
      </c>
      <c r="Y116" s="129" t="s">
        <v>114</v>
      </c>
      <c r="Z116" s="129" t="s">
        <v>114</v>
      </c>
      <c r="AA116" s="129" t="s">
        <v>114</v>
      </c>
      <c r="AB116" s="129" t="s">
        <v>114</v>
      </c>
      <c r="AC116" s="129" t="s">
        <v>114</v>
      </c>
      <c r="AD116" s="129" t="s">
        <v>114</v>
      </c>
      <c r="AE116" s="129" t="s">
        <v>114</v>
      </c>
      <c r="AF116" s="129" t="s">
        <v>114</v>
      </c>
      <c r="AG116" s="129" t="s">
        <v>114</v>
      </c>
      <c r="AH116" s="130"/>
    </row>
    <row r="117" spans="1:34" hidden="1" x14ac:dyDescent="0.25">
      <c r="AH117" s="131"/>
    </row>
    <row r="118" spans="1:34" hidden="1" x14ac:dyDescent="0.25">
      <c r="A118" s="128" t="s">
        <v>142</v>
      </c>
      <c r="B118" s="128" t="s">
        <v>124</v>
      </c>
      <c r="C118" s="128">
        <v>0</v>
      </c>
      <c r="D118" s="128">
        <v>0</v>
      </c>
      <c r="E118" s="128">
        <v>0</v>
      </c>
      <c r="F118" s="128">
        <v>0</v>
      </c>
      <c r="G118" s="128">
        <v>0</v>
      </c>
      <c r="H118" s="128">
        <v>0</v>
      </c>
      <c r="I118" s="128">
        <v>0</v>
      </c>
      <c r="J118" s="128">
        <v>0</v>
      </c>
      <c r="K118" s="128">
        <v>0</v>
      </c>
      <c r="L118" s="128">
        <v>0</v>
      </c>
      <c r="M118" s="128">
        <v>0</v>
      </c>
      <c r="N118" s="128">
        <v>0</v>
      </c>
      <c r="O118" s="128">
        <v>0</v>
      </c>
      <c r="P118" s="128">
        <v>0</v>
      </c>
      <c r="Q118" s="128">
        <v>0</v>
      </c>
      <c r="R118" s="128">
        <v>0</v>
      </c>
      <c r="S118" s="128">
        <v>0</v>
      </c>
      <c r="T118" s="128">
        <v>0</v>
      </c>
      <c r="U118" s="128">
        <v>0</v>
      </c>
      <c r="V118" s="128">
        <v>0</v>
      </c>
      <c r="W118" s="128">
        <v>0</v>
      </c>
      <c r="X118" s="128">
        <v>0</v>
      </c>
      <c r="Y118" s="128">
        <v>0</v>
      </c>
      <c r="Z118" s="128">
        <v>0</v>
      </c>
      <c r="AA118" s="128">
        <v>0</v>
      </c>
      <c r="AB118" s="128">
        <v>0</v>
      </c>
      <c r="AC118" s="128">
        <v>0</v>
      </c>
      <c r="AD118" s="128">
        <v>0</v>
      </c>
      <c r="AE118" s="128">
        <v>0</v>
      </c>
      <c r="AF118" s="128">
        <v>0</v>
      </c>
      <c r="AG118" s="128">
        <v>0</v>
      </c>
      <c r="AH118" s="131"/>
    </row>
    <row r="119" spans="1:34" hidden="1" x14ac:dyDescent="0.25">
      <c r="B119" s="128" t="s">
        <v>125</v>
      </c>
      <c r="C119" s="128">
        <v>0</v>
      </c>
      <c r="D119" s="128">
        <v>0</v>
      </c>
      <c r="E119" s="128">
        <v>0</v>
      </c>
      <c r="F119" s="128">
        <v>0</v>
      </c>
      <c r="G119" s="128">
        <v>0</v>
      </c>
      <c r="H119" s="128">
        <v>0</v>
      </c>
      <c r="I119" s="128">
        <v>0</v>
      </c>
      <c r="J119" s="128">
        <v>0</v>
      </c>
      <c r="K119" s="128">
        <v>0</v>
      </c>
      <c r="L119" s="128">
        <v>0</v>
      </c>
      <c r="M119" s="128">
        <v>0</v>
      </c>
      <c r="N119" s="128">
        <v>0</v>
      </c>
      <c r="O119" s="128">
        <v>0</v>
      </c>
      <c r="P119" s="128">
        <v>0</v>
      </c>
      <c r="Q119" s="128">
        <v>0</v>
      </c>
      <c r="R119" s="128">
        <v>0</v>
      </c>
      <c r="S119" s="128">
        <v>0</v>
      </c>
      <c r="T119" s="128">
        <v>0</v>
      </c>
      <c r="U119" s="128">
        <v>0</v>
      </c>
      <c r="V119" s="128">
        <v>0</v>
      </c>
      <c r="W119" s="128">
        <v>0</v>
      </c>
      <c r="X119" s="128">
        <v>0</v>
      </c>
      <c r="Y119" s="128">
        <v>0</v>
      </c>
      <c r="Z119" s="128">
        <v>0</v>
      </c>
      <c r="AA119" s="128">
        <v>0</v>
      </c>
      <c r="AB119" s="128">
        <v>0</v>
      </c>
      <c r="AC119" s="128">
        <v>0</v>
      </c>
      <c r="AD119" s="128">
        <v>0</v>
      </c>
      <c r="AE119" s="128">
        <v>0</v>
      </c>
      <c r="AF119" s="128">
        <v>0</v>
      </c>
      <c r="AG119" s="128">
        <v>0</v>
      </c>
      <c r="AH119" s="131"/>
    </row>
    <row r="120" spans="1:34" hidden="1" x14ac:dyDescent="0.25">
      <c r="B120" s="128" t="s">
        <v>126</v>
      </c>
      <c r="C120" s="128">
        <v>0</v>
      </c>
      <c r="D120" s="128">
        <v>0</v>
      </c>
      <c r="E120" s="128">
        <v>0</v>
      </c>
      <c r="F120" s="128">
        <v>0</v>
      </c>
      <c r="G120" s="128">
        <v>0</v>
      </c>
      <c r="H120" s="128">
        <v>0</v>
      </c>
      <c r="I120" s="128">
        <v>0</v>
      </c>
      <c r="J120" s="128">
        <v>0</v>
      </c>
      <c r="K120" s="128">
        <v>0</v>
      </c>
      <c r="L120" s="128">
        <v>0</v>
      </c>
      <c r="M120" s="128">
        <v>0</v>
      </c>
      <c r="N120" s="128">
        <v>0</v>
      </c>
      <c r="O120" s="128">
        <v>0</v>
      </c>
      <c r="P120" s="128">
        <v>0</v>
      </c>
      <c r="Q120" s="128">
        <v>0</v>
      </c>
      <c r="R120" s="128">
        <v>0</v>
      </c>
      <c r="S120" s="128">
        <v>0</v>
      </c>
      <c r="T120" s="128">
        <v>0</v>
      </c>
      <c r="U120" s="128">
        <v>0</v>
      </c>
      <c r="V120" s="128">
        <v>0</v>
      </c>
      <c r="W120" s="128">
        <v>0</v>
      </c>
      <c r="X120" s="128">
        <v>0</v>
      </c>
      <c r="Y120" s="128">
        <v>0</v>
      </c>
      <c r="Z120" s="128">
        <v>0</v>
      </c>
      <c r="AA120" s="128">
        <v>0</v>
      </c>
      <c r="AB120" s="128">
        <v>0</v>
      </c>
      <c r="AC120" s="128">
        <v>0</v>
      </c>
      <c r="AD120" s="128">
        <v>0</v>
      </c>
      <c r="AE120" s="128">
        <v>0</v>
      </c>
      <c r="AF120" s="128">
        <v>0</v>
      </c>
      <c r="AG120" s="128">
        <v>0</v>
      </c>
      <c r="AH120" s="131"/>
    </row>
    <row r="121" spans="1:34" hidden="1" x14ac:dyDescent="0.25">
      <c r="B121" s="128" t="s">
        <v>127</v>
      </c>
      <c r="C121" s="128">
        <v>0</v>
      </c>
      <c r="D121" s="128">
        <v>0</v>
      </c>
      <c r="E121" s="128">
        <v>0</v>
      </c>
      <c r="F121" s="128">
        <v>0</v>
      </c>
      <c r="G121" s="128">
        <v>0</v>
      </c>
      <c r="H121" s="128">
        <v>0</v>
      </c>
      <c r="I121" s="128">
        <v>0</v>
      </c>
      <c r="J121" s="128">
        <v>0</v>
      </c>
      <c r="K121" s="128">
        <v>0</v>
      </c>
      <c r="L121" s="128">
        <v>0</v>
      </c>
      <c r="M121" s="128">
        <v>0</v>
      </c>
      <c r="N121" s="128">
        <v>0</v>
      </c>
      <c r="O121" s="128">
        <v>0</v>
      </c>
      <c r="P121" s="128">
        <v>0</v>
      </c>
      <c r="Q121" s="128">
        <v>0</v>
      </c>
      <c r="R121" s="128">
        <v>0</v>
      </c>
      <c r="S121" s="128">
        <v>0</v>
      </c>
      <c r="T121" s="128">
        <v>0</v>
      </c>
      <c r="U121" s="128">
        <v>0</v>
      </c>
      <c r="V121" s="128">
        <v>0</v>
      </c>
      <c r="W121" s="128">
        <v>0</v>
      </c>
      <c r="X121" s="128">
        <v>0</v>
      </c>
      <c r="Y121" s="128">
        <v>0</v>
      </c>
      <c r="Z121" s="128">
        <v>0</v>
      </c>
      <c r="AA121" s="128">
        <v>0</v>
      </c>
      <c r="AB121" s="128">
        <v>0</v>
      </c>
      <c r="AC121" s="128">
        <v>0</v>
      </c>
      <c r="AD121" s="128">
        <v>0</v>
      </c>
      <c r="AE121" s="128">
        <v>0</v>
      </c>
      <c r="AF121" s="128">
        <v>0</v>
      </c>
      <c r="AG121" s="128">
        <v>0</v>
      </c>
      <c r="AH121" s="131"/>
    </row>
    <row r="122" spans="1:34" hidden="1" x14ac:dyDescent="0.25">
      <c r="B122" s="128" t="s">
        <v>128</v>
      </c>
      <c r="C122" s="128">
        <v>0</v>
      </c>
      <c r="D122" s="128">
        <v>0</v>
      </c>
      <c r="E122" s="128">
        <v>0</v>
      </c>
      <c r="F122" s="128">
        <v>0</v>
      </c>
      <c r="G122" s="128">
        <v>0</v>
      </c>
      <c r="H122" s="128">
        <v>0</v>
      </c>
      <c r="I122" s="128">
        <v>0</v>
      </c>
      <c r="J122" s="128">
        <v>0</v>
      </c>
      <c r="K122" s="128">
        <v>0</v>
      </c>
      <c r="L122" s="128">
        <v>0</v>
      </c>
      <c r="M122" s="128">
        <v>0</v>
      </c>
      <c r="N122" s="128">
        <v>0</v>
      </c>
      <c r="O122" s="128">
        <v>0</v>
      </c>
      <c r="P122" s="128">
        <v>0</v>
      </c>
      <c r="Q122" s="128">
        <v>0</v>
      </c>
      <c r="R122" s="128">
        <v>0</v>
      </c>
      <c r="S122" s="128">
        <v>0</v>
      </c>
      <c r="T122" s="128">
        <v>0</v>
      </c>
      <c r="U122" s="128">
        <v>0</v>
      </c>
      <c r="V122" s="128">
        <v>0</v>
      </c>
      <c r="W122" s="128">
        <v>0</v>
      </c>
      <c r="X122" s="128">
        <v>0</v>
      </c>
      <c r="Y122" s="128">
        <v>0</v>
      </c>
      <c r="Z122" s="128">
        <v>0</v>
      </c>
      <c r="AA122" s="128">
        <v>0</v>
      </c>
      <c r="AB122" s="128">
        <v>0</v>
      </c>
      <c r="AC122" s="128">
        <v>0</v>
      </c>
      <c r="AD122" s="128">
        <v>0</v>
      </c>
      <c r="AE122" s="128">
        <v>0</v>
      </c>
      <c r="AF122" s="128">
        <v>0</v>
      </c>
      <c r="AG122" s="128">
        <v>0</v>
      </c>
      <c r="AH122" s="131"/>
    </row>
    <row r="123" spans="1:34" hidden="1" x14ac:dyDescent="0.25">
      <c r="AH123" s="131"/>
    </row>
    <row r="124" spans="1:34" hidden="1" x14ac:dyDescent="0.25">
      <c r="A124" s="128" t="s">
        <v>143</v>
      </c>
      <c r="B124" s="128" t="s">
        <v>124</v>
      </c>
      <c r="C124" s="128">
        <v>0</v>
      </c>
      <c r="D124" s="128">
        <v>0</v>
      </c>
      <c r="E124" s="128">
        <v>0</v>
      </c>
      <c r="F124" s="128">
        <v>0</v>
      </c>
      <c r="G124" s="128">
        <v>0</v>
      </c>
      <c r="H124" s="128">
        <v>0</v>
      </c>
      <c r="I124" s="128">
        <v>0</v>
      </c>
      <c r="J124" s="128">
        <v>0</v>
      </c>
      <c r="K124" s="128">
        <v>0</v>
      </c>
      <c r="L124" s="128">
        <v>0</v>
      </c>
      <c r="M124" s="128">
        <v>0</v>
      </c>
      <c r="N124" s="128">
        <v>0</v>
      </c>
      <c r="O124" s="128">
        <v>0</v>
      </c>
      <c r="P124" s="128">
        <v>0</v>
      </c>
      <c r="Q124" s="128">
        <v>0</v>
      </c>
      <c r="R124" s="128">
        <v>0</v>
      </c>
      <c r="S124" s="128">
        <v>0</v>
      </c>
      <c r="T124" s="128">
        <v>0</v>
      </c>
      <c r="U124" s="128">
        <v>0</v>
      </c>
      <c r="V124" s="128">
        <v>0</v>
      </c>
      <c r="W124" s="128">
        <v>0</v>
      </c>
      <c r="X124" s="128">
        <v>0</v>
      </c>
      <c r="Y124" s="128">
        <v>0</v>
      </c>
      <c r="Z124" s="128">
        <v>0</v>
      </c>
      <c r="AA124" s="128">
        <v>0</v>
      </c>
      <c r="AB124" s="128">
        <v>0</v>
      </c>
      <c r="AC124" s="128">
        <v>0</v>
      </c>
      <c r="AD124" s="128">
        <v>0</v>
      </c>
      <c r="AE124" s="128">
        <v>0</v>
      </c>
      <c r="AF124" s="128">
        <v>0</v>
      </c>
      <c r="AG124" s="128">
        <v>0</v>
      </c>
      <c r="AH124" s="131"/>
    </row>
    <row r="125" spans="1:34" hidden="1" x14ac:dyDescent="0.25">
      <c r="B125" s="128" t="s">
        <v>125</v>
      </c>
      <c r="C125" s="128">
        <v>0</v>
      </c>
      <c r="D125" s="128">
        <v>0</v>
      </c>
      <c r="E125" s="128">
        <v>0</v>
      </c>
      <c r="F125" s="128">
        <v>0</v>
      </c>
      <c r="G125" s="128">
        <v>0</v>
      </c>
      <c r="H125" s="128">
        <v>0</v>
      </c>
      <c r="I125" s="128">
        <v>0</v>
      </c>
      <c r="J125" s="128">
        <v>0</v>
      </c>
      <c r="K125" s="128">
        <v>0</v>
      </c>
      <c r="L125" s="128">
        <v>0</v>
      </c>
      <c r="M125" s="128">
        <v>0</v>
      </c>
      <c r="N125" s="128">
        <v>0</v>
      </c>
      <c r="O125" s="128">
        <v>0</v>
      </c>
      <c r="P125" s="128">
        <v>0</v>
      </c>
      <c r="Q125" s="128">
        <v>0</v>
      </c>
      <c r="R125" s="128">
        <v>0</v>
      </c>
      <c r="S125" s="128">
        <v>0</v>
      </c>
      <c r="T125" s="128">
        <v>0</v>
      </c>
      <c r="U125" s="128">
        <v>0</v>
      </c>
      <c r="V125" s="128">
        <v>0</v>
      </c>
      <c r="W125" s="128">
        <v>0</v>
      </c>
      <c r="X125" s="128">
        <v>0</v>
      </c>
      <c r="Y125" s="128">
        <v>0</v>
      </c>
      <c r="Z125" s="128">
        <v>0</v>
      </c>
      <c r="AA125" s="128">
        <v>0</v>
      </c>
      <c r="AB125" s="128">
        <v>0</v>
      </c>
      <c r="AC125" s="128">
        <v>0</v>
      </c>
      <c r="AD125" s="128">
        <v>0</v>
      </c>
      <c r="AE125" s="128">
        <v>0</v>
      </c>
      <c r="AF125" s="128">
        <v>0</v>
      </c>
      <c r="AG125" s="128">
        <v>0</v>
      </c>
      <c r="AH125" s="131"/>
    </row>
    <row r="126" spans="1:34" hidden="1" x14ac:dyDescent="0.25">
      <c r="B126" s="128" t="s">
        <v>126</v>
      </c>
      <c r="C126" s="128">
        <v>0</v>
      </c>
      <c r="D126" s="128">
        <v>0</v>
      </c>
      <c r="E126" s="128">
        <v>0</v>
      </c>
      <c r="F126" s="128">
        <v>0</v>
      </c>
      <c r="G126" s="128">
        <v>0</v>
      </c>
      <c r="H126" s="128">
        <v>0</v>
      </c>
      <c r="I126" s="128">
        <v>0</v>
      </c>
      <c r="J126" s="128">
        <v>0</v>
      </c>
      <c r="K126" s="128">
        <v>0</v>
      </c>
      <c r="L126" s="128">
        <v>0</v>
      </c>
      <c r="M126" s="128">
        <v>0</v>
      </c>
      <c r="N126" s="128">
        <v>0</v>
      </c>
      <c r="O126" s="128">
        <v>0</v>
      </c>
      <c r="P126" s="128">
        <v>0</v>
      </c>
      <c r="Q126" s="128">
        <v>0</v>
      </c>
      <c r="R126" s="128">
        <v>0</v>
      </c>
      <c r="S126" s="128">
        <v>0</v>
      </c>
      <c r="T126" s="128">
        <v>0</v>
      </c>
      <c r="U126" s="128">
        <v>0</v>
      </c>
      <c r="V126" s="128">
        <v>0</v>
      </c>
      <c r="W126" s="128">
        <v>0</v>
      </c>
      <c r="X126" s="128">
        <v>0</v>
      </c>
      <c r="Y126" s="128">
        <v>0</v>
      </c>
      <c r="Z126" s="128">
        <v>0</v>
      </c>
      <c r="AA126" s="128">
        <v>0</v>
      </c>
      <c r="AB126" s="128">
        <v>0</v>
      </c>
      <c r="AC126" s="128">
        <v>0</v>
      </c>
      <c r="AD126" s="128">
        <v>0</v>
      </c>
      <c r="AE126" s="128">
        <v>0</v>
      </c>
      <c r="AF126" s="128">
        <v>0</v>
      </c>
      <c r="AG126" s="128">
        <v>0</v>
      </c>
      <c r="AH126" s="131"/>
    </row>
    <row r="127" spans="1:34" hidden="1" x14ac:dyDescent="0.25">
      <c r="B127" s="128" t="s">
        <v>127</v>
      </c>
      <c r="C127" s="128">
        <v>0</v>
      </c>
      <c r="D127" s="128">
        <v>0</v>
      </c>
      <c r="E127" s="128">
        <v>0</v>
      </c>
      <c r="F127" s="128">
        <v>0</v>
      </c>
      <c r="G127" s="128">
        <v>0</v>
      </c>
      <c r="H127" s="128">
        <v>0</v>
      </c>
      <c r="I127" s="128">
        <v>0</v>
      </c>
      <c r="J127" s="128">
        <v>0</v>
      </c>
      <c r="K127" s="128">
        <v>0</v>
      </c>
      <c r="L127" s="128">
        <v>0</v>
      </c>
      <c r="M127" s="128">
        <v>0</v>
      </c>
      <c r="N127" s="128">
        <v>0</v>
      </c>
      <c r="O127" s="128">
        <v>0</v>
      </c>
      <c r="P127" s="128">
        <v>0</v>
      </c>
      <c r="Q127" s="128">
        <v>0</v>
      </c>
      <c r="R127" s="128">
        <v>0</v>
      </c>
      <c r="S127" s="128">
        <v>0</v>
      </c>
      <c r="T127" s="128">
        <v>0</v>
      </c>
      <c r="U127" s="128">
        <v>0</v>
      </c>
      <c r="V127" s="128">
        <v>0</v>
      </c>
      <c r="W127" s="128">
        <v>0</v>
      </c>
      <c r="X127" s="128">
        <v>0</v>
      </c>
      <c r="Y127" s="128">
        <v>0</v>
      </c>
      <c r="Z127" s="128">
        <v>0</v>
      </c>
      <c r="AA127" s="128">
        <v>0</v>
      </c>
      <c r="AB127" s="128">
        <v>0</v>
      </c>
      <c r="AC127" s="128">
        <v>0</v>
      </c>
      <c r="AD127" s="128">
        <v>0</v>
      </c>
      <c r="AE127" s="128">
        <v>0</v>
      </c>
      <c r="AF127" s="128">
        <v>0</v>
      </c>
      <c r="AG127" s="128">
        <v>0</v>
      </c>
      <c r="AH127" s="131"/>
    </row>
    <row r="128" spans="1:34" hidden="1" x14ac:dyDescent="0.25">
      <c r="B128" s="128" t="s">
        <v>128</v>
      </c>
      <c r="C128" s="128">
        <v>0</v>
      </c>
      <c r="D128" s="128">
        <v>0</v>
      </c>
      <c r="E128" s="128">
        <v>0</v>
      </c>
      <c r="F128" s="128">
        <v>0</v>
      </c>
      <c r="G128" s="128">
        <v>0</v>
      </c>
      <c r="H128" s="128">
        <v>0</v>
      </c>
      <c r="I128" s="128">
        <v>0</v>
      </c>
      <c r="J128" s="128">
        <v>0</v>
      </c>
      <c r="K128" s="128">
        <v>0</v>
      </c>
      <c r="L128" s="128">
        <v>0</v>
      </c>
      <c r="M128" s="128">
        <v>0</v>
      </c>
      <c r="N128" s="128">
        <v>0</v>
      </c>
      <c r="O128" s="128">
        <v>0</v>
      </c>
      <c r="P128" s="128">
        <v>0</v>
      </c>
      <c r="Q128" s="128">
        <v>0</v>
      </c>
      <c r="R128" s="128">
        <v>0</v>
      </c>
      <c r="S128" s="128">
        <v>0</v>
      </c>
      <c r="T128" s="128">
        <v>0</v>
      </c>
      <c r="U128" s="128">
        <v>0</v>
      </c>
      <c r="V128" s="128">
        <v>0</v>
      </c>
      <c r="W128" s="128">
        <v>0</v>
      </c>
      <c r="X128" s="128">
        <v>0</v>
      </c>
      <c r="Y128" s="128">
        <v>0</v>
      </c>
      <c r="Z128" s="128">
        <v>0</v>
      </c>
      <c r="AA128" s="128">
        <v>0</v>
      </c>
      <c r="AB128" s="128">
        <v>0</v>
      </c>
      <c r="AC128" s="128">
        <v>0</v>
      </c>
      <c r="AD128" s="128">
        <v>0</v>
      </c>
      <c r="AE128" s="128">
        <v>0</v>
      </c>
      <c r="AF128" s="128">
        <v>0</v>
      </c>
      <c r="AG128" s="128">
        <v>0</v>
      </c>
      <c r="AH128" s="131"/>
    </row>
    <row r="129" spans="1:34" hidden="1" x14ac:dyDescent="0.25">
      <c r="AH129" s="131"/>
    </row>
    <row r="130" spans="1:34" hidden="1" x14ac:dyDescent="0.25">
      <c r="A130" s="128" t="s">
        <v>144</v>
      </c>
      <c r="B130" s="128" t="s">
        <v>124</v>
      </c>
      <c r="C130" s="128">
        <v>0</v>
      </c>
      <c r="D130" s="128">
        <v>0</v>
      </c>
      <c r="E130" s="128">
        <v>0</v>
      </c>
      <c r="F130" s="128">
        <v>0</v>
      </c>
      <c r="G130" s="128">
        <v>0</v>
      </c>
      <c r="H130" s="128">
        <v>0</v>
      </c>
      <c r="I130" s="128">
        <v>0</v>
      </c>
      <c r="J130" s="128">
        <v>0</v>
      </c>
      <c r="K130" s="128">
        <v>0</v>
      </c>
      <c r="L130" s="128">
        <v>0</v>
      </c>
      <c r="M130" s="128">
        <v>0</v>
      </c>
      <c r="N130" s="128">
        <v>0</v>
      </c>
      <c r="O130" s="128">
        <v>0</v>
      </c>
      <c r="P130" s="128">
        <v>0</v>
      </c>
      <c r="Q130" s="128">
        <v>0</v>
      </c>
      <c r="R130" s="128">
        <v>0</v>
      </c>
      <c r="S130" s="128">
        <v>0</v>
      </c>
      <c r="T130" s="128">
        <v>0</v>
      </c>
      <c r="U130" s="128">
        <v>0</v>
      </c>
      <c r="V130" s="128">
        <v>0</v>
      </c>
      <c r="W130" s="128">
        <v>0</v>
      </c>
      <c r="X130" s="128">
        <v>0</v>
      </c>
      <c r="Y130" s="128">
        <v>0</v>
      </c>
      <c r="Z130" s="128">
        <v>0</v>
      </c>
      <c r="AA130" s="128">
        <v>0</v>
      </c>
      <c r="AB130" s="128">
        <v>0</v>
      </c>
      <c r="AC130" s="128">
        <v>0</v>
      </c>
      <c r="AD130" s="128">
        <v>0</v>
      </c>
      <c r="AE130" s="128">
        <v>0</v>
      </c>
      <c r="AF130" s="128">
        <v>0</v>
      </c>
      <c r="AG130" s="128">
        <v>0</v>
      </c>
      <c r="AH130" s="131"/>
    </row>
    <row r="131" spans="1:34" hidden="1" x14ac:dyDescent="0.25">
      <c r="B131" s="128" t="s">
        <v>125</v>
      </c>
      <c r="C131" s="128">
        <v>0</v>
      </c>
      <c r="D131" s="128">
        <v>0</v>
      </c>
      <c r="E131" s="128">
        <v>0</v>
      </c>
      <c r="F131" s="128">
        <v>0</v>
      </c>
      <c r="G131" s="128">
        <v>0</v>
      </c>
      <c r="H131" s="128">
        <v>0</v>
      </c>
      <c r="I131" s="128">
        <v>0</v>
      </c>
      <c r="J131" s="128">
        <v>0</v>
      </c>
      <c r="K131" s="128">
        <v>0</v>
      </c>
      <c r="L131" s="128">
        <v>0</v>
      </c>
      <c r="M131" s="128">
        <v>0</v>
      </c>
      <c r="N131" s="128">
        <v>0</v>
      </c>
      <c r="O131" s="128">
        <v>0</v>
      </c>
      <c r="P131" s="128">
        <v>0</v>
      </c>
      <c r="Q131" s="128">
        <v>0</v>
      </c>
      <c r="R131" s="128">
        <v>0</v>
      </c>
      <c r="S131" s="128">
        <v>0</v>
      </c>
      <c r="T131" s="128">
        <v>0</v>
      </c>
      <c r="U131" s="128">
        <v>0</v>
      </c>
      <c r="V131" s="128">
        <v>0</v>
      </c>
      <c r="W131" s="128">
        <v>0</v>
      </c>
      <c r="X131" s="128">
        <v>0</v>
      </c>
      <c r="Y131" s="128">
        <v>0</v>
      </c>
      <c r="Z131" s="128">
        <v>0</v>
      </c>
      <c r="AA131" s="128">
        <v>0</v>
      </c>
      <c r="AB131" s="128">
        <v>0</v>
      </c>
      <c r="AC131" s="128">
        <v>0</v>
      </c>
      <c r="AD131" s="128">
        <v>0</v>
      </c>
      <c r="AE131" s="128">
        <v>0</v>
      </c>
      <c r="AF131" s="128">
        <v>0</v>
      </c>
      <c r="AG131" s="128">
        <v>0</v>
      </c>
      <c r="AH131" s="131"/>
    </row>
    <row r="132" spans="1:34" hidden="1" x14ac:dyDescent="0.25">
      <c r="B132" s="128" t="s">
        <v>126</v>
      </c>
      <c r="C132" s="128">
        <v>0</v>
      </c>
      <c r="D132" s="128">
        <v>0</v>
      </c>
      <c r="E132" s="128">
        <v>0</v>
      </c>
      <c r="F132" s="128">
        <v>0</v>
      </c>
      <c r="G132" s="128">
        <v>0</v>
      </c>
      <c r="H132" s="128">
        <v>0</v>
      </c>
      <c r="I132" s="128">
        <v>0</v>
      </c>
      <c r="J132" s="128">
        <v>0</v>
      </c>
      <c r="K132" s="128">
        <v>0</v>
      </c>
      <c r="L132" s="128">
        <v>0</v>
      </c>
      <c r="M132" s="128">
        <v>0</v>
      </c>
      <c r="N132" s="128">
        <v>0</v>
      </c>
      <c r="O132" s="128">
        <v>0</v>
      </c>
      <c r="P132" s="128">
        <v>0</v>
      </c>
      <c r="Q132" s="128">
        <v>0</v>
      </c>
      <c r="R132" s="128">
        <v>0</v>
      </c>
      <c r="S132" s="128">
        <v>0</v>
      </c>
      <c r="T132" s="128">
        <v>0</v>
      </c>
      <c r="U132" s="128">
        <v>0</v>
      </c>
      <c r="V132" s="128">
        <v>0</v>
      </c>
      <c r="W132" s="128">
        <v>0</v>
      </c>
      <c r="X132" s="128">
        <v>0</v>
      </c>
      <c r="Y132" s="128">
        <v>0</v>
      </c>
      <c r="Z132" s="128">
        <v>0</v>
      </c>
      <c r="AA132" s="128">
        <v>0</v>
      </c>
      <c r="AB132" s="128">
        <v>0</v>
      </c>
      <c r="AC132" s="128">
        <v>0</v>
      </c>
      <c r="AD132" s="128">
        <v>0</v>
      </c>
      <c r="AE132" s="128">
        <v>0</v>
      </c>
      <c r="AF132" s="128">
        <v>0</v>
      </c>
      <c r="AG132" s="128">
        <v>0</v>
      </c>
      <c r="AH132" s="131"/>
    </row>
    <row r="133" spans="1:34" hidden="1" x14ac:dyDescent="0.25">
      <c r="B133" s="128" t="s">
        <v>127</v>
      </c>
      <c r="C133" s="128">
        <v>0</v>
      </c>
      <c r="D133" s="128">
        <v>0</v>
      </c>
      <c r="E133" s="128">
        <v>0</v>
      </c>
      <c r="F133" s="128">
        <v>0</v>
      </c>
      <c r="G133" s="128">
        <v>0</v>
      </c>
      <c r="H133" s="128">
        <v>0</v>
      </c>
      <c r="I133" s="128">
        <v>0</v>
      </c>
      <c r="J133" s="128">
        <v>0</v>
      </c>
      <c r="K133" s="128">
        <v>0</v>
      </c>
      <c r="L133" s="128">
        <v>0</v>
      </c>
      <c r="M133" s="128">
        <v>0</v>
      </c>
      <c r="N133" s="128">
        <v>0</v>
      </c>
      <c r="O133" s="128">
        <v>0</v>
      </c>
      <c r="P133" s="128">
        <v>0</v>
      </c>
      <c r="Q133" s="128">
        <v>0</v>
      </c>
      <c r="R133" s="128">
        <v>0</v>
      </c>
      <c r="S133" s="128">
        <v>0</v>
      </c>
      <c r="T133" s="128">
        <v>0</v>
      </c>
      <c r="U133" s="128">
        <v>0</v>
      </c>
      <c r="V133" s="128">
        <v>0</v>
      </c>
      <c r="W133" s="128">
        <v>0</v>
      </c>
      <c r="X133" s="128">
        <v>0</v>
      </c>
      <c r="Y133" s="128">
        <v>0</v>
      </c>
      <c r="Z133" s="128">
        <v>0</v>
      </c>
      <c r="AA133" s="128">
        <v>0</v>
      </c>
      <c r="AB133" s="128">
        <v>0</v>
      </c>
      <c r="AC133" s="128">
        <v>0</v>
      </c>
      <c r="AD133" s="128">
        <v>0</v>
      </c>
      <c r="AE133" s="128">
        <v>0</v>
      </c>
      <c r="AF133" s="128">
        <v>0</v>
      </c>
      <c r="AG133" s="128">
        <v>0</v>
      </c>
      <c r="AH133" s="131"/>
    </row>
    <row r="134" spans="1:34" hidden="1" x14ac:dyDescent="0.25">
      <c r="B134" s="128" t="s">
        <v>128</v>
      </c>
      <c r="C134" s="128">
        <v>0</v>
      </c>
      <c r="D134" s="128">
        <v>0</v>
      </c>
      <c r="E134" s="128">
        <v>0</v>
      </c>
      <c r="F134" s="128">
        <v>0</v>
      </c>
      <c r="G134" s="128">
        <v>0</v>
      </c>
      <c r="H134" s="128">
        <v>0</v>
      </c>
      <c r="I134" s="128">
        <v>0</v>
      </c>
      <c r="J134" s="128">
        <v>0</v>
      </c>
      <c r="K134" s="128">
        <v>0</v>
      </c>
      <c r="L134" s="128">
        <v>0</v>
      </c>
      <c r="M134" s="128">
        <v>0</v>
      </c>
      <c r="N134" s="128">
        <v>0</v>
      </c>
      <c r="O134" s="128">
        <v>0</v>
      </c>
      <c r="P134" s="128">
        <v>0</v>
      </c>
      <c r="Q134" s="128">
        <v>0</v>
      </c>
      <c r="R134" s="128">
        <v>0</v>
      </c>
      <c r="S134" s="128">
        <v>0</v>
      </c>
      <c r="T134" s="128">
        <v>0</v>
      </c>
      <c r="U134" s="128">
        <v>0</v>
      </c>
      <c r="V134" s="128">
        <v>0</v>
      </c>
      <c r="W134" s="128">
        <v>0</v>
      </c>
      <c r="X134" s="128">
        <v>0</v>
      </c>
      <c r="Y134" s="128">
        <v>0</v>
      </c>
      <c r="Z134" s="128">
        <v>0</v>
      </c>
      <c r="AA134" s="128">
        <v>0</v>
      </c>
      <c r="AB134" s="128">
        <v>0</v>
      </c>
      <c r="AC134" s="128">
        <v>0</v>
      </c>
      <c r="AD134" s="128">
        <v>0</v>
      </c>
      <c r="AE134" s="128">
        <v>0</v>
      </c>
      <c r="AF134" s="128">
        <v>0</v>
      </c>
      <c r="AG134" s="128">
        <v>0</v>
      </c>
      <c r="AH134" s="131"/>
    </row>
    <row r="135" spans="1:34" hidden="1" x14ac:dyDescent="0.25">
      <c r="AH135" s="131"/>
    </row>
    <row r="136" spans="1:34" hidden="1" x14ac:dyDescent="0.25">
      <c r="A136" s="128" t="s">
        <v>145</v>
      </c>
      <c r="B136" s="128" t="s">
        <v>124</v>
      </c>
      <c r="C136" s="128">
        <v>0</v>
      </c>
      <c r="D136" s="128">
        <v>0</v>
      </c>
      <c r="E136" s="128">
        <v>0</v>
      </c>
      <c r="F136" s="128">
        <v>0</v>
      </c>
      <c r="G136" s="128">
        <v>0</v>
      </c>
      <c r="H136" s="128">
        <v>0</v>
      </c>
      <c r="I136" s="128">
        <v>0</v>
      </c>
      <c r="J136" s="128">
        <v>0</v>
      </c>
      <c r="K136" s="128">
        <v>0</v>
      </c>
      <c r="L136" s="128">
        <v>0</v>
      </c>
      <c r="M136" s="128">
        <v>0</v>
      </c>
      <c r="N136" s="128">
        <v>0</v>
      </c>
      <c r="O136" s="128">
        <v>0</v>
      </c>
      <c r="P136" s="128">
        <v>0</v>
      </c>
      <c r="Q136" s="128">
        <v>0</v>
      </c>
      <c r="R136" s="128">
        <v>0</v>
      </c>
      <c r="S136" s="128">
        <v>0</v>
      </c>
      <c r="T136" s="128">
        <v>0</v>
      </c>
      <c r="U136" s="128">
        <v>0</v>
      </c>
      <c r="V136" s="128">
        <v>0</v>
      </c>
      <c r="W136" s="128">
        <v>0</v>
      </c>
      <c r="X136" s="128">
        <v>0</v>
      </c>
      <c r="Y136" s="128">
        <v>0</v>
      </c>
      <c r="Z136" s="128">
        <v>0</v>
      </c>
      <c r="AA136" s="128">
        <v>0</v>
      </c>
      <c r="AB136" s="128">
        <v>0</v>
      </c>
      <c r="AC136" s="128">
        <v>0</v>
      </c>
      <c r="AD136" s="128">
        <v>0</v>
      </c>
      <c r="AE136" s="128">
        <v>0</v>
      </c>
      <c r="AF136" s="128">
        <v>0</v>
      </c>
      <c r="AG136" s="128">
        <v>0</v>
      </c>
      <c r="AH136" s="131"/>
    </row>
    <row r="137" spans="1:34" hidden="1" x14ac:dyDescent="0.25">
      <c r="B137" s="128" t="s">
        <v>125</v>
      </c>
      <c r="C137" s="128">
        <v>0</v>
      </c>
      <c r="D137" s="128">
        <v>0</v>
      </c>
      <c r="E137" s="128">
        <v>0</v>
      </c>
      <c r="F137" s="128">
        <v>0</v>
      </c>
      <c r="G137" s="128">
        <v>0</v>
      </c>
      <c r="H137" s="128">
        <v>0</v>
      </c>
      <c r="I137" s="128">
        <v>0</v>
      </c>
      <c r="J137" s="128">
        <v>0</v>
      </c>
      <c r="K137" s="128">
        <v>0</v>
      </c>
      <c r="L137" s="128">
        <v>0</v>
      </c>
      <c r="M137" s="128">
        <v>0</v>
      </c>
      <c r="N137" s="128">
        <v>0</v>
      </c>
      <c r="O137" s="128">
        <v>0</v>
      </c>
      <c r="P137" s="128">
        <v>0</v>
      </c>
      <c r="Q137" s="128">
        <v>0</v>
      </c>
      <c r="R137" s="128">
        <v>0</v>
      </c>
      <c r="S137" s="128">
        <v>0</v>
      </c>
      <c r="T137" s="128">
        <v>0</v>
      </c>
      <c r="U137" s="128">
        <v>0</v>
      </c>
      <c r="V137" s="128">
        <v>0</v>
      </c>
      <c r="W137" s="128">
        <v>0</v>
      </c>
      <c r="X137" s="128">
        <v>0</v>
      </c>
      <c r="Y137" s="128">
        <v>0</v>
      </c>
      <c r="Z137" s="128">
        <v>0</v>
      </c>
      <c r="AA137" s="128">
        <v>0</v>
      </c>
      <c r="AB137" s="128">
        <v>0</v>
      </c>
      <c r="AC137" s="128">
        <v>0</v>
      </c>
      <c r="AD137" s="128">
        <v>0</v>
      </c>
      <c r="AE137" s="128">
        <v>0</v>
      </c>
      <c r="AF137" s="128">
        <v>0</v>
      </c>
      <c r="AG137" s="128">
        <v>0</v>
      </c>
      <c r="AH137" s="131"/>
    </row>
    <row r="138" spans="1:34" hidden="1" x14ac:dyDescent="0.25">
      <c r="B138" s="128" t="s">
        <v>126</v>
      </c>
      <c r="C138" s="128">
        <v>0</v>
      </c>
      <c r="D138" s="128">
        <v>0</v>
      </c>
      <c r="E138" s="128">
        <v>0</v>
      </c>
      <c r="F138" s="128">
        <v>0</v>
      </c>
      <c r="G138" s="128">
        <v>0</v>
      </c>
      <c r="H138" s="128">
        <v>0</v>
      </c>
      <c r="I138" s="128">
        <v>0</v>
      </c>
      <c r="J138" s="128">
        <v>0</v>
      </c>
      <c r="K138" s="128">
        <v>0</v>
      </c>
      <c r="L138" s="128">
        <v>0</v>
      </c>
      <c r="M138" s="128">
        <v>0</v>
      </c>
      <c r="N138" s="128">
        <v>0</v>
      </c>
      <c r="O138" s="128">
        <v>0</v>
      </c>
      <c r="P138" s="128">
        <v>0</v>
      </c>
      <c r="Q138" s="128">
        <v>0</v>
      </c>
      <c r="R138" s="128">
        <v>0</v>
      </c>
      <c r="S138" s="128">
        <v>0</v>
      </c>
      <c r="T138" s="128">
        <v>0</v>
      </c>
      <c r="U138" s="128">
        <v>0</v>
      </c>
      <c r="V138" s="128">
        <v>0</v>
      </c>
      <c r="W138" s="128">
        <v>0</v>
      </c>
      <c r="X138" s="128">
        <v>0</v>
      </c>
      <c r="Y138" s="128">
        <v>0</v>
      </c>
      <c r="Z138" s="128">
        <v>0</v>
      </c>
      <c r="AA138" s="128">
        <v>0</v>
      </c>
      <c r="AB138" s="128">
        <v>0</v>
      </c>
      <c r="AC138" s="128">
        <v>0</v>
      </c>
      <c r="AD138" s="128">
        <v>0</v>
      </c>
      <c r="AE138" s="128">
        <v>0</v>
      </c>
      <c r="AF138" s="128">
        <v>0</v>
      </c>
      <c r="AG138" s="128">
        <v>0</v>
      </c>
      <c r="AH138" s="131"/>
    </row>
    <row r="139" spans="1:34" hidden="1" x14ac:dyDescent="0.25">
      <c r="B139" s="128" t="s">
        <v>127</v>
      </c>
      <c r="C139" s="128">
        <v>0</v>
      </c>
      <c r="D139" s="128">
        <v>0</v>
      </c>
      <c r="E139" s="128">
        <v>0</v>
      </c>
      <c r="F139" s="128">
        <v>0</v>
      </c>
      <c r="G139" s="128">
        <v>0</v>
      </c>
      <c r="H139" s="128">
        <v>0</v>
      </c>
      <c r="I139" s="128">
        <v>0</v>
      </c>
      <c r="J139" s="128">
        <v>0</v>
      </c>
      <c r="K139" s="128">
        <v>0</v>
      </c>
      <c r="L139" s="128">
        <v>0</v>
      </c>
      <c r="M139" s="128">
        <v>0</v>
      </c>
      <c r="N139" s="128">
        <v>0</v>
      </c>
      <c r="O139" s="128">
        <v>0</v>
      </c>
      <c r="P139" s="128">
        <v>0</v>
      </c>
      <c r="Q139" s="128">
        <v>0</v>
      </c>
      <c r="R139" s="128">
        <v>0</v>
      </c>
      <c r="S139" s="128">
        <v>0</v>
      </c>
      <c r="T139" s="128">
        <v>0</v>
      </c>
      <c r="U139" s="128">
        <v>0</v>
      </c>
      <c r="V139" s="128">
        <v>0</v>
      </c>
      <c r="W139" s="128">
        <v>0</v>
      </c>
      <c r="X139" s="128">
        <v>0</v>
      </c>
      <c r="Y139" s="128">
        <v>0</v>
      </c>
      <c r="Z139" s="128">
        <v>0</v>
      </c>
      <c r="AA139" s="128">
        <v>0</v>
      </c>
      <c r="AB139" s="128">
        <v>0</v>
      </c>
      <c r="AC139" s="128">
        <v>0</v>
      </c>
      <c r="AD139" s="128">
        <v>0</v>
      </c>
      <c r="AE139" s="128">
        <v>0</v>
      </c>
      <c r="AF139" s="128">
        <v>0</v>
      </c>
      <c r="AG139" s="128">
        <v>0</v>
      </c>
      <c r="AH139" s="131"/>
    </row>
    <row r="140" spans="1:34" hidden="1" x14ac:dyDescent="0.25">
      <c r="B140" s="128" t="s">
        <v>128</v>
      </c>
      <c r="C140" s="128">
        <v>0</v>
      </c>
      <c r="D140" s="128">
        <v>0</v>
      </c>
      <c r="E140" s="128">
        <v>0</v>
      </c>
      <c r="F140" s="128">
        <v>0</v>
      </c>
      <c r="G140" s="128">
        <v>0</v>
      </c>
      <c r="H140" s="128">
        <v>0</v>
      </c>
      <c r="I140" s="128">
        <v>0</v>
      </c>
      <c r="J140" s="128">
        <v>0</v>
      </c>
      <c r="K140" s="128">
        <v>0</v>
      </c>
      <c r="L140" s="128">
        <v>0</v>
      </c>
      <c r="M140" s="128">
        <v>0</v>
      </c>
      <c r="N140" s="128">
        <v>0</v>
      </c>
      <c r="O140" s="128">
        <v>0</v>
      </c>
      <c r="P140" s="128">
        <v>0</v>
      </c>
      <c r="Q140" s="128">
        <v>0</v>
      </c>
      <c r="R140" s="128">
        <v>0</v>
      </c>
      <c r="S140" s="128">
        <v>0</v>
      </c>
      <c r="T140" s="128">
        <v>0</v>
      </c>
      <c r="U140" s="128">
        <v>0</v>
      </c>
      <c r="V140" s="128">
        <v>0</v>
      </c>
      <c r="W140" s="128">
        <v>0</v>
      </c>
      <c r="X140" s="128">
        <v>0</v>
      </c>
      <c r="Y140" s="128">
        <v>0</v>
      </c>
      <c r="Z140" s="128">
        <v>0</v>
      </c>
      <c r="AA140" s="128">
        <v>0</v>
      </c>
      <c r="AB140" s="128">
        <v>0</v>
      </c>
      <c r="AC140" s="128">
        <v>0</v>
      </c>
      <c r="AD140" s="128">
        <v>0</v>
      </c>
      <c r="AE140" s="128">
        <v>0</v>
      </c>
      <c r="AF140" s="128">
        <v>0</v>
      </c>
      <c r="AG140" s="128">
        <v>0</v>
      </c>
      <c r="AH140" s="131"/>
    </row>
    <row r="141" spans="1:34" hidden="1" x14ac:dyDescent="0.25">
      <c r="AH141" s="131"/>
    </row>
    <row r="142" spans="1:34" hidden="1" x14ac:dyDescent="0.25">
      <c r="A142" s="128" t="s">
        <v>146</v>
      </c>
      <c r="B142" s="128" t="s">
        <v>124</v>
      </c>
      <c r="C142" s="128">
        <v>0</v>
      </c>
      <c r="D142" s="128">
        <v>0</v>
      </c>
      <c r="E142" s="128">
        <v>0</v>
      </c>
      <c r="F142" s="128">
        <v>0</v>
      </c>
      <c r="G142" s="128">
        <v>0</v>
      </c>
      <c r="H142" s="128">
        <v>0</v>
      </c>
      <c r="I142" s="128">
        <v>0</v>
      </c>
      <c r="J142" s="128">
        <v>0</v>
      </c>
      <c r="K142" s="128">
        <v>0</v>
      </c>
      <c r="L142" s="128">
        <v>0</v>
      </c>
      <c r="M142" s="128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128">
        <v>0</v>
      </c>
      <c r="V142" s="128">
        <v>0</v>
      </c>
      <c r="W142" s="128">
        <v>0</v>
      </c>
      <c r="X142" s="128">
        <v>0</v>
      </c>
      <c r="Y142" s="128">
        <v>0</v>
      </c>
      <c r="Z142" s="128">
        <v>0</v>
      </c>
      <c r="AA142" s="128">
        <v>0</v>
      </c>
      <c r="AB142" s="128">
        <v>0</v>
      </c>
      <c r="AC142" s="128">
        <v>0</v>
      </c>
      <c r="AD142" s="128">
        <v>0</v>
      </c>
      <c r="AE142" s="128">
        <v>0</v>
      </c>
      <c r="AF142" s="128">
        <v>0</v>
      </c>
      <c r="AG142" s="128">
        <v>0</v>
      </c>
      <c r="AH142" s="131"/>
    </row>
    <row r="143" spans="1:34" hidden="1" x14ac:dyDescent="0.25">
      <c r="B143" s="128" t="s">
        <v>125</v>
      </c>
      <c r="C143" s="128">
        <v>0</v>
      </c>
      <c r="D143" s="128">
        <v>0</v>
      </c>
      <c r="E143" s="128">
        <v>0</v>
      </c>
      <c r="F143" s="128">
        <v>0</v>
      </c>
      <c r="G143" s="128">
        <v>0</v>
      </c>
      <c r="H143" s="128">
        <v>0</v>
      </c>
      <c r="I143" s="128">
        <v>0</v>
      </c>
      <c r="J143" s="128">
        <v>0</v>
      </c>
      <c r="K143" s="128">
        <v>0</v>
      </c>
      <c r="L143" s="128">
        <v>0</v>
      </c>
      <c r="M143" s="128">
        <v>0</v>
      </c>
      <c r="N143" s="128">
        <v>0</v>
      </c>
      <c r="O143" s="128">
        <v>0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128">
        <v>0</v>
      </c>
      <c r="V143" s="128">
        <v>0</v>
      </c>
      <c r="W143" s="128">
        <v>0</v>
      </c>
      <c r="X143" s="128">
        <v>0</v>
      </c>
      <c r="Y143" s="128">
        <v>0</v>
      </c>
      <c r="Z143" s="128">
        <v>0</v>
      </c>
      <c r="AA143" s="128">
        <v>0</v>
      </c>
      <c r="AB143" s="128">
        <v>0</v>
      </c>
      <c r="AC143" s="128">
        <v>0</v>
      </c>
      <c r="AD143" s="128">
        <v>0</v>
      </c>
      <c r="AE143" s="128">
        <v>0</v>
      </c>
      <c r="AF143" s="128">
        <v>0</v>
      </c>
      <c r="AG143" s="128">
        <v>0</v>
      </c>
      <c r="AH143" s="131"/>
    </row>
    <row r="144" spans="1:34" hidden="1" x14ac:dyDescent="0.25">
      <c r="B144" s="128" t="s">
        <v>126</v>
      </c>
      <c r="C144" s="128">
        <v>0</v>
      </c>
      <c r="D144" s="128">
        <v>0</v>
      </c>
      <c r="E144" s="128">
        <v>0</v>
      </c>
      <c r="F144" s="128">
        <v>0</v>
      </c>
      <c r="G144" s="128">
        <v>0</v>
      </c>
      <c r="H144" s="128">
        <v>0</v>
      </c>
      <c r="I144" s="128">
        <v>0</v>
      </c>
      <c r="J144" s="128">
        <v>0</v>
      </c>
      <c r="K144" s="128">
        <v>0</v>
      </c>
      <c r="L144" s="128">
        <v>0</v>
      </c>
      <c r="M144" s="128">
        <v>0</v>
      </c>
      <c r="N144" s="128">
        <v>0</v>
      </c>
      <c r="O144" s="128">
        <v>0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128">
        <v>0</v>
      </c>
      <c r="V144" s="128">
        <v>0</v>
      </c>
      <c r="W144" s="128">
        <v>0</v>
      </c>
      <c r="X144" s="128">
        <v>0</v>
      </c>
      <c r="Y144" s="128">
        <v>0</v>
      </c>
      <c r="Z144" s="128">
        <v>0</v>
      </c>
      <c r="AA144" s="128">
        <v>0</v>
      </c>
      <c r="AB144" s="128">
        <v>0</v>
      </c>
      <c r="AC144" s="128">
        <v>0</v>
      </c>
      <c r="AD144" s="128">
        <v>0</v>
      </c>
      <c r="AE144" s="128">
        <v>0</v>
      </c>
      <c r="AF144" s="128">
        <v>0</v>
      </c>
      <c r="AG144" s="128">
        <v>0</v>
      </c>
      <c r="AH144" s="131"/>
    </row>
    <row r="145" spans="1:34" hidden="1" x14ac:dyDescent="0.25">
      <c r="B145" s="128" t="s">
        <v>127</v>
      </c>
      <c r="C145" s="128">
        <v>0</v>
      </c>
      <c r="D145" s="128">
        <v>0</v>
      </c>
      <c r="E145" s="128">
        <v>0</v>
      </c>
      <c r="F145" s="128">
        <v>0</v>
      </c>
      <c r="G145" s="128">
        <v>0</v>
      </c>
      <c r="H145" s="128">
        <v>0</v>
      </c>
      <c r="I145" s="128">
        <v>0</v>
      </c>
      <c r="J145" s="128">
        <v>0</v>
      </c>
      <c r="K145" s="128">
        <v>0</v>
      </c>
      <c r="L145" s="128">
        <v>0</v>
      </c>
      <c r="M145" s="128">
        <v>0</v>
      </c>
      <c r="N145" s="128">
        <v>0</v>
      </c>
      <c r="O145" s="128">
        <v>0</v>
      </c>
      <c r="P145" s="128">
        <v>0</v>
      </c>
      <c r="Q145" s="128">
        <v>0</v>
      </c>
      <c r="R145" s="128">
        <v>0</v>
      </c>
      <c r="S145" s="128">
        <v>0</v>
      </c>
      <c r="T145" s="128">
        <v>0</v>
      </c>
      <c r="U145" s="128">
        <v>0</v>
      </c>
      <c r="V145" s="128">
        <v>0</v>
      </c>
      <c r="W145" s="128">
        <v>0</v>
      </c>
      <c r="X145" s="128">
        <v>0</v>
      </c>
      <c r="Y145" s="128">
        <v>0</v>
      </c>
      <c r="Z145" s="128">
        <v>0</v>
      </c>
      <c r="AA145" s="128">
        <v>0</v>
      </c>
      <c r="AB145" s="128">
        <v>0</v>
      </c>
      <c r="AC145" s="128">
        <v>0</v>
      </c>
      <c r="AD145" s="128">
        <v>0</v>
      </c>
      <c r="AE145" s="128">
        <v>0</v>
      </c>
      <c r="AF145" s="128">
        <v>0</v>
      </c>
      <c r="AG145" s="128">
        <v>0</v>
      </c>
      <c r="AH145" s="131"/>
    </row>
    <row r="146" spans="1:34" hidden="1" x14ac:dyDescent="0.25">
      <c r="B146" s="128" t="s">
        <v>128</v>
      </c>
      <c r="C146" s="128">
        <v>0</v>
      </c>
      <c r="D146" s="128">
        <v>0</v>
      </c>
      <c r="E146" s="128">
        <v>0</v>
      </c>
      <c r="F146" s="128">
        <v>0</v>
      </c>
      <c r="G146" s="128">
        <v>0</v>
      </c>
      <c r="H146" s="128">
        <v>0</v>
      </c>
      <c r="I146" s="128">
        <v>0</v>
      </c>
      <c r="J146" s="128">
        <v>0</v>
      </c>
      <c r="K146" s="128">
        <v>0</v>
      </c>
      <c r="L146" s="128">
        <v>0</v>
      </c>
      <c r="M146" s="128">
        <v>0</v>
      </c>
      <c r="N146" s="128">
        <v>0</v>
      </c>
      <c r="O146" s="128">
        <v>0</v>
      </c>
      <c r="P146" s="128">
        <v>0</v>
      </c>
      <c r="Q146" s="128">
        <v>0</v>
      </c>
      <c r="R146" s="128">
        <v>0</v>
      </c>
      <c r="S146" s="128">
        <v>0</v>
      </c>
      <c r="T146" s="128">
        <v>0</v>
      </c>
      <c r="U146" s="128">
        <v>0</v>
      </c>
      <c r="V146" s="128">
        <v>0</v>
      </c>
      <c r="W146" s="128">
        <v>0</v>
      </c>
      <c r="X146" s="128">
        <v>0</v>
      </c>
      <c r="Y146" s="128">
        <v>0</v>
      </c>
      <c r="Z146" s="128">
        <v>0</v>
      </c>
      <c r="AA146" s="128">
        <v>0</v>
      </c>
      <c r="AB146" s="128">
        <v>0</v>
      </c>
      <c r="AC146" s="128">
        <v>0</v>
      </c>
      <c r="AD146" s="128">
        <v>0</v>
      </c>
      <c r="AE146" s="128">
        <v>0</v>
      </c>
      <c r="AF146" s="128">
        <v>0</v>
      </c>
      <c r="AG146" s="128">
        <v>0</v>
      </c>
      <c r="AH146" s="131"/>
    </row>
    <row r="147" spans="1:34" hidden="1" x14ac:dyDescent="0.25">
      <c r="AH147" s="131"/>
    </row>
    <row r="148" spans="1:34" hidden="1" x14ac:dyDescent="0.25">
      <c r="AH148" s="131"/>
    </row>
    <row r="149" spans="1:34" ht="12.75" hidden="1" customHeight="1" x14ac:dyDescent="0.25"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  <c r="AA149" s="129"/>
      <c r="AB149" s="129"/>
      <c r="AC149" s="129"/>
      <c r="AD149" s="129"/>
      <c r="AE149" s="129"/>
      <c r="AF149" s="129"/>
      <c r="AG149" s="129"/>
      <c r="AH149" s="130"/>
    </row>
    <row r="150" spans="1:34" x14ac:dyDescent="0.25">
      <c r="A150" s="127" t="s">
        <v>147</v>
      </c>
      <c r="C150" s="129" t="s">
        <v>114</v>
      </c>
      <c r="D150" s="129" t="s">
        <v>114</v>
      </c>
      <c r="E150" s="129" t="s">
        <v>114</v>
      </c>
      <c r="F150" s="129" t="s">
        <v>114</v>
      </c>
      <c r="G150" s="129" t="s">
        <v>114</v>
      </c>
      <c r="H150" s="129" t="s">
        <v>114</v>
      </c>
      <c r="I150" s="129" t="s">
        <v>114</v>
      </c>
      <c r="J150" s="129" t="s">
        <v>114</v>
      </c>
      <c r="K150" s="129" t="s">
        <v>114</v>
      </c>
      <c r="L150" s="129" t="s">
        <v>114</v>
      </c>
      <c r="M150" s="129" t="s">
        <v>114</v>
      </c>
      <c r="N150" s="129" t="s">
        <v>114</v>
      </c>
      <c r="O150" s="129" t="s">
        <v>114</v>
      </c>
      <c r="P150" s="129" t="s">
        <v>114</v>
      </c>
      <c r="Q150" s="129" t="s">
        <v>114</v>
      </c>
      <c r="R150" s="129" t="s">
        <v>114</v>
      </c>
      <c r="S150" s="129" t="s">
        <v>114</v>
      </c>
      <c r="T150" s="129" t="s">
        <v>114</v>
      </c>
      <c r="U150" s="129" t="s">
        <v>114</v>
      </c>
      <c r="V150" s="129" t="s">
        <v>114</v>
      </c>
      <c r="W150" s="129" t="s">
        <v>114</v>
      </c>
      <c r="X150" s="129" t="s">
        <v>114</v>
      </c>
      <c r="Y150" s="129" t="s">
        <v>114</v>
      </c>
      <c r="Z150" s="129" t="s">
        <v>114</v>
      </c>
      <c r="AA150" s="129" t="s">
        <v>114</v>
      </c>
      <c r="AB150" s="129" t="s">
        <v>114</v>
      </c>
      <c r="AC150" s="129" t="s">
        <v>114</v>
      </c>
      <c r="AD150" s="129" t="s">
        <v>114</v>
      </c>
      <c r="AE150" s="129" t="s">
        <v>114</v>
      </c>
      <c r="AF150" s="129" t="s">
        <v>114</v>
      </c>
      <c r="AG150" s="129" t="s">
        <v>114</v>
      </c>
      <c r="AH150" s="130"/>
    </row>
    <row r="151" spans="1:34" x14ac:dyDescent="0.25">
      <c r="A151" s="127"/>
      <c r="AH151" s="131"/>
    </row>
    <row r="152" spans="1:34" x14ac:dyDescent="0.25">
      <c r="A152" s="128" t="s">
        <v>148</v>
      </c>
      <c r="B152" s="128" t="s">
        <v>124</v>
      </c>
      <c r="C152" s="128">
        <f>'[6]Aug 01'!E91</f>
        <v>610</v>
      </c>
      <c r="D152" s="128">
        <f>'[6]Aug 01'!H91</f>
        <v>604</v>
      </c>
      <c r="E152" s="128">
        <f>'[6]Aug 01'!K91</f>
        <v>511</v>
      </c>
      <c r="F152" s="128">
        <f>'[6]Aug 01'!N91</f>
        <v>645</v>
      </c>
      <c r="G152" s="128">
        <f>'[6]Aug 01'!Q91</f>
        <v>667</v>
      </c>
      <c r="H152" s="128">
        <f>'[6]Aug 01'!T91</f>
        <v>710</v>
      </c>
      <c r="I152" s="128">
        <f>'[6]Aug 01'!W91</f>
        <v>682</v>
      </c>
      <c r="J152" s="128">
        <f>'[6]Aug 01'!Z91</f>
        <v>703</v>
      </c>
      <c r="K152" s="128">
        <f>'[6]Aug 01'!AC91</f>
        <v>696</v>
      </c>
      <c r="L152" s="128">
        <f>'[6]Aug 01'!AF91</f>
        <v>687</v>
      </c>
      <c r="M152" s="128">
        <f>'[6]Aug 01'!AI91</f>
        <v>657</v>
      </c>
      <c r="N152" s="128">
        <f>'[6]Aug 01'!AL91</f>
        <v>676</v>
      </c>
      <c r="O152" s="128">
        <f>'[6]Aug 01'!AO91</f>
        <v>704</v>
      </c>
      <c r="P152" s="128">
        <f>'[6]Aug 01'!AR91</f>
        <v>704</v>
      </c>
      <c r="Q152" s="128">
        <f>'[6]Aug 01'!AU91</f>
        <v>698</v>
      </c>
      <c r="R152" s="128">
        <f>'[6]Aug 01'!AX91</f>
        <v>690</v>
      </c>
      <c r="S152" s="128">
        <f>'[6]Aug 01'!BA91</f>
        <v>673</v>
      </c>
      <c r="T152" s="128">
        <f>'[6]Aug 01'!BD91</f>
        <v>668</v>
      </c>
      <c r="U152" s="128">
        <f>'[6]Aug 01'!BG91</f>
        <v>670</v>
      </c>
      <c r="V152" s="128">
        <f>'[6]Aug 01'!BJ91</f>
        <v>667</v>
      </c>
      <c r="W152" s="128">
        <f>'[6]Aug 01'!BM91</f>
        <v>648</v>
      </c>
      <c r="X152" s="128">
        <f>'[6]Aug 01'!BP91</f>
        <v>674</v>
      </c>
      <c r="Y152" s="128">
        <f>'[6]Aug 01'!BS91</f>
        <v>668</v>
      </c>
      <c r="Z152" s="128">
        <f>'[6]Aug 01'!BV91</f>
        <v>675</v>
      </c>
      <c r="AA152" s="128">
        <f>'[6]Aug 01'!BY91</f>
        <v>677</v>
      </c>
      <c r="AB152" s="128">
        <f>'[6]Aug 01'!CB91</f>
        <v>637</v>
      </c>
      <c r="AC152" s="128">
        <f>'[6]Aug 01'!CE91</f>
        <v>684</v>
      </c>
      <c r="AD152" s="128">
        <f>'[6]Aug 01'!CH91</f>
        <v>699</v>
      </c>
      <c r="AE152" s="128">
        <f>'[6]Aug 01'!CK91</f>
        <v>717</v>
      </c>
      <c r="AF152" s="128">
        <f>'[6]Aug 01'!CN91</f>
        <v>680</v>
      </c>
      <c r="AG152" s="128">
        <f>'[6]Aug 01'!CQ91</f>
        <v>696</v>
      </c>
      <c r="AH152" s="131">
        <f>SUM(C152:AG152)</f>
        <v>20777</v>
      </c>
    </row>
    <row r="153" spans="1:34" x14ac:dyDescent="0.25">
      <c r="B153" s="128" t="s">
        <v>125</v>
      </c>
      <c r="C153" s="128">
        <f>'[6]Aug 01'!E92</f>
        <v>11</v>
      </c>
      <c r="D153" s="128">
        <f>'[6]Aug 01'!H92</f>
        <v>11</v>
      </c>
      <c r="E153" s="128">
        <f>'[6]Aug 01'!K92</f>
        <v>8</v>
      </c>
      <c r="F153" s="128">
        <f>'[6]Aug 01'!N92</f>
        <v>14</v>
      </c>
      <c r="G153" s="128">
        <f>'[6]Aug 01'!Q92</f>
        <v>15</v>
      </c>
      <c r="H153" s="128">
        <f>'[6]Aug 01'!T92</f>
        <v>42</v>
      </c>
      <c r="I153" s="128">
        <f>'[6]Aug 01'!W92</f>
        <v>23</v>
      </c>
      <c r="J153" s="128">
        <f>'[6]Aug 01'!Z92</f>
        <v>22</v>
      </c>
      <c r="K153" s="128">
        <f>'[6]Aug 01'!AC92</f>
        <v>21</v>
      </c>
      <c r="L153" s="128">
        <f>'[6]Aug 01'!AF92</f>
        <v>21</v>
      </c>
      <c r="M153" s="128">
        <f>'[6]Aug 01'!AI92</f>
        <v>20</v>
      </c>
      <c r="N153" s="128">
        <f>'[6]Aug 01'!AL92</f>
        <v>19</v>
      </c>
      <c r="O153" s="128">
        <f>'[6]Aug 01'!AO92</f>
        <v>21</v>
      </c>
      <c r="P153" s="128">
        <f>'[6]Aug 01'!AR92</f>
        <v>21</v>
      </c>
      <c r="Q153" s="128">
        <f>'[6]Aug 01'!AU92</f>
        <v>21</v>
      </c>
      <c r="R153" s="128">
        <f>'[6]Aug 01'!AX92</f>
        <v>21</v>
      </c>
      <c r="S153" s="128">
        <f>'[6]Aug 01'!BA92</f>
        <v>20</v>
      </c>
      <c r="T153" s="128">
        <f>'[6]Aug 01'!BD92</f>
        <v>21</v>
      </c>
      <c r="U153" s="128">
        <f>'[6]Aug 01'!BG92</f>
        <v>21</v>
      </c>
      <c r="V153" s="128">
        <f>'[6]Aug 01'!BJ92</f>
        <v>21</v>
      </c>
      <c r="W153" s="128">
        <f>'[6]Aug 01'!BM92</f>
        <v>16</v>
      </c>
      <c r="X153" s="128">
        <f>'[6]Aug 01'!BP92</f>
        <v>30</v>
      </c>
      <c r="Y153" s="128">
        <f>'[6]Aug 01'!BS92</f>
        <v>20</v>
      </c>
      <c r="Z153" s="128">
        <f>'[6]Aug 01'!BV92</f>
        <v>22</v>
      </c>
      <c r="AA153" s="128">
        <f>'[6]Aug 01'!BY92</f>
        <v>22</v>
      </c>
      <c r="AB153" s="128">
        <f>'[6]Aug 01'!CB92</f>
        <v>19</v>
      </c>
      <c r="AC153" s="128">
        <f>'[6]Aug 01'!CE92</f>
        <v>22</v>
      </c>
      <c r="AD153" s="128">
        <f>'[6]Aug 01'!CH92</f>
        <v>21</v>
      </c>
      <c r="AE153" s="128">
        <f>'[6]Aug 01'!CK92</f>
        <v>22</v>
      </c>
      <c r="AF153" s="128">
        <f>'[6]Aug 01'!CN92</f>
        <v>21</v>
      </c>
      <c r="AG153" s="128">
        <f>'[6]Aug 01'!CQ92</f>
        <v>21</v>
      </c>
      <c r="AH153" s="131">
        <f>SUM(C153:AF153)</f>
        <v>609</v>
      </c>
    </row>
    <row r="154" spans="1:34" x14ac:dyDescent="0.25">
      <c r="B154" s="128" t="s">
        <v>126</v>
      </c>
      <c r="C154" s="128">
        <f>'[6]Aug 01'!E93</f>
        <v>27</v>
      </c>
      <c r="D154" s="128">
        <f>'[6]Aug 01'!H93</f>
        <v>26</v>
      </c>
      <c r="E154" s="128">
        <f>'[6]Aug 01'!K93</f>
        <v>23</v>
      </c>
      <c r="F154" s="128">
        <f>'[6]Aug 01'!N93</f>
        <v>29</v>
      </c>
      <c r="G154" s="128">
        <f>'[6]Aug 01'!Q93</f>
        <v>30</v>
      </c>
      <c r="H154" s="128">
        <f>'[6]Aug 01'!T93</f>
        <v>31</v>
      </c>
      <c r="I154" s="128">
        <f>'[6]Aug 01'!W93</f>
        <v>32</v>
      </c>
      <c r="J154" s="128">
        <f>'[6]Aug 01'!Z93</f>
        <v>31</v>
      </c>
      <c r="K154" s="128">
        <f>'[6]Aug 01'!AC93</f>
        <v>30</v>
      </c>
      <c r="L154" s="128">
        <f>'[6]Aug 01'!AF93</f>
        <v>31</v>
      </c>
      <c r="M154" s="128">
        <f>'[6]Aug 01'!AI93</f>
        <v>33</v>
      </c>
      <c r="N154" s="128">
        <f>'[6]Aug 01'!AL93</f>
        <v>33</v>
      </c>
      <c r="O154" s="128">
        <f>'[6]Aug 01'!AO93</f>
        <v>35</v>
      </c>
      <c r="P154" s="128">
        <f>'[6]Aug 01'!AR93</f>
        <v>31</v>
      </c>
      <c r="Q154" s="128">
        <f>'[6]Aug 01'!AU93</f>
        <v>31</v>
      </c>
      <c r="R154" s="128">
        <f>'[6]Aug 01'!AX93</f>
        <v>30</v>
      </c>
      <c r="S154" s="128">
        <f>'[6]Aug 01'!BA93</f>
        <v>30</v>
      </c>
      <c r="T154" s="128">
        <f>'[6]Aug 01'!BD93</f>
        <v>30</v>
      </c>
      <c r="U154" s="128">
        <f>'[6]Aug 01'!BG93</f>
        <v>30</v>
      </c>
      <c r="V154" s="128">
        <f>'[6]Aug 01'!BJ93</f>
        <v>29</v>
      </c>
      <c r="W154" s="128">
        <f>'[6]Aug 01'!BM93</f>
        <v>29</v>
      </c>
      <c r="X154" s="128">
        <f>'[6]Aug 01'!BP93</f>
        <v>30</v>
      </c>
      <c r="Y154" s="128">
        <f>'[6]Aug 01'!BS93</f>
        <v>32</v>
      </c>
      <c r="Z154" s="128">
        <f>'[6]Aug 01'!BV93</f>
        <v>27</v>
      </c>
      <c r="AA154" s="128">
        <f>'[6]Aug 01'!BY93</f>
        <v>26</v>
      </c>
      <c r="AB154" s="128">
        <f>'[6]Aug 01'!CB93</f>
        <v>26</v>
      </c>
      <c r="AC154" s="128">
        <f>'[6]Aug 01'!CE93</f>
        <v>28</v>
      </c>
      <c r="AD154" s="128">
        <f>'[6]Aug 01'!CH93</f>
        <v>30</v>
      </c>
      <c r="AE154" s="128">
        <f>'[6]Aug 01'!CK93</f>
        <v>32</v>
      </c>
      <c r="AF154" s="128">
        <f>'[6]Aug 01'!CN93</f>
        <v>31</v>
      </c>
      <c r="AG154" s="128">
        <f>'[6]Aug 01'!CQ93</f>
        <v>29</v>
      </c>
      <c r="AH154" s="131">
        <f>SUM(C154:AF154)</f>
        <v>893</v>
      </c>
    </row>
    <row r="155" spans="1:34" x14ac:dyDescent="0.25">
      <c r="B155" s="128" t="s">
        <v>127</v>
      </c>
      <c r="C155" s="128">
        <f>'[6]Aug 01'!E94</f>
        <v>-1</v>
      </c>
      <c r="D155" s="128">
        <f>'[6]Aug 01'!H94</f>
        <v>-12</v>
      </c>
      <c r="E155" s="128">
        <f>'[6]Aug 01'!K94</f>
        <v>10</v>
      </c>
      <c r="F155" s="128">
        <f>'[6]Aug 01'!N94</f>
        <v>7</v>
      </c>
      <c r="G155" s="128">
        <f>'[6]Aug 01'!Q94</f>
        <v>-7</v>
      </c>
      <c r="H155" s="128">
        <f>'[6]Aug 01'!T94</f>
        <v>-1</v>
      </c>
      <c r="I155" s="128">
        <f>'[6]Aug 01'!W94</f>
        <v>-4</v>
      </c>
      <c r="J155" s="128">
        <f>'[6]Aug 01'!Z94</f>
        <v>0</v>
      </c>
      <c r="K155" s="128">
        <f>'[6]Aug 01'!AC94</f>
        <v>3</v>
      </c>
      <c r="L155" s="128">
        <f>'[6]Aug 01'!AF94</f>
        <v>3</v>
      </c>
      <c r="M155" s="128">
        <f>'[6]Aug 01'!AI94</f>
        <v>-6</v>
      </c>
      <c r="N155" s="128">
        <f>'[6]Aug 01'!AL94</f>
        <v>5</v>
      </c>
      <c r="O155" s="128">
        <f>'[6]Aug 01'!AO94</f>
        <v>-1</v>
      </c>
      <c r="P155" s="128">
        <f>'[6]Aug 01'!AR94</f>
        <v>-3</v>
      </c>
      <c r="Q155" s="128">
        <f>'[6]Aug 01'!AU94</f>
        <v>-3</v>
      </c>
      <c r="R155" s="128">
        <f>'[6]Aug 01'!AX94</f>
        <v>-9</v>
      </c>
      <c r="S155" s="128">
        <f>'[6]Aug 01'!BA94</f>
        <v>2</v>
      </c>
      <c r="T155" s="128">
        <f>'[6]Aug 01'!BD94</f>
        <v>0</v>
      </c>
      <c r="U155" s="128">
        <f>'[6]Aug 01'!BG94</f>
        <v>1</v>
      </c>
      <c r="V155" s="128">
        <f>'[6]Aug 01'!BJ94</f>
        <v>-2</v>
      </c>
      <c r="W155" s="128">
        <f>'[6]Aug 01'!BM94</f>
        <v>-2</v>
      </c>
      <c r="X155" s="128">
        <f>'[6]Aug 01'!BP94</f>
        <v>-4</v>
      </c>
      <c r="Y155" s="128">
        <f>'[6]Aug 01'!BS94</f>
        <v>-4</v>
      </c>
      <c r="Z155" s="128">
        <f>'[6]Aug 01'!BV94</f>
        <v>1</v>
      </c>
      <c r="AA155" s="128">
        <f>'[6]Aug 01'!BY94</f>
        <v>0</v>
      </c>
      <c r="AB155" s="128">
        <f>'[6]Aug 01'!CB94</f>
        <v>-8</v>
      </c>
      <c r="AC155" s="128">
        <f>'[6]Aug 01'!CE94</f>
        <v>-3</v>
      </c>
      <c r="AD155" s="128">
        <f>'[6]Aug 01'!CH94</f>
        <v>-4</v>
      </c>
      <c r="AE155" s="128">
        <f>'[6]Aug 01'!CK94</f>
        <v>-3</v>
      </c>
      <c r="AF155" s="128">
        <f>'[6]Aug 01'!CN94</f>
        <v>5</v>
      </c>
      <c r="AG155" s="128">
        <f>'[6]Aug 01'!CQ94</f>
        <v>0</v>
      </c>
      <c r="AH155" s="131">
        <f>SUM(C155:AF155)</f>
        <v>-40</v>
      </c>
    </row>
    <row r="156" spans="1:34" x14ac:dyDescent="0.25">
      <c r="B156" s="128" t="s">
        <v>128</v>
      </c>
      <c r="C156" s="128">
        <f>'[6]Aug 01'!E95</f>
        <v>573</v>
      </c>
      <c r="D156" s="128">
        <f>'[6]Aug 01'!H95</f>
        <v>579</v>
      </c>
      <c r="E156" s="128">
        <f>'[6]Aug 01'!K95</f>
        <v>470</v>
      </c>
      <c r="F156" s="128">
        <f>'[6]Aug 01'!N95</f>
        <v>595</v>
      </c>
      <c r="G156" s="128">
        <f>'[6]Aug 01'!Q95</f>
        <v>629</v>
      </c>
      <c r="H156" s="128">
        <f>'[6]Aug 01'!T95</f>
        <v>638</v>
      </c>
      <c r="I156" s="128">
        <f>'[6]Aug 01'!W95</f>
        <v>631</v>
      </c>
      <c r="J156" s="128">
        <f>'[6]Aug 01'!Z95</f>
        <v>650</v>
      </c>
      <c r="K156" s="128">
        <f>'[6]Aug 01'!AC95</f>
        <v>642</v>
      </c>
      <c r="L156" s="128">
        <f>'[6]Aug 01'!AF95</f>
        <v>632</v>
      </c>
      <c r="M156" s="128">
        <f>'[6]Aug 01'!AI95</f>
        <v>610</v>
      </c>
      <c r="N156" s="128">
        <f>'[6]Aug 01'!AL95</f>
        <v>619</v>
      </c>
      <c r="O156" s="128">
        <f>'[6]Aug 01'!AO95</f>
        <v>649</v>
      </c>
      <c r="P156" s="128">
        <f>'[6]Aug 01'!AR95</f>
        <v>655</v>
      </c>
      <c r="Q156" s="128">
        <f>'[6]Aug 01'!AU95</f>
        <v>649</v>
      </c>
      <c r="R156" s="128">
        <f>'[6]Aug 01'!AX95</f>
        <v>648</v>
      </c>
      <c r="S156" s="128">
        <f>'[6]Aug 01'!BA95</f>
        <v>621</v>
      </c>
      <c r="T156" s="128">
        <f>'[6]Aug 01'!BD95</f>
        <v>617</v>
      </c>
      <c r="U156" s="128">
        <f>'[6]Aug 01'!BG95</f>
        <v>618</v>
      </c>
      <c r="V156" s="128">
        <f>'[6]Aug 01'!BJ95</f>
        <v>619</v>
      </c>
      <c r="W156" s="128">
        <f>'[6]Aug 01'!BM95</f>
        <v>605</v>
      </c>
      <c r="X156" s="128">
        <f>'[6]Aug 01'!BP95</f>
        <v>618</v>
      </c>
      <c r="Y156" s="128">
        <f>'[6]Aug 01'!BS95</f>
        <v>620</v>
      </c>
      <c r="Z156" s="128">
        <f>'[6]Aug 01'!BV95</f>
        <v>625</v>
      </c>
      <c r="AA156" s="128">
        <f>'[6]Aug 01'!BY95</f>
        <v>629</v>
      </c>
      <c r="AB156" s="128">
        <f>'[6]Aug 01'!CB95</f>
        <v>600</v>
      </c>
      <c r="AC156" s="128">
        <f>'[6]Aug 01'!CE95</f>
        <v>637</v>
      </c>
      <c r="AD156" s="128">
        <f>'[6]Aug 01'!CH95</f>
        <v>652</v>
      </c>
      <c r="AE156" s="128">
        <f>'[6]Aug 01'!CK95</f>
        <v>666</v>
      </c>
      <c r="AF156" s="128">
        <f>'[6]Aug 01'!CN95</f>
        <v>623</v>
      </c>
      <c r="AG156" s="128">
        <f>'[6]Aug 01'!CQ95</f>
        <v>646</v>
      </c>
      <c r="AH156" s="131">
        <f>SUM(C156:AF156)</f>
        <v>18619</v>
      </c>
    </row>
    <row r="157" spans="1:34" hidden="1" x14ac:dyDescent="0.25">
      <c r="AH157" s="131"/>
    </row>
    <row r="158" spans="1:34" hidden="1" x14ac:dyDescent="0.25">
      <c r="A158" s="128" t="s">
        <v>149</v>
      </c>
      <c r="B158" s="128" t="s">
        <v>124</v>
      </c>
      <c r="C158" s="128">
        <f>+[5]Citation!E158</f>
        <v>0</v>
      </c>
      <c r="D158" s="128">
        <f>+[5]Citation!H158</f>
        <v>0</v>
      </c>
      <c r="E158" s="128">
        <f>+[5]Citation!K158</f>
        <v>0</v>
      </c>
      <c r="F158" s="128">
        <f>+[5]Citation!N158</f>
        <v>0</v>
      </c>
      <c r="G158" s="128">
        <f>+[5]Citation!Q158</f>
        <v>0</v>
      </c>
      <c r="H158" s="128">
        <f>+[5]Citation!T158</f>
        <v>0</v>
      </c>
      <c r="I158" s="128">
        <f>+[5]Citation!W158</f>
        <v>0</v>
      </c>
      <c r="J158" s="128">
        <f>+[5]Citation!Z158</f>
        <v>0</v>
      </c>
      <c r="K158" s="128">
        <f>+[5]Citation!AC158</f>
        <v>0</v>
      </c>
      <c r="L158" s="128">
        <f>+[5]Citation!AF158</f>
        <v>0</v>
      </c>
      <c r="M158" s="128">
        <f>+[5]Citation!AI158</f>
        <v>0</v>
      </c>
      <c r="N158" s="128">
        <f>+[5]Citation!AL158</f>
        <v>0</v>
      </c>
      <c r="O158" s="128">
        <f>+[5]Citation!AO158</f>
        <v>0</v>
      </c>
      <c r="P158" s="128">
        <f>+[5]Citation!AR158</f>
        <v>0</v>
      </c>
      <c r="Q158" s="128">
        <f>+[5]Citation!AU158</f>
        <v>0</v>
      </c>
      <c r="R158" s="128">
        <f>+[5]Citation!AX158</f>
        <v>0</v>
      </c>
      <c r="S158" s="128">
        <f>+[5]Citation!BA158</f>
        <v>0</v>
      </c>
      <c r="T158" s="128">
        <f>+[5]Citation!BD158</f>
        <v>0</v>
      </c>
      <c r="U158" s="128">
        <f>+[5]Citation!BG158</f>
        <v>0</v>
      </c>
      <c r="V158" s="128">
        <f>+[5]Citation!BJ158</f>
        <v>0</v>
      </c>
      <c r="W158" s="128">
        <f>+[5]Citation!BM158</f>
        <v>0</v>
      </c>
      <c r="X158" s="128">
        <f>+[5]Citation!BP158</f>
        <v>0</v>
      </c>
      <c r="Y158" s="128">
        <f>+[5]Citation!BS158</f>
        <v>0</v>
      </c>
      <c r="Z158" s="128">
        <f>+[5]Citation!BV158</f>
        <v>0</v>
      </c>
      <c r="AA158" s="128">
        <f>+[5]Citation!BY158</f>
        <v>0</v>
      </c>
      <c r="AB158" s="128">
        <f>+[5]Citation!CB158</f>
        <v>0</v>
      </c>
      <c r="AC158" s="128">
        <f>+[5]Citation!CE158</f>
        <v>0</v>
      </c>
      <c r="AD158" s="128">
        <f>+[5]Citation!CH158</f>
        <v>0</v>
      </c>
      <c r="AE158" s="128">
        <f>+[5]Citation!CK158</f>
        <v>0</v>
      </c>
      <c r="AF158" s="128">
        <f>+[5]Citation!CN158</f>
        <v>0</v>
      </c>
      <c r="AH158" s="131"/>
    </row>
    <row r="159" spans="1:34" hidden="1" x14ac:dyDescent="0.25">
      <c r="B159" s="128" t="s">
        <v>125</v>
      </c>
      <c r="C159" s="128">
        <f>+[5]Citation!E159</f>
        <v>0</v>
      </c>
      <c r="D159" s="128">
        <f>+[5]Citation!H159</f>
        <v>0</v>
      </c>
      <c r="E159" s="128">
        <f>+[5]Citation!K159</f>
        <v>0</v>
      </c>
      <c r="F159" s="128">
        <f>+[5]Citation!N159</f>
        <v>0</v>
      </c>
      <c r="G159" s="128">
        <f>+[5]Citation!Q159</f>
        <v>0</v>
      </c>
      <c r="H159" s="128">
        <f>+[5]Citation!T159</f>
        <v>0</v>
      </c>
      <c r="I159" s="128">
        <f>+[5]Citation!W159</f>
        <v>0</v>
      </c>
      <c r="J159" s="128">
        <f>+[5]Citation!Z159</f>
        <v>0</v>
      </c>
      <c r="K159" s="128">
        <f>+[5]Citation!AC159</f>
        <v>0</v>
      </c>
      <c r="L159" s="128">
        <f>+[5]Citation!AF159</f>
        <v>0</v>
      </c>
      <c r="M159" s="128">
        <f>+[5]Citation!AI159</f>
        <v>0</v>
      </c>
      <c r="N159" s="128">
        <f>+[5]Citation!AL159</f>
        <v>0</v>
      </c>
      <c r="O159" s="128">
        <f>+[5]Citation!AO159</f>
        <v>0</v>
      </c>
      <c r="P159" s="128">
        <f>+[5]Citation!AR159</f>
        <v>0</v>
      </c>
      <c r="Q159" s="128">
        <f>+[5]Citation!AU159</f>
        <v>0</v>
      </c>
      <c r="R159" s="128">
        <f>+[5]Citation!AX159</f>
        <v>0</v>
      </c>
      <c r="S159" s="128">
        <f>+[5]Citation!BA159</f>
        <v>0</v>
      </c>
      <c r="T159" s="128">
        <f>+[5]Citation!BD159</f>
        <v>0</v>
      </c>
      <c r="U159" s="128">
        <f>+[5]Citation!BG159</f>
        <v>0</v>
      </c>
      <c r="V159" s="128">
        <f>+[5]Citation!BJ159</f>
        <v>0</v>
      </c>
      <c r="W159" s="128">
        <f>+[5]Citation!BM159</f>
        <v>0</v>
      </c>
      <c r="X159" s="128">
        <f>+[5]Citation!BP159</f>
        <v>0</v>
      </c>
      <c r="Y159" s="128">
        <f>+[5]Citation!BS159</f>
        <v>0</v>
      </c>
      <c r="Z159" s="128">
        <f>+[5]Citation!BV159</f>
        <v>0</v>
      </c>
      <c r="AA159" s="128">
        <f>+[5]Citation!BY159</f>
        <v>0</v>
      </c>
      <c r="AB159" s="128">
        <f>+[5]Citation!CB159</f>
        <v>0</v>
      </c>
      <c r="AC159" s="128">
        <f>+[5]Citation!CE159</f>
        <v>0</v>
      </c>
      <c r="AD159" s="128">
        <f>+[5]Citation!CH159</f>
        <v>0</v>
      </c>
      <c r="AE159" s="128">
        <f>+[5]Citation!CK159</f>
        <v>0</v>
      </c>
      <c r="AF159" s="128">
        <f>+[5]Citation!CN159</f>
        <v>0</v>
      </c>
      <c r="AH159" s="131"/>
    </row>
    <row r="160" spans="1:34" hidden="1" x14ac:dyDescent="0.25">
      <c r="B160" s="128" t="s">
        <v>126</v>
      </c>
      <c r="C160" s="128">
        <f>+[5]Citation!E160</f>
        <v>0</v>
      </c>
      <c r="D160" s="128">
        <f>+[5]Citation!H160</f>
        <v>0</v>
      </c>
      <c r="E160" s="128">
        <f>+[5]Citation!K160</f>
        <v>0</v>
      </c>
      <c r="F160" s="128">
        <f>+[5]Citation!N160</f>
        <v>0</v>
      </c>
      <c r="G160" s="128">
        <f>+[5]Citation!Q160</f>
        <v>0</v>
      </c>
      <c r="H160" s="128">
        <f>+[5]Citation!T160</f>
        <v>0</v>
      </c>
      <c r="I160" s="128">
        <f>+[5]Citation!W160</f>
        <v>0</v>
      </c>
      <c r="J160" s="128">
        <f>+[5]Citation!Z160</f>
        <v>0</v>
      </c>
      <c r="K160" s="128">
        <f>+[5]Citation!AC160</f>
        <v>0</v>
      </c>
      <c r="L160" s="128">
        <f>+[5]Citation!AF160</f>
        <v>0</v>
      </c>
      <c r="M160" s="128">
        <f>+[5]Citation!AI160</f>
        <v>0</v>
      </c>
      <c r="N160" s="128">
        <f>+[5]Citation!AL160</f>
        <v>0</v>
      </c>
      <c r="O160" s="128">
        <f>+[5]Citation!AO160</f>
        <v>0</v>
      </c>
      <c r="P160" s="128">
        <f>+[5]Citation!AR160</f>
        <v>0</v>
      </c>
      <c r="Q160" s="128">
        <f>+[5]Citation!AU160</f>
        <v>0</v>
      </c>
      <c r="R160" s="128">
        <f>+[5]Citation!AX160</f>
        <v>0</v>
      </c>
      <c r="S160" s="128">
        <f>+[5]Citation!BA160</f>
        <v>0</v>
      </c>
      <c r="T160" s="128">
        <f>+[5]Citation!BD160</f>
        <v>0</v>
      </c>
      <c r="U160" s="128">
        <f>+[5]Citation!BG160</f>
        <v>0</v>
      </c>
      <c r="V160" s="128">
        <f>+[5]Citation!BJ160</f>
        <v>0</v>
      </c>
      <c r="W160" s="128">
        <f>+[5]Citation!BM160</f>
        <v>0</v>
      </c>
      <c r="X160" s="128">
        <f>+[5]Citation!BP160</f>
        <v>0</v>
      </c>
      <c r="Y160" s="128">
        <f>+[5]Citation!BS160</f>
        <v>0</v>
      </c>
      <c r="Z160" s="128">
        <f>+[5]Citation!BV160</f>
        <v>0</v>
      </c>
      <c r="AA160" s="128">
        <f>+[5]Citation!BY160</f>
        <v>0</v>
      </c>
      <c r="AB160" s="128">
        <f>+[5]Citation!CB160</f>
        <v>0</v>
      </c>
      <c r="AC160" s="128">
        <f>+[5]Citation!CE160</f>
        <v>0</v>
      </c>
      <c r="AD160" s="128">
        <f>+[5]Citation!CH160</f>
        <v>0</v>
      </c>
      <c r="AE160" s="128">
        <f>+[5]Citation!CK160</f>
        <v>0</v>
      </c>
      <c r="AF160" s="128">
        <f>+[5]Citation!CN160</f>
        <v>0</v>
      </c>
      <c r="AH160" s="131"/>
    </row>
    <row r="161" spans="2:34" hidden="1" x14ac:dyDescent="0.25">
      <c r="B161" s="128" t="s">
        <v>127</v>
      </c>
      <c r="C161" s="128">
        <f>+[5]Citation!E161</f>
        <v>0</v>
      </c>
      <c r="D161" s="128">
        <f>+[5]Citation!H161</f>
        <v>0</v>
      </c>
      <c r="E161" s="128">
        <f>+[5]Citation!K161</f>
        <v>0</v>
      </c>
      <c r="F161" s="128">
        <f>+[5]Citation!N161</f>
        <v>0</v>
      </c>
      <c r="G161" s="128">
        <f>+[5]Citation!Q161</f>
        <v>0</v>
      </c>
      <c r="H161" s="128">
        <f>+[5]Citation!T161</f>
        <v>0</v>
      </c>
      <c r="I161" s="128">
        <f>+[5]Citation!W161</f>
        <v>0</v>
      </c>
      <c r="J161" s="128">
        <f>+[5]Citation!Z161</f>
        <v>0</v>
      </c>
      <c r="K161" s="128">
        <f>+[5]Citation!AC161</f>
        <v>0</v>
      </c>
      <c r="L161" s="128">
        <f>+[5]Citation!AF161</f>
        <v>0</v>
      </c>
      <c r="M161" s="128">
        <f>+[5]Citation!AI161</f>
        <v>0</v>
      </c>
      <c r="N161" s="128">
        <f>+[5]Citation!AL161</f>
        <v>0</v>
      </c>
      <c r="O161" s="128">
        <f>+[5]Citation!AO161</f>
        <v>0</v>
      </c>
      <c r="P161" s="128">
        <f>+[5]Citation!AR161</f>
        <v>0</v>
      </c>
      <c r="Q161" s="128">
        <f>+[5]Citation!AU161</f>
        <v>0</v>
      </c>
      <c r="R161" s="128">
        <f>+[5]Citation!AX161</f>
        <v>0</v>
      </c>
      <c r="S161" s="128">
        <f>+[5]Citation!BA161</f>
        <v>0</v>
      </c>
      <c r="T161" s="128">
        <f>+[5]Citation!BD161</f>
        <v>0</v>
      </c>
      <c r="U161" s="128">
        <f>+[5]Citation!BG161</f>
        <v>0</v>
      </c>
      <c r="V161" s="128">
        <f>+[5]Citation!BJ161</f>
        <v>0</v>
      </c>
      <c r="W161" s="128">
        <f>+[5]Citation!BM161</f>
        <v>0</v>
      </c>
      <c r="X161" s="128">
        <f>+[5]Citation!BP161</f>
        <v>0</v>
      </c>
      <c r="Y161" s="128">
        <f>+[5]Citation!BS161</f>
        <v>0</v>
      </c>
      <c r="Z161" s="128">
        <f>+[5]Citation!BV161</f>
        <v>0</v>
      </c>
      <c r="AA161" s="128">
        <f>+[5]Citation!BY161</f>
        <v>0</v>
      </c>
      <c r="AB161" s="128">
        <f>+[5]Citation!CB161</f>
        <v>0</v>
      </c>
      <c r="AC161" s="128">
        <f>+[5]Citation!CE161</f>
        <v>0</v>
      </c>
      <c r="AD161" s="128">
        <f>+[5]Citation!CH161</f>
        <v>0</v>
      </c>
      <c r="AE161" s="128">
        <f>+[5]Citation!CK161</f>
        <v>0</v>
      </c>
      <c r="AF161" s="128">
        <f>+[5]Citation!CN161</f>
        <v>0</v>
      </c>
      <c r="AH161" s="131"/>
    </row>
    <row r="162" spans="2:34" hidden="1" x14ac:dyDescent="0.25">
      <c r="B162" s="128" t="s">
        <v>128</v>
      </c>
      <c r="C162" s="128">
        <f>+[5]Citation!E162</f>
        <v>0</v>
      </c>
      <c r="D162" s="128">
        <f>+[5]Citation!H162</f>
        <v>0</v>
      </c>
      <c r="E162" s="128">
        <f>+[5]Citation!K162</f>
        <v>0</v>
      </c>
      <c r="F162" s="128">
        <f>+[5]Citation!N162</f>
        <v>0</v>
      </c>
      <c r="G162" s="128">
        <f>+[5]Citation!Q162</f>
        <v>0</v>
      </c>
      <c r="H162" s="128">
        <f>+[5]Citation!T162</f>
        <v>0</v>
      </c>
      <c r="I162" s="128">
        <f>+[5]Citation!W162</f>
        <v>0</v>
      </c>
      <c r="J162" s="128">
        <f>+[5]Citation!Z162</f>
        <v>0</v>
      </c>
      <c r="K162" s="128">
        <f>+[5]Citation!AC162</f>
        <v>0</v>
      </c>
      <c r="L162" s="128">
        <f>+[5]Citation!AF162</f>
        <v>0</v>
      </c>
      <c r="M162" s="128">
        <f>+[5]Citation!AI162</f>
        <v>0</v>
      </c>
      <c r="N162" s="128">
        <f>+[5]Citation!AL162</f>
        <v>0</v>
      </c>
      <c r="O162" s="128">
        <f>+[5]Citation!AO162</f>
        <v>0</v>
      </c>
      <c r="P162" s="128">
        <f>+[5]Citation!AR162</f>
        <v>0</v>
      </c>
      <c r="Q162" s="128">
        <f>+[5]Citation!AU162</f>
        <v>0</v>
      </c>
      <c r="R162" s="128">
        <f>+[5]Citation!AX162</f>
        <v>0</v>
      </c>
      <c r="S162" s="128">
        <f>+[5]Citation!BA162</f>
        <v>0</v>
      </c>
      <c r="T162" s="128">
        <f>+[5]Citation!BD162</f>
        <v>0</v>
      </c>
      <c r="U162" s="128">
        <f>+[5]Citation!BG162</f>
        <v>0</v>
      </c>
      <c r="V162" s="128">
        <f>+[5]Citation!BJ162</f>
        <v>0</v>
      </c>
      <c r="W162" s="128">
        <f>+[5]Citation!BM162</f>
        <v>0</v>
      </c>
      <c r="X162" s="128">
        <f>+[5]Citation!BP162</f>
        <v>0</v>
      </c>
      <c r="Y162" s="128">
        <f>+[5]Citation!BS162</f>
        <v>0</v>
      </c>
      <c r="Z162" s="128">
        <f>+[5]Citation!BV162</f>
        <v>0</v>
      </c>
      <c r="AA162" s="128">
        <f>+[5]Citation!BY162</f>
        <v>0</v>
      </c>
      <c r="AB162" s="128">
        <f>+[5]Citation!CB162</f>
        <v>0</v>
      </c>
      <c r="AC162" s="128">
        <f>+[5]Citation!CE162</f>
        <v>0</v>
      </c>
      <c r="AD162" s="128">
        <f>+[5]Citation!CH162</f>
        <v>0</v>
      </c>
      <c r="AE162" s="128">
        <f>+[5]Citation!CK162</f>
        <v>0</v>
      </c>
      <c r="AF162" s="128">
        <f>+[5]Citation!CN162</f>
        <v>0</v>
      </c>
      <c r="AH162" s="131"/>
    </row>
    <row r="163" spans="2:34" hidden="1" x14ac:dyDescent="0.25">
      <c r="AH163" s="131"/>
    </row>
    <row r="164" spans="2:34" hidden="1" x14ac:dyDescent="0.25">
      <c r="AH164" s="131"/>
    </row>
    <row r="165" spans="2:34" hidden="1" x14ac:dyDescent="0.25">
      <c r="AH165" s="131"/>
    </row>
    <row r="166" spans="2:34" x14ac:dyDescent="0.25">
      <c r="AH166" s="131"/>
    </row>
    <row r="167" spans="2:34" x14ac:dyDescent="0.25">
      <c r="AH167" s="131"/>
    </row>
    <row r="168" spans="2:34" x14ac:dyDescent="0.25">
      <c r="B168" s="128" t="s">
        <v>150</v>
      </c>
      <c r="C168" s="128">
        <f t="shared" ref="C168:AF168" si="1">C152</f>
        <v>610</v>
      </c>
      <c r="D168" s="128">
        <f t="shared" si="1"/>
        <v>604</v>
      </c>
      <c r="E168" s="128">
        <f t="shared" si="1"/>
        <v>511</v>
      </c>
      <c r="F168" s="128">
        <f t="shared" si="1"/>
        <v>645</v>
      </c>
      <c r="G168" s="128">
        <f t="shared" si="1"/>
        <v>667</v>
      </c>
      <c r="H168" s="128">
        <f t="shared" si="1"/>
        <v>710</v>
      </c>
      <c r="I168" s="128">
        <f t="shared" si="1"/>
        <v>682</v>
      </c>
      <c r="J168" s="128">
        <f t="shared" si="1"/>
        <v>703</v>
      </c>
      <c r="K168" s="128">
        <f t="shared" si="1"/>
        <v>696</v>
      </c>
      <c r="L168" s="128">
        <f t="shared" si="1"/>
        <v>687</v>
      </c>
      <c r="M168" s="128">
        <f t="shared" si="1"/>
        <v>657</v>
      </c>
      <c r="N168" s="128">
        <f t="shared" si="1"/>
        <v>676</v>
      </c>
      <c r="O168" s="128">
        <f t="shared" si="1"/>
        <v>704</v>
      </c>
      <c r="P168" s="128">
        <f t="shared" si="1"/>
        <v>704</v>
      </c>
      <c r="Q168" s="128">
        <f t="shared" si="1"/>
        <v>698</v>
      </c>
      <c r="R168" s="128">
        <f t="shared" si="1"/>
        <v>690</v>
      </c>
      <c r="S168" s="128">
        <f t="shared" si="1"/>
        <v>673</v>
      </c>
      <c r="T168" s="128">
        <f t="shared" si="1"/>
        <v>668</v>
      </c>
      <c r="U168" s="128">
        <f t="shared" si="1"/>
        <v>670</v>
      </c>
      <c r="V168" s="128">
        <f t="shared" si="1"/>
        <v>667</v>
      </c>
      <c r="W168" s="128">
        <f t="shared" si="1"/>
        <v>648</v>
      </c>
      <c r="X168" s="128">
        <f t="shared" si="1"/>
        <v>674</v>
      </c>
      <c r="Y168" s="128">
        <f t="shared" si="1"/>
        <v>668</v>
      </c>
      <c r="Z168" s="128">
        <f t="shared" si="1"/>
        <v>675</v>
      </c>
      <c r="AA168" s="128">
        <f t="shared" si="1"/>
        <v>677</v>
      </c>
      <c r="AB168" s="128">
        <f t="shared" si="1"/>
        <v>637</v>
      </c>
      <c r="AC168" s="128">
        <f t="shared" si="1"/>
        <v>684</v>
      </c>
      <c r="AD168" s="128">
        <f t="shared" si="1"/>
        <v>699</v>
      </c>
      <c r="AE168" s="128">
        <f t="shared" si="1"/>
        <v>717</v>
      </c>
      <c r="AF168" s="128">
        <f t="shared" si="1"/>
        <v>680</v>
      </c>
      <c r="AG168" s="128">
        <f>AG152</f>
        <v>696</v>
      </c>
      <c r="AH168" s="131">
        <f>SUM(C168:AG168)</f>
        <v>20777</v>
      </c>
    </row>
    <row r="169" spans="2:34" x14ac:dyDescent="0.25">
      <c r="B169" s="128" t="s">
        <v>151</v>
      </c>
      <c r="C169" s="133">
        <f t="shared" ref="C169:AF169" si="2">-C153-C154-C155</f>
        <v>-37</v>
      </c>
      <c r="D169" s="133">
        <f t="shared" si="2"/>
        <v>-25</v>
      </c>
      <c r="E169" s="133">
        <f t="shared" si="2"/>
        <v>-41</v>
      </c>
      <c r="F169" s="133">
        <f t="shared" si="2"/>
        <v>-50</v>
      </c>
      <c r="G169" s="133">
        <f t="shared" si="2"/>
        <v>-38</v>
      </c>
      <c r="H169" s="133">
        <f t="shared" si="2"/>
        <v>-72</v>
      </c>
      <c r="I169" s="133">
        <f t="shared" si="2"/>
        <v>-51</v>
      </c>
      <c r="J169" s="133">
        <f t="shared" si="2"/>
        <v>-53</v>
      </c>
      <c r="K169" s="133">
        <f t="shared" si="2"/>
        <v>-54</v>
      </c>
      <c r="L169" s="133">
        <f t="shared" si="2"/>
        <v>-55</v>
      </c>
      <c r="M169" s="133">
        <f t="shared" si="2"/>
        <v>-47</v>
      </c>
      <c r="N169" s="133">
        <f t="shared" si="2"/>
        <v>-57</v>
      </c>
      <c r="O169" s="133">
        <f t="shared" si="2"/>
        <v>-55</v>
      </c>
      <c r="P169" s="133">
        <f t="shared" si="2"/>
        <v>-49</v>
      </c>
      <c r="Q169" s="133">
        <f t="shared" si="2"/>
        <v>-49</v>
      </c>
      <c r="R169" s="133">
        <f t="shared" si="2"/>
        <v>-42</v>
      </c>
      <c r="S169" s="133">
        <f t="shared" si="2"/>
        <v>-52</v>
      </c>
      <c r="T169" s="133">
        <f t="shared" si="2"/>
        <v>-51</v>
      </c>
      <c r="U169" s="133">
        <f t="shared" si="2"/>
        <v>-52</v>
      </c>
      <c r="V169" s="133">
        <f t="shared" si="2"/>
        <v>-48</v>
      </c>
      <c r="W169" s="133">
        <f t="shared" si="2"/>
        <v>-43</v>
      </c>
      <c r="X169" s="133">
        <f t="shared" si="2"/>
        <v>-56</v>
      </c>
      <c r="Y169" s="133">
        <f t="shared" si="2"/>
        <v>-48</v>
      </c>
      <c r="Z169" s="133">
        <f t="shared" si="2"/>
        <v>-50</v>
      </c>
      <c r="AA169" s="133">
        <f t="shared" si="2"/>
        <v>-48</v>
      </c>
      <c r="AB169" s="133">
        <f t="shared" si="2"/>
        <v>-37</v>
      </c>
      <c r="AC169" s="133">
        <f t="shared" si="2"/>
        <v>-47</v>
      </c>
      <c r="AD169" s="133">
        <f t="shared" si="2"/>
        <v>-47</v>
      </c>
      <c r="AE169" s="133">
        <f t="shared" si="2"/>
        <v>-51</v>
      </c>
      <c r="AF169" s="133">
        <f t="shared" si="2"/>
        <v>-57</v>
      </c>
      <c r="AG169" s="133">
        <f>-AG153-AG154-AG155</f>
        <v>-50</v>
      </c>
      <c r="AH169" s="134">
        <f>SUM(C169:AG169)</f>
        <v>-1512</v>
      </c>
    </row>
    <row r="170" spans="2:34" x14ac:dyDescent="0.25">
      <c r="C170" s="128">
        <f t="shared" ref="C170:AG170" si="3">SUM(C168:C169)</f>
        <v>573</v>
      </c>
      <c r="D170" s="128">
        <f t="shared" si="3"/>
        <v>579</v>
      </c>
      <c r="E170" s="128">
        <f t="shared" si="3"/>
        <v>470</v>
      </c>
      <c r="F170" s="128">
        <f t="shared" si="3"/>
        <v>595</v>
      </c>
      <c r="G170" s="128">
        <f t="shared" si="3"/>
        <v>629</v>
      </c>
      <c r="H170" s="128">
        <f t="shared" si="3"/>
        <v>638</v>
      </c>
      <c r="I170" s="128">
        <f t="shared" si="3"/>
        <v>631</v>
      </c>
      <c r="J170" s="128">
        <f t="shared" si="3"/>
        <v>650</v>
      </c>
      <c r="K170" s="128">
        <f t="shared" si="3"/>
        <v>642</v>
      </c>
      <c r="L170" s="128">
        <f t="shared" si="3"/>
        <v>632</v>
      </c>
      <c r="M170" s="128">
        <f t="shared" si="3"/>
        <v>610</v>
      </c>
      <c r="N170" s="128">
        <f t="shared" si="3"/>
        <v>619</v>
      </c>
      <c r="O170" s="128">
        <f t="shared" si="3"/>
        <v>649</v>
      </c>
      <c r="P170" s="128">
        <f t="shared" si="3"/>
        <v>655</v>
      </c>
      <c r="Q170" s="128">
        <f t="shared" si="3"/>
        <v>649</v>
      </c>
      <c r="R170" s="128">
        <f t="shared" si="3"/>
        <v>648</v>
      </c>
      <c r="S170" s="128">
        <f t="shared" si="3"/>
        <v>621</v>
      </c>
      <c r="T170" s="128">
        <f t="shared" si="3"/>
        <v>617</v>
      </c>
      <c r="U170" s="128">
        <f t="shared" si="3"/>
        <v>618</v>
      </c>
      <c r="V170" s="128">
        <f t="shared" si="3"/>
        <v>619</v>
      </c>
      <c r="W170" s="128">
        <f t="shared" si="3"/>
        <v>605</v>
      </c>
      <c r="X170" s="128">
        <f t="shared" si="3"/>
        <v>618</v>
      </c>
      <c r="Y170" s="128">
        <f t="shared" si="3"/>
        <v>620</v>
      </c>
      <c r="Z170" s="128">
        <f t="shared" si="3"/>
        <v>625</v>
      </c>
      <c r="AA170" s="128">
        <f t="shared" si="3"/>
        <v>629</v>
      </c>
      <c r="AB170" s="128">
        <f t="shared" si="3"/>
        <v>600</v>
      </c>
      <c r="AC170" s="128">
        <f t="shared" si="3"/>
        <v>637</v>
      </c>
      <c r="AD170" s="128">
        <f t="shared" si="3"/>
        <v>652</v>
      </c>
      <c r="AE170" s="128">
        <f t="shared" si="3"/>
        <v>666</v>
      </c>
      <c r="AF170" s="128">
        <f t="shared" si="3"/>
        <v>623</v>
      </c>
      <c r="AG170" s="128">
        <f t="shared" si="3"/>
        <v>646</v>
      </c>
      <c r="AH170" s="131">
        <f>SUM(C170:AG170)</f>
        <v>19265</v>
      </c>
    </row>
    <row r="171" spans="2:34" x14ac:dyDescent="0.25">
      <c r="AH171" s="131"/>
    </row>
    <row r="172" spans="2:34" x14ac:dyDescent="0.25">
      <c r="AH172" s="131"/>
    </row>
    <row r="173" spans="2:34" s="135" customFormat="1" ht="23.4" x14ac:dyDescent="0.4">
      <c r="B173" s="135" t="s">
        <v>152</v>
      </c>
      <c r="C173" s="136">
        <f t="shared" ref="C173:AG174" si="4">ROUND(C168*$AH178/$AH168,0)</f>
        <v>594</v>
      </c>
      <c r="D173" s="136">
        <f t="shared" si="4"/>
        <v>588</v>
      </c>
      <c r="E173" s="136">
        <f t="shared" si="4"/>
        <v>497</v>
      </c>
      <c r="F173" s="136">
        <f t="shared" si="4"/>
        <v>628</v>
      </c>
      <c r="G173" s="136">
        <f t="shared" si="4"/>
        <v>649</v>
      </c>
      <c r="H173" s="136">
        <f t="shared" si="4"/>
        <v>691</v>
      </c>
      <c r="I173" s="136">
        <f t="shared" si="4"/>
        <v>664</v>
      </c>
      <c r="J173" s="136">
        <f t="shared" si="4"/>
        <v>684</v>
      </c>
      <c r="K173" s="136">
        <f t="shared" si="4"/>
        <v>677</v>
      </c>
      <c r="L173" s="136">
        <f t="shared" si="4"/>
        <v>668</v>
      </c>
      <c r="M173" s="136">
        <f t="shared" si="4"/>
        <v>639</v>
      </c>
      <c r="N173" s="136">
        <f t="shared" si="4"/>
        <v>658</v>
      </c>
      <c r="O173" s="136">
        <f t="shared" si="4"/>
        <v>685</v>
      </c>
      <c r="P173" s="136">
        <f t="shared" si="4"/>
        <v>685</v>
      </c>
      <c r="Q173" s="136">
        <f t="shared" si="4"/>
        <v>679</v>
      </c>
      <c r="R173" s="136">
        <f t="shared" si="4"/>
        <v>671</v>
      </c>
      <c r="S173" s="136">
        <f t="shared" si="4"/>
        <v>655</v>
      </c>
      <c r="T173" s="136">
        <f t="shared" si="4"/>
        <v>650</v>
      </c>
      <c r="U173" s="136">
        <f t="shared" si="4"/>
        <v>652</v>
      </c>
      <c r="V173" s="136">
        <f t="shared" si="4"/>
        <v>649</v>
      </c>
      <c r="W173" s="136">
        <f t="shared" si="4"/>
        <v>631</v>
      </c>
      <c r="X173" s="136">
        <f t="shared" si="4"/>
        <v>656</v>
      </c>
      <c r="Y173" s="136">
        <f t="shared" si="4"/>
        <v>650</v>
      </c>
      <c r="Z173" s="136">
        <f t="shared" si="4"/>
        <v>657</v>
      </c>
      <c r="AA173" s="136">
        <f t="shared" si="4"/>
        <v>659</v>
      </c>
      <c r="AB173" s="136">
        <f t="shared" si="4"/>
        <v>620</v>
      </c>
      <c r="AC173" s="136">
        <f t="shared" si="4"/>
        <v>666</v>
      </c>
      <c r="AD173" s="136">
        <f t="shared" si="4"/>
        <v>680</v>
      </c>
      <c r="AE173" s="136">
        <f t="shared" si="4"/>
        <v>698</v>
      </c>
      <c r="AF173" s="136">
        <f t="shared" si="4"/>
        <v>662</v>
      </c>
      <c r="AG173" s="136">
        <f t="shared" si="4"/>
        <v>677</v>
      </c>
      <c r="AH173" s="137">
        <f>SUM(C173:AG173)</f>
        <v>20219</v>
      </c>
    </row>
    <row r="174" spans="2:34" s="135" customFormat="1" ht="23.4" x14ac:dyDescent="0.4">
      <c r="B174" s="135" t="s">
        <v>153</v>
      </c>
      <c r="C174" s="138">
        <f t="shared" si="4"/>
        <v>-39</v>
      </c>
      <c r="D174" s="138">
        <f t="shared" si="4"/>
        <v>-26</v>
      </c>
      <c r="E174" s="138">
        <f t="shared" si="4"/>
        <v>-43</v>
      </c>
      <c r="F174" s="138">
        <f t="shared" si="4"/>
        <v>-52</v>
      </c>
      <c r="G174" s="138">
        <f t="shared" si="4"/>
        <v>-40</v>
      </c>
      <c r="H174" s="138">
        <f t="shared" si="4"/>
        <v>-76</v>
      </c>
      <c r="I174" s="138">
        <f t="shared" si="4"/>
        <v>-54</v>
      </c>
      <c r="J174" s="138">
        <f t="shared" si="4"/>
        <v>-56</v>
      </c>
      <c r="K174" s="138">
        <f t="shared" si="4"/>
        <v>-57</v>
      </c>
      <c r="L174" s="138">
        <f t="shared" si="4"/>
        <v>-58</v>
      </c>
      <c r="M174" s="138">
        <f t="shared" si="4"/>
        <v>-49</v>
      </c>
      <c r="N174" s="138">
        <f t="shared" si="4"/>
        <v>-60</v>
      </c>
      <c r="O174" s="138">
        <f t="shared" si="4"/>
        <v>-58</v>
      </c>
      <c r="P174" s="138">
        <f t="shared" si="4"/>
        <v>-51</v>
      </c>
      <c r="Q174" s="138">
        <f t="shared" si="4"/>
        <v>-51</v>
      </c>
      <c r="R174" s="138">
        <f t="shared" si="4"/>
        <v>-44</v>
      </c>
      <c r="S174" s="138">
        <f t="shared" si="4"/>
        <v>-55</v>
      </c>
      <c r="T174" s="138">
        <f t="shared" si="4"/>
        <v>-54</v>
      </c>
      <c r="U174" s="138">
        <f t="shared" si="4"/>
        <v>-55</v>
      </c>
      <c r="V174" s="138">
        <f t="shared" si="4"/>
        <v>-50</v>
      </c>
      <c r="W174" s="138">
        <f t="shared" si="4"/>
        <v>-45</v>
      </c>
      <c r="X174" s="138">
        <f t="shared" si="4"/>
        <v>-59</v>
      </c>
      <c r="Y174" s="138">
        <f t="shared" si="4"/>
        <v>-50</v>
      </c>
      <c r="Z174" s="138">
        <f t="shared" si="4"/>
        <v>-52</v>
      </c>
      <c r="AA174" s="138">
        <f t="shared" si="4"/>
        <v>-50</v>
      </c>
      <c r="AB174" s="138">
        <f t="shared" si="4"/>
        <v>-39</v>
      </c>
      <c r="AC174" s="138">
        <f t="shared" si="4"/>
        <v>-49</v>
      </c>
      <c r="AD174" s="138">
        <f t="shared" si="4"/>
        <v>-49</v>
      </c>
      <c r="AE174" s="138">
        <f t="shared" si="4"/>
        <v>-54</v>
      </c>
      <c r="AF174" s="138">
        <f t="shared" si="4"/>
        <v>-60</v>
      </c>
      <c r="AG174" s="138">
        <f t="shared" si="4"/>
        <v>-52</v>
      </c>
      <c r="AH174" s="139">
        <f>SUM(C174:AG174)</f>
        <v>-1587</v>
      </c>
    </row>
    <row r="175" spans="2:34" s="135" customFormat="1" ht="23.4" x14ac:dyDescent="0.4">
      <c r="C175" s="135">
        <f t="shared" ref="C175:AG175" si="5">SUM(C173:C174)</f>
        <v>555</v>
      </c>
      <c r="D175" s="135">
        <f t="shared" si="5"/>
        <v>562</v>
      </c>
      <c r="E175" s="135">
        <f t="shared" si="5"/>
        <v>454</v>
      </c>
      <c r="F175" s="135">
        <f t="shared" si="5"/>
        <v>576</v>
      </c>
      <c r="G175" s="135">
        <f t="shared" si="5"/>
        <v>609</v>
      </c>
      <c r="H175" s="135">
        <f t="shared" si="5"/>
        <v>615</v>
      </c>
      <c r="I175" s="135">
        <f t="shared" si="5"/>
        <v>610</v>
      </c>
      <c r="J175" s="135">
        <f t="shared" si="5"/>
        <v>628</v>
      </c>
      <c r="K175" s="135">
        <f t="shared" si="5"/>
        <v>620</v>
      </c>
      <c r="L175" s="135">
        <f t="shared" si="5"/>
        <v>610</v>
      </c>
      <c r="M175" s="135">
        <f t="shared" si="5"/>
        <v>590</v>
      </c>
      <c r="N175" s="135">
        <f t="shared" si="5"/>
        <v>598</v>
      </c>
      <c r="O175" s="135">
        <f t="shared" si="5"/>
        <v>627</v>
      </c>
      <c r="P175" s="135">
        <f t="shared" si="5"/>
        <v>634</v>
      </c>
      <c r="Q175" s="135">
        <f t="shared" si="5"/>
        <v>628</v>
      </c>
      <c r="R175" s="135">
        <f t="shared" si="5"/>
        <v>627</v>
      </c>
      <c r="S175" s="135">
        <f t="shared" si="5"/>
        <v>600</v>
      </c>
      <c r="T175" s="135">
        <f t="shared" si="5"/>
        <v>596</v>
      </c>
      <c r="U175" s="135">
        <f t="shared" si="5"/>
        <v>597</v>
      </c>
      <c r="V175" s="135">
        <f t="shared" si="5"/>
        <v>599</v>
      </c>
      <c r="W175" s="135">
        <f t="shared" si="5"/>
        <v>586</v>
      </c>
      <c r="X175" s="135">
        <f t="shared" si="5"/>
        <v>597</v>
      </c>
      <c r="Y175" s="135">
        <f t="shared" si="5"/>
        <v>600</v>
      </c>
      <c r="Z175" s="135">
        <f t="shared" si="5"/>
        <v>605</v>
      </c>
      <c r="AA175" s="135">
        <f t="shared" si="5"/>
        <v>609</v>
      </c>
      <c r="AB175" s="135">
        <f t="shared" si="5"/>
        <v>581</v>
      </c>
      <c r="AC175" s="135">
        <f t="shared" si="5"/>
        <v>617</v>
      </c>
      <c r="AD175" s="135">
        <f t="shared" si="5"/>
        <v>631</v>
      </c>
      <c r="AE175" s="135">
        <f t="shared" si="5"/>
        <v>644</v>
      </c>
      <c r="AF175" s="135">
        <f t="shared" si="5"/>
        <v>602</v>
      </c>
      <c r="AG175" s="135">
        <f t="shared" si="5"/>
        <v>625</v>
      </c>
      <c r="AH175" s="140">
        <f>SUM(AH178:AH179)</f>
        <v>18629</v>
      </c>
    </row>
    <row r="178" spans="33:34" ht="16.2" x14ac:dyDescent="0.3">
      <c r="AG178" s="141" t="s">
        <v>154</v>
      </c>
      <c r="AH178" s="142">
        <v>20216</v>
      </c>
    </row>
    <row r="179" spans="33:34" ht="16.2" x14ac:dyDescent="0.3">
      <c r="AG179" s="141"/>
      <c r="AH179" s="143">
        <f>AH180-AH178</f>
        <v>-1587</v>
      </c>
    </row>
    <row r="180" spans="33:34" ht="16.2" x14ac:dyDescent="0.3">
      <c r="AG180" s="141" t="s">
        <v>155</v>
      </c>
      <c r="AH180" s="142">
        <v>18629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Enron Detail</vt:lpstr>
      <vt:lpstr>Enron Summary</vt:lpstr>
      <vt:lpstr>Enron Imbalance</vt:lpstr>
      <vt:lpstr>Enron Fuel Sale</vt:lpstr>
      <vt:lpstr>Citation Aug 01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Havlíček Jan</cp:lastModifiedBy>
  <cp:lastPrinted>2001-10-03T16:27:49Z</cp:lastPrinted>
  <dcterms:created xsi:type="dcterms:W3CDTF">2001-05-04T14:56:46Z</dcterms:created>
  <dcterms:modified xsi:type="dcterms:W3CDTF">2023-09-10T15:30:37Z</dcterms:modified>
</cp:coreProperties>
</file>