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2120" windowHeight="7056" tabRatio="6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Sheet1!$A$2:$J$58</definedName>
  </definedNames>
  <calcPr calcId="0"/>
</workbook>
</file>

<file path=xl/calcChain.xml><?xml version="1.0" encoding="utf-8"?>
<calcChain xmlns="http://schemas.openxmlformats.org/spreadsheetml/2006/main">
  <c r="H11" i="1" l="1"/>
  <c r="H12" i="1"/>
  <c r="H13" i="1"/>
  <c r="H15" i="1"/>
  <c r="H16" i="1"/>
  <c r="H17" i="1"/>
  <c r="H20" i="1"/>
  <c r="H21" i="1"/>
  <c r="H22" i="1"/>
  <c r="H23" i="1"/>
  <c r="H24" i="1"/>
  <c r="H25" i="1"/>
  <c r="H26" i="1"/>
  <c r="H28" i="1"/>
  <c r="D34" i="1"/>
  <c r="F34" i="1"/>
  <c r="G34" i="1"/>
  <c r="B35" i="1"/>
  <c r="C35" i="1"/>
  <c r="D35" i="1"/>
  <c r="F35" i="1"/>
  <c r="G35" i="1"/>
</calcChain>
</file>

<file path=xl/sharedStrings.xml><?xml version="1.0" encoding="utf-8"?>
<sst xmlns="http://schemas.openxmlformats.org/spreadsheetml/2006/main" count="90" uniqueCount="76">
  <si>
    <t>FOR SALE</t>
  </si>
  <si>
    <t>REAL ESTATE SERVICES</t>
  </si>
  <si>
    <t>CONTACT:  JEFF SMITH</t>
  </si>
  <si>
    <t>PRICE:</t>
  </si>
  <si>
    <t>PROPERTY INFORMATION:</t>
  </si>
  <si>
    <t>RATIOS:</t>
  </si>
  <si>
    <t>Number of Units:</t>
  </si>
  <si>
    <t>Price\Unit:</t>
  </si>
  <si>
    <t>Net Rentable Area:</t>
  </si>
  <si>
    <t>Price\S.F.:</t>
  </si>
  <si>
    <t>Number of Stories:</t>
  </si>
  <si>
    <t>Rent\Sq. Ft.</t>
  </si>
  <si>
    <t>Number of Buildings:</t>
  </si>
  <si>
    <t>Expenses\Unit:</t>
  </si>
  <si>
    <t>Land Area:</t>
  </si>
  <si>
    <t>Expenses\Sq. Ft.</t>
  </si>
  <si>
    <t>Year Built:</t>
  </si>
  <si>
    <t>Gross Rent Multiplier:</t>
  </si>
  <si>
    <t>Exterior:</t>
  </si>
  <si>
    <t>Roof:</t>
  </si>
  <si>
    <t>HVAC:</t>
  </si>
  <si>
    <t>Individual units</t>
  </si>
  <si>
    <t>Electricity:</t>
  </si>
  <si>
    <t xml:space="preserve">Separately metered </t>
  </si>
  <si>
    <t>Gross Rental Income</t>
  </si>
  <si>
    <t>Gas:</t>
  </si>
  <si>
    <t>Hot Water:</t>
  </si>
  <si>
    <t>Effective Gross Income</t>
  </si>
  <si>
    <t>Occupancy:</t>
  </si>
  <si>
    <t>Less Operating Expenses:</t>
  </si>
  <si>
    <t>Net Operating Income:</t>
  </si>
  <si>
    <t>Unit</t>
  </si>
  <si>
    <t>Total</t>
  </si>
  <si>
    <t>Rent\</t>
  </si>
  <si>
    <t xml:space="preserve">  </t>
  </si>
  <si>
    <t>Unit Type</t>
  </si>
  <si>
    <t># Units</t>
  </si>
  <si>
    <t>Sq. Ft.</t>
  </si>
  <si>
    <t>Month</t>
  </si>
  <si>
    <t>Rent</t>
  </si>
  <si>
    <t>1\1</t>
  </si>
  <si>
    <t>Totals\Ave.</t>
  </si>
  <si>
    <t xml:space="preserve">The information herein, while based upon information supplied by the owner and from other sources deemed reliable, is not in any way warranted by </t>
  </si>
  <si>
    <t xml:space="preserve">persons are encouraged to retain legal and technical consultants to advise them of any and all aspects of this property.  This information is provided </t>
  </si>
  <si>
    <t>THE SMITH COMPANY</t>
  </si>
  <si>
    <t xml:space="preserve"> </t>
  </si>
  <si>
    <t xml:space="preserve">for your use as long as you have need of it, but at all times remains the property of The Smith Co.  Under no circumstances is any part of this </t>
  </si>
  <si>
    <t>The Smith Co. or the owner of the property and is presented prior to sale, change in price, or removal from the market without notice.  Interested</t>
  </si>
  <si>
    <t>report to be reproduced, copied or in any way duplicated without the express written consent of The Smith Company.</t>
  </si>
  <si>
    <t>Proforma Income and Expenses:</t>
  </si>
  <si>
    <t>Total Income</t>
  </si>
  <si>
    <t>Wood and brick</t>
  </si>
  <si>
    <t>Pitched comp. Shingles</t>
  </si>
  <si>
    <t>Amenities:</t>
  </si>
  <si>
    <t>Loan Details:</t>
  </si>
  <si>
    <t>PROFORMA UNIT MIX AND RENT SCHEDULES:</t>
  </si>
  <si>
    <t>Comments:</t>
  </si>
  <si>
    <t>Less V &amp; C: (5.00%)</t>
  </si>
  <si>
    <t>Other Income (2.00%)</t>
  </si>
  <si>
    <t>New loan must be obtained</t>
  </si>
  <si>
    <t>Less Debt Service</t>
  </si>
  <si>
    <t>Cash Flow</t>
  </si>
  <si>
    <t>Cap Rate:</t>
  </si>
  <si>
    <t>South Center Oaks Apartments</t>
  </si>
  <si>
    <t>805 South Center Street</t>
  </si>
  <si>
    <t xml:space="preserve">Austin, Texas </t>
  </si>
  <si>
    <t>38,736 sq. ft.</t>
  </si>
  <si>
    <t>Master - Laundry Only</t>
  </si>
  <si>
    <t>Laundry Room</t>
  </si>
  <si>
    <t>Good location in S. Austin.  Upside in rents and better management.</t>
  </si>
  <si>
    <t>Ref</t>
  </si>
  <si>
    <t>9400 Circle Drive</t>
  </si>
  <si>
    <t>Austin,  Texas  78736</t>
  </si>
  <si>
    <t>(512)394-0908</t>
  </si>
  <si>
    <t>(512)394-0913 Fax</t>
  </si>
  <si>
    <t>Excellent cash on cash return.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</si>
</sst>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</numFmts>
  <fonts count="1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u/>
      <sz val="2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</font>
    <font>
      <b/>
      <u/>
      <sz val="16"/>
      <name val="Times New Roman"/>
      <family val="1"/>
    </font>
    <font>
      <sz val="16"/>
      <name val="Times New Roman"/>
      <family val="1"/>
    </font>
    <font>
      <b/>
      <u/>
      <sz val="24"/>
      <name val="Times New Roman"/>
      <family val="1"/>
    </font>
    <font>
      <u/>
      <sz val="10"/>
      <name val="Times New Roman"/>
      <family val="1"/>
    </font>
    <font>
      <u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1" fillId="0" borderId="0" xfId="0" applyFont="1" applyBorder="1"/>
    <xf numFmtId="0" fontId="11" fillId="0" borderId="0" xfId="0" applyFont="1"/>
    <xf numFmtId="164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/>
    <xf numFmtId="0" fontId="13" fillId="0" borderId="0" xfId="0" applyFont="1"/>
    <xf numFmtId="164" fontId="14" fillId="0" borderId="0" xfId="0" applyNumberFormat="1" applyFont="1" applyAlignment="1">
      <alignment horizontal="left"/>
    </xf>
    <xf numFmtId="0" fontId="15" fillId="0" borderId="0" xfId="0" applyFont="1"/>
    <xf numFmtId="164" fontId="16" fillId="0" borderId="0" xfId="0" applyNumberFormat="1" applyFont="1"/>
    <xf numFmtId="164" fontId="5" fillId="0" borderId="0" xfId="2" applyNumberFormat="1" applyFont="1" applyAlignment="1">
      <alignment horizontal="right"/>
    </xf>
    <xf numFmtId="7" fontId="5" fillId="0" borderId="1" xfId="2" applyNumberFormat="1" applyFont="1" applyBorder="1" applyAlignment="1">
      <alignment horizontal="center"/>
    </xf>
    <xf numFmtId="7" fontId="12" fillId="0" borderId="1" xfId="2" applyNumberFormat="1" applyFont="1" applyFill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12" fillId="0" borderId="1" xfId="1" applyNumberFormat="1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0" fontId="17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7" fontId="12" fillId="0" borderId="0" xfId="2" applyNumberFormat="1" applyFont="1" applyFill="1" applyBorder="1" applyAlignment="1">
      <alignment horizontal="center"/>
    </xf>
    <xf numFmtId="164" fontId="0" fillId="0" borderId="0" xfId="0" applyNumberFormat="1"/>
    <xf numFmtId="10" fontId="7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abSelected="1" topLeftCell="A12" workbookViewId="0">
      <selection activeCell="H38" sqref="H38"/>
    </sheetView>
  </sheetViews>
  <sheetFormatPr defaultRowHeight="13.2" x14ac:dyDescent="0.25"/>
  <cols>
    <col min="1" max="1" width="15.109375" customWidth="1"/>
    <col min="5" max="5" width="7.6640625" customWidth="1"/>
    <col min="6" max="6" width="9.6640625" customWidth="1"/>
    <col min="7" max="7" width="12" customWidth="1"/>
    <col min="8" max="9" width="9.88671875" customWidth="1"/>
  </cols>
  <sheetData>
    <row r="2" spans="1:10" ht="30" x14ac:dyDescent="0.5">
      <c r="A2" s="27" t="s">
        <v>0</v>
      </c>
      <c r="B2" s="2"/>
      <c r="C2" s="3"/>
      <c r="D2" s="4"/>
      <c r="E2" s="4"/>
      <c r="F2" s="4"/>
      <c r="G2" s="4"/>
      <c r="H2" s="5" t="s">
        <v>44</v>
      </c>
      <c r="I2" s="6"/>
      <c r="J2" s="5"/>
    </row>
    <row r="3" spans="1:10" ht="24.6" x14ac:dyDescent="0.4">
      <c r="E3" s="4"/>
      <c r="F3" s="7"/>
      <c r="G3" s="7"/>
      <c r="H3" s="8" t="s">
        <v>1</v>
      </c>
      <c r="I3" s="6"/>
      <c r="J3" s="5"/>
    </row>
    <row r="4" spans="1:10" ht="19.95" customHeight="1" x14ac:dyDescent="0.4">
      <c r="A4" s="24" t="s">
        <v>63</v>
      </c>
      <c r="B4" s="24"/>
      <c r="C4" s="24"/>
      <c r="D4" s="24"/>
      <c r="F4" s="7"/>
      <c r="G4" s="7"/>
      <c r="H4" s="9" t="s">
        <v>71</v>
      </c>
      <c r="I4" s="6"/>
      <c r="J4" s="5"/>
    </row>
    <row r="5" spans="1:10" ht="19.95" customHeight="1" x14ac:dyDescent="0.4">
      <c r="A5" s="24" t="s">
        <v>64</v>
      </c>
      <c r="B5" s="24"/>
      <c r="C5" s="24"/>
      <c r="D5" s="24"/>
      <c r="F5" s="7"/>
      <c r="G5" s="7"/>
      <c r="H5" s="9" t="s">
        <v>72</v>
      </c>
      <c r="I5" s="6"/>
      <c r="J5" s="5"/>
    </row>
    <row r="6" spans="1:10" ht="19.95" customHeight="1" x14ac:dyDescent="0.4">
      <c r="A6" s="24" t="s">
        <v>65</v>
      </c>
      <c r="B6" s="3"/>
      <c r="C6" s="7"/>
      <c r="D6" s="4"/>
      <c r="F6" s="7"/>
      <c r="G6" s="7"/>
      <c r="H6" s="9" t="s">
        <v>2</v>
      </c>
      <c r="I6" s="6"/>
      <c r="J6" s="5"/>
    </row>
    <row r="7" spans="1:10" ht="19.95" customHeight="1" x14ac:dyDescent="0.4">
      <c r="B7" s="39"/>
      <c r="F7" s="7"/>
      <c r="G7" s="7"/>
      <c r="H7" s="9" t="s">
        <v>73</v>
      </c>
      <c r="I7" s="6"/>
      <c r="J7" s="5"/>
    </row>
    <row r="8" spans="1:10" ht="19.95" customHeight="1" x14ac:dyDescent="0.35">
      <c r="A8" s="25" t="s">
        <v>3</v>
      </c>
      <c r="B8" s="40" t="s">
        <v>45</v>
      </c>
      <c r="F8" s="9"/>
      <c r="G8" s="6"/>
      <c r="H8" s="9" t="s">
        <v>74</v>
      </c>
      <c r="I8" s="6"/>
      <c r="J8" s="6"/>
    </row>
    <row r="9" spans="1:10" ht="21" x14ac:dyDescent="0.4">
      <c r="A9" s="26">
        <v>1595000</v>
      </c>
      <c r="F9" s="11"/>
    </row>
    <row r="10" spans="1:10" x14ac:dyDescent="0.25">
      <c r="B10" s="21"/>
      <c r="C10" s="21"/>
      <c r="D10" s="21"/>
      <c r="E10" s="21"/>
      <c r="F10" s="14" t="s">
        <v>5</v>
      </c>
      <c r="G10" s="4"/>
      <c r="H10" s="4"/>
    </row>
    <row r="11" spans="1:10" ht="15.6" x14ac:dyDescent="0.3">
      <c r="A11" s="13" t="s">
        <v>4</v>
      </c>
      <c r="B11" s="13"/>
      <c r="C11" s="13"/>
      <c r="D11" s="4"/>
      <c r="E11" s="10"/>
      <c r="F11" s="4" t="s">
        <v>7</v>
      </c>
      <c r="G11" s="4"/>
      <c r="H11" s="15">
        <f>A9/C12</f>
        <v>36250</v>
      </c>
    </row>
    <row r="12" spans="1:10" ht="15.6" x14ac:dyDescent="0.3">
      <c r="A12" s="4" t="s">
        <v>6</v>
      </c>
      <c r="B12" s="4"/>
      <c r="C12" s="3">
        <v>44</v>
      </c>
      <c r="D12" s="4"/>
      <c r="E12" s="10"/>
      <c r="F12" s="4" t="s">
        <v>9</v>
      </c>
      <c r="G12" s="4"/>
      <c r="H12" s="16">
        <f>A9/C13</f>
        <v>68.396226415094333</v>
      </c>
      <c r="I12" s="4"/>
      <c r="J12" s="12"/>
    </row>
    <row r="13" spans="1:10" x14ac:dyDescent="0.25">
      <c r="A13" s="4" t="s">
        <v>8</v>
      </c>
      <c r="B13" s="4"/>
      <c r="C13" s="36">
        <v>23320</v>
      </c>
      <c r="D13" s="4"/>
      <c r="E13" s="4"/>
      <c r="F13" s="4" t="s">
        <v>11</v>
      </c>
      <c r="G13" s="4"/>
      <c r="H13" s="16">
        <f>G35</f>
        <v>1.1320754716981132</v>
      </c>
      <c r="I13" s="4"/>
      <c r="J13" s="12"/>
    </row>
    <row r="14" spans="1:10" x14ac:dyDescent="0.25">
      <c r="A14" s="4" t="s">
        <v>10</v>
      </c>
      <c r="B14" s="4"/>
      <c r="C14" s="3">
        <v>2</v>
      </c>
      <c r="D14" s="4"/>
      <c r="E14" s="4"/>
      <c r="F14" s="4" t="s">
        <v>13</v>
      </c>
      <c r="G14" s="4"/>
      <c r="H14" s="15">
        <v>2528</v>
      </c>
      <c r="I14" s="4"/>
      <c r="J14" s="12"/>
    </row>
    <row r="15" spans="1:10" x14ac:dyDescent="0.25">
      <c r="A15" s="4" t="s">
        <v>12</v>
      </c>
      <c r="B15" s="4"/>
      <c r="C15" s="3">
        <v>2</v>
      </c>
      <c r="D15" s="4"/>
      <c r="E15" s="4"/>
      <c r="F15" s="4" t="s">
        <v>15</v>
      </c>
      <c r="G15" s="4"/>
      <c r="H15" s="16">
        <f>H25/C13</f>
        <v>4.7698113207547168</v>
      </c>
      <c r="I15" s="4"/>
      <c r="J15" s="12"/>
    </row>
    <row r="16" spans="1:10" x14ac:dyDescent="0.25">
      <c r="A16" s="4" t="s">
        <v>14</v>
      </c>
      <c r="B16" s="4"/>
      <c r="C16" s="4" t="s">
        <v>66</v>
      </c>
      <c r="D16" s="4"/>
      <c r="E16" s="4"/>
      <c r="F16" s="4" t="s">
        <v>17</v>
      </c>
      <c r="G16" s="4"/>
      <c r="H16" s="17">
        <f>A9/H24</f>
        <v>5.1957917669991973</v>
      </c>
      <c r="I16" s="4"/>
      <c r="J16" s="4"/>
    </row>
    <row r="17" spans="1:10" x14ac:dyDescent="0.25">
      <c r="A17" s="4" t="s">
        <v>16</v>
      </c>
      <c r="B17" s="4"/>
      <c r="C17" s="3">
        <v>1982</v>
      </c>
      <c r="D17" s="4"/>
      <c r="E17" s="4"/>
      <c r="F17" s="4" t="s">
        <v>62</v>
      </c>
      <c r="G17" s="4"/>
      <c r="H17" s="18">
        <f>H26/A9</f>
        <v>0.12272551724137931</v>
      </c>
      <c r="I17" s="4"/>
      <c r="J17" s="4"/>
    </row>
    <row r="18" spans="1:10" x14ac:dyDescent="0.25">
      <c r="A18" s="4" t="s">
        <v>18</v>
      </c>
      <c r="B18" s="4"/>
      <c r="C18" s="4" t="s">
        <v>51</v>
      </c>
      <c r="D18" s="4"/>
      <c r="E18" s="4"/>
      <c r="I18" s="4"/>
      <c r="J18" s="4"/>
    </row>
    <row r="19" spans="1:10" x14ac:dyDescent="0.25">
      <c r="A19" s="4" t="s">
        <v>19</v>
      </c>
      <c r="B19" s="4"/>
      <c r="C19" s="4" t="s">
        <v>52</v>
      </c>
      <c r="D19" s="4"/>
      <c r="E19" s="4"/>
      <c r="F19" s="14" t="s">
        <v>49</v>
      </c>
      <c r="G19" s="14"/>
      <c r="I19" s="4"/>
      <c r="J19" s="4"/>
    </row>
    <row r="20" spans="1:10" x14ac:dyDescent="0.25">
      <c r="A20" s="4" t="s">
        <v>20</v>
      </c>
      <c r="B20" s="4"/>
      <c r="C20" s="4" t="s">
        <v>21</v>
      </c>
      <c r="D20" s="4"/>
      <c r="E20" s="4"/>
      <c r="F20" s="4" t="s">
        <v>24</v>
      </c>
      <c r="G20" s="4"/>
      <c r="H20" s="15">
        <f>F35*12</f>
        <v>316800</v>
      </c>
      <c r="J20" s="4"/>
    </row>
    <row r="21" spans="1:10" x14ac:dyDescent="0.25">
      <c r="A21" s="4" t="s">
        <v>22</v>
      </c>
      <c r="B21" s="4"/>
      <c r="C21" s="4" t="s">
        <v>23</v>
      </c>
      <c r="D21" s="4"/>
      <c r="E21" s="4"/>
      <c r="F21" s="4" t="s">
        <v>57</v>
      </c>
      <c r="G21" s="4"/>
      <c r="H21" s="28">
        <f>H20*0.05</f>
        <v>15840</v>
      </c>
      <c r="I21" s="4"/>
      <c r="J21" s="4"/>
    </row>
    <row r="22" spans="1:10" x14ac:dyDescent="0.25">
      <c r="A22" s="4" t="s">
        <v>25</v>
      </c>
      <c r="B22" s="4"/>
      <c r="C22" s="4" t="s">
        <v>67</v>
      </c>
      <c r="D22" s="4"/>
      <c r="E22" s="4"/>
      <c r="F22" s="4" t="s">
        <v>27</v>
      </c>
      <c r="H22" s="29">
        <f>H20-H21</f>
        <v>300960</v>
      </c>
      <c r="I22" s="4"/>
      <c r="J22" s="4"/>
    </row>
    <row r="23" spans="1:10" x14ac:dyDescent="0.25">
      <c r="A23" s="4" t="s">
        <v>26</v>
      </c>
      <c r="B23" s="4"/>
      <c r="C23" s="4" t="s">
        <v>21</v>
      </c>
      <c r="D23" s="4"/>
      <c r="E23" s="4"/>
      <c r="F23" s="4" t="s">
        <v>58</v>
      </c>
      <c r="G23" s="4"/>
      <c r="H23" s="28">
        <f>H22*0.02</f>
        <v>6019.2</v>
      </c>
      <c r="J23" s="4"/>
    </row>
    <row r="24" spans="1:10" x14ac:dyDescent="0.25">
      <c r="A24" s="4" t="s">
        <v>28</v>
      </c>
      <c r="B24" s="4"/>
      <c r="C24" s="19">
        <v>0.9</v>
      </c>
      <c r="D24" s="4"/>
      <c r="E24" s="4"/>
      <c r="F24" s="4" t="s">
        <v>50</v>
      </c>
      <c r="G24" s="4"/>
      <c r="H24" s="15">
        <f>H22+H23</f>
        <v>306979.20000000001</v>
      </c>
      <c r="J24" s="4"/>
    </row>
    <row r="25" spans="1:10" x14ac:dyDescent="0.25">
      <c r="A25" s="4" t="s">
        <v>53</v>
      </c>
      <c r="B25" s="4"/>
      <c r="C25" s="4" t="s">
        <v>68</v>
      </c>
      <c r="D25" s="4"/>
      <c r="E25" s="4"/>
      <c r="F25" s="4" t="s">
        <v>29</v>
      </c>
      <c r="G25" s="4"/>
      <c r="H25" s="28">
        <f>C12*H14</f>
        <v>111232</v>
      </c>
      <c r="J25" s="4"/>
    </row>
    <row r="26" spans="1:10" x14ac:dyDescent="0.25">
      <c r="C26" s="4" t="s">
        <v>70</v>
      </c>
      <c r="E26" s="4"/>
      <c r="F26" s="4" t="s">
        <v>30</v>
      </c>
      <c r="G26" s="4"/>
      <c r="H26" s="15">
        <f>H24-H25</f>
        <v>195747.20000000001</v>
      </c>
      <c r="J26" s="4"/>
    </row>
    <row r="27" spans="1:10" x14ac:dyDescent="0.25">
      <c r="A27" s="4"/>
      <c r="B27" s="4"/>
      <c r="C27" s="4" t="s">
        <v>45</v>
      </c>
      <c r="D27" s="4"/>
      <c r="E27" s="4"/>
      <c r="F27" s="4" t="s">
        <v>60</v>
      </c>
      <c r="G27" s="4"/>
      <c r="H27" s="28">
        <v>99625</v>
      </c>
      <c r="I27" s="4"/>
      <c r="J27" s="4"/>
    </row>
    <row r="28" spans="1:10" x14ac:dyDescent="0.25">
      <c r="A28" s="4"/>
      <c r="B28" s="4"/>
      <c r="C28" s="4"/>
      <c r="D28" s="4"/>
      <c r="E28" s="4"/>
      <c r="F28" s="4" t="s">
        <v>61</v>
      </c>
      <c r="G28" s="4"/>
      <c r="H28" s="15">
        <f>H26-H27</f>
        <v>96122.200000000012</v>
      </c>
      <c r="I28" s="4"/>
      <c r="J28" s="4"/>
    </row>
    <row r="29" spans="1:10" x14ac:dyDescent="0.25">
      <c r="A29" s="4"/>
      <c r="B29" s="4"/>
      <c r="C29" s="4"/>
      <c r="D29" s="4"/>
      <c r="E29" s="4"/>
      <c r="F29" s="11" t="s">
        <v>45</v>
      </c>
      <c r="G29" s="4"/>
      <c r="H29" s="46" t="s">
        <v>45</v>
      </c>
      <c r="I29" s="4"/>
      <c r="J29" s="4"/>
    </row>
    <row r="30" spans="1:10" x14ac:dyDescent="0.25">
      <c r="A30" s="4"/>
      <c r="B30" s="4"/>
      <c r="C30" s="4"/>
      <c r="D30" s="4"/>
      <c r="E30" s="4"/>
      <c r="H30" s="45"/>
      <c r="I30" s="4"/>
      <c r="J30" s="4"/>
    </row>
    <row r="31" spans="1:10" x14ac:dyDescent="0.25">
      <c r="A31" s="14" t="s">
        <v>55</v>
      </c>
      <c r="B31" s="14"/>
      <c r="C31" s="14"/>
      <c r="D31" s="14"/>
      <c r="E31" s="4"/>
      <c r="I31" s="4"/>
      <c r="J31" s="4"/>
    </row>
    <row r="32" spans="1:10" x14ac:dyDescent="0.25">
      <c r="A32" s="22"/>
      <c r="B32" s="22"/>
      <c r="C32" s="22" t="s">
        <v>31</v>
      </c>
      <c r="D32" s="22" t="s">
        <v>32</v>
      </c>
      <c r="E32" s="22" t="s">
        <v>33</v>
      </c>
      <c r="F32" s="22" t="s">
        <v>32</v>
      </c>
      <c r="G32" s="22" t="s">
        <v>33</v>
      </c>
      <c r="H32" s="4"/>
      <c r="I32" s="4" t="s">
        <v>45</v>
      </c>
      <c r="J32" s="4"/>
    </row>
    <row r="33" spans="1:14" x14ac:dyDescent="0.25">
      <c r="A33" s="23" t="s">
        <v>35</v>
      </c>
      <c r="B33" s="23" t="s">
        <v>36</v>
      </c>
      <c r="C33" s="23" t="s">
        <v>37</v>
      </c>
      <c r="D33" s="23" t="s">
        <v>37</v>
      </c>
      <c r="E33" s="23" t="s">
        <v>38</v>
      </c>
      <c r="F33" s="23" t="s">
        <v>39</v>
      </c>
      <c r="G33" s="23" t="s">
        <v>37</v>
      </c>
      <c r="H33" s="4"/>
      <c r="I33" s="4"/>
      <c r="J33" s="4"/>
      <c r="L33">
        <v>12</v>
      </c>
    </row>
    <row r="34" spans="1:14" x14ac:dyDescent="0.25">
      <c r="A34" s="20" t="s">
        <v>40</v>
      </c>
      <c r="B34" s="20">
        <v>44</v>
      </c>
      <c r="C34" s="34">
        <v>530</v>
      </c>
      <c r="D34" s="34">
        <f>B34*C34</f>
        <v>23320</v>
      </c>
      <c r="E34" s="32">
        <v>600</v>
      </c>
      <c r="F34" s="32">
        <f>B34*E34</f>
        <v>26400</v>
      </c>
      <c r="G34" s="30">
        <f>E34/C34</f>
        <v>1.1320754716981132</v>
      </c>
      <c r="H34" s="4"/>
      <c r="I34" s="4"/>
      <c r="J34" s="4"/>
    </row>
    <row r="35" spans="1:14" x14ac:dyDescent="0.25">
      <c r="A35" s="22" t="s">
        <v>41</v>
      </c>
      <c r="B35" s="22">
        <f>SUM(B34:B34)</f>
        <v>44</v>
      </c>
      <c r="C35" s="35">
        <f>D35/B35</f>
        <v>530</v>
      </c>
      <c r="D35" s="22">
        <f>SUM(D34:D34)</f>
        <v>23320</v>
      </c>
      <c r="E35" s="33"/>
      <c r="F35" s="22">
        <f>SUM(F34:F34)</f>
        <v>26400</v>
      </c>
      <c r="G35" s="31">
        <f>F35/D35</f>
        <v>1.1320754716981132</v>
      </c>
      <c r="H35" s="4"/>
      <c r="I35" s="4"/>
      <c r="J35" s="4"/>
    </row>
    <row r="36" spans="1:14" x14ac:dyDescent="0.25">
      <c r="A36" s="41"/>
      <c r="B36" s="41"/>
      <c r="C36" s="42"/>
      <c r="D36" s="41"/>
      <c r="E36" s="43"/>
      <c r="F36" s="41"/>
      <c r="G36" s="44"/>
      <c r="H36" s="4"/>
      <c r="I36" s="4"/>
      <c r="J36" s="4"/>
      <c r="L36" t="s">
        <v>34</v>
      </c>
    </row>
    <row r="37" spans="1:14" x14ac:dyDescent="0.25">
      <c r="A37" s="21" t="s">
        <v>54</v>
      </c>
      <c r="B37" s="4" t="s">
        <v>59</v>
      </c>
      <c r="C37" s="4"/>
      <c r="D37" s="4"/>
      <c r="E37" s="4"/>
      <c r="F37" s="4"/>
      <c r="G37" s="4"/>
      <c r="H37" s="4"/>
      <c r="I37" s="4"/>
      <c r="J37" s="4"/>
    </row>
    <row r="38" spans="1:14" x14ac:dyDescent="0.25">
      <c r="A38" s="11" t="s">
        <v>45</v>
      </c>
      <c r="B38" s="4" t="s">
        <v>45</v>
      </c>
      <c r="C38" s="4"/>
      <c r="D38" s="4"/>
      <c r="E38" s="4"/>
      <c r="F38" s="4"/>
      <c r="G38" s="4"/>
      <c r="H38" s="4"/>
      <c r="I38" s="4"/>
      <c r="J38" s="4"/>
    </row>
    <row r="39" spans="1:14" ht="13.2" customHeight="1" x14ac:dyDescent="0.25">
      <c r="A39" s="11" t="s">
        <v>56</v>
      </c>
      <c r="B39" s="4" t="s">
        <v>69</v>
      </c>
      <c r="C39" s="4"/>
      <c r="D39" s="4"/>
      <c r="E39" s="4"/>
      <c r="F39" s="4"/>
      <c r="G39" s="4"/>
      <c r="H39" s="4"/>
      <c r="I39" s="4"/>
      <c r="J39" s="4"/>
    </row>
    <row r="40" spans="1:14" ht="13.2" customHeight="1" x14ac:dyDescent="0.25">
      <c r="A40" s="4"/>
      <c r="B40" s="4" t="s">
        <v>75</v>
      </c>
      <c r="C40" s="4"/>
      <c r="D40" s="4"/>
      <c r="E40" s="4"/>
      <c r="F40" s="4"/>
      <c r="G40" s="4"/>
      <c r="H40" s="4"/>
      <c r="I40" s="4"/>
      <c r="J40" s="4"/>
    </row>
    <row r="41" spans="1:14" ht="13.2" customHeight="1" x14ac:dyDescent="0.25">
      <c r="A41" s="4"/>
      <c r="B41" s="4" t="s">
        <v>45</v>
      </c>
      <c r="C41" s="15" t="s">
        <v>45</v>
      </c>
      <c r="D41" s="4" t="s">
        <v>45</v>
      </c>
      <c r="E41" s="4"/>
      <c r="F41" s="4"/>
      <c r="G41" s="4"/>
      <c r="H41" s="4"/>
      <c r="I41" s="4"/>
      <c r="J41" s="4"/>
    </row>
    <row r="42" spans="1:14" ht="13.2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ht="13.2" customHeight="1" x14ac:dyDescent="0.25">
      <c r="A43" s="37" t="s">
        <v>42</v>
      </c>
      <c r="B43" s="38"/>
      <c r="C43" s="38"/>
      <c r="D43" s="38"/>
      <c r="E43" s="38"/>
      <c r="F43" s="38"/>
      <c r="G43" s="37"/>
      <c r="H43" s="38"/>
      <c r="I43" s="38"/>
      <c r="J43" s="38"/>
      <c r="K43" s="1"/>
      <c r="L43" s="1"/>
      <c r="M43" s="1"/>
      <c r="N43" s="1"/>
    </row>
    <row r="44" spans="1:14" ht="13.2" customHeight="1" x14ac:dyDescent="0.25">
      <c r="A44" s="37" t="s">
        <v>47</v>
      </c>
      <c r="B44" s="38"/>
      <c r="C44" s="38"/>
      <c r="D44" s="38"/>
      <c r="E44" s="37"/>
      <c r="F44" s="37"/>
      <c r="G44" s="37"/>
      <c r="H44" s="37"/>
      <c r="I44" s="37"/>
      <c r="J44" s="37"/>
      <c r="K44" s="1"/>
      <c r="L44" s="1"/>
      <c r="M44" s="1"/>
      <c r="N44" s="1"/>
    </row>
    <row r="45" spans="1:14" ht="13.2" customHeight="1" x14ac:dyDescent="0.25">
      <c r="A45" s="37" t="s">
        <v>43</v>
      </c>
      <c r="B45" s="38"/>
      <c r="C45" s="38"/>
      <c r="D45" s="38"/>
      <c r="E45" s="37"/>
      <c r="F45" s="37"/>
      <c r="G45" s="37"/>
      <c r="H45" s="37"/>
      <c r="I45" s="37"/>
      <c r="J45" s="37"/>
      <c r="K45" s="1"/>
      <c r="L45" s="1"/>
      <c r="M45" s="1"/>
      <c r="N45" s="1"/>
    </row>
    <row r="46" spans="1:14" ht="11.1" customHeight="1" x14ac:dyDescent="0.25">
      <c r="A46" s="37" t="s">
        <v>46</v>
      </c>
      <c r="B46" s="38"/>
      <c r="C46" s="38"/>
      <c r="D46" s="38"/>
      <c r="E46" s="37"/>
      <c r="F46" s="37"/>
      <c r="G46" s="37"/>
      <c r="H46" s="37"/>
      <c r="I46" s="37"/>
      <c r="J46" s="37"/>
      <c r="K46" s="1"/>
      <c r="L46" s="1"/>
      <c r="M46" s="1"/>
      <c r="N46" s="1"/>
    </row>
    <row r="47" spans="1:14" ht="11.1" customHeight="1" x14ac:dyDescent="0.25">
      <c r="A47" s="37" t="s">
        <v>48</v>
      </c>
      <c r="B47" s="38"/>
      <c r="C47" s="38"/>
      <c r="D47" s="38"/>
      <c r="E47" s="37"/>
      <c r="F47" s="38"/>
      <c r="G47" s="38"/>
      <c r="H47" s="38"/>
      <c r="I47" s="38"/>
      <c r="J47" s="38"/>
      <c r="L47" s="1"/>
      <c r="M47" s="1"/>
      <c r="N47" s="1"/>
    </row>
    <row r="48" spans="1:14" ht="11.1" customHeight="1" x14ac:dyDescent="0.25"/>
    <row r="49" spans="11:11" ht="11.1" customHeight="1" x14ac:dyDescent="0.25">
      <c r="K49" s="1"/>
    </row>
    <row r="50" spans="11:11" ht="11.1" customHeight="1" x14ac:dyDescent="0.25">
      <c r="K50" s="1"/>
    </row>
    <row r="51" spans="11:11" ht="13.2" customHeight="1" x14ac:dyDescent="0.25">
      <c r="K51" s="1"/>
    </row>
    <row r="52" spans="11:11" ht="13.2" customHeight="1" x14ac:dyDescent="0.25">
      <c r="K52" s="1"/>
    </row>
    <row r="53" spans="11:11" x14ac:dyDescent="0.25">
      <c r="K53" s="1"/>
    </row>
    <row r="54" spans="11:11" ht="10.199999999999999" customHeight="1" x14ac:dyDescent="0.25"/>
    <row r="55" spans="11:11" ht="10.199999999999999" customHeight="1" x14ac:dyDescent="0.25"/>
    <row r="56" spans="11:11" ht="10.199999999999999" customHeight="1" x14ac:dyDescent="0.25"/>
    <row r="57" spans="11:11" ht="10.199999999999999" customHeight="1" x14ac:dyDescent="0.25"/>
  </sheetData>
  <pageMargins left="0.5" right="0.5" top="0.5" bottom="0.25" header="0.5" footer="0.5"/>
  <pageSetup scale="9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CompUSA Customer</dc:creator>
  <cp:lastModifiedBy>Havlíček Jan</cp:lastModifiedBy>
  <cp:lastPrinted>2001-10-10T20:19:20Z</cp:lastPrinted>
  <dcterms:created xsi:type="dcterms:W3CDTF">1996-09-24T20:20:51Z</dcterms:created>
  <dcterms:modified xsi:type="dcterms:W3CDTF">2023-09-10T15:31:55Z</dcterms:modified>
</cp:coreProperties>
</file>