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180" windowHeight="8580"/>
  </bookViews>
  <sheets>
    <sheet name="2001 tax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J9" i="1" l="1"/>
  <c r="K9" i="1"/>
  <c r="C15" i="1"/>
  <c r="D15" i="1"/>
  <c r="C18" i="1"/>
  <c r="D18" i="1"/>
  <c r="D21" i="1"/>
  <c r="C23" i="1"/>
  <c r="D23" i="1"/>
  <c r="M23" i="1"/>
  <c r="N23" i="1"/>
  <c r="M24" i="1"/>
  <c r="N24" i="1"/>
  <c r="C25" i="1"/>
  <c r="D25" i="1"/>
  <c r="M25" i="1"/>
  <c r="N25" i="1"/>
  <c r="M26" i="1"/>
  <c r="N26" i="1"/>
  <c r="M27" i="1"/>
  <c r="N27" i="1"/>
  <c r="C29" i="1"/>
  <c r="D29" i="1"/>
  <c r="M29" i="1"/>
  <c r="N29" i="1"/>
</calcChain>
</file>

<file path=xl/sharedStrings.xml><?xml version="1.0" encoding="utf-8"?>
<sst xmlns="http://schemas.openxmlformats.org/spreadsheetml/2006/main" count="21" uniqueCount="20">
  <si>
    <t>Salary</t>
  </si>
  <si>
    <t>Interest</t>
  </si>
  <si>
    <t>Dividends</t>
  </si>
  <si>
    <t>Capital G/L</t>
  </si>
  <si>
    <t>AGI</t>
  </si>
  <si>
    <t>Std Ded</t>
  </si>
  <si>
    <t>TI</t>
  </si>
  <si>
    <t>Tax</t>
  </si>
  <si>
    <t>Tax Withheld</t>
  </si>
  <si>
    <t>Tax due</t>
  </si>
  <si>
    <t>Total</t>
  </si>
  <si>
    <t>Smith Barney</t>
  </si>
  <si>
    <t>Paine Webber</t>
  </si>
  <si>
    <t>Leander</t>
  </si>
  <si>
    <t>Realized</t>
  </si>
  <si>
    <t>Unrealized</t>
  </si>
  <si>
    <t>Per email</t>
  </si>
  <si>
    <t>Per paystub</t>
  </si>
  <si>
    <t>per email</t>
  </si>
  <si>
    <t>per checkstub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</si>
</sst>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9"/>
  <sheetViews>
    <sheetView tabSelected="1" topLeftCell="A5" workbookViewId="0">
      <selection activeCell="D29" sqref="D29"/>
    </sheetView>
  </sheetViews>
  <sheetFormatPr defaultColWidth="9.109375" defaultRowHeight="13.2" x14ac:dyDescent="0.25"/>
  <cols>
    <col min="1" max="1" width="11.6640625" style="1" customWidth="1"/>
    <col min="2" max="2" width="9.109375" style="1"/>
    <col min="3" max="3" width="12.88671875" style="1" bestFit="1" customWidth="1"/>
    <col min="4" max="4" width="10.33203125" style="1" bestFit="1" customWidth="1"/>
    <col min="5" max="7" width="9.109375" style="1"/>
    <col min="8" max="11" width="11.33203125" style="1" bestFit="1" customWidth="1"/>
    <col min="12" max="12" width="9.109375" style="1"/>
    <col min="13" max="14" width="11.33203125" style="1" bestFit="1" customWidth="1"/>
    <col min="15" max="16384" width="9.109375" style="1"/>
  </cols>
  <sheetData>
    <row r="3" spans="1:11" x14ac:dyDescent="0.25">
      <c r="J3" s="1" t="s">
        <v>14</v>
      </c>
      <c r="K3" s="1" t="s">
        <v>15</v>
      </c>
    </row>
    <row r="4" spans="1:11" x14ac:dyDescent="0.25">
      <c r="H4" s="1" t="s">
        <v>11</v>
      </c>
      <c r="J4" s="1">
        <v>201636</v>
      </c>
      <c r="K4" s="1">
        <v>267768</v>
      </c>
    </row>
    <row r="6" spans="1:11" x14ac:dyDescent="0.25">
      <c r="H6" s="1" t="s">
        <v>12</v>
      </c>
      <c r="J6" s="1">
        <v>147261</v>
      </c>
      <c r="K6" s="1">
        <v>640000</v>
      </c>
    </row>
    <row r="7" spans="1:11" x14ac:dyDescent="0.25">
      <c r="C7" s="1" t="s">
        <v>16</v>
      </c>
      <c r="D7" s="1" t="s">
        <v>17</v>
      </c>
      <c r="H7" s="1" t="s">
        <v>13</v>
      </c>
      <c r="J7" s="1">
        <v>300000</v>
      </c>
    </row>
    <row r="9" spans="1:11" x14ac:dyDescent="0.25">
      <c r="A9" s="1" t="s">
        <v>0</v>
      </c>
      <c r="C9" s="1">
        <v>856146</v>
      </c>
      <c r="D9" s="1">
        <v>1556397</v>
      </c>
      <c r="H9" s="1" t="s">
        <v>10</v>
      </c>
      <c r="J9" s="1">
        <f>SUM(J4:J7)</f>
        <v>648897</v>
      </c>
      <c r="K9" s="1">
        <f>SUM(K4:K7)</f>
        <v>907768</v>
      </c>
    </row>
    <row r="11" spans="1:11" x14ac:dyDescent="0.25">
      <c r="A11" s="1" t="s">
        <v>1</v>
      </c>
    </row>
    <row r="13" spans="1:11" x14ac:dyDescent="0.25">
      <c r="A13" s="1" t="s">
        <v>2</v>
      </c>
    </row>
    <row r="15" spans="1:11" x14ac:dyDescent="0.25">
      <c r="A15" s="1" t="s">
        <v>3</v>
      </c>
      <c r="C15" s="1">
        <f>+J9</f>
        <v>648897</v>
      </c>
      <c r="D15" s="1">
        <f>C15</f>
        <v>648897</v>
      </c>
    </row>
    <row r="18" spans="1:14" x14ac:dyDescent="0.25">
      <c r="A18" s="1" t="s">
        <v>4</v>
      </c>
      <c r="C18" s="1">
        <f>SUM(C9:C15)</f>
        <v>1505043</v>
      </c>
      <c r="D18" s="1">
        <f>SUM(D9:D15)</f>
        <v>2205294</v>
      </c>
    </row>
    <row r="21" spans="1:14" x14ac:dyDescent="0.25">
      <c r="A21" s="1" t="s">
        <v>5</v>
      </c>
      <c r="C21" s="1">
        <v>7000</v>
      </c>
      <c r="D21" s="1">
        <f>C21</f>
        <v>7000</v>
      </c>
    </row>
    <row r="22" spans="1:14" x14ac:dyDescent="0.25">
      <c r="M22" s="1" t="s">
        <v>18</v>
      </c>
      <c r="N22" s="1" t="s">
        <v>19</v>
      </c>
    </row>
    <row r="23" spans="1:14" x14ac:dyDescent="0.25">
      <c r="A23" s="1" t="s">
        <v>6</v>
      </c>
      <c r="C23" s="1">
        <f>C18-C21</f>
        <v>1498043</v>
      </c>
      <c r="D23" s="1">
        <f>D18-D21</f>
        <v>2198294</v>
      </c>
      <c r="H23" s="1">
        <v>0</v>
      </c>
      <c r="I23" s="1">
        <v>43850</v>
      </c>
      <c r="K23" s="2">
        <v>0.15</v>
      </c>
      <c r="M23" s="1">
        <f>(I23-H23)*K23</f>
        <v>6577.5</v>
      </c>
      <c r="N23" s="1">
        <f>M23</f>
        <v>6577.5</v>
      </c>
    </row>
    <row r="24" spans="1:14" x14ac:dyDescent="0.25">
      <c r="H24" s="1">
        <v>43851</v>
      </c>
      <c r="I24" s="1">
        <v>105950</v>
      </c>
      <c r="K24" s="2">
        <v>0.28000000000000003</v>
      </c>
      <c r="M24" s="1">
        <f>(I24-H24)*K24</f>
        <v>17387.72</v>
      </c>
      <c r="N24" s="1">
        <f>M24</f>
        <v>17387.72</v>
      </c>
    </row>
    <row r="25" spans="1:14" x14ac:dyDescent="0.25">
      <c r="A25" s="1" t="s">
        <v>7</v>
      </c>
      <c r="C25" s="1">
        <f>M29</f>
        <v>565581.58200000005</v>
      </c>
      <c r="D25" s="1">
        <f>N29</f>
        <v>842880.97800000012</v>
      </c>
      <c r="H25" s="1">
        <v>106951</v>
      </c>
      <c r="I25" s="1">
        <v>161450</v>
      </c>
      <c r="K25" s="2">
        <v>0.31</v>
      </c>
      <c r="M25" s="1">
        <f>(I25-H25)*K25</f>
        <v>16894.689999999999</v>
      </c>
      <c r="N25" s="1">
        <f>M25</f>
        <v>16894.689999999999</v>
      </c>
    </row>
    <row r="26" spans="1:14" x14ac:dyDescent="0.25">
      <c r="H26" s="1">
        <v>161451</v>
      </c>
      <c r="I26" s="1">
        <v>288350</v>
      </c>
      <c r="K26" s="2">
        <v>0.36</v>
      </c>
      <c r="M26" s="1">
        <f>(I26-H26)*K26</f>
        <v>45683.64</v>
      </c>
      <c r="N26" s="1">
        <f>M26</f>
        <v>45683.64</v>
      </c>
    </row>
    <row r="27" spans="1:14" x14ac:dyDescent="0.25">
      <c r="A27" s="1" t="s">
        <v>8</v>
      </c>
      <c r="C27" s="1">
        <v>431990</v>
      </c>
      <c r="D27" s="1">
        <v>433700</v>
      </c>
      <c r="H27" s="1">
        <v>288351</v>
      </c>
      <c r="K27" s="2">
        <v>0.39600000000000002</v>
      </c>
      <c r="M27" s="1">
        <f>(C23-$H$27)*$K$27</f>
        <v>479038.03200000001</v>
      </c>
      <c r="N27" s="1">
        <f>(D23-$H$27)*$K$27</f>
        <v>756337.42800000007</v>
      </c>
    </row>
    <row r="29" spans="1:14" x14ac:dyDescent="0.25">
      <c r="A29" s="1" t="s">
        <v>9</v>
      </c>
      <c r="C29" s="1">
        <f>C25-C27</f>
        <v>133591.58200000005</v>
      </c>
      <c r="D29" s="1">
        <f>D25-D27</f>
        <v>409180.97800000012</v>
      </c>
      <c r="L29" s="1" t="s">
        <v>10</v>
      </c>
      <c r="M29" s="1">
        <f>SUM(M23:M28)</f>
        <v>565581.58200000005</v>
      </c>
      <c r="N29" s="1">
        <f>SUM(N23:N28)</f>
        <v>842880.97800000012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2001 tax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dcterms:created xsi:type="dcterms:W3CDTF">2001-09-06T17:12:27Z</dcterms:created>
  <dcterms:modified xsi:type="dcterms:W3CDTF">2023-09-10T15:31:57Z</dcterms:modified>
</cp:coreProperties>
</file>