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3288" activeTab="2"/>
  </bookViews>
  <sheets>
    <sheet name="utility" sheetId="6" r:id="rId1"/>
    <sheet name="pivot" sheetId="7" r:id="rId2"/>
    <sheet name="Checkbook" sheetId="1" r:id="rId3"/>
    <sheet name="Categories" sheetId="2" r:id="rId4"/>
    <sheet name="Pro Forma" sheetId="8" r:id="rId5"/>
  </sheets>
  <definedNames>
    <definedName name="_xlnm._FilterDatabase" localSheetId="2" hidden="1">Checkbook!$A$2:$N$621</definedName>
    <definedName name="Major">Categories!$J$3:$K$7</definedName>
    <definedName name="Minor">Categories!$L$3:$M$38</definedName>
    <definedName name="_xlnm.Print_Area" localSheetId="2">Checkbook!$A$1:$K$621</definedName>
    <definedName name="_xlnm.Print_Titles" localSheetId="2">Checkbook!$1:$2</definedName>
  </definedNames>
  <calcPr calcId="0" fullCalcOnLoad="1"/>
  <pivotCaches>
    <pivotCache cacheId="0" r:id="rId6"/>
  </pivotCaches>
</workbook>
</file>

<file path=xl/calcChain.xml><?xml version="1.0" encoding="utf-8"?>
<calcChain xmlns="http://schemas.openxmlformats.org/spreadsheetml/2006/main">
  <c r="J175" i="1" l="1"/>
  <c r="J176" i="1"/>
  <c r="J177" i="1"/>
  <c r="J178" i="1"/>
  <c r="J269" i="1"/>
  <c r="J270" i="1"/>
  <c r="J271" i="1"/>
  <c r="J272" i="1"/>
  <c r="D2" i="8"/>
  <c r="I2" i="8"/>
  <c r="I7" i="8"/>
  <c r="B10" i="8"/>
  <c r="B12" i="8"/>
  <c r="I13" i="8"/>
  <c r="B14" i="8"/>
  <c r="F15" i="8"/>
  <c r="B16" i="8"/>
  <c r="F16" i="8"/>
  <c r="F17" i="8"/>
  <c r="F18" i="8"/>
  <c r="F19" i="8"/>
  <c r="B20" i="8"/>
  <c r="B22" i="8"/>
  <c r="B25" i="8"/>
  <c r="B30" i="8"/>
  <c r="B32" i="8"/>
  <c r="B34" i="8"/>
  <c r="B38" i="8"/>
  <c r="AC6" i="6"/>
  <c r="AC7" i="6"/>
  <c r="AC8" i="6"/>
  <c r="B9" i="6"/>
  <c r="E9" i="6"/>
  <c r="H9" i="6"/>
  <c r="K9" i="6"/>
  <c r="N9" i="6"/>
  <c r="Q9" i="6"/>
  <c r="T9" i="6"/>
  <c r="W9" i="6"/>
  <c r="AB9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45" i="6"/>
  <c r="D45" i="6"/>
  <c r="G45" i="6"/>
  <c r="J45" i="6"/>
  <c r="M45" i="6"/>
  <c r="P45" i="6"/>
  <c r="S45" i="6"/>
  <c r="V45" i="6"/>
  <c r="AA45" i="6"/>
  <c r="AC45" i="6"/>
  <c r="V47" i="6"/>
  <c r="AA47" i="6"/>
</calcChain>
</file>

<file path=xl/sharedStrings.xml><?xml version="1.0" encoding="utf-8"?>
<sst xmlns="http://schemas.openxmlformats.org/spreadsheetml/2006/main" count="2938" uniqueCount="508">
  <si>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</si>
  <si>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</si>
  <si>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</si>
  <si>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</si>
  <si>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</si>
  <si>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</si>
  <si>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</si>
  <si>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</si>
  <si>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</si>
  <si>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</si>
  <si>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</si>
  <si>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</si>
  <si>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</si>
  <si>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</si>
  <si>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</si>
  <si>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</si>
  <si>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</si>
  <si>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</si>
  <si>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</si>
  <si>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</si>
  <si>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</si>
  <si>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</si>
  <si>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</si>
  <si>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</si>
  <si>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</si>
  <si>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</si>
  <si>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</si>
  <si>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</si>
  <si>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</si>
  <si>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</si>
  <si>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</si>
  <si>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</si>
  <si>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</si>
  <si>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</si>
  <si>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</si>
  <si>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</si>
  <si>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</si>
  <si>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</si>
  <si>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</si>
  <si>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</si>
  <si>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</si>
  <si>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</si>
  <si>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</si>
  <si>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</si>
  <si>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</si>
  <si>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</si>
  <si>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</si>
  <si>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</si>
  <si>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</si>
  <si>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</si>
  <si>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</si>
  <si>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</si>
  <si>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</si>
  <si>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</si>
  <si>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</si>
  <si>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</si>
  <si>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</si>
  <si>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</si>
  <si>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</si>
  <si>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</si>
  <si>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</si>
  <si>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</si>
  <si>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</si>
  <si>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</si>
  <si>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</si>
  <si>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</si>
  <si>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</si>
  <si>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</si>
  <si>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</si>
  <si>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</si>
  <si>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</si>
  <si>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</si>
  <si>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</si>
  <si>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</si>
  <si>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</si>
  <si>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</si>
  <si>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</si>
  <si>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</si>
  <si>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</si>
  <si>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</si>
  <si>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</si>
  <si>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</si>
  <si>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</si>
  <si>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</si>
  <si>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</si>
  <si>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</si>
  <si>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</si>
  <si>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</si>
  <si>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</si>
  <si>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</si>
  <si>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</si>
  <si>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</si>
  <si>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</si>
  <si>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</si>
  <si>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</si>
  <si>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</si>
  <si>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</si>
  <si>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</si>
  <si>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</si>
  <si>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</si>
  <si>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</si>
  <si>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</si>
  <si>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Robert Mims-Contract labor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</si>
  <si>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</si>
  <si>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</si>
  <si>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</si>
  <si>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</si>
  <si>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</si>
  <si>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</si>
  <si>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</si>
  <si>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</si>
  <si>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</si>
  <si>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</si>
  <si>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</si>
  <si>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</si>
  <si>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</si>
  <si>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</si>
  <si>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</si>
  <si>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</si>
  <si>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</si>
  <si>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</si>
  <si>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</si>
  <si>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</si>
  <si>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</si>
  <si>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</si>
  <si>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</si>
  <si>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</si>
  <si>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</si>
  <si>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</si>
  <si>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</si>
  <si>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</si>
  <si>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</si>
  <si>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</si>
  <si>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</si>
  <si>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</si>
  <si>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</si>
  <si>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</si>
  <si>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</si>
  <si>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</si>
  <si>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</si>
  <si>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</si>
  <si>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</si>
  <si>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</si>
  <si>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</si>
  <si>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</si>
  <si>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</si>
  <si>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</si>
  <si>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</si>
  <si>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</si>
  <si>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</si>
  <si>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</si>
  <si>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</si>
  <si>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</si>
  <si>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</si>
  <si>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</si>
  <si>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</si>
  <si>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</si>
  <si>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</si>
  <si>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</si>
  <si>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</si>
  <si>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</si>
  <si>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</si>
  <si>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</si>
  <si>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</si>
  <si>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</si>
  <si>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</si>
  <si>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</si>
  <si>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</si>
  <si>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</si>
  <si>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</si>
  <si>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</si>
  <si>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</si>
  <si>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</si>
  <si>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</si>
  <si>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</si>
  <si>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</si>
  <si>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</si>
  <si>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</si>
  <si>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</si>
  <si>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</si>
  <si>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</si>
  <si>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</si>
  <si>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</si>
  <si>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</si>
  <si>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</si>
  <si>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</si>
  <si>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</si>
  <si>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</si>
  <si>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</si>
  <si>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</si>
  <si>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</si>
  <si>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</si>
  <si>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</si>
  <si>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</si>
  <si>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</si>
  <si>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</si>
  <si>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</si>
  <si>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</si>
  <si>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</si>
  <si>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</si>
  <si>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</si>
  <si>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</si>
  <si>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</si>
  <si>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</si>
  <si>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</si>
  <si>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</si>
  <si>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</si>
  <si>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</si>
  <si>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</si>
  <si>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</si>
  <si>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</si>
  <si>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</si>
  <si>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</si>
  <si>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</si>
  <si>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</si>
  <si>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</si>
  <si>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</si>
  <si>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</si>
  <si>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</si>
  <si>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</si>
  <si>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</si>
  <si>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</si>
  <si>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</si>
  <si>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</si>
  <si>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</si>
  <si>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</si>
  <si>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</si>
  <si>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</si>
  <si>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</si>
  <si>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</si>
  <si>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</si>
  <si>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</si>
  <si>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</si>
  <si>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</si>
  <si>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</si>
  <si>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</si>
  <si>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</si>
  <si>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</si>
  <si>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</si>
  <si>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</si>
  <si>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</si>
  <si>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</si>
  <si>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</si>
  <si>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</si>
  <si>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</si>
  <si>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</si>
  <si>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</si>
  <si>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</si>
  <si>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</si>
  <si>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</si>
  <si>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</si>
  <si>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</si>
  <si>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</si>
  <si>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</si>
  <si>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</si>
  <si>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</si>
  <si>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</si>
  <si>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</si>
  <si>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</si>
  <si>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</si>
  <si>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</si>
  <si>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</si>
  <si>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</si>
  <si>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</si>
  <si>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</si>
  <si>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</si>
  <si>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</si>
  <si>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</si>
  <si>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a/c supplies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</si>
  <si>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</si>
  <si>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</si>
  <si>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</si>
  <si>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</si>
  <si>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</si>
  <si>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</si>
  <si>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</si>
  <si>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</si>
  <si>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</si>
  <si>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</si>
  <si>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</si>
  <si>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</si>
  <si>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</si>
  <si>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</si>
  <si>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</si>
  <si>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</si>
  <si>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</si>
  <si>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</si>
  <si>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</si>
  <si>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</si>
  <si>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</si>
  <si>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</si>
  <si>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</si>
  <si>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</si>
  <si>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</si>
  <si>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</si>
  <si>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</si>
  <si>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</si>
  <si>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</si>
  <si>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</si>
  <si>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</si>
  <si>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</si>
  <si>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</si>
  <si>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</si>
  <si>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</si>
  <si>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</si>
  <si>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 xml:space="preserve">  Total Exp</t>
  </si>
  <si>
    <t>Mgr/Maint</t>
  </si>
  <si>
    <t>Gary</t>
  </si>
  <si>
    <t>Pat</t>
  </si>
  <si>
    <t>Total Week</t>
  </si>
  <si>
    <t>Total Year</t>
  </si>
  <si>
    <t>Per Month</t>
  </si>
  <si>
    <t>Per Year</t>
  </si>
  <si>
    <t>NOI</t>
  </si>
  <si>
    <t>Rent-Exp</t>
  </si>
  <si>
    <t>Cap Rate</t>
  </si>
  <si>
    <t>Offer Price</t>
  </si>
  <si>
    <t>Adjusted NOI</t>
  </si>
  <si>
    <t>**12 Month leases</t>
  </si>
  <si>
    <t>#1 &amp; #2</t>
  </si>
  <si>
    <t>a/c for office</t>
  </si>
  <si>
    <t>office</t>
  </si>
  <si>
    <t>a/c ????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</si>
  <si>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</si>
  <si>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</si>
  <si>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</si>
  <si>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</si>
  <si>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</si>
  <si>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</si>
  <si>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</si>
  <si>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</si>
  <si>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</si>
  <si>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</si>
  <si>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</si>
  <si>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</si>
  <si>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</si>
  <si>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</si>
  <si>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</si>
  <si>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</si>
  <si>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</si>
  <si>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</si>
  <si>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</si>
  <si>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</si>
  <si>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</si>
  <si>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Steelman Office Product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</si>
  <si>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</si>
  <si>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</si>
  <si>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</si>
  <si>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</si>
  <si>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</si>
  <si>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</si>
  <si>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</si>
  <si>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</si>
  <si>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</si>
  <si>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</si>
  <si>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</si>
  <si>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</si>
  <si>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</si>
  <si>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</si>
  <si>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</si>
  <si>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</si>
  <si>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</si>
  <si>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</si>
  <si>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</si>
  <si>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</si>
  <si>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</si>
  <si>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</si>
  <si>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</si>
  <si>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</si>
  <si>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</si>
  <si>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</si>
  <si>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</si>
  <si>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</si>
  <si>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</si>
  <si>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</si>
  <si>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</si>
  <si>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</si>
  <si>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</si>
  <si>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</si>
  <si>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</si>
  <si>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</si>
  <si>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</si>
  <si>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</si>
  <si>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</si>
  <si>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</si>
  <si>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</si>
  <si>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</si>
  <si>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</si>
  <si>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</si>
  <si>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</si>
  <si>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</si>
  <si>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</si>
  <si>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</si>
  <si>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</si>
  <si>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</si>
  <si>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</si>
  <si>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</si>
  <si>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</si>
  <si>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</si>
  <si>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</si>
  <si>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</si>
  <si>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</si>
  <si>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</si>
  <si>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</si>
  <si>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vinyl floor</t>
  </si>
  <si>
    <t>Tire Factory</t>
  </si>
  <si>
    <t>WM Supercenter</t>
  </si>
  <si>
    <t>Maxor</t>
  </si>
  <si>
    <t>Central Insur. Agency</t>
  </si>
  <si>
    <t>Liz Taylor</t>
  </si>
  <si>
    <t>MS</t>
  </si>
  <si>
    <t>Clear Lake Civic Club</t>
  </si>
  <si>
    <t>Randy's wife</t>
  </si>
  <si>
    <t>Steelman Office Prod</t>
  </si>
  <si>
    <t>liscence renewal</t>
  </si>
  <si>
    <t>Wade O'Neil</t>
  </si>
  <si>
    <t>Manager</t>
  </si>
  <si>
    <t>Brandan Moczygemba</t>
  </si>
  <si>
    <t>Wal-Mart</t>
  </si>
  <si>
    <t>#38 &amp; #9</t>
  </si>
  <si>
    <t>#23,24,44,28, 7</t>
  </si>
  <si>
    <t>&amp; prop</t>
  </si>
  <si>
    <t>#3</t>
  </si>
  <si>
    <t>G.V.H. Imaging Dept.</t>
  </si>
  <si>
    <t>Medical-Wade</t>
  </si>
  <si>
    <t>Worldwide Pest Cont.</t>
  </si>
  <si>
    <t>Pest control</t>
  </si>
  <si>
    <t>Ranft Appliance Cen.</t>
  </si>
  <si>
    <t>National Tenant Net.</t>
  </si>
  <si>
    <t>background check</t>
  </si>
  <si>
    <t>A.T. &amp; T</t>
  </si>
  <si>
    <t>Oscar Reyes</t>
  </si>
  <si>
    <t>U.S.Postal Service</t>
  </si>
  <si>
    <t>Scott Massinger</t>
  </si>
  <si>
    <t>#11, 20</t>
  </si>
  <si>
    <t>#20-B</t>
  </si>
  <si>
    <t>Alonso Perez</t>
  </si>
  <si>
    <t>returned deposit</t>
  </si>
  <si>
    <t>Pape Floor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</si>
  <si>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</si>
  <si>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</si>
  <si>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</si>
  <si>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</si>
  <si>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</si>
  <si>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</si>
  <si>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</si>
  <si>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</si>
  <si>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</si>
  <si>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</si>
  <si>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</si>
  <si>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</si>
  <si>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</si>
  <si>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</si>
  <si>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</si>
  <si>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</si>
  <si>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</si>
  <si>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</si>
  <si>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</si>
  <si>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1999 Total</t>
  </si>
  <si>
    <t>2000 Total</t>
  </si>
  <si>
    <t>Astelco</t>
  </si>
  <si>
    <t>Maint</t>
  </si>
  <si>
    <t>Sales Commis.</t>
  </si>
  <si>
    <t>Net</t>
  </si>
  <si>
    <t>Note</t>
  </si>
  <si>
    <t>Cash out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</si>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</sst>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Fill="1"/>
    <xf numFmtId="14" fontId="0" fillId="0" borderId="0" xfId="0" applyNumberFormat="1" applyFill="1"/>
    <xf numFmtId="166" fontId="0" fillId="0" borderId="0" xfId="2" applyNumberFormat="1" applyFont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1" applyNumberFormat="1" applyFont="1"/>
    <xf numFmtId="43" fontId="0" fillId="0" borderId="0" xfId="1" applyNumberFormat="1" applyFont="1"/>
    <xf numFmtId="0" fontId="0" fillId="0" borderId="0" xfId="0" quotePrefix="1"/>
    <xf numFmtId="0" fontId="0" fillId="0" borderId="1" xfId="0" pivotButton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04.919005902775" createdVersion="1" recordCount="619">
  <cacheSource type="worksheet">
    <worksheetSource ref="B2:J621" sheet="Checkbook"/>
  </cacheSource>
  <cacheFields count="9">
    <cacheField name="Written" numFmtId="0">
      <sharedItems containsDate="1" containsString="0" containsBlank="1" minDate="1999-08-12T00:00:00" maxDate="2000-09-30T00:00:00" count="191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</sharedItems>
    </cacheField>
    <cacheField name="Cleared" numFmtId="0">
      <sharedItems containsBlank="1" count="13">
        <s v="January"/>
        <s v="February"/>
        <s v="March"/>
        <s v="April"/>
        <s v="May"/>
        <s v="June"/>
        <s v="July"/>
        <s v="August"/>
        <s v="November"/>
        <s v="October"/>
        <s v="Sept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480"/>
    </cacheField>
    <cacheField name="Vendor" numFmtId="0">
      <sharedItems containsBlank="1" count="137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Robert Mims-Contract labor"/>
        <s v="Ranft Appliance"/>
        <s v="Yessnia Camper"/>
        <s v="Robert Mims-"/>
        <s v="Robert Mims"/>
        <s v="Sckeel Materials"/>
        <s v="Seguin Gazette"/>
        <s v="J.P.s"/>
        <s v="Lucy Gonzales"/>
        <s v="Juan Armendariz"/>
        <s v="Returned check"/>
        <s v="Texas Poster Compliance"/>
        <s v="Eagle Rental"/>
        <s v="Ranft"/>
        <s v="Green Gate"/>
        <s v="Scheel Material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Chad Coleman"/>
        <s v="Ralph's Appliance"/>
        <s v="Steelman's"/>
        <s v="Steelman Office Product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Exxon"/>
        <s v="Stop and Save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WM Supercenter"/>
        <s v="Maxor"/>
        <s v="Central Insur. Agency"/>
        <s v="Liz Taylor"/>
        <s v="Clear Lake Civic Club"/>
        <s v="Steelman Office Prod"/>
        <s v="Wade O'Neil"/>
        <s v="Brandan Moczygemba"/>
        <s v="Asteles"/>
        <s v="G.V.H. Imaging Dept."/>
        <s v="Worldwide Pest Cont."/>
        <s v="Ranft Appliance Cen."/>
        <s v="National Tenant Net."/>
        <s v="A.T. &amp; T"/>
        <s v="Oscar Reyes"/>
        <s v="U.S.Postal Service"/>
        <s v="Scott Massinger"/>
        <s v="Alonso Perez"/>
        <s v="Charles Hillary"/>
        <s v="Pape Floor"/>
        <s v="Moore Supply Co."/>
        <s v="Secretary of State"/>
        <s v="Lake Raven Stables"/>
        <s v="Century Main" u="1"/>
        <s v="Crumps-plexi glass" u="1"/>
        <s v="KWJ Tool ren." u="1"/>
        <s v="J.P.'s" u="1"/>
        <s v="Wages" u="1"/>
        <m u="1"/>
        <s v="Crump" u="1"/>
        <s v="Century Maintenance" u="1"/>
        <s v="J. P.s" u="1"/>
        <s v="1-Comm. Credit Union" u="1"/>
        <s v="Brenden Key Store" u="1"/>
      </sharedItems>
    </cacheField>
    <cacheField name="Description" numFmtId="0">
      <sharedItems containsBlank="1" count="215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Wages mowing?"/>
        <s v="washing machine"/>
        <s v="vinyl flooring"/>
        <s v="locks"/>
        <s v="Wages Jul 3-7"/>
        <s v="advance(paid w/ ot)"/>
        <s v="a/c supplies"/>
        <s v="Rotary hammer"/>
        <s v="a/c for office"/>
        <s v="ac #16"/>
        <s v="a/c ????"/>
        <s v="Wages Jul 8-14"/>
        <s v="misc. labor"/>
        <s v="security"/>
        <s v="Lucy's car"/>
        <s v="office/cleaning"/>
        <s v="tool rental"/>
        <s v="July bill"/>
        <s v="ac#44"/>
        <s v="Wages Jul 17-21"/>
        <s v=" wages Jul 16"/>
        <s v="Jack #44"/>
        <s v="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Wages Jul 30-Aug 4"/>
        <s v="security 7/29"/>
        <s v="security 8/3"/>
        <s v="7/12-7/23 apt for rent"/>
        <s v="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Medical-Wade"/>
        <s v="background check"/>
        <s v="?????????" u="1"/>
        <s v="advance" u="1"/>
        <s v="Deposit Return?" u="1"/>
        <s v="fix car" u="1"/>
        <s v="labor-painting" u="1"/>
        <s v="office???" u="1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14">
        <s v="Income"/>
        <s v="Services"/>
        <s v="Utilities"/>
        <s v="Materials"/>
        <s v="Labor"/>
        <s v="Other"/>
        <s v="Personal"/>
        <s v="Financing"/>
        <s v="Taxes"/>
        <s v="Deposit" u="1"/>
        <s v="Supplies" u="1"/>
        <m u="1"/>
        <s v="Financial" u="1"/>
        <s v="Utility" u="1"/>
      </sharedItems>
    </cacheField>
    <cacheField name="Category2" numFmtId="0">
      <sharedItems containsBlank="1" count="50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Appliance"/>
        <s v="Background"/>
        <s v="Transfer"/>
        <s v="Carpet"/>
        <s v="Phone"/>
        <s v="Cleaning"/>
        <s v="Paint"/>
        <s v="Interior"/>
        <s v="Landscaping"/>
        <s v="Advertising"/>
        <s v="Returned Checks"/>
        <s v="Air Conditioner"/>
        <s v="Vinyl"/>
        <s v="Security"/>
        <m/>
        <s v="Investment"/>
        <s v="Gary"/>
        <s v="Mortgage"/>
        <s v="Car"/>
        <s v="Property"/>
        <s v="Land"/>
        <s v="Other"/>
        <s v="Plumbing"/>
        <s v="vinyl floor"/>
        <s v="Insurance"/>
        <s v="MS"/>
        <s v="Randy's wife"/>
        <s v="Manager"/>
        <s v="Background Check"/>
        <s v="returned deposit"/>
        <s v="Landscape" u="1"/>
        <s v="Maintance" u="1"/>
        <s v="Materials" u="1"/>
        <s v="Parts" u="1"/>
        <s v="Return" u="1"/>
        <s v="Property Tax" u="1"/>
        <s v="liscence renewal" u="1"/>
      </sharedItems>
    </cacheField>
    <cacheField name="Amount" numFmtId="0">
      <sharedItems containsSemiMixedTypes="0" containsString="0" containsNumber="1" minValue="-1535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x v="0"/>
    <m/>
    <x v="0"/>
    <x v="0"/>
    <x v="0"/>
    <x v="0"/>
    <n v="445"/>
  </r>
  <r>
    <x v="0"/>
    <x v="0"/>
    <x v="0"/>
    <m/>
    <x v="0"/>
    <x v="0"/>
    <x v="0"/>
    <x v="0"/>
    <n v="1690"/>
  </r>
  <r>
    <x v="0"/>
    <x v="0"/>
    <x v="0"/>
    <m/>
    <x v="0"/>
    <x v="0"/>
    <x v="0"/>
    <x v="0"/>
    <n v="2028"/>
  </r>
  <r>
    <x v="1"/>
    <x v="0"/>
    <x v="0"/>
    <m/>
    <x v="0"/>
    <x v="1"/>
    <x v="0"/>
    <x v="0"/>
    <n v="1075.97"/>
  </r>
  <r>
    <x v="1"/>
    <x v="0"/>
    <x v="0"/>
    <m/>
    <x v="0"/>
    <x v="1"/>
    <x v="0"/>
    <x v="0"/>
    <n v="1450"/>
  </r>
  <r>
    <x v="1"/>
    <x v="0"/>
    <x v="0"/>
    <m/>
    <x v="0"/>
    <x v="1"/>
    <x v="0"/>
    <x v="0"/>
    <n v="1809"/>
  </r>
  <r>
    <x v="2"/>
    <x v="0"/>
    <x v="0"/>
    <m/>
    <x v="0"/>
    <x v="2"/>
    <x v="0"/>
    <x v="0"/>
    <n v="433"/>
  </r>
  <r>
    <x v="2"/>
    <x v="0"/>
    <x v="0"/>
    <m/>
    <x v="0"/>
    <x v="2"/>
    <x v="0"/>
    <x v="0"/>
    <n v="1432"/>
  </r>
  <r>
    <x v="2"/>
    <x v="0"/>
    <x v="0"/>
    <m/>
    <x v="0"/>
    <x v="2"/>
    <x v="0"/>
    <x v="0"/>
    <n v="2025"/>
  </r>
  <r>
    <x v="3"/>
    <x v="0"/>
    <x v="0"/>
    <m/>
    <x v="0"/>
    <x v="3"/>
    <x v="0"/>
    <x v="0"/>
    <n v="1760"/>
  </r>
  <r>
    <x v="3"/>
    <x v="0"/>
    <x v="0"/>
    <m/>
    <x v="0"/>
    <x v="3"/>
    <x v="0"/>
    <x v="0"/>
    <n v="1865"/>
  </r>
  <r>
    <x v="3"/>
    <x v="0"/>
    <x v="0"/>
    <m/>
    <x v="0"/>
    <x v="3"/>
    <x v="0"/>
    <x v="0"/>
    <n v="100"/>
  </r>
  <r>
    <x v="4"/>
    <x v="0"/>
    <x v="0"/>
    <m/>
    <x v="1"/>
    <x v="4"/>
    <x v="1"/>
    <x v="1"/>
    <n v="-2.2799999999999998"/>
  </r>
  <r>
    <x v="0"/>
    <x v="0"/>
    <x v="0"/>
    <m/>
    <x v="2"/>
    <x v="5"/>
    <x v="2"/>
    <x v="2"/>
    <n v="-3408.34"/>
  </r>
  <r>
    <x v="5"/>
    <x v="0"/>
    <x v="0"/>
    <m/>
    <x v="3"/>
    <x v="6"/>
    <x v="2"/>
    <x v="3"/>
    <n v="-145.65"/>
  </r>
  <r>
    <x v="6"/>
    <x v="0"/>
    <x v="0"/>
    <m/>
    <x v="4"/>
    <x v="7"/>
    <x v="3"/>
    <x v="4"/>
    <n v="200.16"/>
  </r>
  <r>
    <x v="7"/>
    <x v="0"/>
    <x v="0"/>
    <n v="1119"/>
    <x v="4"/>
    <x v="7"/>
    <x v="3"/>
    <x v="4"/>
    <n v="-700.16"/>
  </r>
  <r>
    <x v="8"/>
    <x v="0"/>
    <x v="0"/>
    <n v="1140"/>
    <x v="5"/>
    <x v="8"/>
    <x v="4"/>
    <x v="5"/>
    <n v="-5"/>
  </r>
  <r>
    <x v="8"/>
    <x v="0"/>
    <x v="0"/>
    <n v="1141"/>
    <x v="6"/>
    <x v="9"/>
    <x v="0"/>
    <x v="6"/>
    <n v="-100"/>
  </r>
  <r>
    <x v="9"/>
    <x v="0"/>
    <x v="0"/>
    <n v="1142"/>
    <x v="7"/>
    <x v="10"/>
    <x v="3"/>
    <x v="7"/>
    <n v="-16.239999999999998"/>
  </r>
  <r>
    <x v="10"/>
    <x v="0"/>
    <x v="0"/>
    <n v="1143"/>
    <x v="8"/>
    <x v="11"/>
    <x v="4"/>
    <x v="5"/>
    <n v="-125"/>
  </r>
  <r>
    <x v="11"/>
    <x v="0"/>
    <x v="0"/>
    <n v="1145"/>
    <x v="9"/>
    <x v="12"/>
    <x v="2"/>
    <x v="8"/>
    <n v="-121.45"/>
  </r>
  <r>
    <x v="11"/>
    <x v="0"/>
    <x v="0"/>
    <n v="1148"/>
    <x v="7"/>
    <x v="10"/>
    <x v="3"/>
    <x v="7"/>
    <n v="-9.09"/>
  </r>
  <r>
    <x v="11"/>
    <x v="0"/>
    <x v="0"/>
    <n v="1149"/>
    <x v="10"/>
    <x v="13"/>
    <x v="3"/>
    <x v="9"/>
    <n v="-44.51"/>
  </r>
  <r>
    <x v="11"/>
    <x v="0"/>
    <x v="0"/>
    <n v="1150"/>
    <x v="11"/>
    <x v="14"/>
    <x v="3"/>
    <x v="9"/>
    <n v="-6.6"/>
  </r>
  <r>
    <x v="0"/>
    <x v="0"/>
    <x v="0"/>
    <n v="1151"/>
    <x v="7"/>
    <x v="10"/>
    <x v="3"/>
    <x v="7"/>
    <n v="-25.98"/>
  </r>
  <r>
    <x v="0"/>
    <x v="0"/>
    <x v="0"/>
    <n v="1152"/>
    <x v="12"/>
    <x v="13"/>
    <x v="3"/>
    <x v="9"/>
    <n v="-40.54"/>
  </r>
  <r>
    <x v="0"/>
    <x v="0"/>
    <x v="0"/>
    <n v="1153"/>
    <x v="10"/>
    <x v="15"/>
    <x v="3"/>
    <x v="9"/>
    <n v="-32.43"/>
  </r>
  <r>
    <x v="6"/>
    <x v="0"/>
    <x v="0"/>
    <n v="1154"/>
    <x v="4"/>
    <x v="12"/>
    <x v="3"/>
    <x v="10"/>
    <n v="-184"/>
  </r>
  <r>
    <x v="6"/>
    <x v="0"/>
    <x v="0"/>
    <n v="1155"/>
    <x v="13"/>
    <x v="15"/>
    <x v="3"/>
    <x v="9"/>
    <n v="-59.49"/>
  </r>
  <r>
    <x v="6"/>
    <x v="0"/>
    <x v="0"/>
    <n v="1156"/>
    <x v="13"/>
    <x v="15"/>
    <x v="3"/>
    <x v="9"/>
    <n v="-32.479999999999997"/>
  </r>
  <r>
    <x v="12"/>
    <x v="0"/>
    <x v="0"/>
    <n v="1157"/>
    <x v="14"/>
    <x v="16"/>
    <x v="1"/>
    <x v="11"/>
    <n v="-47.41"/>
  </r>
  <r>
    <x v="12"/>
    <x v="0"/>
    <x v="0"/>
    <n v="1158"/>
    <x v="15"/>
    <x v="12"/>
    <x v="3"/>
    <x v="4"/>
    <n v="-820.33"/>
  </r>
  <r>
    <x v="13"/>
    <x v="0"/>
    <x v="0"/>
    <n v="1159"/>
    <x v="8"/>
    <x v="17"/>
    <x v="4"/>
    <x v="5"/>
    <n v="-260"/>
  </r>
  <r>
    <x v="13"/>
    <x v="0"/>
    <x v="0"/>
    <n v="1160"/>
    <x v="16"/>
    <x v="17"/>
    <x v="4"/>
    <x v="12"/>
    <n v="-280"/>
  </r>
  <r>
    <x v="1"/>
    <x v="0"/>
    <x v="0"/>
    <n v="1161"/>
    <x v="7"/>
    <x v="10"/>
    <x v="3"/>
    <x v="7"/>
    <n v="-25.98"/>
  </r>
  <r>
    <x v="14"/>
    <x v="0"/>
    <x v="0"/>
    <n v="1162"/>
    <x v="17"/>
    <x v="12"/>
    <x v="3"/>
    <x v="13"/>
    <n v="-53.1"/>
  </r>
  <r>
    <x v="14"/>
    <x v="0"/>
    <x v="0"/>
    <n v="1163"/>
    <x v="18"/>
    <x v="12"/>
    <x v="0"/>
    <x v="14"/>
    <n v="-113.14"/>
  </r>
  <r>
    <x v="15"/>
    <x v="0"/>
    <x v="0"/>
    <n v="1164"/>
    <x v="12"/>
    <x v="18"/>
    <x v="3"/>
    <x v="9"/>
    <n v="-40.04"/>
  </r>
  <r>
    <x v="16"/>
    <x v="0"/>
    <x v="0"/>
    <n v="1165"/>
    <x v="16"/>
    <x v="19"/>
    <x v="4"/>
    <x v="12"/>
    <n v="-315"/>
  </r>
  <r>
    <x v="17"/>
    <x v="0"/>
    <x v="0"/>
    <n v="1166"/>
    <x v="8"/>
    <x v="20"/>
    <x v="4"/>
    <x v="5"/>
    <n v="-260"/>
  </r>
  <r>
    <x v="17"/>
    <x v="0"/>
    <x v="0"/>
    <n v="1167"/>
    <x v="16"/>
    <x v="20"/>
    <x v="4"/>
    <x v="12"/>
    <n v="-310"/>
  </r>
  <r>
    <x v="16"/>
    <x v="0"/>
    <x v="0"/>
    <n v="1168"/>
    <x v="8"/>
    <x v="19"/>
    <x v="4"/>
    <x v="5"/>
    <n v="-260"/>
  </r>
  <r>
    <x v="18"/>
    <x v="1"/>
    <x v="0"/>
    <m/>
    <x v="19"/>
    <x v="21"/>
    <x v="5"/>
    <x v="15"/>
    <n v="-10000"/>
  </r>
  <r>
    <x v="19"/>
    <x v="1"/>
    <x v="0"/>
    <m/>
    <x v="0"/>
    <x v="22"/>
    <x v="0"/>
    <x v="0"/>
    <n v="4765"/>
  </r>
  <r>
    <x v="20"/>
    <x v="1"/>
    <x v="0"/>
    <m/>
    <x v="2"/>
    <x v="23"/>
    <x v="2"/>
    <x v="2"/>
    <n v="-4748.1899999999996"/>
  </r>
  <r>
    <x v="21"/>
    <x v="1"/>
    <x v="0"/>
    <m/>
    <x v="0"/>
    <x v="24"/>
    <x v="0"/>
    <x v="0"/>
    <n v="4563.16"/>
  </r>
  <r>
    <x v="21"/>
    <x v="1"/>
    <x v="0"/>
    <m/>
    <x v="3"/>
    <x v="25"/>
    <x v="2"/>
    <x v="3"/>
    <n v="-184.12"/>
  </r>
  <r>
    <x v="22"/>
    <x v="1"/>
    <x v="0"/>
    <m/>
    <x v="0"/>
    <x v="26"/>
    <x v="0"/>
    <x v="0"/>
    <n v="3589"/>
  </r>
  <r>
    <x v="23"/>
    <x v="1"/>
    <x v="0"/>
    <m/>
    <x v="0"/>
    <x v="27"/>
    <x v="0"/>
    <x v="0"/>
    <n v="-105"/>
  </r>
  <r>
    <x v="24"/>
    <x v="1"/>
    <x v="0"/>
    <m/>
    <x v="0"/>
    <x v="28"/>
    <x v="0"/>
    <x v="0"/>
    <n v="5905"/>
  </r>
  <r>
    <x v="24"/>
    <x v="1"/>
    <x v="0"/>
    <m/>
    <x v="0"/>
    <x v="29"/>
    <x v="0"/>
    <x v="0"/>
    <n v="3964"/>
  </r>
  <r>
    <x v="25"/>
    <x v="1"/>
    <x v="0"/>
    <m/>
    <x v="19"/>
    <x v="21"/>
    <x v="5"/>
    <x v="15"/>
    <n v="-10000"/>
  </r>
  <r>
    <x v="16"/>
    <x v="1"/>
    <x v="0"/>
    <n v="1169"/>
    <x v="7"/>
    <x v="10"/>
    <x v="3"/>
    <x v="7"/>
    <n v="-16.239999999999998"/>
  </r>
  <r>
    <x v="3"/>
    <x v="1"/>
    <x v="0"/>
    <n v="1170"/>
    <x v="7"/>
    <x v="10"/>
    <x v="3"/>
    <x v="7"/>
    <n v="-25.98"/>
  </r>
  <r>
    <x v="3"/>
    <x v="1"/>
    <x v="0"/>
    <n v="1171"/>
    <x v="20"/>
    <x v="30"/>
    <x v="3"/>
    <x v="16"/>
    <n v="-339.11"/>
  </r>
  <r>
    <x v="3"/>
    <x v="1"/>
    <x v="0"/>
    <n v="1172"/>
    <x v="21"/>
    <x v="31"/>
    <x v="3"/>
    <x v="13"/>
    <n v="-408.28"/>
  </r>
  <r>
    <x v="3"/>
    <x v="1"/>
    <x v="0"/>
    <n v="1173"/>
    <x v="22"/>
    <x v="32"/>
    <x v="3"/>
    <x v="10"/>
    <n v="-791.24"/>
  </r>
  <r>
    <x v="26"/>
    <x v="1"/>
    <x v="0"/>
    <n v="1174"/>
    <x v="23"/>
    <x v="33"/>
    <x v="2"/>
    <x v="17"/>
    <n v="-11.12"/>
  </r>
  <r>
    <x v="27"/>
    <x v="1"/>
    <x v="0"/>
    <n v="1175"/>
    <x v="16"/>
    <x v="34"/>
    <x v="4"/>
    <x v="12"/>
    <n v="-383.5"/>
  </r>
  <r>
    <x v="27"/>
    <x v="1"/>
    <x v="0"/>
    <n v="1176"/>
    <x v="8"/>
    <x v="35"/>
    <x v="4"/>
    <x v="5"/>
    <n v="-210"/>
  </r>
  <r>
    <x v="27"/>
    <x v="1"/>
    <x v="0"/>
    <n v="1177"/>
    <x v="9"/>
    <x v="30"/>
    <x v="2"/>
    <x v="17"/>
    <n v="-127.62"/>
  </r>
  <r>
    <x v="18"/>
    <x v="1"/>
    <x v="0"/>
    <n v="1178"/>
    <x v="10"/>
    <x v="13"/>
    <x v="3"/>
    <x v="9"/>
    <n v="-10.11"/>
  </r>
  <r>
    <x v="19"/>
    <x v="1"/>
    <x v="0"/>
    <n v="1179"/>
    <x v="11"/>
    <x v="14"/>
    <x v="3"/>
    <x v="9"/>
    <n v="-6.6"/>
  </r>
  <r>
    <x v="19"/>
    <x v="1"/>
    <x v="0"/>
    <n v="1180"/>
    <x v="24"/>
    <x v="36"/>
    <x v="4"/>
    <x v="12"/>
    <n v="-60"/>
  </r>
  <r>
    <x v="20"/>
    <x v="1"/>
    <x v="0"/>
    <n v="1181"/>
    <x v="15"/>
    <x v="30"/>
    <x v="3"/>
    <x v="4"/>
    <n v="-580.26"/>
  </r>
  <r>
    <x v="20"/>
    <x v="1"/>
    <x v="0"/>
    <n v="1182"/>
    <x v="14"/>
    <x v="37"/>
    <x v="1"/>
    <x v="11"/>
    <n v="-47.41"/>
  </r>
  <r>
    <x v="28"/>
    <x v="1"/>
    <x v="0"/>
    <n v="1184"/>
    <x v="8"/>
    <x v="38"/>
    <x v="4"/>
    <x v="5"/>
    <n v="-260"/>
  </r>
  <r>
    <x v="28"/>
    <x v="1"/>
    <x v="0"/>
    <n v="1185"/>
    <x v="16"/>
    <x v="38"/>
    <x v="4"/>
    <x v="12"/>
    <n v="-280"/>
  </r>
  <r>
    <x v="21"/>
    <x v="1"/>
    <x v="0"/>
    <n v="1186"/>
    <x v="8"/>
    <x v="39"/>
    <x v="4"/>
    <x v="5"/>
    <n v="-120"/>
  </r>
  <r>
    <x v="21"/>
    <x v="1"/>
    <x v="0"/>
    <n v="1187"/>
    <x v="4"/>
    <x v="30"/>
    <x v="3"/>
    <x v="10"/>
    <n v="-815.37"/>
  </r>
  <r>
    <x v="29"/>
    <x v="1"/>
    <x v="0"/>
    <n v="1188"/>
    <x v="8"/>
    <x v="39"/>
    <x v="4"/>
    <x v="5"/>
    <n v="-140"/>
  </r>
  <r>
    <x v="29"/>
    <x v="1"/>
    <x v="0"/>
    <n v="1189"/>
    <x v="16"/>
    <x v="39"/>
    <x v="4"/>
    <x v="12"/>
    <n v="-304.5"/>
  </r>
  <r>
    <x v="29"/>
    <x v="1"/>
    <x v="0"/>
    <n v="1190"/>
    <x v="25"/>
    <x v="40"/>
    <x v="4"/>
    <x v="12"/>
    <n v="-41.5"/>
  </r>
  <r>
    <x v="22"/>
    <x v="1"/>
    <x v="0"/>
    <n v="1191"/>
    <x v="7"/>
    <x v="10"/>
    <x v="3"/>
    <x v="7"/>
    <n v="-25.98"/>
  </r>
  <r>
    <x v="22"/>
    <x v="1"/>
    <x v="0"/>
    <n v="1192"/>
    <x v="10"/>
    <x v="41"/>
    <x v="3"/>
    <x v="18"/>
    <n v="-37.01"/>
  </r>
  <r>
    <x v="22"/>
    <x v="1"/>
    <x v="0"/>
    <n v="1193"/>
    <x v="21"/>
    <x v="42"/>
    <x v="3"/>
    <x v="13"/>
    <n v="-30.12"/>
  </r>
  <r>
    <x v="23"/>
    <x v="1"/>
    <x v="0"/>
    <n v="1194"/>
    <x v="10"/>
    <x v="13"/>
    <x v="3"/>
    <x v="9"/>
    <n v="-25.45"/>
  </r>
  <r>
    <x v="30"/>
    <x v="1"/>
    <x v="0"/>
    <n v="1195"/>
    <x v="7"/>
    <x v="10"/>
    <x v="3"/>
    <x v="7"/>
    <n v="-9.09"/>
  </r>
  <r>
    <x v="31"/>
    <x v="1"/>
    <x v="0"/>
    <n v="1196"/>
    <x v="10"/>
    <x v="43"/>
    <x v="3"/>
    <x v="13"/>
    <n v="-20.32"/>
  </r>
  <r>
    <x v="32"/>
    <x v="1"/>
    <x v="0"/>
    <n v="1197"/>
    <x v="16"/>
    <x v="44"/>
    <x v="4"/>
    <x v="12"/>
    <n v="-423"/>
  </r>
  <r>
    <x v="32"/>
    <x v="1"/>
    <x v="0"/>
    <n v="1198"/>
    <x v="8"/>
    <x v="44"/>
    <x v="4"/>
    <x v="5"/>
    <n v="-210"/>
  </r>
  <r>
    <x v="32"/>
    <x v="1"/>
    <x v="0"/>
    <n v="1199"/>
    <x v="7"/>
    <x v="10"/>
    <x v="3"/>
    <x v="7"/>
    <n v="-16.239999999999998"/>
  </r>
  <r>
    <x v="33"/>
    <x v="1"/>
    <x v="0"/>
    <n v="1200"/>
    <x v="7"/>
    <x v="10"/>
    <x v="3"/>
    <x v="7"/>
    <n v="-25.98"/>
  </r>
  <r>
    <x v="24"/>
    <x v="1"/>
    <x v="0"/>
    <n v="1201"/>
    <x v="11"/>
    <x v="14"/>
    <x v="3"/>
    <x v="9"/>
    <n v="-6.6"/>
  </r>
  <r>
    <x v="34"/>
    <x v="1"/>
    <x v="0"/>
    <n v="1203"/>
    <x v="23"/>
    <x v="45"/>
    <x v="2"/>
    <x v="17"/>
    <n v="-10.23"/>
  </r>
  <r>
    <x v="35"/>
    <x v="1"/>
    <x v="0"/>
    <n v="1204"/>
    <x v="18"/>
    <x v="37"/>
    <x v="0"/>
    <x v="14"/>
    <n v="-80.81"/>
  </r>
  <r>
    <x v="35"/>
    <x v="1"/>
    <x v="0"/>
    <n v="1205"/>
    <x v="8"/>
    <x v="46"/>
    <x v="4"/>
    <x v="5"/>
    <n v="-260"/>
  </r>
  <r>
    <x v="35"/>
    <x v="1"/>
    <x v="0"/>
    <n v="1206"/>
    <x v="26"/>
    <x v="47"/>
    <x v="3"/>
    <x v="4"/>
    <n v="-32.450000000000003"/>
  </r>
  <r>
    <x v="36"/>
    <x v="1"/>
    <x v="0"/>
    <n v="1207"/>
    <x v="16"/>
    <x v="46"/>
    <x v="4"/>
    <x v="12"/>
    <n v="-280"/>
  </r>
  <r>
    <x v="37"/>
    <x v="2"/>
    <x v="0"/>
    <m/>
    <x v="0"/>
    <x v="48"/>
    <x v="0"/>
    <x v="0"/>
    <n v="4628.3999999999996"/>
  </r>
  <r>
    <x v="38"/>
    <x v="2"/>
    <x v="0"/>
    <m/>
    <x v="0"/>
    <x v="49"/>
    <x v="0"/>
    <x v="0"/>
    <n v="3440"/>
  </r>
  <r>
    <x v="39"/>
    <x v="2"/>
    <x v="0"/>
    <m/>
    <x v="0"/>
    <x v="50"/>
    <x v="0"/>
    <x v="0"/>
    <n v="4065"/>
  </r>
  <r>
    <x v="40"/>
    <x v="2"/>
    <x v="0"/>
    <m/>
    <x v="0"/>
    <x v="51"/>
    <x v="0"/>
    <x v="0"/>
    <n v="4387"/>
  </r>
  <r>
    <x v="41"/>
    <x v="2"/>
    <x v="0"/>
    <m/>
    <x v="19"/>
    <x v="21"/>
    <x v="5"/>
    <x v="15"/>
    <n v="-10000"/>
  </r>
  <r>
    <x v="34"/>
    <x v="2"/>
    <x v="0"/>
    <n v="1202"/>
    <x v="27"/>
    <x v="52"/>
    <x v="3"/>
    <x v="7"/>
    <n v="-25.98"/>
  </r>
  <r>
    <x v="36"/>
    <x v="2"/>
    <x v="0"/>
    <n v="1208"/>
    <x v="28"/>
    <x v="37"/>
    <x v="3"/>
    <x v="16"/>
    <n v="-202.47"/>
  </r>
  <r>
    <x v="25"/>
    <x v="2"/>
    <x v="0"/>
    <n v="1209"/>
    <x v="8"/>
    <x v="53"/>
    <x v="4"/>
    <x v="5"/>
    <n v="-260"/>
  </r>
  <r>
    <x v="25"/>
    <x v="2"/>
    <x v="0"/>
    <n v="1210"/>
    <x v="29"/>
    <x v="52"/>
    <x v="3"/>
    <x v="9"/>
    <n v="-9.73"/>
  </r>
  <r>
    <x v="25"/>
    <x v="2"/>
    <x v="0"/>
    <n v="1211"/>
    <x v="30"/>
    <x v="52"/>
    <x v="2"/>
    <x v="17"/>
    <n v="-137.06"/>
  </r>
  <r>
    <x v="42"/>
    <x v="2"/>
    <x v="0"/>
    <n v="1212"/>
    <x v="31"/>
    <x v="54"/>
    <x v="3"/>
    <x v="18"/>
    <n v="-48.45"/>
  </r>
  <r>
    <x v="43"/>
    <x v="2"/>
    <x v="0"/>
    <n v="1213"/>
    <x v="32"/>
    <x v="52"/>
    <x v="3"/>
    <x v="16"/>
    <n v="-40"/>
  </r>
  <r>
    <x v="43"/>
    <x v="2"/>
    <x v="0"/>
    <n v="1214"/>
    <x v="33"/>
    <x v="52"/>
    <x v="3"/>
    <x v="4"/>
    <n v="-570.24"/>
  </r>
  <r>
    <x v="43"/>
    <x v="2"/>
    <x v="0"/>
    <n v="1215"/>
    <x v="34"/>
    <x v="52"/>
    <x v="1"/>
    <x v="11"/>
    <n v="-47.41"/>
  </r>
  <r>
    <x v="44"/>
    <x v="2"/>
    <x v="0"/>
    <n v="1216"/>
    <x v="16"/>
    <x v="55"/>
    <x v="4"/>
    <x v="12"/>
    <n v="-261.5"/>
  </r>
  <r>
    <x v="44"/>
    <x v="2"/>
    <x v="0"/>
    <n v="1217"/>
    <x v="10"/>
    <x v="13"/>
    <x v="3"/>
    <x v="9"/>
    <n v="-216.85"/>
  </r>
  <r>
    <x v="44"/>
    <x v="2"/>
    <x v="0"/>
    <n v="1218"/>
    <x v="35"/>
    <x v="56"/>
    <x v="3"/>
    <x v="10"/>
    <n v="-5.51"/>
  </r>
  <r>
    <x v="37"/>
    <x v="2"/>
    <x v="0"/>
    <n v="1219"/>
    <x v="4"/>
    <x v="37"/>
    <x v="3"/>
    <x v="10"/>
    <n v="-60.39"/>
  </r>
  <r>
    <x v="44"/>
    <x v="2"/>
    <x v="0"/>
    <m/>
    <x v="2"/>
    <x v="57"/>
    <x v="2"/>
    <x v="2"/>
    <n v="-3477.25"/>
  </r>
  <r>
    <x v="44"/>
    <x v="2"/>
    <x v="0"/>
    <m/>
    <x v="3"/>
    <x v="58"/>
    <x v="2"/>
    <x v="3"/>
    <n v="-240.53"/>
  </r>
  <r>
    <x v="37"/>
    <x v="2"/>
    <x v="0"/>
    <n v="1220"/>
    <x v="18"/>
    <x v="59"/>
    <x v="0"/>
    <x v="14"/>
    <n v="-16.16"/>
  </r>
  <r>
    <x v="37"/>
    <x v="2"/>
    <x v="0"/>
    <n v="1221"/>
    <x v="36"/>
    <x v="60"/>
    <x v="3"/>
    <x v="10"/>
    <n v="-100"/>
  </r>
  <r>
    <x v="45"/>
    <x v="2"/>
    <x v="0"/>
    <n v="1222"/>
    <x v="8"/>
    <x v="61"/>
    <x v="4"/>
    <x v="5"/>
    <n v="-210"/>
  </r>
  <r>
    <x v="45"/>
    <x v="2"/>
    <x v="0"/>
    <n v="1223"/>
    <x v="37"/>
    <x v="52"/>
    <x v="3"/>
    <x v="19"/>
    <n v="-79.78"/>
  </r>
  <r>
    <x v="46"/>
    <x v="2"/>
    <x v="0"/>
    <n v="1224"/>
    <x v="16"/>
    <x v="61"/>
    <x v="4"/>
    <x v="12"/>
    <n v="-290"/>
  </r>
  <r>
    <x v="46"/>
    <x v="2"/>
    <x v="0"/>
    <n v="1225"/>
    <x v="16"/>
    <x v="62"/>
    <x v="4"/>
    <x v="12"/>
    <n v="-100"/>
  </r>
  <r>
    <x v="46"/>
    <x v="2"/>
    <x v="0"/>
    <n v="1226"/>
    <x v="38"/>
    <x v="63"/>
    <x v="3"/>
    <x v="7"/>
    <n v="-25.98"/>
  </r>
  <r>
    <x v="46"/>
    <x v="2"/>
    <x v="0"/>
    <n v="1227"/>
    <x v="36"/>
    <x v="64"/>
    <x v="3"/>
    <x v="10"/>
    <n v="-195.04"/>
  </r>
  <r>
    <x v="38"/>
    <x v="2"/>
    <x v="0"/>
    <n v="1228"/>
    <x v="11"/>
    <x v="14"/>
    <x v="3"/>
    <x v="9"/>
    <n v="-6.6"/>
  </r>
  <r>
    <x v="47"/>
    <x v="2"/>
    <x v="0"/>
    <n v="1229"/>
    <x v="8"/>
    <x v="65"/>
    <x v="4"/>
    <x v="5"/>
    <n v="-260"/>
  </r>
  <r>
    <x v="48"/>
    <x v="2"/>
    <x v="0"/>
    <n v="1230"/>
    <x v="38"/>
    <x v="63"/>
    <x v="3"/>
    <x v="7"/>
    <n v="-25.98"/>
  </r>
  <r>
    <x v="47"/>
    <x v="2"/>
    <x v="0"/>
    <n v="1231"/>
    <x v="10"/>
    <x v="66"/>
    <x v="3"/>
    <x v="20"/>
    <n v="-23.84"/>
  </r>
  <r>
    <x v="49"/>
    <x v="2"/>
    <x v="0"/>
    <n v="1232"/>
    <x v="16"/>
    <x v="61"/>
    <x v="4"/>
    <x v="12"/>
    <n v="-270"/>
  </r>
  <r>
    <x v="48"/>
    <x v="2"/>
    <x v="0"/>
    <n v="1233"/>
    <x v="12"/>
    <x v="13"/>
    <x v="3"/>
    <x v="9"/>
    <n v="-61.36"/>
  </r>
  <r>
    <x v="48"/>
    <x v="2"/>
    <x v="0"/>
    <n v="1234"/>
    <x v="23"/>
    <x v="52"/>
    <x v="2"/>
    <x v="17"/>
    <n v="-2.31"/>
  </r>
  <r>
    <x v="48"/>
    <x v="2"/>
    <x v="0"/>
    <n v="1235"/>
    <x v="21"/>
    <x v="67"/>
    <x v="3"/>
    <x v="13"/>
    <n v="-1204.6500000000001"/>
  </r>
  <r>
    <x v="50"/>
    <x v="2"/>
    <x v="0"/>
    <n v="1236"/>
    <x v="16"/>
    <x v="61"/>
    <x v="4"/>
    <x v="12"/>
    <n v="-354.5"/>
  </r>
  <r>
    <x v="50"/>
    <x v="2"/>
    <x v="0"/>
    <n v="1237"/>
    <x v="8"/>
    <x v="61"/>
    <x v="4"/>
    <x v="5"/>
    <n v="-260"/>
  </r>
  <r>
    <x v="50"/>
    <x v="2"/>
    <x v="0"/>
    <n v="1238"/>
    <x v="39"/>
    <x v="52"/>
    <x v="4"/>
    <x v="12"/>
    <n v="-63"/>
  </r>
  <r>
    <x v="40"/>
    <x v="2"/>
    <x v="0"/>
    <n v="1240"/>
    <x v="26"/>
    <x v="68"/>
    <x v="3"/>
    <x v="10"/>
    <n v="-119.72"/>
  </r>
  <r>
    <x v="51"/>
    <x v="2"/>
    <x v="0"/>
    <n v="1241"/>
    <x v="17"/>
    <x v="69"/>
    <x v="3"/>
    <x v="13"/>
    <n v="-32.44"/>
  </r>
  <r>
    <x v="51"/>
    <x v="2"/>
    <x v="0"/>
    <n v="1244"/>
    <x v="40"/>
    <x v="69"/>
    <x v="3"/>
    <x v="13"/>
    <n v="-21.65"/>
  </r>
  <r>
    <x v="41"/>
    <x v="2"/>
    <x v="0"/>
    <n v="1245"/>
    <x v="10"/>
    <x v="52"/>
    <x v="3"/>
    <x v="18"/>
    <n v="-28.05"/>
  </r>
  <r>
    <x v="52"/>
    <x v="2"/>
    <x v="0"/>
    <n v="1247"/>
    <x v="8"/>
    <x v="61"/>
    <x v="4"/>
    <x v="5"/>
    <n v="-160"/>
  </r>
  <r>
    <x v="52"/>
    <x v="2"/>
    <x v="0"/>
    <n v="1248"/>
    <x v="16"/>
    <x v="61"/>
    <x v="4"/>
    <x v="12"/>
    <n v="-300"/>
  </r>
  <r>
    <x v="53"/>
    <x v="3"/>
    <x v="0"/>
    <m/>
    <x v="2"/>
    <x v="70"/>
    <x v="2"/>
    <x v="2"/>
    <n v="-3697.31"/>
  </r>
  <r>
    <x v="54"/>
    <x v="3"/>
    <x v="0"/>
    <m/>
    <x v="3"/>
    <x v="71"/>
    <x v="2"/>
    <x v="3"/>
    <n v="-103.66"/>
  </r>
  <r>
    <x v="55"/>
    <x v="3"/>
    <x v="0"/>
    <m/>
    <x v="0"/>
    <x v="72"/>
    <x v="0"/>
    <x v="0"/>
    <n v="4926"/>
  </r>
  <r>
    <x v="56"/>
    <x v="3"/>
    <x v="0"/>
    <m/>
    <x v="0"/>
    <x v="73"/>
    <x v="0"/>
    <x v="0"/>
    <n v="4090.47"/>
  </r>
  <r>
    <x v="57"/>
    <x v="3"/>
    <x v="0"/>
    <m/>
    <x v="0"/>
    <x v="74"/>
    <x v="0"/>
    <x v="0"/>
    <n v="4236"/>
  </r>
  <r>
    <x v="58"/>
    <x v="3"/>
    <x v="0"/>
    <m/>
    <x v="0"/>
    <x v="75"/>
    <x v="0"/>
    <x v="0"/>
    <n v="3689"/>
  </r>
  <r>
    <x v="59"/>
    <x v="3"/>
    <x v="0"/>
    <m/>
    <x v="1"/>
    <x v="4"/>
    <x v="1"/>
    <x v="1"/>
    <n v="-5.37"/>
  </r>
  <r>
    <x v="40"/>
    <x v="3"/>
    <x v="0"/>
    <n v="1239"/>
    <x v="41"/>
    <x v="52"/>
    <x v="0"/>
    <x v="6"/>
    <n v="-35"/>
  </r>
  <r>
    <x v="51"/>
    <x v="3"/>
    <x v="0"/>
    <n v="1242"/>
    <x v="30"/>
    <x v="52"/>
    <x v="2"/>
    <x v="17"/>
    <n v="-125.66"/>
  </r>
  <r>
    <x v="51"/>
    <x v="3"/>
    <x v="0"/>
    <n v="1243"/>
    <x v="23"/>
    <x v="52"/>
    <x v="2"/>
    <x v="17"/>
    <n v="-4"/>
  </r>
  <r>
    <x v="60"/>
    <x v="3"/>
    <x v="0"/>
    <n v="1246"/>
    <x v="11"/>
    <x v="14"/>
    <x v="3"/>
    <x v="9"/>
    <n v="-13.2"/>
  </r>
  <r>
    <x v="52"/>
    <x v="3"/>
    <x v="0"/>
    <n v="1249"/>
    <x v="23"/>
    <x v="52"/>
    <x v="2"/>
    <x v="17"/>
    <n v="-3.09"/>
  </r>
  <r>
    <x v="53"/>
    <x v="3"/>
    <x v="0"/>
    <n v="1250"/>
    <x v="8"/>
    <x v="76"/>
    <x v="4"/>
    <x v="5"/>
    <n v="-75"/>
  </r>
  <r>
    <x v="55"/>
    <x v="3"/>
    <x v="0"/>
    <n v="1251"/>
    <x v="4"/>
    <x v="77"/>
    <x v="3"/>
    <x v="10"/>
    <n v="-810.93"/>
  </r>
  <r>
    <x v="55"/>
    <x v="3"/>
    <x v="0"/>
    <n v="1252"/>
    <x v="33"/>
    <x v="77"/>
    <x v="3"/>
    <x v="4"/>
    <n v="-418.97"/>
  </r>
  <r>
    <x v="55"/>
    <x v="3"/>
    <x v="0"/>
    <n v="1253"/>
    <x v="34"/>
    <x v="78"/>
    <x v="1"/>
    <x v="11"/>
    <n v="-47.41"/>
  </r>
  <r>
    <x v="61"/>
    <x v="3"/>
    <x v="0"/>
    <n v="1255"/>
    <x v="8"/>
    <x v="76"/>
    <x v="4"/>
    <x v="5"/>
    <n v="-185"/>
  </r>
  <r>
    <x v="62"/>
    <x v="3"/>
    <x v="0"/>
    <n v="1256"/>
    <x v="16"/>
    <x v="76"/>
    <x v="4"/>
    <x v="12"/>
    <n v="-463"/>
  </r>
  <r>
    <x v="62"/>
    <x v="3"/>
    <x v="0"/>
    <n v="1257"/>
    <x v="42"/>
    <x v="79"/>
    <x v="4"/>
    <x v="12"/>
    <n v="-77"/>
  </r>
  <r>
    <x v="62"/>
    <x v="3"/>
    <x v="0"/>
    <n v="1258"/>
    <x v="18"/>
    <x v="77"/>
    <x v="0"/>
    <x v="14"/>
    <n v="-96.68"/>
  </r>
  <r>
    <x v="63"/>
    <x v="3"/>
    <x v="0"/>
    <n v="1259"/>
    <x v="17"/>
    <x v="52"/>
    <x v="3"/>
    <x v="13"/>
    <n v="-39.56"/>
  </r>
  <r>
    <x v="63"/>
    <x v="3"/>
    <x v="0"/>
    <n v="1260"/>
    <x v="37"/>
    <x v="52"/>
    <x v="3"/>
    <x v="19"/>
    <n v="-73.16"/>
  </r>
  <r>
    <x v="63"/>
    <x v="3"/>
    <x v="0"/>
    <n v="1261"/>
    <x v="25"/>
    <x v="80"/>
    <x v="4"/>
    <x v="12"/>
    <n v="-115"/>
  </r>
  <r>
    <x v="56"/>
    <x v="3"/>
    <x v="0"/>
    <n v="1262"/>
    <x v="7"/>
    <x v="63"/>
    <x v="3"/>
    <x v="7"/>
    <n v="-22.73"/>
  </r>
  <r>
    <x v="56"/>
    <x v="3"/>
    <x v="0"/>
    <n v="1263"/>
    <x v="7"/>
    <x v="63"/>
    <x v="3"/>
    <x v="7"/>
    <n v="-9.09"/>
  </r>
  <r>
    <x v="64"/>
    <x v="3"/>
    <x v="0"/>
    <n v="1264"/>
    <x v="8"/>
    <x v="76"/>
    <x v="4"/>
    <x v="5"/>
    <n v="-200"/>
  </r>
  <r>
    <x v="65"/>
    <x v="3"/>
    <x v="0"/>
    <n v="1265"/>
    <x v="16"/>
    <x v="76"/>
    <x v="4"/>
    <x v="12"/>
    <n v="-383"/>
  </r>
  <r>
    <x v="65"/>
    <x v="3"/>
    <x v="0"/>
    <n v="1266"/>
    <x v="43"/>
    <x v="79"/>
    <x v="4"/>
    <x v="12"/>
    <n v="-35"/>
  </r>
  <r>
    <x v="57"/>
    <x v="3"/>
    <x v="0"/>
    <n v="1267"/>
    <x v="35"/>
    <x v="56"/>
    <x v="3"/>
    <x v="10"/>
    <n v="-5.04"/>
  </r>
  <r>
    <x v="66"/>
    <x v="3"/>
    <x v="0"/>
    <n v="1268"/>
    <x v="8"/>
    <x v="76"/>
    <x v="4"/>
    <x v="5"/>
    <n v="-100"/>
  </r>
  <r>
    <x v="67"/>
    <x v="3"/>
    <x v="0"/>
    <n v="1269"/>
    <x v="16"/>
    <x v="76"/>
    <x v="4"/>
    <x v="12"/>
    <n v="-423"/>
  </r>
  <r>
    <x v="67"/>
    <x v="3"/>
    <x v="0"/>
    <n v="1270"/>
    <x v="43"/>
    <x v="79"/>
    <x v="4"/>
    <x v="12"/>
    <n v="-63"/>
  </r>
  <r>
    <x v="67"/>
    <x v="3"/>
    <x v="0"/>
    <n v="1271"/>
    <x v="8"/>
    <x v="76"/>
    <x v="4"/>
    <x v="5"/>
    <n v="-110"/>
  </r>
  <r>
    <x v="68"/>
    <x v="3"/>
    <x v="0"/>
    <n v="1272"/>
    <x v="44"/>
    <x v="81"/>
    <x v="3"/>
    <x v="21"/>
    <n v="-85"/>
  </r>
  <r>
    <x v="69"/>
    <x v="3"/>
    <x v="0"/>
    <n v="1273"/>
    <x v="10"/>
    <x v="52"/>
    <x v="3"/>
    <x v="18"/>
    <n v="-133.91999999999999"/>
  </r>
  <r>
    <x v="59"/>
    <x v="3"/>
    <x v="0"/>
    <n v="1274"/>
    <x v="16"/>
    <x v="76"/>
    <x v="4"/>
    <x v="12"/>
    <n v="-350"/>
  </r>
  <r>
    <x v="59"/>
    <x v="3"/>
    <x v="0"/>
    <n v="1275"/>
    <x v="8"/>
    <x v="76"/>
    <x v="4"/>
    <x v="5"/>
    <n v="-260"/>
  </r>
  <r>
    <x v="70"/>
    <x v="4"/>
    <x v="0"/>
    <m/>
    <x v="0"/>
    <x v="82"/>
    <x v="0"/>
    <x v="0"/>
    <n v="3526"/>
  </r>
  <r>
    <x v="71"/>
    <x v="4"/>
    <x v="0"/>
    <m/>
    <x v="0"/>
    <x v="83"/>
    <x v="0"/>
    <x v="0"/>
    <n v="6071.72"/>
  </r>
  <r>
    <x v="72"/>
    <x v="4"/>
    <x v="0"/>
    <m/>
    <x v="0"/>
    <x v="84"/>
    <x v="0"/>
    <x v="0"/>
    <n v="4907"/>
  </r>
  <r>
    <x v="73"/>
    <x v="4"/>
    <x v="0"/>
    <m/>
    <x v="0"/>
    <x v="85"/>
    <x v="0"/>
    <x v="0"/>
    <n v="3773"/>
  </r>
  <r>
    <x v="74"/>
    <x v="4"/>
    <x v="0"/>
    <m/>
    <x v="2"/>
    <x v="86"/>
    <x v="2"/>
    <x v="2"/>
    <n v="-3354.55"/>
  </r>
  <r>
    <x v="75"/>
    <x v="4"/>
    <x v="0"/>
    <m/>
    <x v="3"/>
    <x v="87"/>
    <x v="2"/>
    <x v="3"/>
    <n v="-119.55"/>
  </r>
  <r>
    <x v="76"/>
    <x v="4"/>
    <x v="0"/>
    <m/>
    <x v="1"/>
    <x v="4"/>
    <x v="1"/>
    <x v="1"/>
    <n v="-1.94"/>
  </r>
  <r>
    <x v="77"/>
    <x v="4"/>
    <x v="0"/>
    <m/>
    <x v="19"/>
    <x v="21"/>
    <x v="5"/>
    <x v="15"/>
    <n v="-10000"/>
  </r>
  <r>
    <x v="59"/>
    <x v="4"/>
    <x v="0"/>
    <n v="1276"/>
    <x v="30"/>
    <x v="52"/>
    <x v="2"/>
    <x v="17"/>
    <n v="-124.79"/>
  </r>
  <r>
    <x v="59"/>
    <x v="4"/>
    <x v="0"/>
    <n v="1277"/>
    <x v="10"/>
    <x v="52"/>
    <x v="3"/>
    <x v="9"/>
    <n v="-49.61"/>
  </r>
  <r>
    <x v="74"/>
    <x v="4"/>
    <x v="0"/>
    <n v="1278"/>
    <x v="15"/>
    <x v="88"/>
    <x v="3"/>
    <x v="4"/>
    <n v="-986.26"/>
  </r>
  <r>
    <x v="74"/>
    <x v="4"/>
    <x v="0"/>
    <n v="1279"/>
    <x v="23"/>
    <x v="88"/>
    <x v="2"/>
    <x v="17"/>
    <n v="-34.15"/>
  </r>
  <r>
    <x v="74"/>
    <x v="4"/>
    <x v="0"/>
    <n v="1280"/>
    <x v="45"/>
    <x v="89"/>
    <x v="1"/>
    <x v="22"/>
    <n v="-52.5"/>
  </r>
  <r>
    <x v="74"/>
    <x v="4"/>
    <x v="0"/>
    <n v="1281"/>
    <x v="26"/>
    <x v="52"/>
    <x v="3"/>
    <x v="4"/>
    <n v="-6.81"/>
  </r>
  <r>
    <x v="74"/>
    <x v="4"/>
    <x v="0"/>
    <n v="1282"/>
    <x v="46"/>
    <x v="56"/>
    <x v="3"/>
    <x v="10"/>
    <n v="-6.12"/>
  </r>
  <r>
    <x v="77"/>
    <x v="4"/>
    <x v="0"/>
    <n v="1283"/>
    <x v="8"/>
    <x v="90"/>
    <x v="4"/>
    <x v="5"/>
    <n v="-260"/>
  </r>
  <r>
    <x v="77"/>
    <x v="4"/>
    <x v="0"/>
    <n v="1284"/>
    <x v="14"/>
    <x v="91"/>
    <x v="1"/>
    <x v="11"/>
    <n v="-47.41"/>
  </r>
  <r>
    <x v="77"/>
    <x v="4"/>
    <x v="0"/>
    <n v="1285"/>
    <x v="18"/>
    <x v="88"/>
    <x v="0"/>
    <x v="14"/>
    <n v="-80.81"/>
  </r>
  <r>
    <x v="77"/>
    <x v="4"/>
    <x v="0"/>
    <n v="1286"/>
    <x v="16"/>
    <x v="90"/>
    <x v="4"/>
    <x v="12"/>
    <n v="-334.5"/>
  </r>
  <r>
    <x v="77"/>
    <x v="4"/>
    <x v="0"/>
    <n v="1287"/>
    <x v="43"/>
    <x v="92"/>
    <x v="4"/>
    <x v="12"/>
    <n v="-23.1"/>
  </r>
  <r>
    <x v="78"/>
    <x v="4"/>
    <x v="0"/>
    <n v="1288"/>
    <x v="8"/>
    <x v="93"/>
    <x v="4"/>
    <x v="5"/>
    <n v="-260"/>
  </r>
  <r>
    <x v="71"/>
    <x v="4"/>
    <x v="0"/>
    <n v="1289"/>
    <x v="10"/>
    <x v="60"/>
    <x v="3"/>
    <x v="18"/>
    <n v="-50.99"/>
  </r>
  <r>
    <x v="78"/>
    <x v="4"/>
    <x v="0"/>
    <n v="1290"/>
    <x v="47"/>
    <x v="94"/>
    <x v="4"/>
    <x v="5"/>
    <n v="-365"/>
  </r>
  <r>
    <x v="78"/>
    <x v="4"/>
    <x v="0"/>
    <n v="1291"/>
    <x v="16"/>
    <x v="94"/>
    <x v="4"/>
    <x v="12"/>
    <n v="-430"/>
  </r>
  <r>
    <x v="78"/>
    <x v="4"/>
    <x v="0"/>
    <n v="1292"/>
    <x v="10"/>
    <x v="60"/>
    <x v="3"/>
    <x v="10"/>
    <n v="-166.71"/>
  </r>
  <r>
    <x v="78"/>
    <x v="4"/>
    <x v="0"/>
    <n v="1293"/>
    <x v="12"/>
    <x v="13"/>
    <x v="3"/>
    <x v="9"/>
    <n v="-85.14"/>
  </r>
  <r>
    <x v="79"/>
    <x v="4"/>
    <x v="0"/>
    <n v="1294"/>
    <x v="21"/>
    <x v="95"/>
    <x v="3"/>
    <x v="13"/>
    <n v="-96.01"/>
  </r>
  <r>
    <x v="79"/>
    <x v="4"/>
    <x v="0"/>
    <n v="1295"/>
    <x v="11"/>
    <x v="14"/>
    <x v="3"/>
    <x v="9"/>
    <n v="-13.2"/>
  </r>
  <r>
    <x v="80"/>
    <x v="4"/>
    <x v="0"/>
    <n v="1296"/>
    <x v="8"/>
    <x v="96"/>
    <x v="4"/>
    <x v="5"/>
    <n v="-260"/>
  </r>
  <r>
    <x v="81"/>
    <x v="4"/>
    <x v="0"/>
    <n v="1297"/>
    <x v="10"/>
    <x v="60"/>
    <x v="3"/>
    <x v="18"/>
    <n v="-62.06"/>
  </r>
  <r>
    <x v="82"/>
    <x v="4"/>
    <x v="0"/>
    <n v="1298"/>
    <x v="8"/>
    <x v="96"/>
    <x v="4"/>
    <x v="5"/>
    <n v="-110"/>
  </r>
  <r>
    <x v="72"/>
    <x v="4"/>
    <x v="0"/>
    <n v="1299"/>
    <x v="46"/>
    <x v="56"/>
    <x v="3"/>
    <x v="10"/>
    <n v="-6.95"/>
  </r>
  <r>
    <x v="82"/>
    <x v="4"/>
    <x v="0"/>
    <n v="1300"/>
    <x v="16"/>
    <x v="96"/>
    <x v="4"/>
    <x v="12"/>
    <n v="-370"/>
  </r>
  <r>
    <x v="82"/>
    <x v="4"/>
    <x v="0"/>
    <n v="1301"/>
    <x v="16"/>
    <x v="80"/>
    <x v="4"/>
    <x v="12"/>
    <n v="-120"/>
  </r>
  <r>
    <x v="82"/>
    <x v="4"/>
    <x v="0"/>
    <n v="1302"/>
    <x v="47"/>
    <x v="96"/>
    <x v="4"/>
    <x v="5"/>
    <n v="-240"/>
  </r>
  <r>
    <x v="83"/>
    <x v="4"/>
    <x v="0"/>
    <n v="1303"/>
    <x v="48"/>
    <x v="97"/>
    <x v="0"/>
    <x v="6"/>
    <n v="-8.5"/>
  </r>
  <r>
    <x v="83"/>
    <x v="4"/>
    <x v="0"/>
    <n v="1304"/>
    <x v="14"/>
    <x v="98"/>
    <x v="1"/>
    <x v="11"/>
    <n v="-210.11"/>
  </r>
  <r>
    <x v="83"/>
    <x v="4"/>
    <x v="0"/>
    <n v="1305"/>
    <x v="47"/>
    <x v="99"/>
    <x v="4"/>
    <x v="5"/>
    <n v="-176.64"/>
  </r>
  <r>
    <x v="73"/>
    <x v="4"/>
    <x v="0"/>
    <n v="1307"/>
    <x v="8"/>
    <x v="99"/>
    <x v="4"/>
    <x v="5"/>
    <n v="-370"/>
  </r>
  <r>
    <x v="73"/>
    <x v="4"/>
    <x v="0"/>
    <n v="1308"/>
    <x v="10"/>
    <x v="60"/>
    <x v="3"/>
    <x v="10"/>
    <n v="-51.78"/>
  </r>
  <r>
    <x v="84"/>
    <x v="4"/>
    <x v="0"/>
    <n v="1309"/>
    <x v="16"/>
    <x v="99"/>
    <x v="4"/>
    <x v="12"/>
    <n v="-280"/>
  </r>
  <r>
    <x v="84"/>
    <x v="4"/>
    <x v="0"/>
    <n v="1310"/>
    <x v="47"/>
    <x v="99"/>
    <x v="4"/>
    <x v="5"/>
    <n v="-63.36"/>
  </r>
  <r>
    <x v="85"/>
    <x v="5"/>
    <x v="0"/>
    <m/>
    <x v="0"/>
    <x v="100"/>
    <x v="0"/>
    <x v="0"/>
    <n v="4683"/>
  </r>
  <r>
    <x v="86"/>
    <x v="5"/>
    <x v="0"/>
    <m/>
    <x v="0"/>
    <x v="101"/>
    <x v="0"/>
    <x v="0"/>
    <n v="4839.51"/>
  </r>
  <r>
    <x v="87"/>
    <x v="5"/>
    <x v="0"/>
    <m/>
    <x v="0"/>
    <x v="102"/>
    <x v="0"/>
    <x v="0"/>
    <n v="3693"/>
  </r>
  <r>
    <x v="88"/>
    <x v="5"/>
    <x v="0"/>
    <m/>
    <x v="0"/>
    <x v="103"/>
    <x v="0"/>
    <x v="0"/>
    <n v="4460"/>
  </r>
  <r>
    <x v="89"/>
    <x v="5"/>
    <x v="0"/>
    <m/>
    <x v="0"/>
    <x v="104"/>
    <x v="0"/>
    <x v="0"/>
    <n v="5148"/>
  </r>
  <r>
    <x v="85"/>
    <x v="5"/>
    <x v="0"/>
    <m/>
    <x v="2"/>
    <x v="105"/>
    <x v="2"/>
    <x v="2"/>
    <n v="-2877.22"/>
  </r>
  <r>
    <x v="86"/>
    <x v="5"/>
    <x v="0"/>
    <m/>
    <x v="3"/>
    <x v="106"/>
    <x v="2"/>
    <x v="3"/>
    <n v="-106.68"/>
  </r>
  <r>
    <x v="90"/>
    <x v="5"/>
    <x v="0"/>
    <m/>
    <x v="1"/>
    <x v="4"/>
    <x v="1"/>
    <x v="1"/>
    <n v="-6.02"/>
  </r>
  <r>
    <x v="91"/>
    <x v="5"/>
    <x v="0"/>
    <m/>
    <x v="19"/>
    <x v="21"/>
    <x v="5"/>
    <x v="15"/>
    <n v="-10000"/>
  </r>
  <r>
    <x v="89"/>
    <x v="5"/>
    <x v="0"/>
    <m/>
    <x v="49"/>
    <x v="107"/>
    <x v="0"/>
    <x v="23"/>
    <n v="-220"/>
  </r>
  <r>
    <x v="92"/>
    <x v="5"/>
    <x v="0"/>
    <n v="1306"/>
    <x v="50"/>
    <x v="108"/>
    <x v="3"/>
    <x v="9"/>
    <n v="-42.25"/>
  </r>
  <r>
    <x v="92"/>
    <x v="5"/>
    <x v="0"/>
    <n v="1311"/>
    <x v="47"/>
    <x v="109"/>
    <x v="0"/>
    <x v="6"/>
    <n v="-250"/>
  </r>
  <r>
    <x v="93"/>
    <x v="5"/>
    <x v="0"/>
    <n v="1312"/>
    <x v="47"/>
    <x v="110"/>
    <x v="4"/>
    <x v="5"/>
    <n v="-240"/>
  </r>
  <r>
    <x v="85"/>
    <x v="5"/>
    <x v="0"/>
    <n v="1313"/>
    <x v="16"/>
    <x v="110"/>
    <x v="4"/>
    <x v="12"/>
    <n v="-360"/>
  </r>
  <r>
    <x v="85"/>
    <x v="5"/>
    <x v="0"/>
    <n v="1315"/>
    <x v="51"/>
    <x v="111"/>
    <x v="3"/>
    <x v="7"/>
    <n v="-40"/>
  </r>
  <r>
    <x v="85"/>
    <x v="5"/>
    <x v="0"/>
    <n v="1316"/>
    <x v="9"/>
    <x v="91"/>
    <x v="2"/>
    <x v="17"/>
    <n v="-125.25"/>
  </r>
  <r>
    <x v="85"/>
    <x v="5"/>
    <x v="0"/>
    <n v="1317"/>
    <x v="23"/>
    <x v="91"/>
    <x v="2"/>
    <x v="17"/>
    <n v="-24.06"/>
  </r>
  <r>
    <x v="85"/>
    <x v="5"/>
    <x v="0"/>
    <n v="1318"/>
    <x v="33"/>
    <x v="91"/>
    <x v="3"/>
    <x v="4"/>
    <n v="-754"/>
  </r>
  <r>
    <x v="85"/>
    <x v="5"/>
    <x v="0"/>
    <n v="1319"/>
    <x v="14"/>
    <x v="91"/>
    <x v="1"/>
    <x v="11"/>
    <n v="-47.41"/>
  </r>
  <r>
    <x v="85"/>
    <x v="5"/>
    <x v="0"/>
    <n v="1320"/>
    <x v="52"/>
    <x v="91"/>
    <x v="3"/>
    <x v="13"/>
    <n v="-32.4"/>
  </r>
  <r>
    <x v="91"/>
    <x v="5"/>
    <x v="0"/>
    <n v="1321"/>
    <x v="10"/>
    <x v="112"/>
    <x v="3"/>
    <x v="21"/>
    <n v="-40"/>
  </r>
  <r>
    <x v="91"/>
    <x v="5"/>
    <x v="0"/>
    <n v="1321"/>
    <x v="10"/>
    <x v="13"/>
    <x v="3"/>
    <x v="9"/>
    <n v="-40"/>
  </r>
  <r>
    <x v="91"/>
    <x v="5"/>
    <x v="0"/>
    <n v="1321"/>
    <x v="10"/>
    <x v="41"/>
    <x v="3"/>
    <x v="18"/>
    <n v="-45.22"/>
  </r>
  <r>
    <x v="94"/>
    <x v="5"/>
    <x v="0"/>
    <n v="1322"/>
    <x v="11"/>
    <x v="14"/>
    <x v="3"/>
    <x v="9"/>
    <n v="-2.65"/>
  </r>
  <r>
    <x v="94"/>
    <x v="5"/>
    <x v="0"/>
    <n v="1323"/>
    <x v="26"/>
    <x v="113"/>
    <x v="3"/>
    <x v="19"/>
    <n v="-76.48"/>
  </r>
  <r>
    <x v="95"/>
    <x v="5"/>
    <x v="0"/>
    <n v="1324"/>
    <x v="10"/>
    <x v="112"/>
    <x v="3"/>
    <x v="21"/>
    <n v="-111"/>
  </r>
  <r>
    <x v="95"/>
    <x v="5"/>
    <x v="0"/>
    <n v="1325"/>
    <x v="53"/>
    <x v="112"/>
    <x v="3"/>
    <x v="21"/>
    <n v="-42.04"/>
  </r>
  <r>
    <x v="96"/>
    <x v="5"/>
    <x v="0"/>
    <n v="1326"/>
    <x v="16"/>
    <x v="114"/>
    <x v="4"/>
    <x v="12"/>
    <n v="-360"/>
  </r>
  <r>
    <x v="96"/>
    <x v="5"/>
    <x v="0"/>
    <n v="1327"/>
    <x v="47"/>
    <x v="114"/>
    <x v="4"/>
    <x v="5"/>
    <n v="-240"/>
  </r>
  <r>
    <x v="95"/>
    <x v="5"/>
    <x v="0"/>
    <n v="1328"/>
    <x v="18"/>
    <x v="115"/>
    <x v="0"/>
    <x v="14"/>
    <n v="-177.79"/>
  </r>
  <r>
    <x v="87"/>
    <x v="5"/>
    <x v="0"/>
    <n v="1329"/>
    <x v="26"/>
    <x v="116"/>
    <x v="3"/>
    <x v="19"/>
    <n v="-25.96"/>
  </r>
  <r>
    <x v="97"/>
    <x v="5"/>
    <x v="0"/>
    <n v="1330"/>
    <x v="21"/>
    <x v="117"/>
    <x v="3"/>
    <x v="24"/>
    <n v="-1055.3399999999999"/>
  </r>
  <r>
    <x v="98"/>
    <x v="5"/>
    <x v="0"/>
    <n v="1331"/>
    <x v="54"/>
    <x v="118"/>
    <x v="3"/>
    <x v="21"/>
    <n v="-85"/>
  </r>
  <r>
    <x v="99"/>
    <x v="5"/>
    <x v="0"/>
    <n v="1332"/>
    <x v="10"/>
    <x v="119"/>
    <x v="3"/>
    <x v="24"/>
    <n v="-171.44"/>
  </r>
  <r>
    <x v="100"/>
    <x v="5"/>
    <x v="0"/>
    <n v="1333"/>
    <x v="47"/>
    <x v="120"/>
    <x v="4"/>
    <x v="5"/>
    <n v="-240"/>
  </r>
  <r>
    <x v="99"/>
    <x v="5"/>
    <x v="0"/>
    <n v="1334"/>
    <x v="26"/>
    <x v="116"/>
    <x v="3"/>
    <x v="19"/>
    <n v="-8.1199999999999992"/>
  </r>
  <r>
    <x v="100"/>
    <x v="5"/>
    <x v="0"/>
    <n v="1335"/>
    <x v="16"/>
    <x v="120"/>
    <x v="4"/>
    <x v="12"/>
    <n v="-280"/>
  </r>
  <r>
    <x v="100"/>
    <x v="5"/>
    <x v="0"/>
    <n v="1336"/>
    <x v="16"/>
    <x v="121"/>
    <x v="4"/>
    <x v="12"/>
    <n v="-400"/>
  </r>
  <r>
    <x v="101"/>
    <x v="5"/>
    <x v="0"/>
    <n v="1337"/>
    <x v="46"/>
    <x v="56"/>
    <x v="3"/>
    <x v="10"/>
    <n v="-10.75"/>
  </r>
  <r>
    <x v="102"/>
    <x v="5"/>
    <x v="0"/>
    <n v="1338"/>
    <x v="53"/>
    <x v="112"/>
    <x v="3"/>
    <x v="21"/>
    <n v="-63.71"/>
  </r>
  <r>
    <x v="102"/>
    <x v="5"/>
    <x v="0"/>
    <n v="1339"/>
    <x v="10"/>
    <x v="122"/>
    <x v="3"/>
    <x v="9"/>
    <n v="-81.319999999999993"/>
  </r>
  <r>
    <x v="102"/>
    <x v="5"/>
    <x v="0"/>
    <n v="1340"/>
    <x v="10"/>
    <x v="123"/>
    <x v="3"/>
    <x v="21"/>
    <n v="-31.33"/>
  </r>
  <r>
    <x v="88"/>
    <x v="5"/>
    <x v="0"/>
    <n v="1341"/>
    <x v="10"/>
    <x v="124"/>
    <x v="3"/>
    <x v="24"/>
    <n v="-174.31"/>
  </r>
  <r>
    <x v="88"/>
    <x v="5"/>
    <x v="0"/>
    <n v="1341"/>
    <x v="10"/>
    <x v="125"/>
    <x v="3"/>
    <x v="9"/>
    <n v="30"/>
  </r>
  <r>
    <x v="103"/>
    <x v="5"/>
    <x v="0"/>
    <n v="1342"/>
    <x v="16"/>
    <x v="126"/>
    <x v="4"/>
    <x v="12"/>
    <n v="-280"/>
  </r>
  <r>
    <x v="103"/>
    <x v="5"/>
    <x v="0"/>
    <n v="1343"/>
    <x v="47"/>
    <x v="126"/>
    <x v="4"/>
    <x v="5"/>
    <n v="-272"/>
  </r>
  <r>
    <x v="104"/>
    <x v="5"/>
    <x v="0"/>
    <n v="1344"/>
    <x v="10"/>
    <x v="127"/>
    <x v="3"/>
    <x v="9"/>
    <n v="-6.31"/>
  </r>
  <r>
    <x v="105"/>
    <x v="5"/>
    <x v="0"/>
    <n v="1345"/>
    <x v="55"/>
    <x v="109"/>
    <x v="0"/>
    <x v="6"/>
    <n v="-175"/>
  </r>
  <r>
    <x v="105"/>
    <x v="5"/>
    <x v="0"/>
    <n v="1346"/>
    <x v="56"/>
    <x v="79"/>
    <x v="4"/>
    <x v="5"/>
    <n v="-35"/>
  </r>
  <r>
    <x v="89"/>
    <x v="5"/>
    <x v="0"/>
    <n v="1347"/>
    <x v="10"/>
    <x v="41"/>
    <x v="3"/>
    <x v="18"/>
    <n v="-19.920000000000002"/>
  </r>
  <r>
    <x v="89"/>
    <x v="5"/>
    <x v="0"/>
    <n v="1348"/>
    <x v="57"/>
    <x v="128"/>
    <x v="4"/>
    <x v="5"/>
    <n v="-40"/>
  </r>
  <r>
    <x v="90"/>
    <x v="5"/>
    <x v="0"/>
    <n v="1355"/>
    <x v="16"/>
    <x v="129"/>
    <x v="4"/>
    <x v="12"/>
    <n v="-440"/>
  </r>
  <r>
    <x v="106"/>
    <x v="6"/>
    <x v="0"/>
    <m/>
    <x v="0"/>
    <x v="130"/>
    <x v="0"/>
    <x v="0"/>
    <n v="4915.38"/>
  </r>
  <r>
    <x v="107"/>
    <x v="6"/>
    <x v="0"/>
    <m/>
    <x v="0"/>
    <x v="131"/>
    <x v="0"/>
    <x v="0"/>
    <n v="4178.1400000000003"/>
  </r>
  <r>
    <x v="108"/>
    <x v="6"/>
    <x v="0"/>
    <m/>
    <x v="0"/>
    <x v="132"/>
    <x v="0"/>
    <x v="0"/>
    <n v="3259"/>
  </r>
  <r>
    <x v="109"/>
    <x v="6"/>
    <x v="0"/>
    <m/>
    <x v="0"/>
    <x v="133"/>
    <x v="0"/>
    <x v="0"/>
    <n v="5745.82"/>
  </r>
  <r>
    <x v="110"/>
    <x v="6"/>
    <x v="0"/>
    <m/>
    <x v="1"/>
    <x v="134"/>
    <x v="3"/>
    <x v="9"/>
    <n v="-69.48"/>
  </r>
  <r>
    <x v="111"/>
    <x v="6"/>
    <x v="0"/>
    <m/>
    <x v="2"/>
    <x v="135"/>
    <x v="2"/>
    <x v="2"/>
    <n v="-3397.5"/>
  </r>
  <r>
    <x v="112"/>
    <x v="6"/>
    <x v="0"/>
    <m/>
    <x v="3"/>
    <x v="136"/>
    <x v="2"/>
    <x v="3"/>
    <n v="-96.69"/>
  </r>
  <r>
    <x v="113"/>
    <x v="6"/>
    <x v="0"/>
    <m/>
    <x v="19"/>
    <x v="21"/>
    <x v="5"/>
    <x v="15"/>
    <n v="-10000"/>
  </r>
  <r>
    <x v="111"/>
    <x v="6"/>
    <x v="0"/>
    <n v="1349"/>
    <x v="10"/>
    <x v="137"/>
    <x v="3"/>
    <x v="21"/>
    <n v="-17.38"/>
  </r>
  <r>
    <x v="89"/>
    <x v="6"/>
    <x v="0"/>
    <n v="1350"/>
    <x v="46"/>
    <x v="56"/>
    <x v="3"/>
    <x v="10"/>
    <n v="-11.07"/>
  </r>
  <r>
    <x v="114"/>
    <x v="6"/>
    <x v="0"/>
    <n v="1351"/>
    <x v="58"/>
    <x v="138"/>
    <x v="3"/>
    <x v="9"/>
    <n v="-151.5"/>
  </r>
  <r>
    <x v="90"/>
    <x v="6"/>
    <x v="0"/>
    <n v="1352"/>
    <x v="47"/>
    <x v="129"/>
    <x v="4"/>
    <x v="5"/>
    <n v="-304"/>
  </r>
  <r>
    <x v="90"/>
    <x v="6"/>
    <x v="0"/>
    <n v="1356"/>
    <x v="47"/>
    <x v="139"/>
    <x v="4"/>
    <x v="5"/>
    <n v="-50"/>
  </r>
  <r>
    <x v="111"/>
    <x v="6"/>
    <x v="0"/>
    <n v="1357"/>
    <x v="23"/>
    <x v="115"/>
    <x v="2"/>
    <x v="17"/>
    <n v="-17.079999999999998"/>
  </r>
  <r>
    <x v="106"/>
    <x v="6"/>
    <x v="0"/>
    <n v="1358"/>
    <x v="9"/>
    <x v="115"/>
    <x v="2"/>
    <x v="17"/>
    <n v="-147.07"/>
  </r>
  <r>
    <x v="111"/>
    <x v="6"/>
    <x v="0"/>
    <n v="1359"/>
    <x v="15"/>
    <x v="115"/>
    <x v="3"/>
    <x v="4"/>
    <n v="-691.87"/>
  </r>
  <r>
    <x v="115"/>
    <x v="6"/>
    <x v="0"/>
    <n v="1360"/>
    <x v="14"/>
    <x v="115"/>
    <x v="1"/>
    <x v="11"/>
    <n v="-47.41"/>
  </r>
  <r>
    <x v="111"/>
    <x v="6"/>
    <x v="0"/>
    <n v="1361"/>
    <x v="52"/>
    <x v="140"/>
    <x v="3"/>
    <x v="13"/>
    <n v="-98.8"/>
  </r>
  <r>
    <x v="111"/>
    <x v="6"/>
    <x v="0"/>
    <n v="1362"/>
    <x v="59"/>
    <x v="141"/>
    <x v="3"/>
    <x v="25"/>
    <n v="-168.89"/>
  </r>
  <r>
    <x v="106"/>
    <x v="6"/>
    <x v="0"/>
    <n v="1363"/>
    <x v="60"/>
    <x v="142"/>
    <x v="3"/>
    <x v="10"/>
    <n v="-70.41"/>
  </r>
  <r>
    <x v="116"/>
    <x v="6"/>
    <x v="0"/>
    <n v="1364"/>
    <x v="7"/>
    <x v="10"/>
    <x v="3"/>
    <x v="7"/>
    <n v="-9.09"/>
  </r>
  <r>
    <x v="112"/>
    <x v="6"/>
    <x v="0"/>
    <n v="1365"/>
    <x v="16"/>
    <x v="143"/>
    <x v="4"/>
    <x v="12"/>
    <n v="-280"/>
  </r>
  <r>
    <x v="112"/>
    <x v="6"/>
    <x v="0"/>
    <n v="1366"/>
    <x v="47"/>
    <x v="143"/>
    <x v="4"/>
    <x v="5"/>
    <n v="-250"/>
  </r>
  <r>
    <x v="113"/>
    <x v="6"/>
    <x v="0"/>
    <n v="1367"/>
    <x v="46"/>
    <x v="56"/>
    <x v="3"/>
    <x v="10"/>
    <n v="-10"/>
  </r>
  <r>
    <x v="113"/>
    <x v="6"/>
    <x v="0"/>
    <n v="1368"/>
    <x v="10"/>
    <x v="124"/>
    <x v="3"/>
    <x v="24"/>
    <n v="-166.71"/>
  </r>
  <r>
    <x v="113"/>
    <x v="6"/>
    <x v="0"/>
    <n v="1369"/>
    <x v="47"/>
    <x v="144"/>
    <x v="4"/>
    <x v="5"/>
    <n v="-25"/>
  </r>
  <r>
    <x v="113"/>
    <x v="6"/>
    <x v="0"/>
    <n v="1370"/>
    <x v="47"/>
    <x v="144"/>
    <x v="4"/>
    <x v="5"/>
    <n v="-25"/>
  </r>
  <r>
    <x v="117"/>
    <x v="6"/>
    <x v="0"/>
    <n v="1371"/>
    <x v="26"/>
    <x v="145"/>
    <x v="3"/>
    <x v="24"/>
    <n v="-17.600000000000001"/>
  </r>
  <r>
    <x v="117"/>
    <x v="6"/>
    <x v="0"/>
    <n v="1372"/>
    <x v="51"/>
    <x v="146"/>
    <x v="3"/>
    <x v="7"/>
    <n v="-24.36"/>
  </r>
  <r>
    <x v="117"/>
    <x v="6"/>
    <x v="0"/>
    <n v="1373"/>
    <x v="10"/>
    <x v="147"/>
    <x v="3"/>
    <x v="10"/>
    <n v="-211.98"/>
  </r>
  <r>
    <x v="117"/>
    <x v="6"/>
    <x v="0"/>
    <n v="1374"/>
    <x v="58"/>
    <x v="18"/>
    <x v="3"/>
    <x v="9"/>
    <n v="-43.29"/>
  </r>
  <r>
    <x v="117"/>
    <x v="6"/>
    <x v="0"/>
    <n v="1375"/>
    <x v="10"/>
    <x v="148"/>
    <x v="3"/>
    <x v="24"/>
    <n v="-155.88"/>
  </r>
  <r>
    <x v="107"/>
    <x v="6"/>
    <x v="0"/>
    <n v="1376"/>
    <x v="10"/>
    <x v="149"/>
    <x v="3"/>
    <x v="10"/>
    <n v="-417.36"/>
  </r>
  <r>
    <x v="118"/>
    <x v="6"/>
    <x v="0"/>
    <n v="1377"/>
    <x v="47"/>
    <x v="150"/>
    <x v="4"/>
    <x v="5"/>
    <n v="-250"/>
  </r>
  <r>
    <x v="118"/>
    <x v="6"/>
    <x v="0"/>
    <n v="1378"/>
    <x v="16"/>
    <x v="150"/>
    <x v="4"/>
    <x v="12"/>
    <n v="-580"/>
  </r>
  <r>
    <x v="119"/>
    <x v="6"/>
    <x v="0"/>
    <n v="1379"/>
    <x v="61"/>
    <x v="151"/>
    <x v="4"/>
    <x v="12"/>
    <n v="-20"/>
  </r>
  <r>
    <x v="118"/>
    <x v="6"/>
    <x v="0"/>
    <n v="1380"/>
    <x v="62"/>
    <x v="152"/>
    <x v="1"/>
    <x v="26"/>
    <n v="-280"/>
  </r>
  <r>
    <x v="118"/>
    <x v="6"/>
    <x v="0"/>
    <n v="1381"/>
    <x v="63"/>
    <x v="151"/>
    <x v="4"/>
    <x v="12"/>
    <n v="-30"/>
  </r>
  <r>
    <x v="118"/>
    <x v="6"/>
    <x v="0"/>
    <n v="1382"/>
    <x v="54"/>
    <x v="118"/>
    <x v="3"/>
    <x v="21"/>
    <n v="-85"/>
  </r>
  <r>
    <x v="119"/>
    <x v="6"/>
    <x v="0"/>
    <n v="1383"/>
    <x v="54"/>
    <x v="118"/>
    <x v="3"/>
    <x v="21"/>
    <n v="-85"/>
  </r>
  <r>
    <x v="110"/>
    <x v="6"/>
    <x v="0"/>
    <n v="1384"/>
    <x v="64"/>
    <x v="153"/>
    <x v="3"/>
    <x v="10"/>
    <n v="-48.7"/>
  </r>
  <r>
    <x v="110"/>
    <x v="6"/>
    <x v="0"/>
    <n v="1385"/>
    <x v="58"/>
    <x v="13"/>
    <x v="3"/>
    <x v="9"/>
    <n v="-28.99"/>
  </r>
  <r>
    <x v="110"/>
    <x v="6"/>
    <x v="0"/>
    <n v="1386"/>
    <x v="46"/>
    <x v="56"/>
    <x v="3"/>
    <x v="10"/>
    <n v="-10"/>
  </r>
  <r>
    <x v="120"/>
    <x v="6"/>
    <x v="0"/>
    <n v="1387"/>
    <x v="10"/>
    <x v="154"/>
    <x v="3"/>
    <x v="18"/>
    <n v="-108.05"/>
  </r>
  <r>
    <x v="120"/>
    <x v="6"/>
    <x v="0"/>
    <n v="1388"/>
    <x v="10"/>
    <x v="60"/>
    <x v="3"/>
    <x v="10"/>
    <n v="-73.95"/>
  </r>
  <r>
    <x v="121"/>
    <x v="6"/>
    <x v="0"/>
    <n v="1389"/>
    <x v="7"/>
    <x v="155"/>
    <x v="3"/>
    <x v="7"/>
    <n v="-15.16"/>
  </r>
  <r>
    <x v="121"/>
    <x v="6"/>
    <x v="0"/>
    <n v="1390"/>
    <x v="18"/>
    <x v="156"/>
    <x v="0"/>
    <x v="14"/>
    <n v="-129.80000000000001"/>
  </r>
  <r>
    <x v="121"/>
    <x v="6"/>
    <x v="0"/>
    <n v="1391"/>
    <x v="21"/>
    <x v="156"/>
    <x v="3"/>
    <x v="24"/>
    <n v="-1000"/>
  </r>
  <r>
    <x v="121"/>
    <x v="6"/>
    <x v="0"/>
    <n v="1392"/>
    <x v="51"/>
    <x v="146"/>
    <x v="3"/>
    <x v="7"/>
    <n v="-24.36"/>
  </r>
  <r>
    <x v="122"/>
    <x v="6"/>
    <x v="0"/>
    <n v="1393"/>
    <x v="54"/>
    <x v="118"/>
    <x v="3"/>
    <x v="21"/>
    <n v="-85"/>
  </r>
  <r>
    <x v="122"/>
    <x v="6"/>
    <x v="0"/>
    <n v="1394"/>
    <x v="51"/>
    <x v="157"/>
    <x v="3"/>
    <x v="24"/>
    <n v="-18.940000000000001"/>
  </r>
  <r>
    <x v="122"/>
    <x v="6"/>
    <x v="0"/>
    <n v="1395"/>
    <x v="54"/>
    <x v="118"/>
    <x v="3"/>
    <x v="21"/>
    <n v="-85"/>
  </r>
  <r>
    <x v="122"/>
    <x v="6"/>
    <x v="0"/>
    <n v="1396"/>
    <x v="47"/>
    <x v="158"/>
    <x v="4"/>
    <x v="5"/>
    <n v="-408"/>
  </r>
  <r>
    <x v="122"/>
    <x v="6"/>
    <x v="0"/>
    <n v="1397"/>
    <x v="16"/>
    <x v="158"/>
    <x v="4"/>
    <x v="12"/>
    <n v="-400"/>
  </r>
  <r>
    <x v="122"/>
    <x v="6"/>
    <x v="0"/>
    <n v="1398"/>
    <x v="65"/>
    <x v="152"/>
    <x v="1"/>
    <x v="26"/>
    <n v="-70"/>
  </r>
  <r>
    <x v="122"/>
    <x v="6"/>
    <x v="0"/>
    <n v="1400"/>
    <x v="62"/>
    <x v="159"/>
    <x v="4"/>
    <x v="26"/>
    <n v="-70"/>
  </r>
  <r>
    <x v="109"/>
    <x v="6"/>
    <x v="0"/>
    <n v="1401"/>
    <x v="51"/>
    <x v="160"/>
    <x v="3"/>
    <x v="7"/>
    <n v="-16.239999999999998"/>
  </r>
  <r>
    <x v="123"/>
    <x v="6"/>
    <x v="0"/>
    <n v="1402"/>
    <x v="54"/>
    <x v="118"/>
    <x v="3"/>
    <x v="21"/>
    <n v="-65"/>
  </r>
  <r>
    <x v="124"/>
    <x v="6"/>
    <x v="0"/>
    <n v="1403"/>
    <x v="47"/>
    <x v="161"/>
    <x v="4"/>
    <x v="5"/>
    <n v="-336"/>
  </r>
  <r>
    <x v="124"/>
    <x v="6"/>
    <x v="0"/>
    <n v="1404"/>
    <x v="62"/>
    <x v="65"/>
    <x v="4"/>
    <x v="26"/>
    <n v="-183.75"/>
  </r>
  <r>
    <x v="124"/>
    <x v="6"/>
    <x v="0"/>
    <n v="1405"/>
    <x v="16"/>
    <x v="161"/>
    <x v="4"/>
    <x v="12"/>
    <n v="-470"/>
  </r>
  <r>
    <x v="125"/>
    <x v="7"/>
    <x v="0"/>
    <m/>
    <x v="0"/>
    <x v="162"/>
    <x v="0"/>
    <x v="0"/>
    <n v="6516.78"/>
  </r>
  <r>
    <x v="126"/>
    <x v="7"/>
    <x v="0"/>
    <m/>
    <x v="0"/>
    <x v="163"/>
    <x v="0"/>
    <x v="0"/>
    <n v="4591.13"/>
  </r>
  <r>
    <x v="127"/>
    <x v="7"/>
    <x v="0"/>
    <m/>
    <x v="0"/>
    <x v="164"/>
    <x v="0"/>
    <x v="0"/>
    <n v="3807"/>
  </r>
  <r>
    <x v="128"/>
    <x v="7"/>
    <x v="0"/>
    <m/>
    <x v="0"/>
    <x v="165"/>
    <x v="0"/>
    <x v="0"/>
    <n v="4808"/>
  </r>
  <r>
    <x v="129"/>
    <x v="7"/>
    <x v="0"/>
    <m/>
    <x v="0"/>
    <x v="166"/>
    <x v="0"/>
    <x v="0"/>
    <n v="4150"/>
  </r>
  <r>
    <x v="130"/>
    <x v="7"/>
    <x v="0"/>
    <m/>
    <x v="1"/>
    <x v="134"/>
    <x v="3"/>
    <x v="9"/>
    <n v="-21.75"/>
  </r>
  <r>
    <x v="131"/>
    <x v="7"/>
    <x v="0"/>
    <m/>
    <x v="2"/>
    <x v="167"/>
    <x v="2"/>
    <x v="2"/>
    <n v="-5160.42"/>
  </r>
  <r>
    <x v="132"/>
    <x v="7"/>
    <x v="0"/>
    <m/>
    <x v="3"/>
    <x v="168"/>
    <x v="2"/>
    <x v="3"/>
    <n v="-116.01"/>
  </r>
  <r>
    <x v="129"/>
    <x v="7"/>
    <x v="0"/>
    <m/>
    <x v="19"/>
    <x v="21"/>
    <x v="5"/>
    <x v="15"/>
    <n v="-10000"/>
  </r>
  <r>
    <x v="119"/>
    <x v="7"/>
    <x v="0"/>
    <n v="1399"/>
    <x v="66"/>
    <x v="169"/>
    <x v="1"/>
    <x v="26"/>
    <n v="-70"/>
  </r>
  <r>
    <x v="133"/>
    <x v="7"/>
    <x v="0"/>
    <n v="1406"/>
    <x v="10"/>
    <x v="52"/>
    <x v="3"/>
    <x v="27"/>
    <n v="-284.24"/>
  </r>
  <r>
    <x v="133"/>
    <x v="7"/>
    <x v="0"/>
    <n v="1407"/>
    <x v="67"/>
    <x v="170"/>
    <x v="3"/>
    <x v="13"/>
    <n v="-175"/>
  </r>
  <r>
    <x v="134"/>
    <x v="7"/>
    <x v="0"/>
    <n v="1408"/>
    <x v="9"/>
    <x v="156"/>
    <x v="2"/>
    <x v="17"/>
    <n v="-150.1"/>
  </r>
  <r>
    <x v="134"/>
    <x v="7"/>
    <x v="0"/>
    <n v="1409"/>
    <x v="23"/>
    <x v="156"/>
    <x v="2"/>
    <x v="17"/>
    <n v="-15.36"/>
  </r>
  <r>
    <x v="134"/>
    <x v="7"/>
    <x v="0"/>
    <n v="1410"/>
    <x v="26"/>
    <x v="52"/>
    <x v="3"/>
    <x v="27"/>
    <n v="-542.85"/>
  </r>
  <r>
    <x v="134"/>
    <x v="7"/>
    <x v="0"/>
    <n v="1411"/>
    <x v="47"/>
    <x v="52"/>
    <x v="4"/>
    <x v="5"/>
    <n v="-100"/>
  </r>
  <r>
    <x v="134"/>
    <x v="7"/>
    <x v="0"/>
    <n v="1412"/>
    <x v="21"/>
    <x v="171"/>
    <x v="3"/>
    <x v="24"/>
    <n v="-1000"/>
  </r>
  <r>
    <x v="134"/>
    <x v="7"/>
    <x v="0"/>
    <n v="1413"/>
    <x v="11"/>
    <x v="14"/>
    <x v="3"/>
    <x v="9"/>
    <n v="-15.7"/>
  </r>
  <r>
    <x v="125"/>
    <x v="7"/>
    <x v="0"/>
    <n v="1414"/>
    <x v="68"/>
    <x v="52"/>
    <x v="3"/>
    <x v="9"/>
    <n v="-11.84"/>
  </r>
  <r>
    <x v="131"/>
    <x v="7"/>
    <x v="0"/>
    <n v="1415"/>
    <x v="33"/>
    <x v="52"/>
    <x v="3"/>
    <x v="27"/>
    <n v="-780.65"/>
  </r>
  <r>
    <x v="135"/>
    <x v="7"/>
    <x v="0"/>
    <n v="1417"/>
    <x v="47"/>
    <x v="172"/>
    <x v="4"/>
    <x v="5"/>
    <n v="-410"/>
  </r>
  <r>
    <x v="135"/>
    <x v="7"/>
    <x v="0"/>
    <n v="1416"/>
    <x v="16"/>
    <x v="172"/>
    <x v="4"/>
    <x v="12"/>
    <n v="-540"/>
  </r>
  <r>
    <x v="135"/>
    <x v="7"/>
    <x v="0"/>
    <n v="1418"/>
    <x v="65"/>
    <x v="173"/>
    <x v="1"/>
    <x v="26"/>
    <n v="-70"/>
  </r>
  <r>
    <x v="135"/>
    <x v="7"/>
    <x v="0"/>
    <n v="1419"/>
    <x v="62"/>
    <x v="174"/>
    <x v="1"/>
    <x v="26"/>
    <n v="-35"/>
  </r>
  <r>
    <x v="132"/>
    <x v="7"/>
    <x v="0"/>
    <n v="1420"/>
    <x v="18"/>
    <x v="59"/>
    <x v="0"/>
    <x v="14"/>
    <n v="-210.11"/>
  </r>
  <r>
    <x v="132"/>
    <x v="7"/>
    <x v="0"/>
    <n v="1421"/>
    <x v="45"/>
    <x v="175"/>
    <x v="1"/>
    <x v="22"/>
    <n v="-102"/>
  </r>
  <r>
    <x v="132"/>
    <x v="7"/>
    <x v="0"/>
    <n v="1422"/>
    <x v="4"/>
    <x v="52"/>
    <x v="3"/>
    <x v="27"/>
    <n v="-1124.78"/>
  </r>
  <r>
    <x v="130"/>
    <x v="7"/>
    <x v="0"/>
    <n v="1423"/>
    <x v="14"/>
    <x v="156"/>
    <x v="1"/>
    <x v="11"/>
    <n v="-47.41"/>
  </r>
  <r>
    <x v="136"/>
    <x v="7"/>
    <x v="0"/>
    <n v="1424"/>
    <x v="10"/>
    <x v="52"/>
    <x v="3"/>
    <x v="27"/>
    <n v="-17.09"/>
  </r>
  <r>
    <x v="126"/>
    <x v="7"/>
    <x v="0"/>
    <n v="1425"/>
    <x v="16"/>
    <x v="176"/>
    <x v="4"/>
    <x v="12"/>
    <n v="-400"/>
  </r>
  <r>
    <x v="137"/>
    <x v="7"/>
    <x v="0"/>
    <n v="1426"/>
    <x v="47"/>
    <x v="176"/>
    <x v="4"/>
    <x v="5"/>
    <n v="-260"/>
  </r>
  <r>
    <x v="138"/>
    <x v="7"/>
    <x v="0"/>
    <n v="1427"/>
    <x v="69"/>
    <x v="177"/>
    <x v="3"/>
    <x v="9"/>
    <n v="-108.25"/>
  </r>
  <r>
    <x v="139"/>
    <x v="7"/>
    <x v="0"/>
    <n v="1428"/>
    <x v="67"/>
    <x v="178"/>
    <x v="3"/>
    <x v="13"/>
    <n v="-308.56"/>
  </r>
  <r>
    <x v="140"/>
    <x v="7"/>
    <x v="0"/>
    <n v="1429"/>
    <x v="10"/>
    <x v="119"/>
    <x v="3"/>
    <x v="24"/>
    <n v="-166.71"/>
  </r>
  <r>
    <x v="127"/>
    <x v="7"/>
    <x v="0"/>
    <n v="1430"/>
    <x v="16"/>
    <x v="179"/>
    <x v="4"/>
    <x v="12"/>
    <n v="-270"/>
  </r>
  <r>
    <x v="141"/>
    <x v="7"/>
    <x v="0"/>
    <n v="1431"/>
    <x v="67"/>
    <x v="180"/>
    <x v="3"/>
    <x v="13"/>
    <n v="-149.94999999999999"/>
  </r>
  <r>
    <x v="141"/>
    <x v="7"/>
    <x v="0"/>
    <n v="1432"/>
    <x v="47"/>
    <x v="179"/>
    <x v="4"/>
    <x v="5"/>
    <n v="-260"/>
  </r>
  <r>
    <x v="142"/>
    <x v="7"/>
    <x v="0"/>
    <n v="1433"/>
    <x v="70"/>
    <x v="181"/>
    <x v="0"/>
    <x v="6"/>
    <n v="-125"/>
  </r>
  <r>
    <x v="128"/>
    <x v="7"/>
    <x v="0"/>
    <n v="1434"/>
    <x v="62"/>
    <x v="182"/>
    <x v="1"/>
    <x v="26"/>
    <n v="-70"/>
  </r>
  <r>
    <x v="128"/>
    <x v="7"/>
    <x v="0"/>
    <n v="1435"/>
    <x v="71"/>
    <x v="183"/>
    <x v="1"/>
    <x v="26"/>
    <n v="-70"/>
  </r>
  <r>
    <x v="143"/>
    <x v="7"/>
    <x v="0"/>
    <n v="1436"/>
    <x v="16"/>
    <x v="184"/>
    <x v="4"/>
    <x v="12"/>
    <n v="-270"/>
  </r>
  <r>
    <x v="144"/>
    <x v="7"/>
    <x v="0"/>
    <n v="1437"/>
    <x v="47"/>
    <x v="184"/>
    <x v="4"/>
    <x v="5"/>
    <n v="-260"/>
  </r>
  <r>
    <x v="145"/>
    <x v="7"/>
    <x v="0"/>
    <n v="1438"/>
    <x v="10"/>
    <x v="52"/>
    <x v="3"/>
    <x v="27"/>
    <n v="-94"/>
  </r>
  <r>
    <x v="146"/>
    <x v="7"/>
    <x v="1"/>
    <m/>
    <x v="72"/>
    <x v="185"/>
    <x v="5"/>
    <x v="28"/>
    <n v="200"/>
  </r>
  <r>
    <x v="147"/>
    <x v="8"/>
    <x v="1"/>
    <m/>
    <x v="1"/>
    <x v="186"/>
    <x v="1"/>
    <x v="1"/>
    <n v="-10"/>
  </r>
  <r>
    <x v="148"/>
    <x v="9"/>
    <x v="1"/>
    <m/>
    <x v="1"/>
    <x v="186"/>
    <x v="1"/>
    <x v="1"/>
    <n v="-10"/>
  </r>
  <r>
    <x v="149"/>
    <x v="10"/>
    <x v="1"/>
    <m/>
    <x v="1"/>
    <x v="186"/>
    <x v="1"/>
    <x v="1"/>
    <n v="-10"/>
  </r>
  <r>
    <x v="10"/>
    <x v="0"/>
    <x v="0"/>
    <m/>
    <x v="73"/>
    <x v="187"/>
    <x v="6"/>
    <x v="29"/>
    <n v="-15350"/>
  </r>
  <r>
    <x v="150"/>
    <x v="0"/>
    <x v="0"/>
    <m/>
    <x v="74"/>
    <x v="52"/>
    <x v="7"/>
    <x v="30"/>
    <n v="-3941.3"/>
  </r>
  <r>
    <x v="151"/>
    <x v="0"/>
    <x v="0"/>
    <m/>
    <x v="75"/>
    <x v="52"/>
    <x v="6"/>
    <x v="31"/>
    <n v="-496.58"/>
  </r>
  <r>
    <x v="11"/>
    <x v="0"/>
    <x v="0"/>
    <m/>
    <x v="76"/>
    <x v="52"/>
    <x v="8"/>
    <x v="32"/>
    <n v="-11639.77"/>
  </r>
  <r>
    <x v="12"/>
    <x v="0"/>
    <x v="0"/>
    <m/>
    <x v="1"/>
    <x v="188"/>
    <x v="1"/>
    <x v="1"/>
    <n v="-17"/>
  </r>
  <r>
    <x v="18"/>
    <x v="1"/>
    <x v="0"/>
    <m/>
    <x v="77"/>
    <x v="52"/>
    <x v="5"/>
    <x v="15"/>
    <n v="10000"/>
  </r>
  <r>
    <x v="21"/>
    <x v="1"/>
    <x v="0"/>
    <m/>
    <x v="78"/>
    <x v="52"/>
    <x v="3"/>
    <x v="27"/>
    <n v="-87.82"/>
  </r>
  <r>
    <x v="21"/>
    <x v="1"/>
    <x v="0"/>
    <m/>
    <x v="79"/>
    <x v="52"/>
    <x v="3"/>
    <x v="27"/>
    <n v="-18.82"/>
  </r>
  <r>
    <x v="152"/>
    <x v="1"/>
    <x v="0"/>
    <m/>
    <x v="78"/>
    <x v="52"/>
    <x v="3"/>
    <x v="27"/>
    <n v="-21.11"/>
  </r>
  <r>
    <x v="30"/>
    <x v="1"/>
    <x v="0"/>
    <m/>
    <x v="78"/>
    <x v="52"/>
    <x v="3"/>
    <x v="27"/>
    <n v="-58.31"/>
  </r>
  <r>
    <x v="24"/>
    <x v="1"/>
    <x v="0"/>
    <m/>
    <x v="80"/>
    <x v="52"/>
    <x v="3"/>
    <x v="27"/>
    <n v="-396.2"/>
  </r>
  <r>
    <x v="24"/>
    <x v="1"/>
    <x v="0"/>
    <m/>
    <x v="79"/>
    <x v="52"/>
    <x v="3"/>
    <x v="27"/>
    <n v="-74.55"/>
  </r>
  <r>
    <x v="24"/>
    <x v="1"/>
    <x v="0"/>
    <m/>
    <x v="78"/>
    <x v="52"/>
    <x v="3"/>
    <x v="27"/>
    <n v="-35.78"/>
  </r>
  <r>
    <x v="24"/>
    <x v="1"/>
    <x v="0"/>
    <m/>
    <x v="79"/>
    <x v="52"/>
    <x v="3"/>
    <x v="27"/>
    <n v="-15.52"/>
  </r>
  <r>
    <x v="34"/>
    <x v="1"/>
    <x v="0"/>
    <m/>
    <x v="78"/>
    <x v="52"/>
    <x v="3"/>
    <x v="27"/>
    <n v="-31.32"/>
  </r>
  <r>
    <x v="35"/>
    <x v="1"/>
    <x v="0"/>
    <m/>
    <x v="80"/>
    <x v="52"/>
    <x v="3"/>
    <x v="27"/>
    <n v="-47.11"/>
  </r>
  <r>
    <x v="36"/>
    <x v="1"/>
    <x v="0"/>
    <m/>
    <x v="78"/>
    <x v="52"/>
    <x v="3"/>
    <x v="27"/>
    <n v="-19.47"/>
  </r>
  <r>
    <x v="25"/>
    <x v="1"/>
    <x v="0"/>
    <m/>
    <x v="77"/>
    <x v="52"/>
    <x v="5"/>
    <x v="15"/>
    <n v="10000"/>
  </r>
  <r>
    <x v="25"/>
    <x v="1"/>
    <x v="0"/>
    <m/>
    <x v="81"/>
    <x v="189"/>
    <x v="3"/>
    <x v="27"/>
    <n v="-560.95000000000005"/>
  </r>
  <r>
    <x v="153"/>
    <x v="1"/>
    <x v="0"/>
    <m/>
    <x v="2"/>
    <x v="190"/>
    <x v="1"/>
    <x v="1"/>
    <n v="-130"/>
  </r>
  <r>
    <x v="25"/>
    <x v="1"/>
    <x v="0"/>
    <m/>
    <x v="79"/>
    <x v="52"/>
    <x v="3"/>
    <x v="27"/>
    <n v="-61.04"/>
  </r>
  <r>
    <x v="25"/>
    <x v="1"/>
    <x v="0"/>
    <m/>
    <x v="79"/>
    <x v="52"/>
    <x v="3"/>
    <x v="27"/>
    <n v="-54.87"/>
  </r>
  <r>
    <x v="154"/>
    <x v="1"/>
    <x v="0"/>
    <m/>
    <x v="74"/>
    <x v="52"/>
    <x v="7"/>
    <x v="30"/>
    <n v="-3941.3"/>
  </r>
  <r>
    <x v="53"/>
    <x v="3"/>
    <x v="0"/>
    <m/>
    <x v="26"/>
    <x v="52"/>
    <x v="3"/>
    <x v="27"/>
    <n v="-75.2"/>
  </r>
  <r>
    <x v="53"/>
    <x v="3"/>
    <x v="0"/>
    <m/>
    <x v="79"/>
    <x v="52"/>
    <x v="3"/>
    <x v="27"/>
    <n v="-21.3"/>
  </r>
  <r>
    <x v="55"/>
    <x v="3"/>
    <x v="0"/>
    <m/>
    <x v="82"/>
    <x v="52"/>
    <x v="6"/>
    <x v="3"/>
    <n v="-5"/>
  </r>
  <r>
    <x v="54"/>
    <x v="3"/>
    <x v="0"/>
    <m/>
    <x v="79"/>
    <x v="52"/>
    <x v="3"/>
    <x v="27"/>
    <n v="-69.739999999999995"/>
  </r>
  <r>
    <x v="54"/>
    <x v="3"/>
    <x v="0"/>
    <m/>
    <x v="26"/>
    <x v="52"/>
    <x v="3"/>
    <x v="27"/>
    <n v="-3.22"/>
  </r>
  <r>
    <x v="61"/>
    <x v="3"/>
    <x v="0"/>
    <m/>
    <x v="79"/>
    <x v="52"/>
    <x v="3"/>
    <x v="27"/>
    <n v="-21.89"/>
  </r>
  <r>
    <x v="62"/>
    <x v="3"/>
    <x v="0"/>
    <m/>
    <x v="83"/>
    <x v="52"/>
    <x v="6"/>
    <x v="3"/>
    <n v="-29.2"/>
  </r>
  <r>
    <x v="62"/>
    <x v="3"/>
    <x v="0"/>
    <m/>
    <x v="79"/>
    <x v="52"/>
    <x v="3"/>
    <x v="27"/>
    <n v="-8.89"/>
  </r>
  <r>
    <x v="63"/>
    <x v="3"/>
    <x v="0"/>
    <m/>
    <x v="79"/>
    <x v="52"/>
    <x v="3"/>
    <x v="27"/>
    <n v="-27.96"/>
  </r>
  <r>
    <x v="63"/>
    <x v="3"/>
    <x v="0"/>
    <m/>
    <x v="80"/>
    <x v="52"/>
    <x v="3"/>
    <x v="27"/>
    <n v="-17.59"/>
  </r>
  <r>
    <x v="56"/>
    <x v="3"/>
    <x v="0"/>
    <m/>
    <x v="84"/>
    <x v="52"/>
    <x v="3"/>
    <x v="27"/>
    <n v="-18.899999999999999"/>
  </r>
  <r>
    <x v="56"/>
    <x v="3"/>
    <x v="0"/>
    <m/>
    <x v="26"/>
    <x v="52"/>
    <x v="3"/>
    <x v="27"/>
    <n v="-4.97"/>
  </r>
  <r>
    <x v="65"/>
    <x v="3"/>
    <x v="0"/>
    <m/>
    <x v="83"/>
    <x v="52"/>
    <x v="3"/>
    <x v="3"/>
    <n v="-29"/>
  </r>
  <r>
    <x v="57"/>
    <x v="3"/>
    <x v="0"/>
    <m/>
    <x v="51"/>
    <x v="191"/>
    <x v="3"/>
    <x v="7"/>
    <n v="16.239999999999998"/>
  </r>
  <r>
    <x v="57"/>
    <x v="3"/>
    <x v="0"/>
    <m/>
    <x v="79"/>
    <x v="52"/>
    <x v="3"/>
    <x v="27"/>
    <n v="-88.47"/>
  </r>
  <r>
    <x v="57"/>
    <x v="3"/>
    <x v="0"/>
    <m/>
    <x v="51"/>
    <x v="52"/>
    <x v="3"/>
    <x v="7"/>
    <n v="-56.83"/>
  </r>
  <r>
    <x v="66"/>
    <x v="3"/>
    <x v="0"/>
    <m/>
    <x v="85"/>
    <x v="52"/>
    <x v="3"/>
    <x v="27"/>
    <n v="-21.41"/>
  </r>
  <r>
    <x v="155"/>
    <x v="3"/>
    <x v="0"/>
    <m/>
    <x v="79"/>
    <x v="52"/>
    <x v="3"/>
    <x v="27"/>
    <n v="-17.350000000000001"/>
  </r>
  <r>
    <x v="156"/>
    <x v="3"/>
    <x v="0"/>
    <m/>
    <x v="79"/>
    <x v="52"/>
    <x v="3"/>
    <x v="27"/>
    <n v="-7.77"/>
  </r>
  <r>
    <x v="67"/>
    <x v="3"/>
    <x v="0"/>
    <m/>
    <x v="86"/>
    <x v="52"/>
    <x v="6"/>
    <x v="3"/>
    <n v="-20"/>
  </r>
  <r>
    <x v="68"/>
    <x v="3"/>
    <x v="0"/>
    <m/>
    <x v="79"/>
    <x v="52"/>
    <x v="3"/>
    <x v="27"/>
    <n v="-102.91"/>
  </r>
  <r>
    <x v="68"/>
    <x v="3"/>
    <x v="0"/>
    <m/>
    <x v="87"/>
    <x v="52"/>
    <x v="3"/>
    <x v="27"/>
    <n v="-84.38"/>
  </r>
  <r>
    <x v="68"/>
    <x v="3"/>
    <x v="0"/>
    <m/>
    <x v="88"/>
    <x v="52"/>
    <x v="6"/>
    <x v="3"/>
    <n v="-31"/>
  </r>
  <r>
    <x v="68"/>
    <x v="3"/>
    <x v="0"/>
    <m/>
    <x v="79"/>
    <x v="52"/>
    <x v="3"/>
    <x v="27"/>
    <n v="-6.19"/>
  </r>
  <r>
    <x v="41"/>
    <x v="3"/>
    <x v="0"/>
    <m/>
    <x v="74"/>
    <x v="52"/>
    <x v="7"/>
    <x v="30"/>
    <n v="-3941.3"/>
  </r>
  <r>
    <x v="51"/>
    <x v="3"/>
    <x v="0"/>
    <m/>
    <x v="89"/>
    <x v="52"/>
    <x v="6"/>
    <x v="33"/>
    <n v="-792.2"/>
  </r>
  <r>
    <x v="41"/>
    <x v="3"/>
    <x v="0"/>
    <m/>
    <x v="90"/>
    <x v="52"/>
    <x v="6"/>
    <x v="34"/>
    <n v="-12"/>
  </r>
  <r>
    <x v="70"/>
    <x v="4"/>
    <x v="0"/>
    <m/>
    <x v="83"/>
    <x v="52"/>
    <x v="6"/>
    <x v="3"/>
    <n v="-21"/>
  </r>
  <r>
    <x v="70"/>
    <x v="4"/>
    <x v="0"/>
    <m/>
    <x v="86"/>
    <x v="52"/>
    <x v="6"/>
    <x v="3"/>
    <n v="-15"/>
  </r>
  <r>
    <x v="70"/>
    <x v="4"/>
    <x v="0"/>
    <m/>
    <x v="79"/>
    <x v="52"/>
    <x v="3"/>
    <x v="27"/>
    <n v="-12.3"/>
  </r>
  <r>
    <x v="157"/>
    <x v="4"/>
    <x v="0"/>
    <m/>
    <x v="83"/>
    <x v="52"/>
    <x v="6"/>
    <x v="3"/>
    <n v="-20"/>
  </r>
  <r>
    <x v="77"/>
    <x v="4"/>
    <x v="0"/>
    <m/>
    <x v="77"/>
    <x v="52"/>
    <x v="5"/>
    <x v="15"/>
    <n v="10000"/>
  </r>
  <r>
    <x v="77"/>
    <x v="4"/>
    <x v="0"/>
    <m/>
    <x v="79"/>
    <x v="52"/>
    <x v="3"/>
    <x v="27"/>
    <n v="-96.02"/>
  </r>
  <r>
    <x v="77"/>
    <x v="4"/>
    <x v="0"/>
    <m/>
    <x v="91"/>
    <x v="52"/>
    <x v="3"/>
    <x v="27"/>
    <n v="-8"/>
  </r>
  <r>
    <x v="75"/>
    <x v="4"/>
    <x v="0"/>
    <m/>
    <x v="87"/>
    <x v="52"/>
    <x v="3"/>
    <x v="27"/>
    <n v="-75.760000000000005"/>
  </r>
  <r>
    <x v="75"/>
    <x v="4"/>
    <x v="0"/>
    <m/>
    <x v="79"/>
    <x v="52"/>
    <x v="3"/>
    <x v="27"/>
    <n v="-28.43"/>
  </r>
  <r>
    <x v="75"/>
    <x v="4"/>
    <x v="0"/>
    <m/>
    <x v="79"/>
    <x v="52"/>
    <x v="3"/>
    <x v="27"/>
    <n v="-24.63"/>
  </r>
  <r>
    <x v="158"/>
    <x v="4"/>
    <x v="0"/>
    <m/>
    <x v="80"/>
    <x v="52"/>
    <x v="3"/>
    <x v="27"/>
    <n v="-34.74"/>
  </r>
  <r>
    <x v="159"/>
    <x v="4"/>
    <x v="0"/>
    <m/>
    <x v="79"/>
    <x v="52"/>
    <x v="3"/>
    <x v="27"/>
    <n v="-80.2"/>
  </r>
  <r>
    <x v="71"/>
    <x v="4"/>
    <x v="0"/>
    <m/>
    <x v="80"/>
    <x v="52"/>
    <x v="3"/>
    <x v="27"/>
    <n v="-41.78"/>
  </r>
  <r>
    <x v="71"/>
    <x v="4"/>
    <x v="0"/>
    <m/>
    <x v="26"/>
    <x v="52"/>
    <x v="3"/>
    <x v="27"/>
    <n v="-25.92"/>
  </r>
  <r>
    <x v="71"/>
    <x v="4"/>
    <x v="0"/>
    <m/>
    <x v="83"/>
    <x v="52"/>
    <x v="6"/>
    <x v="27"/>
    <n v="-20"/>
  </r>
  <r>
    <x v="78"/>
    <x v="4"/>
    <x v="0"/>
    <m/>
    <x v="79"/>
    <x v="52"/>
    <x v="3"/>
    <x v="27"/>
    <n v="-17.72"/>
  </r>
  <r>
    <x v="160"/>
    <x v="4"/>
    <x v="0"/>
    <m/>
    <x v="79"/>
    <x v="52"/>
    <x v="3"/>
    <x v="27"/>
    <n v="-351.65"/>
  </r>
  <r>
    <x v="160"/>
    <x v="4"/>
    <x v="0"/>
    <m/>
    <x v="80"/>
    <x v="52"/>
    <x v="3"/>
    <x v="27"/>
    <n v="-192.61"/>
  </r>
  <r>
    <x v="160"/>
    <x v="4"/>
    <x v="0"/>
    <m/>
    <x v="83"/>
    <x v="52"/>
    <x v="6"/>
    <x v="3"/>
    <n v="-30"/>
  </r>
  <r>
    <x v="160"/>
    <x v="4"/>
    <x v="0"/>
    <m/>
    <x v="79"/>
    <x v="52"/>
    <x v="3"/>
    <x v="27"/>
    <n v="-25.58"/>
  </r>
  <r>
    <x v="76"/>
    <x v="4"/>
    <x v="0"/>
    <m/>
    <x v="79"/>
    <x v="52"/>
    <x v="3"/>
    <x v="27"/>
    <n v="-108.98"/>
  </r>
  <r>
    <x v="76"/>
    <x v="4"/>
    <x v="0"/>
    <m/>
    <x v="83"/>
    <x v="52"/>
    <x v="6"/>
    <x v="3"/>
    <n v="-26.94"/>
  </r>
  <r>
    <x v="154"/>
    <x v="4"/>
    <x v="0"/>
    <m/>
    <x v="73"/>
    <x v="52"/>
    <x v="4"/>
    <x v="12"/>
    <n v="-3205"/>
  </r>
  <r>
    <x v="59"/>
    <x v="4"/>
    <x v="0"/>
    <n v="1157"/>
    <x v="89"/>
    <x v="52"/>
    <x v="6"/>
    <x v="33"/>
    <n v="-792.28"/>
  </r>
  <r>
    <x v="59"/>
    <x v="4"/>
    <x v="0"/>
    <n v="1158"/>
    <x v="74"/>
    <x v="52"/>
    <x v="7"/>
    <x v="30"/>
    <n v="-3941.3"/>
  </r>
  <r>
    <x v="161"/>
    <x v="4"/>
    <x v="0"/>
    <n v="1159"/>
    <x v="75"/>
    <x v="52"/>
    <x v="6"/>
    <x v="31"/>
    <n v="-496.58"/>
  </r>
  <r>
    <x v="78"/>
    <x v="4"/>
    <x v="0"/>
    <n v="1160"/>
    <x v="92"/>
    <x v="52"/>
    <x v="6"/>
    <x v="34"/>
    <n v="-480"/>
  </r>
  <r>
    <x v="93"/>
    <x v="5"/>
    <x v="0"/>
    <m/>
    <x v="79"/>
    <x v="52"/>
    <x v="3"/>
    <x v="27"/>
    <n v="-25.71"/>
  </r>
  <r>
    <x v="85"/>
    <x v="5"/>
    <x v="0"/>
    <m/>
    <x v="79"/>
    <x v="52"/>
    <x v="3"/>
    <x v="27"/>
    <n v="-7.62"/>
  </r>
  <r>
    <x v="91"/>
    <x v="5"/>
    <x v="0"/>
    <m/>
    <x v="77"/>
    <x v="52"/>
    <x v="5"/>
    <x v="15"/>
    <n v="10000"/>
  </r>
  <r>
    <x v="91"/>
    <x v="5"/>
    <x v="0"/>
    <m/>
    <x v="93"/>
    <x v="52"/>
    <x v="6"/>
    <x v="3"/>
    <n v="-30"/>
  </r>
  <r>
    <x v="91"/>
    <x v="5"/>
    <x v="0"/>
    <m/>
    <x v="79"/>
    <x v="52"/>
    <x v="3"/>
    <x v="27"/>
    <n v="-18.32"/>
  </r>
  <r>
    <x v="95"/>
    <x v="5"/>
    <x v="0"/>
    <m/>
    <x v="79"/>
    <x v="52"/>
    <x v="3"/>
    <x v="27"/>
    <n v="-51.69"/>
  </r>
  <r>
    <x v="96"/>
    <x v="5"/>
    <x v="0"/>
    <m/>
    <x v="78"/>
    <x v="52"/>
    <x v="3"/>
    <x v="35"/>
    <n v="-13.96"/>
  </r>
  <r>
    <x v="87"/>
    <x v="5"/>
    <x v="0"/>
    <m/>
    <x v="79"/>
    <x v="52"/>
    <x v="3"/>
    <x v="27"/>
    <n v="-56.75"/>
  </r>
  <r>
    <x v="87"/>
    <x v="5"/>
    <x v="0"/>
    <m/>
    <x v="88"/>
    <x v="52"/>
    <x v="6"/>
    <x v="3"/>
    <n v="-15"/>
  </r>
  <r>
    <x v="97"/>
    <x v="5"/>
    <x v="0"/>
    <m/>
    <x v="80"/>
    <x v="52"/>
    <x v="3"/>
    <x v="27"/>
    <n v="-27.58"/>
  </r>
  <r>
    <x v="99"/>
    <x v="5"/>
    <x v="0"/>
    <m/>
    <x v="78"/>
    <x v="52"/>
    <x v="3"/>
    <x v="35"/>
    <n v="-77.08"/>
  </r>
  <r>
    <x v="99"/>
    <x v="5"/>
    <x v="0"/>
    <m/>
    <x v="80"/>
    <x v="52"/>
    <x v="3"/>
    <x v="27"/>
    <n v="-53"/>
  </r>
  <r>
    <x v="100"/>
    <x v="5"/>
    <x v="0"/>
    <m/>
    <x v="79"/>
    <x v="52"/>
    <x v="3"/>
    <x v="27"/>
    <n v="-78.92"/>
  </r>
  <r>
    <x v="100"/>
    <x v="5"/>
    <x v="0"/>
    <m/>
    <x v="94"/>
    <x v="52"/>
    <x v="6"/>
    <x v="3"/>
    <n v="-31.5"/>
  </r>
  <r>
    <x v="162"/>
    <x v="5"/>
    <x v="0"/>
    <m/>
    <x v="80"/>
    <x v="52"/>
    <x v="3"/>
    <x v="27"/>
    <n v="-733.94"/>
  </r>
  <r>
    <x v="162"/>
    <x v="5"/>
    <x v="0"/>
    <m/>
    <x v="79"/>
    <x v="52"/>
    <x v="3"/>
    <x v="27"/>
    <n v="-41"/>
  </r>
  <r>
    <x v="88"/>
    <x v="5"/>
    <x v="0"/>
    <m/>
    <x v="94"/>
    <x v="52"/>
    <x v="6"/>
    <x v="3"/>
    <n v="-25"/>
  </r>
  <r>
    <x v="163"/>
    <x v="5"/>
    <x v="0"/>
    <m/>
    <x v="33"/>
    <x v="52"/>
    <x v="3"/>
    <x v="27"/>
    <n v="-41.38"/>
  </r>
  <r>
    <x v="103"/>
    <x v="5"/>
    <x v="0"/>
    <m/>
    <x v="80"/>
    <x v="52"/>
    <x v="3"/>
    <x v="27"/>
    <n v="-1303.55"/>
  </r>
  <r>
    <x v="164"/>
    <x v="5"/>
    <x v="0"/>
    <m/>
    <x v="80"/>
    <x v="52"/>
    <x v="3"/>
    <x v="27"/>
    <n v="-150.47"/>
  </r>
  <r>
    <x v="164"/>
    <x v="5"/>
    <x v="0"/>
    <m/>
    <x v="95"/>
    <x v="52"/>
    <x v="3"/>
    <x v="27"/>
    <n v="-45.91"/>
  </r>
  <r>
    <x v="164"/>
    <x v="5"/>
    <x v="0"/>
    <m/>
    <x v="26"/>
    <x v="52"/>
    <x v="3"/>
    <x v="27"/>
    <n v="-37.67"/>
  </r>
  <r>
    <x v="164"/>
    <x v="5"/>
    <x v="0"/>
    <m/>
    <x v="86"/>
    <x v="52"/>
    <x v="6"/>
    <x v="3"/>
    <n v="-25"/>
  </r>
  <r>
    <x v="164"/>
    <x v="5"/>
    <x v="0"/>
    <m/>
    <x v="96"/>
    <x v="52"/>
    <x v="3"/>
    <x v="24"/>
    <n v="-21.51"/>
  </r>
  <r>
    <x v="164"/>
    <x v="5"/>
    <x v="0"/>
    <m/>
    <x v="26"/>
    <x v="52"/>
    <x v="3"/>
    <x v="27"/>
    <n v="-18.93"/>
  </r>
  <r>
    <x v="164"/>
    <x v="5"/>
    <x v="0"/>
    <m/>
    <x v="78"/>
    <x v="52"/>
    <x v="3"/>
    <x v="35"/>
    <n v="-17.54"/>
  </r>
  <r>
    <x v="164"/>
    <x v="5"/>
    <x v="0"/>
    <m/>
    <x v="80"/>
    <x v="52"/>
    <x v="3"/>
    <x v="27"/>
    <n v="-16.61"/>
  </r>
  <r>
    <x v="164"/>
    <x v="5"/>
    <x v="0"/>
    <m/>
    <x v="82"/>
    <x v="52"/>
    <x v="6"/>
    <x v="3"/>
    <n v="-6.46"/>
  </r>
  <r>
    <x v="89"/>
    <x v="5"/>
    <x v="0"/>
    <m/>
    <x v="80"/>
    <x v="52"/>
    <x v="3"/>
    <x v="27"/>
    <n v="-46.21"/>
  </r>
  <r>
    <x v="114"/>
    <x v="5"/>
    <x v="0"/>
    <m/>
    <x v="97"/>
    <x v="52"/>
    <x v="6"/>
    <x v="3"/>
    <n v="-20.010000000000002"/>
  </r>
  <r>
    <x v="90"/>
    <x v="5"/>
    <x v="0"/>
    <m/>
    <x v="80"/>
    <x v="52"/>
    <x v="3"/>
    <x v="27"/>
    <n v="-16.55"/>
  </r>
  <r>
    <x v="165"/>
    <x v="5"/>
    <x v="0"/>
    <m/>
    <x v="4"/>
    <x v="52"/>
    <x v="3"/>
    <x v="27"/>
    <n v="-206.12"/>
  </r>
  <r>
    <x v="160"/>
    <x v="5"/>
    <x v="0"/>
    <m/>
    <x v="74"/>
    <x v="52"/>
    <x v="7"/>
    <x v="30"/>
    <n v="-3941.3"/>
  </r>
  <r>
    <x v="160"/>
    <x v="5"/>
    <x v="0"/>
    <m/>
    <x v="89"/>
    <x v="52"/>
    <x v="6"/>
    <x v="33"/>
    <n v="-792.28"/>
  </r>
  <r>
    <x v="94"/>
    <x v="5"/>
    <x v="0"/>
    <m/>
    <x v="75"/>
    <x v="52"/>
    <x v="6"/>
    <x v="31"/>
    <n v="-496.58"/>
  </r>
  <r>
    <x v="111"/>
    <x v="6"/>
    <x v="0"/>
    <m/>
    <x v="26"/>
    <x v="52"/>
    <x v="3"/>
    <x v="27"/>
    <n v="-19.77"/>
  </r>
  <r>
    <x v="106"/>
    <x v="6"/>
    <x v="0"/>
    <m/>
    <x v="94"/>
    <x v="52"/>
    <x v="6"/>
    <x v="3"/>
    <n v="-30"/>
  </r>
  <r>
    <x v="112"/>
    <x v="6"/>
    <x v="0"/>
    <m/>
    <x v="80"/>
    <x v="52"/>
    <x v="3"/>
    <x v="27"/>
    <n v="-64.78"/>
  </r>
  <r>
    <x v="112"/>
    <x v="6"/>
    <x v="0"/>
    <m/>
    <x v="80"/>
    <x v="52"/>
    <x v="3"/>
    <x v="27"/>
    <n v="-20.239999999999998"/>
  </r>
  <r>
    <x v="113"/>
    <x v="6"/>
    <x v="0"/>
    <m/>
    <x v="77"/>
    <x v="52"/>
    <x v="5"/>
    <x v="15"/>
    <n v="10000"/>
  </r>
  <r>
    <x v="113"/>
    <x v="6"/>
    <x v="0"/>
    <m/>
    <x v="98"/>
    <x v="52"/>
    <x v="3"/>
    <x v="35"/>
    <n v="-224.59"/>
  </r>
  <r>
    <x v="113"/>
    <x v="6"/>
    <x v="0"/>
    <m/>
    <x v="26"/>
    <x v="52"/>
    <x v="3"/>
    <x v="27"/>
    <n v="-30.81"/>
  </r>
  <r>
    <x v="113"/>
    <x v="6"/>
    <x v="0"/>
    <m/>
    <x v="26"/>
    <x v="52"/>
    <x v="3"/>
    <x v="27"/>
    <n v="-28.04"/>
  </r>
  <r>
    <x v="117"/>
    <x v="6"/>
    <x v="0"/>
    <m/>
    <x v="83"/>
    <x v="52"/>
    <x v="6"/>
    <x v="3"/>
    <n v="-31.5"/>
  </r>
  <r>
    <x v="117"/>
    <x v="6"/>
    <x v="0"/>
    <m/>
    <x v="80"/>
    <x v="52"/>
    <x v="3"/>
    <x v="27"/>
    <n v="-11.37"/>
  </r>
  <r>
    <x v="108"/>
    <x v="6"/>
    <x v="0"/>
    <m/>
    <x v="78"/>
    <x v="52"/>
    <x v="3"/>
    <x v="35"/>
    <n v="-119.84"/>
  </r>
  <r>
    <x v="108"/>
    <x v="6"/>
    <x v="0"/>
    <m/>
    <x v="79"/>
    <x v="52"/>
    <x v="3"/>
    <x v="27"/>
    <n v="-21.16"/>
  </r>
  <r>
    <x v="110"/>
    <x v="6"/>
    <x v="0"/>
    <m/>
    <x v="80"/>
    <x v="52"/>
    <x v="3"/>
    <x v="27"/>
    <n v="-29.57"/>
  </r>
  <r>
    <x v="110"/>
    <x v="6"/>
    <x v="0"/>
    <m/>
    <x v="97"/>
    <x v="52"/>
    <x v="6"/>
    <x v="3"/>
    <n v="-21.83"/>
  </r>
  <r>
    <x v="120"/>
    <x v="6"/>
    <x v="0"/>
    <m/>
    <x v="80"/>
    <x v="52"/>
    <x v="3"/>
    <x v="27"/>
    <n v="-215.42"/>
  </r>
  <r>
    <x v="121"/>
    <x v="6"/>
    <x v="0"/>
    <m/>
    <x v="79"/>
    <x v="52"/>
    <x v="3"/>
    <x v="27"/>
    <n v="-10.96"/>
  </r>
  <r>
    <x v="166"/>
    <x v="6"/>
    <x v="0"/>
    <m/>
    <x v="78"/>
    <x v="52"/>
    <x v="3"/>
    <x v="35"/>
    <n v="-142.9"/>
  </r>
  <r>
    <x v="166"/>
    <x v="6"/>
    <x v="0"/>
    <m/>
    <x v="79"/>
    <x v="52"/>
    <x v="3"/>
    <x v="27"/>
    <n v="-32.25"/>
  </r>
  <r>
    <x v="166"/>
    <x v="6"/>
    <x v="0"/>
    <m/>
    <x v="78"/>
    <x v="52"/>
    <x v="3"/>
    <x v="35"/>
    <n v="-21.65"/>
  </r>
  <r>
    <x v="166"/>
    <x v="6"/>
    <x v="0"/>
    <m/>
    <x v="79"/>
    <x v="52"/>
    <x v="3"/>
    <x v="27"/>
    <n v="-20.37"/>
  </r>
  <r>
    <x v="109"/>
    <x v="6"/>
    <x v="0"/>
    <m/>
    <x v="4"/>
    <x v="52"/>
    <x v="3"/>
    <x v="27"/>
    <n v="-80.650000000000006"/>
  </r>
  <r>
    <x v="109"/>
    <x v="6"/>
    <x v="0"/>
    <m/>
    <x v="83"/>
    <x v="52"/>
    <x v="6"/>
    <x v="3"/>
    <n v="-31.5"/>
  </r>
  <r>
    <x v="167"/>
    <x v="6"/>
    <x v="0"/>
    <m/>
    <x v="78"/>
    <x v="52"/>
    <x v="3"/>
    <x v="35"/>
    <n v="-55.42"/>
  </r>
  <r>
    <x v="124"/>
    <x v="6"/>
    <x v="0"/>
    <m/>
    <x v="78"/>
    <x v="52"/>
    <x v="3"/>
    <x v="35"/>
    <n v="-103.95"/>
  </r>
  <r>
    <x v="133"/>
    <x v="6"/>
    <x v="0"/>
    <m/>
    <x v="79"/>
    <x v="52"/>
    <x v="3"/>
    <x v="27"/>
    <n v="-62.51"/>
  </r>
  <r>
    <x v="133"/>
    <x v="6"/>
    <x v="0"/>
    <m/>
    <x v="79"/>
    <x v="52"/>
    <x v="3"/>
    <x v="27"/>
    <n v="-29.78"/>
  </r>
  <r>
    <x v="133"/>
    <x v="6"/>
    <x v="0"/>
    <m/>
    <x v="97"/>
    <x v="52"/>
    <x v="6"/>
    <x v="3"/>
    <n v="-29"/>
  </r>
  <r>
    <x v="114"/>
    <x v="6"/>
    <x v="0"/>
    <m/>
    <x v="99"/>
    <x v="52"/>
    <x v="6"/>
    <x v="34"/>
    <n v="-44"/>
  </r>
  <r>
    <x v="115"/>
    <x v="6"/>
    <x v="0"/>
    <m/>
    <x v="74"/>
    <x v="52"/>
    <x v="7"/>
    <x v="30"/>
    <n v="-3941.3"/>
  </r>
  <r>
    <x v="90"/>
    <x v="6"/>
    <x v="0"/>
    <m/>
    <x v="89"/>
    <x v="52"/>
    <x v="6"/>
    <x v="33"/>
    <n v="-792.28"/>
  </r>
  <r>
    <x v="115"/>
    <x v="6"/>
    <x v="0"/>
    <m/>
    <x v="75"/>
    <x v="52"/>
    <x v="6"/>
    <x v="31"/>
    <n v="-496.58"/>
  </r>
  <r>
    <x v="122"/>
    <x v="6"/>
    <x v="0"/>
    <m/>
    <x v="100"/>
    <x v="52"/>
    <x v="3"/>
    <x v="36"/>
    <n v="-200"/>
  </r>
  <r>
    <x v="134"/>
    <x v="7"/>
    <x v="0"/>
    <m/>
    <x v="80"/>
    <x v="52"/>
    <x v="3"/>
    <x v="27"/>
    <n v="-370.53"/>
  </r>
  <r>
    <x v="135"/>
    <x v="7"/>
    <x v="0"/>
    <m/>
    <x v="101"/>
    <x v="52"/>
    <x v="3"/>
    <x v="27"/>
    <n v="-24"/>
  </r>
  <r>
    <x v="132"/>
    <x v="7"/>
    <x v="0"/>
    <m/>
    <x v="4"/>
    <x v="52"/>
    <x v="3"/>
    <x v="27"/>
    <n v="-338.49"/>
  </r>
  <r>
    <x v="132"/>
    <x v="7"/>
    <x v="0"/>
    <m/>
    <x v="80"/>
    <x v="52"/>
    <x v="3"/>
    <x v="27"/>
    <n v="-123.79"/>
  </r>
  <r>
    <x v="132"/>
    <x v="7"/>
    <x v="0"/>
    <m/>
    <x v="94"/>
    <x v="52"/>
    <x v="6"/>
    <x v="3"/>
    <n v="-32"/>
  </r>
  <r>
    <x v="130"/>
    <x v="7"/>
    <x v="0"/>
    <m/>
    <x v="80"/>
    <x v="52"/>
    <x v="3"/>
    <x v="27"/>
    <n v="-24.03"/>
  </r>
  <r>
    <x v="126"/>
    <x v="7"/>
    <x v="0"/>
    <m/>
    <x v="4"/>
    <x v="52"/>
    <x v="3"/>
    <x v="27"/>
    <n v="-116.03"/>
  </r>
  <r>
    <x v="126"/>
    <x v="7"/>
    <x v="0"/>
    <m/>
    <x v="79"/>
    <x v="52"/>
    <x v="3"/>
    <x v="27"/>
    <n v="-59.42"/>
  </r>
  <r>
    <x v="138"/>
    <x v="7"/>
    <x v="0"/>
    <m/>
    <x v="102"/>
    <x v="52"/>
    <x v="3"/>
    <x v="27"/>
    <n v="-9.2899999999999991"/>
  </r>
  <r>
    <x v="139"/>
    <x v="7"/>
    <x v="0"/>
    <m/>
    <x v="80"/>
    <x v="52"/>
    <x v="3"/>
    <x v="27"/>
    <n v="-68.59"/>
  </r>
  <r>
    <x v="141"/>
    <x v="7"/>
    <x v="0"/>
    <m/>
    <x v="86"/>
    <x v="52"/>
    <x v="6"/>
    <x v="3"/>
    <n v="-25"/>
  </r>
  <r>
    <x v="141"/>
    <x v="7"/>
    <x v="0"/>
    <m/>
    <x v="79"/>
    <x v="52"/>
    <x v="3"/>
    <x v="27"/>
    <n v="-22.65"/>
  </r>
  <r>
    <x v="142"/>
    <x v="7"/>
    <x v="0"/>
    <m/>
    <x v="103"/>
    <x v="52"/>
    <x v="3"/>
    <x v="27"/>
    <n v="-19.86"/>
  </r>
  <r>
    <x v="142"/>
    <x v="7"/>
    <x v="0"/>
    <m/>
    <x v="79"/>
    <x v="52"/>
    <x v="3"/>
    <x v="27"/>
    <n v="-14.8"/>
  </r>
  <r>
    <x v="168"/>
    <x v="7"/>
    <x v="0"/>
    <m/>
    <x v="86"/>
    <x v="52"/>
    <x v="6"/>
    <x v="3"/>
    <n v="-25"/>
  </r>
  <r>
    <x v="128"/>
    <x v="7"/>
    <x v="0"/>
    <m/>
    <x v="80"/>
    <x v="52"/>
    <x v="3"/>
    <x v="27"/>
    <n v="-198.68"/>
  </r>
  <r>
    <x v="169"/>
    <x v="7"/>
    <x v="0"/>
    <m/>
    <x v="97"/>
    <x v="52"/>
    <x v="6"/>
    <x v="3"/>
    <n v="-25"/>
  </r>
  <r>
    <x v="143"/>
    <x v="7"/>
    <x v="0"/>
    <m/>
    <x v="79"/>
    <x v="52"/>
    <x v="3"/>
    <x v="27"/>
    <n v="-20.96"/>
  </r>
  <r>
    <x v="170"/>
    <x v="7"/>
    <x v="0"/>
    <m/>
    <x v="19"/>
    <x v="52"/>
    <x v="5"/>
    <x v="15"/>
    <n v="10000"/>
  </r>
  <r>
    <x v="170"/>
    <x v="7"/>
    <x v="0"/>
    <m/>
    <x v="80"/>
    <x v="52"/>
    <x v="3"/>
    <x v="27"/>
    <n v="-15.45"/>
  </r>
  <r>
    <x v="145"/>
    <x v="7"/>
    <x v="0"/>
    <m/>
    <x v="88"/>
    <x v="52"/>
    <x v="6"/>
    <x v="3"/>
    <n v="-30"/>
  </r>
  <r>
    <x v="117"/>
    <x v="7"/>
    <x v="0"/>
    <n v="1169"/>
    <x v="104"/>
    <x v="192"/>
    <x v="6"/>
    <x v="34"/>
    <n v="-21.17"/>
  </r>
  <r>
    <x v="109"/>
    <x v="7"/>
    <x v="0"/>
    <n v="1171"/>
    <x v="73"/>
    <x v="52"/>
    <x v="4"/>
    <x v="12"/>
    <n v="-4235"/>
  </r>
  <r>
    <x v="134"/>
    <x v="7"/>
    <x v="0"/>
    <n v="1172"/>
    <x v="75"/>
    <x v="52"/>
    <x v="6"/>
    <x v="31"/>
    <n v="-496.58"/>
  </r>
  <r>
    <x v="134"/>
    <x v="7"/>
    <x v="0"/>
    <n v="1173"/>
    <x v="74"/>
    <x v="52"/>
    <x v="7"/>
    <x v="30"/>
    <n v="-3941.3"/>
  </r>
  <r>
    <x v="134"/>
    <x v="7"/>
    <x v="0"/>
    <n v="1174"/>
    <x v="89"/>
    <x v="52"/>
    <x v="6"/>
    <x v="33"/>
    <n v="-792.28"/>
  </r>
  <r>
    <x v="134"/>
    <x v="7"/>
    <x v="0"/>
    <n v="1175"/>
    <x v="105"/>
    <x v="193"/>
    <x v="1"/>
    <x v="37"/>
    <n v="-4071.58"/>
  </r>
  <r>
    <x v="135"/>
    <x v="7"/>
    <x v="0"/>
    <n v="1176"/>
    <x v="106"/>
    <x v="52"/>
    <x v="6"/>
    <x v="38"/>
    <n v="-50"/>
  </r>
  <r>
    <x v="127"/>
    <x v="7"/>
    <x v="0"/>
    <n v="1177"/>
    <x v="107"/>
    <x v="52"/>
    <x v="6"/>
    <x v="39"/>
    <n v="-200"/>
  </r>
  <r>
    <x v="171"/>
    <x v="10"/>
    <x v="0"/>
    <m/>
    <x v="0"/>
    <x v="194"/>
    <x v="0"/>
    <x v="0"/>
    <n v="5676"/>
  </r>
  <r>
    <x v="172"/>
    <x v="10"/>
    <x v="0"/>
    <m/>
    <x v="0"/>
    <x v="195"/>
    <x v="0"/>
    <x v="0"/>
    <n v="3527"/>
  </r>
  <r>
    <x v="173"/>
    <x v="10"/>
    <x v="0"/>
    <m/>
    <x v="0"/>
    <x v="196"/>
    <x v="0"/>
    <x v="0"/>
    <n v="5049.18"/>
  </r>
  <r>
    <x v="174"/>
    <x v="10"/>
    <x v="0"/>
    <m/>
    <x v="19"/>
    <x v="21"/>
    <x v="5"/>
    <x v="15"/>
    <n v="-10000"/>
  </r>
  <r>
    <x v="175"/>
    <x v="10"/>
    <x v="0"/>
    <m/>
    <x v="0"/>
    <x v="197"/>
    <x v="0"/>
    <x v="0"/>
    <n v="3921"/>
  </r>
  <r>
    <x v="176"/>
    <x v="10"/>
    <x v="0"/>
    <m/>
    <x v="2"/>
    <x v="198"/>
    <x v="2"/>
    <x v="2"/>
    <n v="-4618.7299999999996"/>
  </r>
  <r>
    <x v="171"/>
    <x v="10"/>
    <x v="0"/>
    <m/>
    <x v="3"/>
    <x v="199"/>
    <x v="2"/>
    <x v="3"/>
    <n v="-98.83"/>
  </r>
  <r>
    <x v="177"/>
    <x v="10"/>
    <x v="0"/>
    <n v="1439"/>
    <x v="108"/>
    <x v="52"/>
    <x v="3"/>
    <x v="9"/>
    <n v="-10.36"/>
  </r>
  <r>
    <x v="177"/>
    <x v="10"/>
    <x v="0"/>
    <n v="1440"/>
    <x v="2"/>
    <x v="200"/>
    <x v="1"/>
    <x v="34"/>
    <n v="-25"/>
  </r>
  <r>
    <x v="178"/>
    <x v="10"/>
    <x v="0"/>
    <n v="1441"/>
    <x v="109"/>
    <x v="52"/>
    <x v="4"/>
    <x v="12"/>
    <n v="-270"/>
  </r>
  <r>
    <x v="178"/>
    <x v="10"/>
    <x v="0"/>
    <n v="1442"/>
    <x v="47"/>
    <x v="52"/>
    <x v="4"/>
    <x v="40"/>
    <n v="-260"/>
  </r>
  <r>
    <x v="178"/>
    <x v="10"/>
    <x v="0"/>
    <n v="1443"/>
    <x v="62"/>
    <x v="52"/>
    <x v="4"/>
    <x v="26"/>
    <n v="-175"/>
  </r>
  <r>
    <x v="178"/>
    <x v="10"/>
    <x v="0"/>
    <n v="1444"/>
    <x v="66"/>
    <x v="52"/>
    <x v="4"/>
    <x v="26"/>
    <n v="-70"/>
  </r>
  <r>
    <x v="178"/>
    <x v="10"/>
    <x v="0"/>
    <n v="1445"/>
    <x v="65"/>
    <x v="52"/>
    <x v="4"/>
    <x v="26"/>
    <n v="-70"/>
  </r>
  <r>
    <x v="178"/>
    <x v="10"/>
    <x v="0"/>
    <n v="1446"/>
    <x v="110"/>
    <x v="52"/>
    <x v="4"/>
    <x v="26"/>
    <n v="-70"/>
  </r>
  <r>
    <x v="176"/>
    <x v="10"/>
    <x v="0"/>
    <n v="1447"/>
    <x v="31"/>
    <x v="52"/>
    <x v="3"/>
    <x v="27"/>
    <n v="-542.27"/>
  </r>
  <r>
    <x v="176"/>
    <x v="10"/>
    <x v="0"/>
    <n v="1448"/>
    <x v="9"/>
    <x v="52"/>
    <x v="2"/>
    <x v="8"/>
    <n v="-152.63999999999999"/>
  </r>
  <r>
    <x v="176"/>
    <x v="10"/>
    <x v="0"/>
    <n v="1449"/>
    <x v="26"/>
    <x v="52"/>
    <x v="3"/>
    <x v="4"/>
    <n v="-360.91"/>
  </r>
  <r>
    <x v="176"/>
    <x v="10"/>
    <x v="0"/>
    <n v="1450"/>
    <x v="111"/>
    <x v="52"/>
    <x v="3"/>
    <x v="27"/>
    <n v="-393.18"/>
  </r>
  <r>
    <x v="176"/>
    <x v="10"/>
    <x v="0"/>
    <n v="1451"/>
    <x v="112"/>
    <x v="201"/>
    <x v="6"/>
    <x v="34"/>
    <n v="-41"/>
  </r>
  <r>
    <x v="176"/>
    <x v="10"/>
    <x v="0"/>
    <n v="1452"/>
    <x v="113"/>
    <x v="52"/>
    <x v="1"/>
    <x v="11"/>
    <n v="-47.41"/>
  </r>
  <r>
    <x v="176"/>
    <x v="10"/>
    <x v="0"/>
    <n v="1453"/>
    <x v="114"/>
    <x v="52"/>
    <x v="3"/>
    <x v="13"/>
    <n v="-32.4"/>
  </r>
  <r>
    <x v="176"/>
    <x v="10"/>
    <x v="0"/>
    <n v="1454"/>
    <x v="21"/>
    <x v="52"/>
    <x v="3"/>
    <x v="24"/>
    <n v="-285.45999999999998"/>
  </r>
  <r>
    <x v="176"/>
    <x v="10"/>
    <x v="0"/>
    <n v="1455"/>
    <x v="115"/>
    <x v="202"/>
    <x v="0"/>
    <x v="41"/>
    <n v="-64.650000000000006"/>
  </r>
  <r>
    <x v="176"/>
    <x v="10"/>
    <x v="0"/>
    <n v="1456"/>
    <x v="116"/>
    <x v="52"/>
    <x v="2"/>
    <x v="8"/>
    <n v="-21.47"/>
  </r>
  <r>
    <x v="176"/>
    <x v="10"/>
    <x v="0"/>
    <n v="1457"/>
    <x v="33"/>
    <x v="52"/>
    <x v="3"/>
    <x v="4"/>
    <n v="-443.83"/>
  </r>
  <r>
    <x v="179"/>
    <x v="10"/>
    <x v="0"/>
    <n v="1458"/>
    <x v="109"/>
    <x v="52"/>
    <x v="4"/>
    <x v="12"/>
    <n v="-270"/>
  </r>
  <r>
    <x v="179"/>
    <x v="10"/>
    <x v="0"/>
    <n v="1459"/>
    <x v="47"/>
    <x v="52"/>
    <x v="4"/>
    <x v="40"/>
    <n v="-260"/>
  </r>
  <r>
    <x v="179"/>
    <x v="10"/>
    <x v="0"/>
    <n v="1460"/>
    <x v="117"/>
    <x v="52"/>
    <x v="4"/>
    <x v="26"/>
    <n v="-120"/>
  </r>
  <r>
    <x v="180"/>
    <x v="10"/>
    <x v="0"/>
    <n v="1461"/>
    <x v="118"/>
    <x v="52"/>
    <x v="3"/>
    <x v="9"/>
    <n v="-10.65"/>
  </r>
  <r>
    <x v="180"/>
    <x v="10"/>
    <x v="0"/>
    <n v="1462"/>
    <x v="62"/>
    <x v="52"/>
    <x v="4"/>
    <x v="26"/>
    <n v="-87.5"/>
  </r>
  <r>
    <x v="180"/>
    <x v="10"/>
    <x v="0"/>
    <n v="1463"/>
    <x v="65"/>
    <x v="52"/>
    <x v="4"/>
    <x v="26"/>
    <n v="-70"/>
  </r>
  <r>
    <x v="180"/>
    <x v="10"/>
    <x v="0"/>
    <n v="1464"/>
    <x v="119"/>
    <x v="52"/>
    <x v="4"/>
    <x v="26"/>
    <n v="-70"/>
  </r>
  <r>
    <x v="181"/>
    <x v="10"/>
    <x v="0"/>
    <n v="1465"/>
    <x v="31"/>
    <x v="52"/>
    <x v="3"/>
    <x v="27"/>
    <n v="-342.76"/>
  </r>
  <r>
    <x v="182"/>
    <x v="10"/>
    <x v="0"/>
    <n v="1466"/>
    <x v="108"/>
    <x v="52"/>
    <x v="3"/>
    <x v="9"/>
    <n v="-29.22"/>
  </r>
  <r>
    <x v="182"/>
    <x v="10"/>
    <x v="0"/>
    <n v="1467"/>
    <x v="109"/>
    <x v="52"/>
    <x v="4"/>
    <x v="12"/>
    <n v="-270"/>
  </r>
  <r>
    <x v="182"/>
    <x v="10"/>
    <x v="0"/>
    <n v="1468"/>
    <x v="47"/>
    <x v="52"/>
    <x v="4"/>
    <x v="40"/>
    <n v="-260"/>
  </r>
  <r>
    <x v="182"/>
    <x v="10"/>
    <x v="0"/>
    <n v="1469"/>
    <x v="62"/>
    <x v="52"/>
    <x v="4"/>
    <x v="26"/>
    <n v="-157.5"/>
  </r>
  <r>
    <x v="182"/>
    <x v="10"/>
    <x v="0"/>
    <n v="1470"/>
    <x v="119"/>
    <x v="52"/>
    <x v="4"/>
    <x v="26"/>
    <n v="-140"/>
  </r>
  <r>
    <x v="182"/>
    <x v="10"/>
    <x v="0"/>
    <n v="1471"/>
    <x v="65"/>
    <x v="52"/>
    <x v="4"/>
    <x v="26"/>
    <n v="-70"/>
  </r>
  <r>
    <x v="183"/>
    <x v="10"/>
    <x v="0"/>
    <n v="1472"/>
    <x v="67"/>
    <x v="52"/>
    <x v="3"/>
    <x v="13"/>
    <n v="-176.14"/>
  </r>
  <r>
    <x v="184"/>
    <x v="10"/>
    <x v="0"/>
    <n v="1473"/>
    <x v="120"/>
    <x v="52"/>
    <x v="5"/>
    <x v="42"/>
    <n v="-100"/>
  </r>
  <r>
    <x v="173"/>
    <x v="10"/>
    <x v="0"/>
    <n v="1474"/>
    <x v="121"/>
    <x v="52"/>
    <x v="4"/>
    <x v="12"/>
    <n v="-12"/>
  </r>
  <r>
    <x v="185"/>
    <x v="10"/>
    <x v="0"/>
    <n v="1475"/>
    <x v="47"/>
    <x v="52"/>
    <x v="4"/>
    <x v="40"/>
    <n v="-260"/>
  </r>
  <r>
    <x v="185"/>
    <x v="10"/>
    <x v="0"/>
    <n v="1476"/>
    <x v="109"/>
    <x v="52"/>
    <x v="4"/>
    <x v="40"/>
    <n v="-270"/>
  </r>
  <r>
    <x v="185"/>
    <x v="10"/>
    <x v="0"/>
    <n v="1477"/>
    <x v="122"/>
    <x v="52"/>
    <x v="3"/>
    <x v="27"/>
    <n v="-322.33999999999997"/>
  </r>
  <r>
    <x v="186"/>
    <x v="10"/>
    <x v="0"/>
    <n v="1479"/>
    <x v="109"/>
    <x v="52"/>
    <x v="4"/>
    <x v="40"/>
    <n v="-270"/>
  </r>
  <r>
    <x v="186"/>
    <x v="10"/>
    <x v="0"/>
    <n v="1480"/>
    <x v="47"/>
    <x v="52"/>
    <x v="4"/>
    <x v="40"/>
    <n v="-260"/>
  </r>
  <r>
    <x v="178"/>
    <x v="10"/>
    <x v="0"/>
    <m/>
    <x v="79"/>
    <x v="52"/>
    <x v="3"/>
    <x v="27"/>
    <n v="-24.67"/>
  </r>
  <r>
    <x v="176"/>
    <x v="10"/>
    <x v="0"/>
    <m/>
    <x v="4"/>
    <x v="52"/>
    <x v="3"/>
    <x v="27"/>
    <n v="-57.37"/>
  </r>
  <r>
    <x v="171"/>
    <x v="10"/>
    <x v="0"/>
    <m/>
    <x v="94"/>
    <x v="52"/>
    <x v="6"/>
    <x v="3"/>
    <n v="-31.16"/>
  </r>
  <r>
    <x v="171"/>
    <x v="10"/>
    <x v="0"/>
    <m/>
    <x v="123"/>
    <x v="52"/>
    <x v="3"/>
    <x v="27"/>
    <n v="-25.16"/>
  </r>
  <r>
    <x v="179"/>
    <x v="10"/>
    <x v="0"/>
    <m/>
    <x v="79"/>
    <x v="52"/>
    <x v="3"/>
    <x v="27"/>
    <n v="-21.97"/>
  </r>
  <r>
    <x v="180"/>
    <x v="10"/>
    <x v="0"/>
    <m/>
    <x v="79"/>
    <x v="52"/>
    <x v="3"/>
    <x v="27"/>
    <n v="-131.49"/>
  </r>
  <r>
    <x v="180"/>
    <x v="10"/>
    <x v="0"/>
    <m/>
    <x v="79"/>
    <x v="52"/>
    <x v="3"/>
    <x v="27"/>
    <n v="-46.23"/>
  </r>
  <r>
    <x v="180"/>
    <x v="10"/>
    <x v="0"/>
    <m/>
    <x v="97"/>
    <x v="52"/>
    <x v="6"/>
    <x v="3"/>
    <n v="-20"/>
  </r>
  <r>
    <x v="187"/>
    <x v="10"/>
    <x v="0"/>
    <m/>
    <x v="80"/>
    <x v="52"/>
    <x v="3"/>
    <x v="27"/>
    <n v="-215.15"/>
  </r>
  <r>
    <x v="187"/>
    <x v="10"/>
    <x v="0"/>
    <m/>
    <x v="97"/>
    <x v="52"/>
    <x v="6"/>
    <x v="3"/>
    <n v="-29"/>
  </r>
  <r>
    <x v="184"/>
    <x v="10"/>
    <x v="0"/>
    <m/>
    <x v="86"/>
    <x v="52"/>
    <x v="6"/>
    <x v="3"/>
    <n v="-31.3"/>
  </r>
  <r>
    <x v="185"/>
    <x v="10"/>
    <x v="0"/>
    <m/>
    <x v="79"/>
    <x v="52"/>
    <x v="3"/>
    <x v="27"/>
    <n v="-162.66999999999999"/>
  </r>
  <r>
    <x v="174"/>
    <x v="10"/>
    <x v="0"/>
    <m/>
    <x v="19"/>
    <x v="52"/>
    <x v="5"/>
    <x v="15"/>
    <n v="10000"/>
  </r>
  <r>
    <x v="174"/>
    <x v="10"/>
    <x v="0"/>
    <m/>
    <x v="79"/>
    <x v="52"/>
    <x v="3"/>
    <x v="27"/>
    <n v="-123.36"/>
  </r>
  <r>
    <x v="174"/>
    <x v="10"/>
    <x v="0"/>
    <m/>
    <x v="94"/>
    <x v="52"/>
    <x v="6"/>
    <x v="3"/>
    <n v="-30.5"/>
  </r>
  <r>
    <x v="188"/>
    <x v="10"/>
    <x v="0"/>
    <m/>
    <x v="78"/>
    <x v="52"/>
    <x v="3"/>
    <x v="27"/>
    <n v="-86.12"/>
  </r>
  <r>
    <x v="189"/>
    <x v="10"/>
    <x v="0"/>
    <m/>
    <x v="79"/>
    <x v="52"/>
    <x v="3"/>
    <x v="27"/>
    <n v="-59.75"/>
  </r>
  <r>
    <x v="186"/>
    <x v="10"/>
    <x v="0"/>
    <m/>
    <x v="94"/>
    <x v="52"/>
    <x v="6"/>
    <x v="3"/>
    <n v="-31"/>
  </r>
  <r>
    <x v="186"/>
    <x v="10"/>
    <x v="0"/>
    <m/>
    <x v="79"/>
    <x v="52"/>
    <x v="3"/>
    <x v="27"/>
    <n v="-12.67"/>
  </r>
  <r>
    <x v="145"/>
    <x v="10"/>
    <x v="0"/>
    <n v="1179"/>
    <x v="75"/>
    <x v="52"/>
    <x v="6"/>
    <x v="31"/>
    <n v="-496.58"/>
  </r>
  <r>
    <x v="170"/>
    <x v="10"/>
    <x v="0"/>
    <n v="1180"/>
    <x v="74"/>
    <x v="52"/>
    <x v="7"/>
    <x v="30"/>
    <n v="-3941.3"/>
  </r>
  <r>
    <x v="170"/>
    <x v="10"/>
    <x v="0"/>
    <n v="1181"/>
    <x v="124"/>
    <x v="52"/>
    <x v="1"/>
    <x v="34"/>
    <n v="-25"/>
  </r>
  <r>
    <x v="190"/>
    <x v="10"/>
    <x v="0"/>
    <n v="1182"/>
    <x v="125"/>
    <x v="52"/>
    <x v="6"/>
    <x v="34"/>
    <n v="-45"/>
  </r>
  <r>
    <x v="187"/>
    <x v="10"/>
    <x v="0"/>
    <n v="1185"/>
    <x v="89"/>
    <x v="52"/>
    <x v="6"/>
    <x v="33"/>
    <n v="-792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Q19" firstHeaderRow="1" firstDataRow="3" firstDataCol="1" rowPageCount="4" colPageCount="1"/>
  <pivotFields count="9">
    <pivotField axis="axisPage" compact="0" numFmtId="14" outline="0" subtotalTop="0" showAll="0" includeNewItemsInFilter="1">
      <items count="192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Col" compact="0" outline="0" subtotalTop="0" showAll="0" includeNewItemsInFilter="1">
      <items count="14">
        <item x="0"/>
        <item x="1"/>
        <item x="2"/>
        <item x="3"/>
        <item x="4"/>
        <item m="1" x="11"/>
        <item x="5"/>
        <item x="6"/>
        <item x="7"/>
        <item x="8"/>
        <item x="9"/>
        <item x="10"/>
        <item m="1" x="12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38">
        <item x="27"/>
        <item x="17"/>
        <item x="5"/>
        <item x="23"/>
        <item x="21"/>
        <item m="1" x="126"/>
        <item x="2"/>
        <item x="26"/>
        <item m="1" x="127"/>
        <item x="6"/>
        <item x="3"/>
        <item x="24"/>
        <item x="4"/>
        <item x="19"/>
        <item x="32"/>
        <item x="35"/>
        <item x="7"/>
        <item m="1" x="128"/>
        <item x="38"/>
        <item x="8"/>
        <item x="25"/>
        <item x="18"/>
        <item x="36"/>
        <item x="22"/>
        <item x="28"/>
        <item x="33"/>
        <item x="20"/>
        <item x="15"/>
        <item x="13"/>
        <item x="40"/>
        <item x="0"/>
        <item x="43"/>
        <item x="42"/>
        <item x="39"/>
        <item x="44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1"/>
        <item x="45"/>
        <item m="1" x="129"/>
        <item m="1" x="130"/>
        <item x="47"/>
        <item x="48"/>
        <item m="1" x="131"/>
        <item x="49"/>
        <item x="50"/>
        <item x="51"/>
        <item x="52"/>
        <item m="1" x="132"/>
        <item x="53"/>
        <item m="1" x="133"/>
        <item x="54"/>
        <item m="1" x="134"/>
        <item x="55"/>
        <item x="56"/>
        <item x="57"/>
        <item x="58"/>
        <item x="59"/>
        <item x="60"/>
        <item x="61"/>
        <item x="62"/>
        <item x="63"/>
        <item x="64"/>
        <item x="65"/>
        <item x="46"/>
        <item x="66"/>
        <item x="67"/>
        <item x="68"/>
        <item x="69"/>
        <item x="70"/>
        <item x="71"/>
        <item x="72"/>
        <item x="73"/>
        <item x="74"/>
        <item m="1" x="13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136"/>
        <item x="90"/>
        <item x="91"/>
        <item x="92"/>
        <item x="93"/>
        <item x="94"/>
        <item x="95"/>
        <item x="96"/>
        <item x="97"/>
        <item x="98"/>
        <item x="99"/>
        <item x="100"/>
        <item x="75"/>
        <item x="89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02"/>
        <item t="default"/>
      </items>
    </pivotField>
    <pivotField axis="axisPage" compact="0" outline="0" subtotalTop="0" showAll="0" includeNewItemsInFilter="1">
      <items count="216">
        <item x="53"/>
        <item x="159"/>
        <item x="9"/>
        <item m="1" x="203"/>
        <item x="67"/>
        <item x="124"/>
        <item x="31"/>
        <item x="145"/>
        <item x="148"/>
        <item x="157"/>
        <item m="1" x="204"/>
        <item x="89"/>
        <item x="117"/>
        <item x="95"/>
        <item x="78"/>
        <item x="86"/>
        <item x="87"/>
        <item x="88"/>
        <item x="59"/>
        <item x="98"/>
        <item x="11"/>
        <item x="134"/>
        <item x="40"/>
        <item x="54"/>
        <item x="41"/>
        <item x="79"/>
        <item x="7"/>
        <item x="12"/>
        <item x="5"/>
        <item x="6"/>
        <item x="109"/>
        <item m="1" x="205"/>
        <item x="16"/>
        <item x="18"/>
        <item x="37"/>
        <item x="57"/>
        <item x="58"/>
        <item x="45"/>
        <item x="108"/>
        <item m="1" x="206"/>
        <item x="64"/>
        <item x="56"/>
        <item x="118"/>
        <item x="8"/>
        <item x="36"/>
        <item x="160"/>
        <item x="111"/>
        <item x="30"/>
        <item x="23"/>
        <item x="25"/>
        <item x="33"/>
        <item x="156"/>
        <item x="135"/>
        <item x="136"/>
        <item x="115"/>
        <item m="1" x="207"/>
        <item x="112"/>
        <item x="142"/>
        <item x="47"/>
        <item x="92"/>
        <item x="77"/>
        <item x="70"/>
        <item x="71"/>
        <item x="91"/>
        <item x="105"/>
        <item x="106"/>
        <item x="66"/>
        <item x="32"/>
        <item x="80"/>
        <item x="138"/>
        <item x="13"/>
        <item x="154"/>
        <item m="1" x="208"/>
        <item x="42"/>
        <item x="116"/>
        <item x="113"/>
        <item x="69"/>
        <item x="97"/>
        <item x="10"/>
        <item x="27"/>
        <item x="146"/>
        <item x="152"/>
        <item x="4"/>
        <item x="63"/>
        <item x="14"/>
        <item x="43"/>
        <item x="60"/>
        <item x="15"/>
        <item x="155"/>
        <item x="81"/>
        <item x="128"/>
        <item x="121"/>
        <item x="141"/>
        <item x="65"/>
        <item x="76"/>
        <item x="90"/>
        <item x="55"/>
        <item x="44"/>
        <item x="46"/>
        <item x="39"/>
        <item x="19"/>
        <item x="17"/>
        <item x="35"/>
        <item x="38"/>
        <item x="20"/>
        <item x="34"/>
        <item x="158"/>
        <item x="161"/>
        <item m="1" x="209"/>
        <item x="150"/>
        <item m="1" x="210"/>
        <item m="1" x="211"/>
        <item x="114"/>
        <item m="1" x="212"/>
        <item m="1" x="213"/>
        <item m="1" x="214"/>
        <item x="61"/>
        <item x="96"/>
        <item x="99"/>
        <item x="93"/>
        <item x="94"/>
        <item x="139"/>
        <item x="62"/>
        <item x="140"/>
        <item x="72"/>
        <item x="74"/>
        <item x="75"/>
        <item x="82"/>
        <item x="73"/>
        <item x="26"/>
        <item x="28"/>
        <item x="29"/>
        <item x="24"/>
        <item x="22"/>
        <item x="131"/>
        <item x="132"/>
        <item x="130"/>
        <item x="102"/>
        <item x="103"/>
        <item x="133"/>
        <item x="104"/>
        <item x="101"/>
        <item x="49"/>
        <item x="50"/>
        <item x="51"/>
        <item x="48"/>
        <item x="84"/>
        <item x="85"/>
        <item x="100"/>
        <item x="83"/>
        <item x="0"/>
        <item x="2"/>
        <item x="3"/>
        <item x="1"/>
        <item x="21"/>
        <item x="52"/>
        <item x="110"/>
        <item x="120"/>
        <item x="126"/>
        <item x="129"/>
        <item x="143"/>
        <item x="68"/>
        <item x="107"/>
        <item x="119"/>
        <item x="122"/>
        <item x="123"/>
        <item x="125"/>
        <item x="127"/>
        <item x="137"/>
        <item x="144"/>
        <item x="147"/>
        <item x="149"/>
        <item x="151"/>
        <item x="15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4"/>
        <item x="195"/>
        <item x="196"/>
        <item x="197"/>
        <item x="198"/>
        <item x="199"/>
        <item x="201"/>
        <item x="202"/>
        <item x="192"/>
        <item x="193"/>
        <item x="200"/>
        <item t="default"/>
      </items>
    </pivotField>
    <pivotField axis="axisRow" compact="0" outline="0" subtotalTop="0" showAll="0" includeNewItemsInFilter="1">
      <items count="15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x="8"/>
        <item m="1" x="13"/>
        <item t="default"/>
      </items>
    </pivotField>
    <pivotField axis="axisPage" compact="0" outline="0" subtotalTop="0" showAll="0" includeNewItemsInFilter="1">
      <items count="51">
        <item x="13"/>
        <item x="16"/>
        <item x="18"/>
        <item x="2"/>
        <item x="3"/>
        <item m="1" x="43"/>
        <item x="4"/>
        <item m="1" x="44"/>
        <item x="12"/>
        <item x="5"/>
        <item m="1" x="45"/>
        <item x="10"/>
        <item x="9"/>
        <item x="19"/>
        <item m="1" x="46"/>
        <item x="11"/>
        <item x="17"/>
        <item x="1"/>
        <item x="0"/>
        <item m="1" x="47"/>
        <item x="8"/>
        <item x="7"/>
        <item x="15"/>
        <item x="22"/>
        <item x="27"/>
        <item x="6"/>
        <item x="14"/>
        <item x="23"/>
        <item x="21"/>
        <item x="24"/>
        <item x="25"/>
        <item x="26"/>
        <item x="20"/>
        <item x="28"/>
        <item x="29"/>
        <item x="30"/>
        <item x="31"/>
        <item m="1" x="48"/>
        <item x="33"/>
        <item x="34"/>
        <item x="35"/>
        <item x="32"/>
        <item x="36"/>
        <item x="38"/>
        <item x="39"/>
        <item m="1" x="49"/>
        <item x="40"/>
        <item x="41"/>
        <item x="42"/>
        <item x="37"/>
        <item t="default"/>
      </items>
    </pivotField>
    <pivotField dataField="1" compact="0" outline="0" subtotalTop="0" showAll="0" includeNewItemsInFilter="1"/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2"/>
    </i>
    <i t="grand">
      <x/>
    </i>
  </rowItems>
  <colFields count="2">
    <field x="2"/>
    <field x="1"/>
  </colFields>
  <colItems count="16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t="default">
      <x v="1"/>
    </i>
    <i t="grand">
      <x/>
    </i>
  </colItems>
  <pageFields count="4">
    <pageField fld="7" hier="0"/>
    <pageField fld="5" hier="0"/>
    <pageField fld="4" hier="0"/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opLeftCell="P32" workbookViewId="0">
      <selection activeCell="AC32" sqref="AC32"/>
    </sheetView>
  </sheetViews>
  <sheetFormatPr defaultRowHeight="13.2" x14ac:dyDescent="0.25"/>
  <cols>
    <col min="25" max="26" width="10.109375" customWidth="1"/>
  </cols>
  <sheetData>
    <row r="1" spans="1:29" x14ac:dyDescent="0.25">
      <c r="A1" t="s">
        <v>155</v>
      </c>
      <c r="B1" t="s">
        <v>156</v>
      </c>
      <c r="D1" t="s">
        <v>120</v>
      </c>
      <c r="E1" t="s">
        <v>121</v>
      </c>
      <c r="G1" t="s">
        <v>160</v>
      </c>
      <c r="H1" t="s">
        <v>161</v>
      </c>
      <c r="J1" t="s">
        <v>172</v>
      </c>
      <c r="K1" t="s">
        <v>173</v>
      </c>
      <c r="M1" t="s">
        <v>191</v>
      </c>
      <c r="N1" t="s">
        <v>192</v>
      </c>
      <c r="P1" t="s">
        <v>222</v>
      </c>
      <c r="Q1" t="s">
        <v>223</v>
      </c>
      <c r="S1" t="s">
        <v>249</v>
      </c>
      <c r="T1" t="s">
        <v>250</v>
      </c>
      <c r="V1" t="s">
        <v>449</v>
      </c>
      <c r="W1" t="s">
        <v>332</v>
      </c>
      <c r="Z1" t="s">
        <v>505</v>
      </c>
      <c r="AA1" t="s">
        <v>450</v>
      </c>
      <c r="AB1" t="s">
        <v>451</v>
      </c>
      <c r="AC1" t="s">
        <v>507</v>
      </c>
    </row>
    <row r="2" spans="1:29" x14ac:dyDescent="0.25">
      <c r="Z2" t="s">
        <v>506</v>
      </c>
    </row>
    <row r="3" spans="1:29" x14ac:dyDescent="0.25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  <c r="V3">
        <v>1176.07</v>
      </c>
      <c r="W3">
        <v>35.270000000000003</v>
      </c>
      <c r="Y3" s="33" t="s">
        <v>466</v>
      </c>
      <c r="Z3" s="33"/>
      <c r="AA3">
        <v>188.69</v>
      </c>
      <c r="AB3">
        <v>28.38</v>
      </c>
    </row>
    <row r="4" spans="1:29" x14ac:dyDescent="0.25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  <c r="V4">
        <v>218.55</v>
      </c>
      <c r="W4">
        <v>25.08</v>
      </c>
      <c r="Y4" s="33" t="s">
        <v>467</v>
      </c>
      <c r="Z4" s="33"/>
      <c r="AA4">
        <v>925.3</v>
      </c>
      <c r="AB4">
        <v>20.63</v>
      </c>
    </row>
    <row r="5" spans="1:29" x14ac:dyDescent="0.25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  <c r="V5">
        <v>175.8</v>
      </c>
      <c r="W5">
        <v>22.87</v>
      </c>
      <c r="Y5" s="33" t="s">
        <v>468</v>
      </c>
      <c r="Z5" s="33"/>
      <c r="AA5">
        <v>120.45</v>
      </c>
      <c r="AB5">
        <v>18.739999999999998</v>
      </c>
    </row>
    <row r="6" spans="1:29" x14ac:dyDescent="0.25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  <c r="V6">
        <v>155.84</v>
      </c>
      <c r="W6">
        <v>21.26</v>
      </c>
      <c r="Y6" s="33" t="s">
        <v>469</v>
      </c>
      <c r="Z6" s="33">
        <v>100</v>
      </c>
      <c r="AA6">
        <v>88.54</v>
      </c>
      <c r="AB6">
        <v>17.45</v>
      </c>
      <c r="AC6">
        <f>IF((AA6-Z6)&lt;0,0,AA6-Z6)</f>
        <v>0</v>
      </c>
    </row>
    <row r="7" spans="1:29" x14ac:dyDescent="0.25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  <c r="V7">
        <v>154.16</v>
      </c>
      <c r="W7">
        <v>11.53</v>
      </c>
      <c r="Y7" s="33" t="s">
        <v>470</v>
      </c>
      <c r="Z7" s="33">
        <v>60</v>
      </c>
      <c r="AA7">
        <v>70.540000000000006</v>
      </c>
      <c r="AB7">
        <v>13.63</v>
      </c>
      <c r="AC7">
        <f t="shared" ref="AC7:AC37" si="0">IF((AA7-Z7)&lt;0,0,AA7-Z7)</f>
        <v>10.540000000000006</v>
      </c>
    </row>
    <row r="8" spans="1:29" x14ac:dyDescent="0.25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  <c r="V8">
        <v>135.68</v>
      </c>
      <c r="Y8" s="33" t="s">
        <v>504</v>
      </c>
      <c r="Z8" s="33">
        <v>60</v>
      </c>
      <c r="AA8">
        <v>33.840000000000003</v>
      </c>
      <c r="AC8">
        <f t="shared" si="0"/>
        <v>0</v>
      </c>
    </row>
    <row r="9" spans="1:29" x14ac:dyDescent="0.25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  <c r="V9">
        <v>130.77000000000001</v>
      </c>
      <c r="W9">
        <f>SUM(W3:W7)</f>
        <v>116.01</v>
      </c>
      <c r="Y9" s="33" t="s">
        <v>471</v>
      </c>
      <c r="Z9" s="33">
        <v>60</v>
      </c>
      <c r="AA9">
        <v>102.1</v>
      </c>
      <c r="AB9">
        <f>SUM(AB3:AB7)</f>
        <v>98.83</v>
      </c>
      <c r="AC9">
        <f t="shared" si="0"/>
        <v>42.099999999999994</v>
      </c>
    </row>
    <row r="10" spans="1:29" x14ac:dyDescent="0.25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  <c r="V10">
        <v>123.9</v>
      </c>
      <c r="Y10" s="33" t="s">
        <v>472</v>
      </c>
      <c r="Z10" s="33">
        <v>60</v>
      </c>
      <c r="AA10">
        <v>67.650000000000006</v>
      </c>
      <c r="AC10">
        <f t="shared" si="0"/>
        <v>7.6500000000000057</v>
      </c>
    </row>
    <row r="11" spans="1:29" x14ac:dyDescent="0.25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  <c r="V11">
        <v>121.37</v>
      </c>
      <c r="Y11" s="33" t="s">
        <v>503</v>
      </c>
      <c r="Z11" s="33">
        <v>60</v>
      </c>
      <c r="AA11">
        <v>57.81</v>
      </c>
      <c r="AC11">
        <f t="shared" si="0"/>
        <v>0</v>
      </c>
    </row>
    <row r="12" spans="1:29" x14ac:dyDescent="0.25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  <c r="V12">
        <v>118.8</v>
      </c>
      <c r="Y12" s="33" t="s">
        <v>473</v>
      </c>
      <c r="Z12" s="33">
        <v>80</v>
      </c>
      <c r="AA12">
        <v>16.8</v>
      </c>
      <c r="AC12">
        <f t="shared" si="0"/>
        <v>0</v>
      </c>
    </row>
    <row r="13" spans="1:29" x14ac:dyDescent="0.25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  <c r="V13">
        <v>111.52</v>
      </c>
      <c r="Y13" s="33" t="s">
        <v>474</v>
      </c>
      <c r="Z13" s="33">
        <v>80</v>
      </c>
      <c r="AA13">
        <v>63.85</v>
      </c>
      <c r="AC13">
        <f t="shared" si="0"/>
        <v>0</v>
      </c>
    </row>
    <row r="14" spans="1:29" x14ac:dyDescent="0.25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  <c r="V14">
        <v>108.7</v>
      </c>
      <c r="Y14" s="33" t="s">
        <v>475</v>
      </c>
      <c r="Z14" s="33">
        <v>80</v>
      </c>
      <c r="AA14">
        <v>79.48</v>
      </c>
      <c r="AC14">
        <f t="shared" si="0"/>
        <v>0</v>
      </c>
    </row>
    <row r="15" spans="1:29" x14ac:dyDescent="0.25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  <c r="V15">
        <v>104.09</v>
      </c>
      <c r="Y15" s="33" t="s">
        <v>476</v>
      </c>
      <c r="Z15" s="33">
        <v>80</v>
      </c>
      <c r="AA15">
        <v>66.040000000000006</v>
      </c>
      <c r="AC15">
        <f t="shared" si="0"/>
        <v>0</v>
      </c>
    </row>
    <row r="16" spans="1:29" x14ac:dyDescent="0.25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  <c r="V16">
        <v>96.26</v>
      </c>
      <c r="Y16" s="33" t="s">
        <v>502</v>
      </c>
      <c r="Z16" s="33">
        <v>80</v>
      </c>
      <c r="AA16">
        <v>66.42</v>
      </c>
      <c r="AC16">
        <f t="shared" si="0"/>
        <v>0</v>
      </c>
    </row>
    <row r="17" spans="1:29" x14ac:dyDescent="0.25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  <c r="V17">
        <v>93.9</v>
      </c>
      <c r="Y17" s="33" t="s">
        <v>477</v>
      </c>
      <c r="Z17" s="33">
        <v>100</v>
      </c>
      <c r="AA17">
        <v>163.16999999999999</v>
      </c>
      <c r="AC17">
        <f t="shared" si="0"/>
        <v>63.169999999999987</v>
      </c>
    </row>
    <row r="18" spans="1:29" x14ac:dyDescent="0.25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  <c r="V18">
        <v>90.86</v>
      </c>
      <c r="Y18" s="33" t="s">
        <v>478</v>
      </c>
      <c r="Z18" s="33">
        <v>80</v>
      </c>
      <c r="AA18">
        <v>76.19</v>
      </c>
      <c r="AC18">
        <f t="shared" si="0"/>
        <v>0</v>
      </c>
    </row>
    <row r="19" spans="1:29" x14ac:dyDescent="0.25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  <c r="V19">
        <v>85.23</v>
      </c>
      <c r="Y19" s="33" t="s">
        <v>479</v>
      </c>
      <c r="Z19" s="33">
        <v>100</v>
      </c>
      <c r="AA19">
        <v>125.12</v>
      </c>
      <c r="AC19">
        <f t="shared" si="0"/>
        <v>25.120000000000005</v>
      </c>
    </row>
    <row r="20" spans="1:29" x14ac:dyDescent="0.25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  <c r="V20">
        <v>83.88</v>
      </c>
      <c r="Y20" s="33" t="s">
        <v>480</v>
      </c>
      <c r="Z20" s="33">
        <v>100</v>
      </c>
      <c r="AA20">
        <v>80.44</v>
      </c>
      <c r="AC20">
        <f t="shared" si="0"/>
        <v>0</v>
      </c>
    </row>
    <row r="21" spans="1:29" x14ac:dyDescent="0.25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  <c r="V21">
        <v>82.71</v>
      </c>
      <c r="Y21" s="33" t="s">
        <v>481</v>
      </c>
      <c r="Z21" s="33">
        <v>100</v>
      </c>
      <c r="AA21">
        <v>70.02</v>
      </c>
      <c r="AC21">
        <f t="shared" si="0"/>
        <v>0</v>
      </c>
    </row>
    <row r="22" spans="1:29" x14ac:dyDescent="0.25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  <c r="V22">
        <v>75.67</v>
      </c>
      <c r="Y22" s="33" t="s">
        <v>482</v>
      </c>
      <c r="Z22" s="33">
        <v>100</v>
      </c>
      <c r="AA22">
        <v>95.35</v>
      </c>
      <c r="AC22">
        <f t="shared" si="0"/>
        <v>0</v>
      </c>
    </row>
    <row r="23" spans="1:29" x14ac:dyDescent="0.25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  <c r="V23">
        <v>75.33</v>
      </c>
      <c r="Y23" s="33" t="s">
        <v>483</v>
      </c>
      <c r="Z23" s="33">
        <v>80</v>
      </c>
      <c r="AA23">
        <v>67.78</v>
      </c>
      <c r="AC23">
        <f t="shared" si="0"/>
        <v>0</v>
      </c>
    </row>
    <row r="24" spans="1:29" x14ac:dyDescent="0.25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  <c r="V24">
        <v>71.22</v>
      </c>
      <c r="Y24" s="33" t="s">
        <v>484</v>
      </c>
      <c r="Z24" s="33">
        <v>80</v>
      </c>
      <c r="AA24">
        <v>53.44</v>
      </c>
      <c r="AC24">
        <f t="shared" si="0"/>
        <v>0</v>
      </c>
    </row>
    <row r="25" spans="1:29" x14ac:dyDescent="0.25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  <c r="V25">
        <v>70.77</v>
      </c>
      <c r="Y25" s="33" t="s">
        <v>485</v>
      </c>
      <c r="Z25" s="33">
        <v>80</v>
      </c>
      <c r="AA25">
        <v>101.78</v>
      </c>
      <c r="AC25">
        <f t="shared" si="0"/>
        <v>21.78</v>
      </c>
    </row>
    <row r="26" spans="1:29" x14ac:dyDescent="0.25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  <c r="V26">
        <v>69.2</v>
      </c>
      <c r="Y26" s="33" t="s">
        <v>486</v>
      </c>
      <c r="Z26" s="33">
        <v>80</v>
      </c>
      <c r="AA26">
        <v>76.709999999999994</v>
      </c>
      <c r="AC26">
        <f t="shared" si="0"/>
        <v>0</v>
      </c>
    </row>
    <row r="27" spans="1:29" x14ac:dyDescent="0.25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  <c r="V27">
        <v>65.2</v>
      </c>
      <c r="Y27" s="33" t="s">
        <v>487</v>
      </c>
      <c r="Z27" s="33">
        <v>100</v>
      </c>
      <c r="AA27">
        <v>79.41</v>
      </c>
      <c r="AC27">
        <f t="shared" si="0"/>
        <v>0</v>
      </c>
    </row>
    <row r="28" spans="1:29" x14ac:dyDescent="0.25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  <c r="V28">
        <v>64.36</v>
      </c>
      <c r="Y28" s="33" t="s">
        <v>488</v>
      </c>
      <c r="Z28" s="33">
        <v>100</v>
      </c>
      <c r="AA28">
        <v>42.84</v>
      </c>
      <c r="AC28">
        <f t="shared" si="0"/>
        <v>0</v>
      </c>
    </row>
    <row r="29" spans="1:29" x14ac:dyDescent="0.25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  <c r="V29">
        <v>63.8</v>
      </c>
      <c r="Y29" s="33" t="s">
        <v>489</v>
      </c>
      <c r="Z29" s="33">
        <v>100</v>
      </c>
      <c r="AA29">
        <v>77.22</v>
      </c>
      <c r="AC29">
        <f t="shared" si="0"/>
        <v>0</v>
      </c>
    </row>
    <row r="30" spans="1:29" x14ac:dyDescent="0.25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  <c r="V30">
        <v>59.35</v>
      </c>
      <c r="Y30" s="33" t="s">
        <v>490</v>
      </c>
      <c r="Z30" s="33">
        <v>100</v>
      </c>
      <c r="AA30">
        <v>89.89</v>
      </c>
      <c r="AC30">
        <f t="shared" si="0"/>
        <v>0</v>
      </c>
    </row>
    <row r="31" spans="1:29" x14ac:dyDescent="0.25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  <c r="V31">
        <v>57.38</v>
      </c>
      <c r="Y31" s="33" t="s">
        <v>491</v>
      </c>
      <c r="Z31" s="33">
        <v>100</v>
      </c>
      <c r="AA31">
        <v>108.79</v>
      </c>
      <c r="AC31">
        <f t="shared" si="0"/>
        <v>8.7900000000000063</v>
      </c>
    </row>
    <row r="32" spans="1:29" x14ac:dyDescent="0.25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  <c r="V32">
        <v>56.42</v>
      </c>
      <c r="Y32" s="33" t="s">
        <v>492</v>
      </c>
      <c r="Z32" s="33">
        <v>80</v>
      </c>
      <c r="AA32">
        <v>105.32</v>
      </c>
      <c r="AC32">
        <f t="shared" si="0"/>
        <v>25.319999999999993</v>
      </c>
    </row>
    <row r="33" spans="1:29" x14ac:dyDescent="0.25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  <c r="V33">
        <v>56.2</v>
      </c>
      <c r="Y33" s="33" t="s">
        <v>493</v>
      </c>
      <c r="Z33" s="33">
        <v>100</v>
      </c>
      <c r="AA33">
        <v>114.51</v>
      </c>
      <c r="AC33">
        <f t="shared" si="0"/>
        <v>14.510000000000005</v>
      </c>
    </row>
    <row r="34" spans="1:29" x14ac:dyDescent="0.25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  <c r="V34">
        <v>53.32</v>
      </c>
      <c r="Y34" s="33" t="s">
        <v>494</v>
      </c>
      <c r="Z34" s="33">
        <v>100</v>
      </c>
      <c r="AA34">
        <v>124.09</v>
      </c>
      <c r="AC34">
        <f t="shared" si="0"/>
        <v>24.090000000000003</v>
      </c>
    </row>
    <row r="35" spans="1:29" x14ac:dyDescent="0.25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  <c r="V35">
        <v>46.23</v>
      </c>
      <c r="Y35" s="33" t="s">
        <v>495</v>
      </c>
      <c r="Z35" s="33">
        <v>100</v>
      </c>
      <c r="AA35">
        <v>103.06</v>
      </c>
      <c r="AC35">
        <f t="shared" si="0"/>
        <v>3.0600000000000023</v>
      </c>
    </row>
    <row r="36" spans="1:29" x14ac:dyDescent="0.25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  <c r="V36">
        <v>45.17</v>
      </c>
      <c r="Y36" s="33" t="s">
        <v>496</v>
      </c>
      <c r="Z36" s="33">
        <v>100</v>
      </c>
      <c r="AA36">
        <v>92.08</v>
      </c>
      <c r="AC36">
        <f t="shared" si="0"/>
        <v>0</v>
      </c>
    </row>
    <row r="37" spans="1:29" x14ac:dyDescent="0.25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  <c r="V37">
        <v>43.36</v>
      </c>
      <c r="Y37" s="33" t="s">
        <v>497</v>
      </c>
      <c r="Z37" s="33">
        <v>150</v>
      </c>
      <c r="AA37">
        <v>65.98</v>
      </c>
      <c r="AC37">
        <f t="shared" si="0"/>
        <v>0</v>
      </c>
    </row>
    <row r="38" spans="1:29" x14ac:dyDescent="0.25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  <c r="V38">
        <v>41.84</v>
      </c>
      <c r="Y38" t="s">
        <v>498</v>
      </c>
      <c r="AA38">
        <v>23.45</v>
      </c>
    </row>
    <row r="39" spans="1:29" x14ac:dyDescent="0.25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  <c r="V39">
        <v>37.909999999999997</v>
      </c>
      <c r="Y39" t="s">
        <v>52</v>
      </c>
      <c r="AA39">
        <v>255.59</v>
      </c>
    </row>
    <row r="40" spans="1:29" x14ac:dyDescent="0.25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  <c r="V40">
        <v>30.48</v>
      </c>
      <c r="Y40" t="s">
        <v>52</v>
      </c>
      <c r="AA40">
        <v>152.05000000000001</v>
      </c>
    </row>
    <row r="41" spans="1:29" x14ac:dyDescent="0.25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  <c r="V41">
        <v>24.78</v>
      </c>
      <c r="Y41" t="s">
        <v>499</v>
      </c>
      <c r="AA41">
        <v>180.55</v>
      </c>
    </row>
    <row r="42" spans="1:29" x14ac:dyDescent="0.25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  <c r="V42">
        <v>18.43</v>
      </c>
      <c r="Y42" t="s">
        <v>500</v>
      </c>
      <c r="AA42">
        <v>90.3</v>
      </c>
    </row>
    <row r="43" spans="1:29" x14ac:dyDescent="0.25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  <c r="V43">
        <v>17.36</v>
      </c>
      <c r="Y43" t="s">
        <v>501</v>
      </c>
      <c r="AA43">
        <v>56.09</v>
      </c>
    </row>
    <row r="45" spans="1:29" x14ac:dyDescent="0.25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  <c r="V45">
        <f>SUM(V3:V44)</f>
        <v>4511.8699999999981</v>
      </c>
      <c r="AA45">
        <f>SUM(AA3:AA43)</f>
        <v>4618.7300000000005</v>
      </c>
      <c r="AC45">
        <f>SUM(AC3:AC43)</f>
        <v>246.12999999999997</v>
      </c>
    </row>
    <row r="46" spans="1:29" x14ac:dyDescent="0.25">
      <c r="V46">
        <v>648.54999999999995</v>
      </c>
    </row>
    <row r="47" spans="1:29" x14ac:dyDescent="0.25">
      <c r="V47">
        <f>SUM(V45:V46)</f>
        <v>5160.4199999999983</v>
      </c>
      <c r="AA47">
        <f>SUM(AA45:AA46)</f>
        <v>4618.7300000000005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opLeftCell="A4" workbookViewId="0">
      <pane xSplit="1" ySplit="5" topLeftCell="K9" activePane="bottomRight" state="frozen"/>
      <selection activeCell="A4" sqref="A4"/>
      <selection pane="topRight" activeCell="B4" sqref="B4"/>
      <selection pane="bottomLeft" activeCell="A9" sqref="A9"/>
      <selection pane="bottomRight" activeCell="O15" sqref="O15"/>
      <pivotSelection pane="bottomRight" extendable="1" activeRow="14" activeCol="14" previousRow="14" previousCol="14" click="1" r:id="rId1">
        <pivotArea outline="0" fieldPosition="0">
          <references count="3">
            <reference field="1" count="1" selected="0">
              <x v="11"/>
            </reference>
            <reference field="2" count="1" selected="0">
              <x v="1"/>
            </reference>
            <reference field="6" count="1" selected="0">
              <x v="7"/>
            </reference>
          </references>
        </pivotArea>
      </pivotSelection>
    </sheetView>
  </sheetViews>
  <sheetFormatPr defaultRowHeight="13.2" x14ac:dyDescent="0.25"/>
  <cols>
    <col min="1" max="1" width="13.88671875" customWidth="1"/>
    <col min="2" max="5" width="10" bestFit="1" customWidth="1"/>
    <col min="6" max="6" width="9.5546875" customWidth="1"/>
    <col min="7" max="12" width="10" bestFit="1" customWidth="1"/>
    <col min="13" max="16" width="10" customWidth="1"/>
    <col min="17" max="17" width="10.5546875" customWidth="1"/>
    <col min="18" max="18" width="8.33203125" customWidth="1"/>
    <col min="19" max="19" width="10.6640625" customWidth="1"/>
    <col min="20" max="20" width="8.33203125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2" spans="1:17" x14ac:dyDescent="0.25">
      <c r="A2" s="6" t="s">
        <v>74</v>
      </c>
      <c r="B2" s="16" t="s">
        <v>76</v>
      </c>
    </row>
    <row r="3" spans="1:17" x14ac:dyDescent="0.25">
      <c r="A3" s="6" t="s">
        <v>23</v>
      </c>
      <c r="B3" s="16" t="s">
        <v>76</v>
      </c>
    </row>
    <row r="4" spans="1:17" x14ac:dyDescent="0.25">
      <c r="A4" s="6" t="s">
        <v>22</v>
      </c>
      <c r="B4" s="16" t="s">
        <v>76</v>
      </c>
    </row>
    <row r="5" spans="1:17" x14ac:dyDescent="0.25">
      <c r="A5" s="6" t="s">
        <v>1</v>
      </c>
      <c r="B5" s="16" t="s">
        <v>76</v>
      </c>
    </row>
    <row r="7" spans="1:17" x14ac:dyDescent="0.25">
      <c r="A7" s="34" t="s">
        <v>73</v>
      </c>
      <c r="B7" s="6" t="s">
        <v>403</v>
      </c>
      <c r="C7" s="6" t="s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x14ac:dyDescent="0.25">
      <c r="A8" s="10"/>
      <c r="B8" s="4">
        <v>1999</v>
      </c>
      <c r="C8" s="28"/>
      <c r="D8" s="28"/>
      <c r="E8" s="28"/>
      <c r="F8" s="4" t="s">
        <v>458</v>
      </c>
      <c r="G8" s="4">
        <v>2000</v>
      </c>
      <c r="H8" s="28"/>
      <c r="I8" s="28"/>
      <c r="J8" s="28"/>
      <c r="K8" s="28"/>
      <c r="L8" s="28"/>
      <c r="M8" s="28"/>
      <c r="N8" s="28"/>
      <c r="O8" s="28"/>
      <c r="P8" s="4" t="s">
        <v>459</v>
      </c>
      <c r="Q8" s="17" t="s">
        <v>75</v>
      </c>
    </row>
    <row r="9" spans="1:17" x14ac:dyDescent="0.25">
      <c r="A9" s="6" t="s">
        <v>27</v>
      </c>
      <c r="B9" s="4" t="s">
        <v>325</v>
      </c>
      <c r="C9" s="5" t="s">
        <v>358</v>
      </c>
      <c r="D9" s="5" t="s">
        <v>360</v>
      </c>
      <c r="E9" s="5" t="s">
        <v>361</v>
      </c>
      <c r="F9" s="29"/>
      <c r="G9" s="4" t="s">
        <v>31</v>
      </c>
      <c r="H9" s="5" t="s">
        <v>79</v>
      </c>
      <c r="I9" s="5" t="s">
        <v>78</v>
      </c>
      <c r="J9" s="5" t="s">
        <v>104</v>
      </c>
      <c r="K9" s="5" t="s">
        <v>185</v>
      </c>
      <c r="L9" s="5" t="s">
        <v>216</v>
      </c>
      <c r="M9" s="5" t="s">
        <v>251</v>
      </c>
      <c r="N9" s="5" t="s">
        <v>325</v>
      </c>
      <c r="O9" s="5" t="s">
        <v>361</v>
      </c>
      <c r="P9" s="29"/>
      <c r="Q9" s="30"/>
    </row>
    <row r="10" spans="1:17" x14ac:dyDescent="0.25">
      <c r="A10" s="4" t="s">
        <v>17</v>
      </c>
      <c r="B10" s="8"/>
      <c r="C10" s="9"/>
      <c r="D10" s="9"/>
      <c r="E10" s="9"/>
      <c r="F10" s="8"/>
      <c r="G10" s="8">
        <v>15899.83</v>
      </c>
      <c r="H10" s="9">
        <v>22600.35</v>
      </c>
      <c r="I10" s="9">
        <v>16504.240000000002</v>
      </c>
      <c r="J10" s="9">
        <v>16809.79</v>
      </c>
      <c r="K10" s="9">
        <v>18188.41</v>
      </c>
      <c r="L10" s="9">
        <v>22000.720000000001</v>
      </c>
      <c r="M10" s="9">
        <v>17968.54</v>
      </c>
      <c r="N10" s="9">
        <v>23537.8</v>
      </c>
      <c r="O10" s="9">
        <v>18108.53</v>
      </c>
      <c r="P10" s="8">
        <v>171618.21</v>
      </c>
      <c r="Q10" s="18">
        <v>171618.21</v>
      </c>
    </row>
    <row r="11" spans="1:17" x14ac:dyDescent="0.25">
      <c r="A11" s="10" t="s">
        <v>3</v>
      </c>
      <c r="B11" s="11"/>
      <c r="C11" s="12"/>
      <c r="D11" s="12"/>
      <c r="E11" s="12"/>
      <c r="F11" s="11"/>
      <c r="G11" s="11">
        <v>-1815</v>
      </c>
      <c r="H11" s="12">
        <v>-2972.5</v>
      </c>
      <c r="I11" s="12">
        <v>-2789</v>
      </c>
      <c r="J11" s="12">
        <v>-2839</v>
      </c>
      <c r="K11" s="12">
        <v>-6867.6</v>
      </c>
      <c r="L11" s="12">
        <v>-3187</v>
      </c>
      <c r="M11" s="12">
        <v>-3681.75</v>
      </c>
      <c r="N11" s="12">
        <v>-7005</v>
      </c>
      <c r="O11" s="12">
        <v>-3762</v>
      </c>
      <c r="P11" s="11">
        <v>-34918.85</v>
      </c>
      <c r="Q11" s="19">
        <v>-34918.85</v>
      </c>
    </row>
    <row r="12" spans="1:17" x14ac:dyDescent="0.25">
      <c r="A12" s="10" t="s">
        <v>6</v>
      </c>
      <c r="B12" s="11"/>
      <c r="C12" s="12"/>
      <c r="D12" s="12"/>
      <c r="E12" s="12"/>
      <c r="F12" s="11"/>
      <c r="G12" s="11">
        <v>-1890.81</v>
      </c>
      <c r="H12" s="12">
        <v>-4705.3</v>
      </c>
      <c r="I12" s="12">
        <v>-3104.71</v>
      </c>
      <c r="J12" s="12">
        <v>-2279.33</v>
      </c>
      <c r="K12" s="12">
        <v>-2705.96</v>
      </c>
      <c r="L12" s="12">
        <v>-6037.57</v>
      </c>
      <c r="M12" s="12">
        <v>-5631.09</v>
      </c>
      <c r="N12" s="12">
        <v>-6227.94</v>
      </c>
      <c r="O12" s="12">
        <v>-3916.13</v>
      </c>
      <c r="P12" s="11">
        <v>-36498.839999999997</v>
      </c>
      <c r="Q12" s="19">
        <v>-36498.839999999997</v>
      </c>
    </row>
    <row r="13" spans="1:17" x14ac:dyDescent="0.25">
      <c r="A13" s="10" t="s">
        <v>128</v>
      </c>
      <c r="B13" s="11">
        <v>200</v>
      </c>
      <c r="C13" s="12"/>
      <c r="D13" s="12"/>
      <c r="E13" s="12"/>
      <c r="F13" s="11">
        <v>200</v>
      </c>
      <c r="G13" s="11"/>
      <c r="H13" s="12">
        <v>0</v>
      </c>
      <c r="I13" s="12">
        <v>-10000</v>
      </c>
      <c r="J13" s="12"/>
      <c r="K13" s="12">
        <v>0</v>
      </c>
      <c r="L13" s="12">
        <v>0</v>
      </c>
      <c r="M13" s="12">
        <v>0</v>
      </c>
      <c r="N13" s="12">
        <v>0</v>
      </c>
      <c r="O13" s="12">
        <v>-100</v>
      </c>
      <c r="P13" s="11">
        <v>-10100</v>
      </c>
      <c r="Q13" s="19">
        <v>-9900</v>
      </c>
    </row>
    <row r="14" spans="1:17" x14ac:dyDescent="0.25">
      <c r="A14" s="10" t="s">
        <v>18</v>
      </c>
      <c r="B14" s="11"/>
      <c r="C14" s="12">
        <v>-10</v>
      </c>
      <c r="D14" s="12">
        <v>-10</v>
      </c>
      <c r="E14" s="12">
        <v>-10</v>
      </c>
      <c r="F14" s="11">
        <v>-30</v>
      </c>
      <c r="G14" s="11">
        <v>-66.69</v>
      </c>
      <c r="H14" s="12">
        <v>-177.41</v>
      </c>
      <c r="I14" s="12">
        <v>-47.41</v>
      </c>
      <c r="J14" s="12">
        <v>-52.78</v>
      </c>
      <c r="K14" s="12">
        <v>-311.95999999999998</v>
      </c>
      <c r="L14" s="12">
        <v>-53.43</v>
      </c>
      <c r="M14" s="12">
        <v>-397.41</v>
      </c>
      <c r="N14" s="12">
        <v>-4535.99</v>
      </c>
      <c r="O14" s="12">
        <v>-97.41</v>
      </c>
      <c r="P14" s="11">
        <v>-5740.49</v>
      </c>
      <c r="Q14" s="19">
        <v>-5770.49</v>
      </c>
    </row>
    <row r="15" spans="1:17" x14ac:dyDescent="0.25">
      <c r="A15" s="10" t="s">
        <v>51</v>
      </c>
      <c r="B15" s="11"/>
      <c r="C15" s="12"/>
      <c r="D15" s="12"/>
      <c r="E15" s="12"/>
      <c r="F15" s="11"/>
      <c r="G15" s="11">
        <v>-3675.44</v>
      </c>
      <c r="H15" s="12">
        <v>-5081.28</v>
      </c>
      <c r="I15" s="12">
        <v>-3857.15</v>
      </c>
      <c r="J15" s="12">
        <v>-3933.72</v>
      </c>
      <c r="K15" s="12">
        <v>-3633.04</v>
      </c>
      <c r="L15" s="12">
        <v>-3133.21</v>
      </c>
      <c r="M15" s="12">
        <v>-3658.34</v>
      </c>
      <c r="N15" s="12">
        <v>-5441.89</v>
      </c>
      <c r="O15" s="12">
        <v>-4891.67</v>
      </c>
      <c r="P15" s="11">
        <v>-37305.74</v>
      </c>
      <c r="Q15" s="19">
        <v>-37305.74</v>
      </c>
    </row>
    <row r="16" spans="1:17" x14ac:dyDescent="0.25">
      <c r="A16" s="10" t="s">
        <v>393</v>
      </c>
      <c r="B16" s="11"/>
      <c r="C16" s="12"/>
      <c r="D16" s="12"/>
      <c r="E16" s="12"/>
      <c r="F16" s="11"/>
      <c r="G16" s="11">
        <v>-15846.58</v>
      </c>
      <c r="H16" s="12"/>
      <c r="I16" s="12"/>
      <c r="J16" s="12">
        <v>-889.4</v>
      </c>
      <c r="K16" s="12">
        <v>-1901.8</v>
      </c>
      <c r="L16" s="12">
        <v>-1441.83</v>
      </c>
      <c r="M16" s="12">
        <v>-1476.69</v>
      </c>
      <c r="N16" s="12">
        <v>-1697.03</v>
      </c>
      <c r="O16" s="12">
        <v>-1547.82</v>
      </c>
      <c r="P16" s="11">
        <v>-24801.15</v>
      </c>
      <c r="Q16" s="19">
        <v>-24801.15</v>
      </c>
    </row>
    <row r="17" spans="1:17" x14ac:dyDescent="0.25">
      <c r="A17" s="10" t="s">
        <v>396</v>
      </c>
      <c r="B17" s="11"/>
      <c r="C17" s="12"/>
      <c r="D17" s="12"/>
      <c r="E17" s="12"/>
      <c r="F17" s="11"/>
      <c r="G17" s="11">
        <v>-3941.3</v>
      </c>
      <c r="H17" s="12">
        <v>-3941.3</v>
      </c>
      <c r="I17" s="12"/>
      <c r="J17" s="12">
        <v>-3941.3</v>
      </c>
      <c r="K17" s="12">
        <v>-3941.3</v>
      </c>
      <c r="L17" s="12">
        <v>-3941.3</v>
      </c>
      <c r="M17" s="12">
        <v>-3941.3</v>
      </c>
      <c r="N17" s="12">
        <v>-3941.3</v>
      </c>
      <c r="O17" s="12">
        <v>-3941.3</v>
      </c>
      <c r="P17" s="11">
        <v>-31530.400000000001</v>
      </c>
      <c r="Q17" s="19">
        <v>-31530.400000000001</v>
      </c>
    </row>
    <row r="18" spans="1:17" x14ac:dyDescent="0.25">
      <c r="A18" s="10" t="s">
        <v>303</v>
      </c>
      <c r="B18" s="11"/>
      <c r="C18" s="12"/>
      <c r="D18" s="12"/>
      <c r="E18" s="12"/>
      <c r="F18" s="11"/>
      <c r="G18" s="11">
        <v>-11639.77</v>
      </c>
      <c r="H18" s="12"/>
      <c r="I18" s="12"/>
      <c r="J18" s="12"/>
      <c r="K18" s="12"/>
      <c r="L18" s="12"/>
      <c r="M18" s="12"/>
      <c r="N18" s="12"/>
      <c r="O18" s="12"/>
      <c r="P18" s="11">
        <v>-11639.77</v>
      </c>
      <c r="Q18" s="19">
        <v>-11639.77</v>
      </c>
    </row>
    <row r="19" spans="1:17" x14ac:dyDescent="0.25">
      <c r="A19" s="13" t="s">
        <v>75</v>
      </c>
      <c r="B19" s="14">
        <v>200</v>
      </c>
      <c r="C19" s="15">
        <v>-10</v>
      </c>
      <c r="D19" s="15">
        <v>-10</v>
      </c>
      <c r="E19" s="15">
        <v>-10</v>
      </c>
      <c r="F19" s="14">
        <v>170</v>
      </c>
      <c r="G19" s="14">
        <v>-22975.759999999998</v>
      </c>
      <c r="H19" s="15">
        <v>5722.56</v>
      </c>
      <c r="I19" s="15">
        <v>-3294.03</v>
      </c>
      <c r="J19" s="15">
        <v>2874.26</v>
      </c>
      <c r="K19" s="15">
        <v>-1173.25</v>
      </c>
      <c r="L19" s="15">
        <v>4206.38</v>
      </c>
      <c r="M19" s="15">
        <v>-818.03999999999542</v>
      </c>
      <c r="N19" s="15">
        <v>-5311.35</v>
      </c>
      <c r="O19" s="15">
        <v>-147.800000000002</v>
      </c>
      <c r="P19" s="14">
        <v>-20917.03</v>
      </c>
      <c r="Q19" s="20">
        <v>-20747.03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1"/>
  <sheetViews>
    <sheetView tabSelected="1" topLeftCell="A2" workbookViewId="0">
      <pane xSplit="1" ySplit="1" topLeftCell="B547" activePane="bottomRight" state="frozen"/>
      <selection activeCell="A2" sqref="A2"/>
      <selection pane="topRight" activeCell="B2" sqref="B2"/>
      <selection pane="bottomLeft" activeCell="A3" sqref="A3"/>
      <selection pane="bottomRight" activeCell="F556" sqref="F556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</cols>
  <sheetData>
    <row r="1" spans="1:11" ht="15.6" x14ac:dyDescent="0.3">
      <c r="B1" s="3" t="s">
        <v>0</v>
      </c>
      <c r="C1" s="3" t="s">
        <v>130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1" ht="15.6" x14ac:dyDescent="0.3">
      <c r="A2" s="1" t="s">
        <v>402</v>
      </c>
      <c r="B2" s="1" t="s">
        <v>1</v>
      </c>
      <c r="C2" s="1" t="s">
        <v>2</v>
      </c>
      <c r="D2" s="1" t="s">
        <v>403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</row>
    <row r="3" spans="1:11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</row>
    <row r="4" spans="1:11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</row>
    <row r="5" spans="1:11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</row>
    <row r="6" spans="1:11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</row>
    <row r="7" spans="1:11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</row>
    <row r="8" spans="1:11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</row>
    <row r="9" spans="1:11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</row>
    <row r="10" spans="1:11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</row>
    <row r="11" spans="1:11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</row>
    <row r="12" spans="1:11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</row>
    <row r="13" spans="1:11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</row>
    <row r="14" spans="1:11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</row>
    <row r="15" spans="1:11" x14ac:dyDescent="0.25">
      <c r="A15">
        <v>35599</v>
      </c>
      <c r="B15" s="2">
        <v>36551</v>
      </c>
      <c r="C15" t="s">
        <v>31</v>
      </c>
      <c r="D15">
        <v>2000</v>
      </c>
      <c r="F15" t="s">
        <v>157</v>
      </c>
      <c r="G15" t="s">
        <v>158</v>
      </c>
      <c r="H15" t="s">
        <v>18</v>
      </c>
      <c r="I15" t="s">
        <v>19</v>
      </c>
      <c r="J15">
        <v>-2.2799999999999998</v>
      </c>
    </row>
    <row r="16" spans="1:11" x14ac:dyDescent="0.25">
      <c r="A16">
        <v>35599</v>
      </c>
      <c r="B16" s="2">
        <v>36528</v>
      </c>
      <c r="C16" t="s">
        <v>31</v>
      </c>
      <c r="D16">
        <v>2000</v>
      </c>
      <c r="F16" t="s">
        <v>114</v>
      </c>
      <c r="G16" t="s">
        <v>154</v>
      </c>
      <c r="H16" t="s">
        <v>51</v>
      </c>
      <c r="I16" t="s">
        <v>116</v>
      </c>
      <c r="J16">
        <v>-3408.34</v>
      </c>
    </row>
    <row r="17" spans="1:10" x14ac:dyDescent="0.25">
      <c r="A17">
        <v>35599</v>
      </c>
      <c r="B17" s="2">
        <v>36532</v>
      </c>
      <c r="C17" t="s">
        <v>31</v>
      </c>
      <c r="D17">
        <v>2000</v>
      </c>
      <c r="F17" t="s">
        <v>118</v>
      </c>
      <c r="G17" t="s">
        <v>156</v>
      </c>
      <c r="H17" t="s">
        <v>51</v>
      </c>
      <c r="I17" t="s">
        <v>53</v>
      </c>
      <c r="J17">
        <v>-145.65</v>
      </c>
    </row>
    <row r="18" spans="1:10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</row>
    <row r="19" spans="1:10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</row>
    <row r="20" spans="1:10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</row>
    <row r="21" spans="1:10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214</v>
      </c>
      <c r="J21">
        <v>-100</v>
      </c>
    </row>
    <row r="22" spans="1:10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</row>
    <row r="23" spans="1:10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</row>
    <row r="24" spans="1:10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54</v>
      </c>
      <c r="J24">
        <v>-121.45</v>
      </c>
    </row>
    <row r="25" spans="1:10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</row>
    <row r="26" spans="1:10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</row>
    <row r="27" spans="1:10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</row>
    <row r="28" spans="1:10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</row>
    <row r="29" spans="1:10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59</v>
      </c>
      <c r="G29" t="s">
        <v>56</v>
      </c>
      <c r="H29" t="s">
        <v>6</v>
      </c>
      <c r="I29" t="s">
        <v>16</v>
      </c>
      <c r="J29">
        <v>-40.54</v>
      </c>
    </row>
    <row r="30" spans="1:10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</row>
    <row r="31" spans="1:10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</row>
    <row r="32" spans="1:10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60</v>
      </c>
      <c r="G32" t="s">
        <v>54</v>
      </c>
      <c r="H32" t="s">
        <v>6</v>
      </c>
      <c r="I32" t="s">
        <v>16</v>
      </c>
      <c r="J32">
        <v>-59.49</v>
      </c>
    </row>
    <row r="33" spans="1:10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60</v>
      </c>
      <c r="G33" t="s">
        <v>54</v>
      </c>
      <c r="H33" t="s">
        <v>6</v>
      </c>
      <c r="I33" t="s">
        <v>16</v>
      </c>
      <c r="J33">
        <v>-32.479999999999997</v>
      </c>
    </row>
    <row r="34" spans="1:10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61</v>
      </c>
      <c r="G34" t="s">
        <v>62</v>
      </c>
      <c r="H34" t="s">
        <v>18</v>
      </c>
      <c r="I34" t="s">
        <v>63</v>
      </c>
      <c r="J34">
        <v>-47.41</v>
      </c>
    </row>
    <row r="35" spans="1:10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64</v>
      </c>
      <c r="G35" t="s">
        <v>50</v>
      </c>
      <c r="H35" t="s">
        <v>6</v>
      </c>
      <c r="I35" t="s">
        <v>9</v>
      </c>
      <c r="J35">
        <v>-820.33</v>
      </c>
    </row>
    <row r="36" spans="1:10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65</v>
      </c>
      <c r="H36" t="s">
        <v>3</v>
      </c>
      <c r="I36" t="s">
        <v>5</v>
      </c>
      <c r="J36">
        <v>-260</v>
      </c>
    </row>
    <row r="37" spans="1:10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66</v>
      </c>
      <c r="G37" t="s">
        <v>65</v>
      </c>
      <c r="H37" t="s">
        <v>3</v>
      </c>
      <c r="I37" t="s">
        <v>4</v>
      </c>
      <c r="J37">
        <v>-280</v>
      </c>
    </row>
    <row r="38" spans="1:10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</row>
    <row r="39" spans="1:10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67</v>
      </c>
      <c r="G39" t="s">
        <v>50</v>
      </c>
      <c r="H39" t="s">
        <v>6</v>
      </c>
      <c r="I39" t="s">
        <v>68</v>
      </c>
      <c r="J39">
        <v>-53.1</v>
      </c>
    </row>
    <row r="40" spans="1:10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69</v>
      </c>
      <c r="G40" t="s">
        <v>50</v>
      </c>
      <c r="H40" t="s">
        <v>17</v>
      </c>
      <c r="I40" t="s">
        <v>215</v>
      </c>
      <c r="J40">
        <v>-113.14</v>
      </c>
    </row>
    <row r="41" spans="1:10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59</v>
      </c>
      <c r="G41" t="s">
        <v>70</v>
      </c>
      <c r="H41" t="s">
        <v>6</v>
      </c>
      <c r="I41" t="s">
        <v>16</v>
      </c>
      <c r="J41">
        <v>-40.04</v>
      </c>
    </row>
    <row r="42" spans="1:10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66</v>
      </c>
      <c r="G42" t="s">
        <v>71</v>
      </c>
      <c r="H42" t="s">
        <v>3</v>
      </c>
      <c r="I42" t="s">
        <v>4</v>
      </c>
      <c r="J42">
        <v>-315</v>
      </c>
    </row>
    <row r="43" spans="1:10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72</v>
      </c>
      <c r="H43" t="s">
        <v>3</v>
      </c>
      <c r="I43" t="s">
        <v>5</v>
      </c>
      <c r="J43">
        <v>-260</v>
      </c>
    </row>
    <row r="44" spans="1:10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66</v>
      </c>
      <c r="G44" t="s">
        <v>72</v>
      </c>
      <c r="H44" t="s">
        <v>3</v>
      </c>
      <c r="I44" t="s">
        <v>4</v>
      </c>
      <c r="J44">
        <v>-310</v>
      </c>
    </row>
    <row r="45" spans="1:10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71</v>
      </c>
      <c r="H45" t="s">
        <v>3</v>
      </c>
      <c r="I45" t="s">
        <v>5</v>
      </c>
      <c r="J45">
        <v>-260</v>
      </c>
    </row>
    <row r="46" spans="1:10" x14ac:dyDescent="0.25">
      <c r="A46">
        <v>35599</v>
      </c>
      <c r="B46" s="2">
        <v>36557</v>
      </c>
      <c r="C46" t="s">
        <v>79</v>
      </c>
      <c r="D46">
        <v>2000</v>
      </c>
      <c r="F46" t="s">
        <v>126</v>
      </c>
      <c r="G46" t="s">
        <v>127</v>
      </c>
      <c r="H46" t="s">
        <v>128</v>
      </c>
      <c r="I46" t="s">
        <v>129</v>
      </c>
      <c r="J46">
        <v>-10000</v>
      </c>
    </row>
    <row r="47" spans="1:10" x14ac:dyDescent="0.25">
      <c r="A47">
        <v>35599</v>
      </c>
      <c r="B47" s="2">
        <v>36558</v>
      </c>
      <c r="C47" t="s">
        <v>79</v>
      </c>
      <c r="D47">
        <v>2000</v>
      </c>
      <c r="F47" t="s">
        <v>20</v>
      </c>
      <c r="G47" t="s">
        <v>113</v>
      </c>
      <c r="H47" t="s">
        <v>17</v>
      </c>
      <c r="I47" t="s">
        <v>20</v>
      </c>
      <c r="J47">
        <v>4765</v>
      </c>
    </row>
    <row r="48" spans="1:10" x14ac:dyDescent="0.25">
      <c r="A48">
        <v>35599</v>
      </c>
      <c r="B48" s="2">
        <v>36559</v>
      </c>
      <c r="C48" t="s">
        <v>79</v>
      </c>
      <c r="D48">
        <v>2000</v>
      </c>
      <c r="F48" t="s">
        <v>114</v>
      </c>
      <c r="G48" t="s">
        <v>115</v>
      </c>
      <c r="H48" t="s">
        <v>51</v>
      </c>
      <c r="I48" t="s">
        <v>116</v>
      </c>
      <c r="J48">
        <v>-4748.1899999999996</v>
      </c>
    </row>
    <row r="49" spans="1:10" x14ac:dyDescent="0.25">
      <c r="A49">
        <v>35599</v>
      </c>
      <c r="B49" s="2">
        <v>36563</v>
      </c>
      <c r="C49" t="s">
        <v>79</v>
      </c>
      <c r="D49">
        <v>2000</v>
      </c>
      <c r="F49" t="s">
        <v>20</v>
      </c>
      <c r="G49" t="s">
        <v>117</v>
      </c>
      <c r="H49" t="s">
        <v>17</v>
      </c>
      <c r="I49" t="s">
        <v>20</v>
      </c>
      <c r="J49">
        <v>4563.16</v>
      </c>
    </row>
    <row r="50" spans="1:10" x14ac:dyDescent="0.25">
      <c r="A50">
        <v>35599</v>
      </c>
      <c r="B50" s="2">
        <v>36563</v>
      </c>
      <c r="C50" t="s">
        <v>79</v>
      </c>
      <c r="D50">
        <v>2000</v>
      </c>
      <c r="F50" t="s">
        <v>118</v>
      </c>
      <c r="G50" t="s">
        <v>119</v>
      </c>
      <c r="H50" t="s">
        <v>51</v>
      </c>
      <c r="I50" t="s">
        <v>53</v>
      </c>
      <c r="J50">
        <v>-184.12</v>
      </c>
    </row>
    <row r="51" spans="1:10" x14ac:dyDescent="0.25">
      <c r="A51">
        <v>35599</v>
      </c>
      <c r="B51" s="2">
        <v>36570</v>
      </c>
      <c r="C51" t="s">
        <v>79</v>
      </c>
      <c r="D51">
        <v>2000</v>
      </c>
      <c r="F51" t="s">
        <v>20</v>
      </c>
      <c r="G51" t="s">
        <v>122</v>
      </c>
      <c r="H51" t="s">
        <v>17</v>
      </c>
      <c r="I51" t="s">
        <v>20</v>
      </c>
      <c r="J51">
        <v>3589</v>
      </c>
    </row>
    <row r="52" spans="1:10" x14ac:dyDescent="0.25">
      <c r="A52">
        <v>35599</v>
      </c>
      <c r="B52" s="2">
        <v>36571</v>
      </c>
      <c r="C52" t="s">
        <v>79</v>
      </c>
      <c r="D52">
        <v>2000</v>
      </c>
      <c r="F52" t="s">
        <v>20</v>
      </c>
      <c r="G52" t="s">
        <v>123</v>
      </c>
      <c r="H52" t="s">
        <v>17</v>
      </c>
      <c r="I52" t="s">
        <v>20</v>
      </c>
      <c r="J52">
        <v>-105</v>
      </c>
    </row>
    <row r="53" spans="1:10" x14ac:dyDescent="0.25">
      <c r="A53">
        <v>35599</v>
      </c>
      <c r="B53" s="2">
        <v>36578</v>
      </c>
      <c r="C53" t="s">
        <v>79</v>
      </c>
      <c r="D53">
        <v>2000</v>
      </c>
      <c r="F53" t="s">
        <v>20</v>
      </c>
      <c r="G53" t="s">
        <v>124</v>
      </c>
      <c r="H53" t="s">
        <v>17</v>
      </c>
      <c r="I53" t="s">
        <v>20</v>
      </c>
      <c r="J53">
        <v>5905</v>
      </c>
    </row>
    <row r="54" spans="1:10" x14ac:dyDescent="0.25">
      <c r="A54">
        <v>35599</v>
      </c>
      <c r="B54" s="2">
        <v>36578</v>
      </c>
      <c r="C54" t="s">
        <v>79</v>
      </c>
      <c r="D54">
        <v>2000</v>
      </c>
      <c r="F54" t="s">
        <v>20</v>
      </c>
      <c r="G54" t="s">
        <v>125</v>
      </c>
      <c r="H54" t="s">
        <v>17</v>
      </c>
      <c r="I54" t="s">
        <v>20</v>
      </c>
      <c r="J54">
        <v>3964</v>
      </c>
    </row>
    <row r="55" spans="1:10" x14ac:dyDescent="0.25">
      <c r="A55">
        <v>35599</v>
      </c>
      <c r="B55" s="2">
        <v>36584</v>
      </c>
      <c r="C55" t="s">
        <v>79</v>
      </c>
      <c r="D55">
        <v>2000</v>
      </c>
      <c r="F55" t="s">
        <v>126</v>
      </c>
      <c r="G55" t="s">
        <v>127</v>
      </c>
      <c r="H55" t="s">
        <v>128</v>
      </c>
      <c r="I55" t="s">
        <v>129</v>
      </c>
      <c r="J55">
        <v>-10000</v>
      </c>
    </row>
    <row r="56" spans="1:10" x14ac:dyDescent="0.25">
      <c r="A56">
        <v>35599</v>
      </c>
      <c r="B56" s="2">
        <v>36546</v>
      </c>
      <c r="C56" t="s">
        <v>79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</row>
    <row r="57" spans="1:10" x14ac:dyDescent="0.25">
      <c r="A57">
        <v>35599</v>
      </c>
      <c r="B57" s="2">
        <v>36549</v>
      </c>
      <c r="C57" t="s">
        <v>79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</row>
    <row r="58" spans="1:10" x14ac:dyDescent="0.25">
      <c r="A58">
        <v>35599</v>
      </c>
      <c r="B58" s="2">
        <v>36549</v>
      </c>
      <c r="C58" t="s">
        <v>79</v>
      </c>
      <c r="D58">
        <v>2000</v>
      </c>
      <c r="E58">
        <v>1171</v>
      </c>
      <c r="F58" t="s">
        <v>131</v>
      </c>
      <c r="G58" t="s">
        <v>132</v>
      </c>
      <c r="H58" t="s">
        <v>6</v>
      </c>
      <c r="I58" t="s">
        <v>7</v>
      </c>
      <c r="J58">
        <v>-339.11</v>
      </c>
    </row>
    <row r="59" spans="1:10" x14ac:dyDescent="0.25">
      <c r="A59">
        <v>35599</v>
      </c>
      <c r="B59" s="2">
        <v>36549</v>
      </c>
      <c r="C59" t="s">
        <v>79</v>
      </c>
      <c r="D59">
        <v>2000</v>
      </c>
      <c r="E59">
        <v>1172</v>
      </c>
      <c r="F59" t="s">
        <v>133</v>
      </c>
      <c r="G59" t="s">
        <v>134</v>
      </c>
      <c r="H59" t="s">
        <v>6</v>
      </c>
      <c r="I59" t="s">
        <v>68</v>
      </c>
      <c r="J59">
        <v>-408.28</v>
      </c>
    </row>
    <row r="60" spans="1:10" x14ac:dyDescent="0.25">
      <c r="A60">
        <v>35599</v>
      </c>
      <c r="B60" s="2">
        <v>36549</v>
      </c>
      <c r="C60" t="s">
        <v>79</v>
      </c>
      <c r="D60">
        <v>2000</v>
      </c>
      <c r="E60">
        <v>1173</v>
      </c>
      <c r="F60" t="s">
        <v>135</v>
      </c>
      <c r="G60" t="s">
        <v>136</v>
      </c>
      <c r="H60" t="s">
        <v>6</v>
      </c>
      <c r="I60" t="s">
        <v>38</v>
      </c>
      <c r="J60">
        <v>-791.24</v>
      </c>
    </row>
    <row r="61" spans="1:10" x14ac:dyDescent="0.25">
      <c r="A61">
        <v>35599</v>
      </c>
      <c r="B61" s="2">
        <v>36550</v>
      </c>
      <c r="C61" t="s">
        <v>79</v>
      </c>
      <c r="D61">
        <v>2000</v>
      </c>
      <c r="E61">
        <v>1174</v>
      </c>
      <c r="F61" t="s">
        <v>101</v>
      </c>
      <c r="G61" t="s">
        <v>137</v>
      </c>
      <c r="H61" t="s">
        <v>51</v>
      </c>
      <c r="I61" t="s">
        <v>138</v>
      </c>
      <c r="J61">
        <v>-11.12</v>
      </c>
    </row>
    <row r="62" spans="1:10" x14ac:dyDescent="0.25">
      <c r="A62">
        <v>35599</v>
      </c>
      <c r="B62" s="2">
        <v>36553</v>
      </c>
      <c r="C62" t="s">
        <v>79</v>
      </c>
      <c r="D62">
        <v>2000</v>
      </c>
      <c r="E62">
        <v>1175</v>
      </c>
      <c r="F62" t="s">
        <v>66</v>
      </c>
      <c r="G62" t="s">
        <v>139</v>
      </c>
      <c r="H62" t="s">
        <v>3</v>
      </c>
      <c r="I62" t="s">
        <v>4</v>
      </c>
      <c r="J62">
        <v>-383.5</v>
      </c>
    </row>
    <row r="63" spans="1:10" x14ac:dyDescent="0.25">
      <c r="A63">
        <v>35599</v>
      </c>
      <c r="B63" s="2">
        <v>36553</v>
      </c>
      <c r="C63" t="s">
        <v>79</v>
      </c>
      <c r="D63">
        <v>2000</v>
      </c>
      <c r="E63">
        <v>1176</v>
      </c>
      <c r="F63" t="s">
        <v>47</v>
      </c>
      <c r="G63" t="s">
        <v>140</v>
      </c>
      <c r="H63" t="s">
        <v>3</v>
      </c>
      <c r="I63" t="s">
        <v>5</v>
      </c>
      <c r="J63">
        <v>-210</v>
      </c>
    </row>
    <row r="64" spans="1:10" x14ac:dyDescent="0.25">
      <c r="A64">
        <v>35599</v>
      </c>
      <c r="B64" s="2">
        <v>36553</v>
      </c>
      <c r="C64" t="s">
        <v>79</v>
      </c>
      <c r="D64">
        <v>2000</v>
      </c>
      <c r="E64">
        <v>1177</v>
      </c>
      <c r="F64" t="s">
        <v>49</v>
      </c>
      <c r="G64" t="s">
        <v>132</v>
      </c>
      <c r="H64" t="s">
        <v>51</v>
      </c>
      <c r="I64" t="s">
        <v>138</v>
      </c>
      <c r="J64">
        <v>-127.62</v>
      </c>
    </row>
    <row r="65" spans="1:10" x14ac:dyDescent="0.25">
      <c r="A65">
        <v>35599</v>
      </c>
      <c r="B65" s="2">
        <v>36557</v>
      </c>
      <c r="C65" t="s">
        <v>79</v>
      </c>
      <c r="D65">
        <v>2000</v>
      </c>
      <c r="E65">
        <v>1178</v>
      </c>
      <c r="F65" t="s">
        <v>55</v>
      </c>
      <c r="G65" t="s">
        <v>56</v>
      </c>
      <c r="H65" t="s">
        <v>6</v>
      </c>
      <c r="I65" t="s">
        <v>16</v>
      </c>
      <c r="J65">
        <v>-10.11</v>
      </c>
    </row>
    <row r="66" spans="1:10" x14ac:dyDescent="0.25">
      <c r="A66">
        <v>35599</v>
      </c>
      <c r="B66" s="2">
        <v>36558</v>
      </c>
      <c r="C66" t="s">
        <v>79</v>
      </c>
      <c r="D66">
        <v>2000</v>
      </c>
      <c r="E66">
        <v>1179</v>
      </c>
      <c r="F66" t="s">
        <v>57</v>
      </c>
      <c r="G66" t="s">
        <v>58</v>
      </c>
      <c r="H66" t="s">
        <v>6</v>
      </c>
      <c r="I66" t="s">
        <v>16</v>
      </c>
      <c r="J66">
        <v>-6.6</v>
      </c>
    </row>
    <row r="67" spans="1:10" x14ac:dyDescent="0.25">
      <c r="A67">
        <v>35599</v>
      </c>
      <c r="B67" s="2">
        <v>36558</v>
      </c>
      <c r="C67" t="s">
        <v>79</v>
      </c>
      <c r="D67">
        <v>2000</v>
      </c>
      <c r="E67">
        <v>1180</v>
      </c>
      <c r="F67" t="s">
        <v>141</v>
      </c>
      <c r="G67" t="s">
        <v>142</v>
      </c>
      <c r="H67" t="s">
        <v>3</v>
      </c>
      <c r="I67" t="s">
        <v>4</v>
      </c>
      <c r="J67">
        <v>-60</v>
      </c>
    </row>
    <row r="68" spans="1:10" x14ac:dyDescent="0.25">
      <c r="A68">
        <v>35599</v>
      </c>
      <c r="B68" s="2">
        <v>36559</v>
      </c>
      <c r="C68" t="s">
        <v>79</v>
      </c>
      <c r="D68">
        <v>2000</v>
      </c>
      <c r="E68">
        <v>1181</v>
      </c>
      <c r="F68" t="s">
        <v>64</v>
      </c>
      <c r="G68" t="s">
        <v>132</v>
      </c>
      <c r="H68" t="s">
        <v>6</v>
      </c>
      <c r="I68" t="s">
        <v>9</v>
      </c>
      <c r="J68">
        <v>-580.26</v>
      </c>
    </row>
    <row r="69" spans="1:10" x14ac:dyDescent="0.25">
      <c r="A69">
        <v>35599</v>
      </c>
      <c r="B69" s="2">
        <v>36559</v>
      </c>
      <c r="C69" t="s">
        <v>79</v>
      </c>
      <c r="D69">
        <v>2000</v>
      </c>
      <c r="E69">
        <v>1182</v>
      </c>
      <c r="F69" t="s">
        <v>61</v>
      </c>
      <c r="G69" t="s">
        <v>81</v>
      </c>
      <c r="H69" t="s">
        <v>18</v>
      </c>
      <c r="I69" t="s">
        <v>63</v>
      </c>
      <c r="J69">
        <v>-47.41</v>
      </c>
    </row>
    <row r="70" spans="1:10" x14ac:dyDescent="0.25">
      <c r="A70">
        <v>35599</v>
      </c>
      <c r="B70" s="2">
        <v>36560</v>
      </c>
      <c r="C70" t="s">
        <v>79</v>
      </c>
      <c r="D70">
        <v>2000</v>
      </c>
      <c r="E70">
        <v>1184</v>
      </c>
      <c r="F70" t="s">
        <v>47</v>
      </c>
      <c r="G70" t="s">
        <v>143</v>
      </c>
      <c r="H70" t="s">
        <v>3</v>
      </c>
      <c r="I70" t="s">
        <v>5</v>
      </c>
      <c r="J70">
        <v>-260</v>
      </c>
    </row>
    <row r="71" spans="1:10" x14ac:dyDescent="0.25">
      <c r="A71">
        <v>35599</v>
      </c>
      <c r="B71" s="2">
        <v>36560</v>
      </c>
      <c r="C71" t="s">
        <v>79</v>
      </c>
      <c r="D71">
        <v>2000</v>
      </c>
      <c r="E71">
        <v>1185</v>
      </c>
      <c r="F71" t="s">
        <v>66</v>
      </c>
      <c r="G71" t="s">
        <v>143</v>
      </c>
      <c r="H71" t="s">
        <v>3</v>
      </c>
      <c r="I71" t="s">
        <v>4</v>
      </c>
      <c r="J71">
        <v>-280</v>
      </c>
    </row>
    <row r="72" spans="1:10" x14ac:dyDescent="0.25">
      <c r="A72">
        <v>35599</v>
      </c>
      <c r="B72" s="2">
        <v>36563</v>
      </c>
      <c r="C72" t="s">
        <v>79</v>
      </c>
      <c r="D72">
        <v>2000</v>
      </c>
      <c r="E72">
        <v>1186</v>
      </c>
      <c r="F72" t="s">
        <v>47</v>
      </c>
      <c r="G72" t="s">
        <v>144</v>
      </c>
      <c r="H72" t="s">
        <v>3</v>
      </c>
      <c r="I72" t="s">
        <v>5</v>
      </c>
      <c r="J72">
        <v>-120</v>
      </c>
    </row>
    <row r="73" spans="1:10" x14ac:dyDescent="0.25">
      <c r="A73">
        <v>35599</v>
      </c>
      <c r="B73" s="2">
        <v>36563</v>
      </c>
      <c r="C73" t="s">
        <v>79</v>
      </c>
      <c r="D73">
        <v>2000</v>
      </c>
      <c r="E73">
        <v>1187</v>
      </c>
      <c r="F73" t="s">
        <v>36</v>
      </c>
      <c r="G73" t="s">
        <v>132</v>
      </c>
      <c r="H73" t="s">
        <v>6</v>
      </c>
      <c r="I73" t="s">
        <v>38</v>
      </c>
      <c r="J73">
        <v>-815.37</v>
      </c>
    </row>
    <row r="74" spans="1:10" x14ac:dyDescent="0.25">
      <c r="A74">
        <v>35599</v>
      </c>
      <c r="B74" s="2">
        <v>36567</v>
      </c>
      <c r="C74" t="s">
        <v>79</v>
      </c>
      <c r="D74">
        <v>2000</v>
      </c>
      <c r="E74">
        <v>1188</v>
      </c>
      <c r="F74" t="s">
        <v>47</v>
      </c>
      <c r="G74" t="s">
        <v>144</v>
      </c>
      <c r="H74" t="s">
        <v>3</v>
      </c>
      <c r="I74" t="s">
        <v>5</v>
      </c>
      <c r="J74">
        <v>-140</v>
      </c>
    </row>
    <row r="75" spans="1:10" x14ac:dyDescent="0.25">
      <c r="A75">
        <v>35599</v>
      </c>
      <c r="B75" s="2">
        <v>36567</v>
      </c>
      <c r="C75" t="s">
        <v>79</v>
      </c>
      <c r="D75">
        <v>2000</v>
      </c>
      <c r="E75">
        <v>1189</v>
      </c>
      <c r="F75" t="s">
        <v>66</v>
      </c>
      <c r="G75" t="s">
        <v>144</v>
      </c>
      <c r="H75" t="s">
        <v>3</v>
      </c>
      <c r="I75" t="s">
        <v>4</v>
      </c>
      <c r="J75">
        <v>-304.5</v>
      </c>
    </row>
    <row r="76" spans="1:10" x14ac:dyDescent="0.25">
      <c r="A76">
        <v>35599</v>
      </c>
      <c r="B76" s="2">
        <v>36567</v>
      </c>
      <c r="C76" t="s">
        <v>79</v>
      </c>
      <c r="D76">
        <v>2000</v>
      </c>
      <c r="E76">
        <v>1190</v>
      </c>
      <c r="F76" t="s">
        <v>109</v>
      </c>
      <c r="G76" t="s">
        <v>145</v>
      </c>
      <c r="H76" t="s">
        <v>3</v>
      </c>
      <c r="I76" t="s">
        <v>4</v>
      </c>
      <c r="J76">
        <v>-41.5</v>
      </c>
    </row>
    <row r="77" spans="1:10" x14ac:dyDescent="0.25">
      <c r="A77">
        <v>35599</v>
      </c>
      <c r="B77" s="2">
        <v>36570</v>
      </c>
      <c r="C77" t="s">
        <v>79</v>
      </c>
      <c r="D77">
        <v>2000</v>
      </c>
      <c r="E77">
        <v>1191</v>
      </c>
      <c r="F77" t="s">
        <v>44</v>
      </c>
      <c r="G77" t="s">
        <v>45</v>
      </c>
      <c r="H77" t="s">
        <v>6</v>
      </c>
      <c r="I77" t="s">
        <v>46</v>
      </c>
      <c r="J77">
        <v>-25.98</v>
      </c>
    </row>
    <row r="78" spans="1:10" x14ac:dyDescent="0.25">
      <c r="A78">
        <v>35599</v>
      </c>
      <c r="B78" s="2">
        <v>36570</v>
      </c>
      <c r="C78" t="s">
        <v>79</v>
      </c>
      <c r="D78">
        <v>2000</v>
      </c>
      <c r="E78">
        <v>1192</v>
      </c>
      <c r="F78" t="s">
        <v>55</v>
      </c>
      <c r="G78" t="s">
        <v>146</v>
      </c>
      <c r="H78" t="s">
        <v>6</v>
      </c>
      <c r="I78" t="s">
        <v>15</v>
      </c>
      <c r="J78">
        <v>-37.01</v>
      </c>
    </row>
    <row r="79" spans="1:10" x14ac:dyDescent="0.25">
      <c r="A79">
        <v>35599</v>
      </c>
      <c r="B79" s="2">
        <v>36570</v>
      </c>
      <c r="C79" t="s">
        <v>79</v>
      </c>
      <c r="D79">
        <v>2000</v>
      </c>
      <c r="E79">
        <v>1193</v>
      </c>
      <c r="F79" t="s">
        <v>133</v>
      </c>
      <c r="G79" t="s">
        <v>147</v>
      </c>
      <c r="H79" t="s">
        <v>6</v>
      </c>
      <c r="I79" t="s">
        <v>68</v>
      </c>
      <c r="J79">
        <v>-30.12</v>
      </c>
    </row>
    <row r="80" spans="1:10" x14ac:dyDescent="0.25">
      <c r="A80">
        <v>35599</v>
      </c>
      <c r="B80" s="2">
        <v>36571</v>
      </c>
      <c r="C80" t="s">
        <v>79</v>
      </c>
      <c r="D80">
        <v>2000</v>
      </c>
      <c r="E80">
        <v>1194</v>
      </c>
      <c r="F80" t="s">
        <v>55</v>
      </c>
      <c r="G80" t="s">
        <v>56</v>
      </c>
      <c r="H80" t="s">
        <v>6</v>
      </c>
      <c r="I80" t="s">
        <v>16</v>
      </c>
      <c r="J80">
        <v>-25.45</v>
      </c>
    </row>
    <row r="81" spans="1:10" x14ac:dyDescent="0.25">
      <c r="A81">
        <v>35599</v>
      </c>
      <c r="B81" s="2">
        <v>36572</v>
      </c>
      <c r="C81" t="s">
        <v>79</v>
      </c>
      <c r="D81">
        <v>2000</v>
      </c>
      <c r="E81">
        <v>1195</v>
      </c>
      <c r="F81" t="s">
        <v>44</v>
      </c>
      <c r="G81" t="s">
        <v>45</v>
      </c>
      <c r="H81" t="s">
        <v>6</v>
      </c>
      <c r="I81" t="s">
        <v>46</v>
      </c>
      <c r="J81">
        <v>-9.09</v>
      </c>
    </row>
    <row r="82" spans="1:10" x14ac:dyDescent="0.25">
      <c r="A82">
        <v>35599</v>
      </c>
      <c r="B82" s="2">
        <v>36573</v>
      </c>
      <c r="C82" t="s">
        <v>79</v>
      </c>
      <c r="D82">
        <v>2000</v>
      </c>
      <c r="E82">
        <v>1196</v>
      </c>
      <c r="F82" t="s">
        <v>55</v>
      </c>
      <c r="G82" t="s">
        <v>148</v>
      </c>
      <c r="H82" t="s">
        <v>6</v>
      </c>
      <c r="I82" t="s">
        <v>68</v>
      </c>
      <c r="J82">
        <v>-20.32</v>
      </c>
    </row>
    <row r="83" spans="1:10" x14ac:dyDescent="0.25">
      <c r="A83">
        <v>35599</v>
      </c>
      <c r="B83" s="2">
        <v>36574</v>
      </c>
      <c r="C83" t="s">
        <v>79</v>
      </c>
      <c r="D83">
        <v>2000</v>
      </c>
      <c r="E83">
        <v>1197</v>
      </c>
      <c r="F83" t="s">
        <v>66</v>
      </c>
      <c r="G83" t="s">
        <v>149</v>
      </c>
      <c r="H83" t="s">
        <v>3</v>
      </c>
      <c r="I83" t="s">
        <v>4</v>
      </c>
      <c r="J83">
        <v>-423</v>
      </c>
    </row>
    <row r="84" spans="1:10" x14ac:dyDescent="0.25">
      <c r="A84">
        <v>35599</v>
      </c>
      <c r="B84" s="2">
        <v>36574</v>
      </c>
      <c r="C84" t="s">
        <v>79</v>
      </c>
      <c r="D84">
        <v>2000</v>
      </c>
      <c r="E84">
        <v>1198</v>
      </c>
      <c r="F84" t="s">
        <v>47</v>
      </c>
      <c r="G84" t="s">
        <v>149</v>
      </c>
      <c r="H84" t="s">
        <v>3</v>
      </c>
      <c r="I84" t="s">
        <v>5</v>
      </c>
      <c r="J84">
        <v>-210</v>
      </c>
    </row>
    <row r="85" spans="1:10" x14ac:dyDescent="0.25">
      <c r="A85">
        <v>35599</v>
      </c>
      <c r="B85" s="2">
        <v>36574</v>
      </c>
      <c r="C85" t="s">
        <v>79</v>
      </c>
      <c r="D85">
        <v>2000</v>
      </c>
      <c r="E85">
        <v>1199</v>
      </c>
      <c r="F85" t="s">
        <v>44</v>
      </c>
      <c r="G85" t="s">
        <v>45</v>
      </c>
      <c r="H85" t="s">
        <v>6</v>
      </c>
      <c r="I85" t="s">
        <v>46</v>
      </c>
      <c r="J85">
        <v>-16.239999999999998</v>
      </c>
    </row>
    <row r="86" spans="1:10" x14ac:dyDescent="0.25">
      <c r="A86">
        <v>35599</v>
      </c>
      <c r="B86" s="2">
        <v>36577</v>
      </c>
      <c r="C86" t="s">
        <v>79</v>
      </c>
      <c r="D86">
        <v>2000</v>
      </c>
      <c r="E86">
        <v>1200</v>
      </c>
      <c r="F86" t="s">
        <v>44</v>
      </c>
      <c r="G86" t="s">
        <v>45</v>
      </c>
      <c r="H86" t="s">
        <v>6</v>
      </c>
      <c r="I86" t="s">
        <v>46</v>
      </c>
      <c r="J86">
        <v>-25.98</v>
      </c>
    </row>
    <row r="87" spans="1:10" x14ac:dyDescent="0.25">
      <c r="A87">
        <v>35599</v>
      </c>
      <c r="B87" s="2">
        <v>36578</v>
      </c>
      <c r="C87" t="s">
        <v>79</v>
      </c>
      <c r="D87">
        <v>2000</v>
      </c>
      <c r="E87">
        <v>1201</v>
      </c>
      <c r="F87" t="s">
        <v>57</v>
      </c>
      <c r="G87" t="s">
        <v>58</v>
      </c>
      <c r="H87" t="s">
        <v>6</v>
      </c>
      <c r="I87" t="s">
        <v>16</v>
      </c>
      <c r="J87">
        <v>-6.6</v>
      </c>
    </row>
    <row r="88" spans="1:10" x14ac:dyDescent="0.25">
      <c r="A88">
        <v>35599</v>
      </c>
      <c r="B88" s="2">
        <v>36579</v>
      </c>
      <c r="C88" t="s">
        <v>79</v>
      </c>
      <c r="D88">
        <v>2000</v>
      </c>
      <c r="E88">
        <v>1203</v>
      </c>
      <c r="F88" t="s">
        <v>101</v>
      </c>
      <c r="G88" t="s">
        <v>150</v>
      </c>
      <c r="H88" t="s">
        <v>51</v>
      </c>
      <c r="I88" t="s">
        <v>138</v>
      </c>
      <c r="J88">
        <v>-10.23</v>
      </c>
    </row>
    <row r="89" spans="1:10" x14ac:dyDescent="0.25">
      <c r="A89">
        <v>35599</v>
      </c>
      <c r="B89" s="2">
        <v>36580</v>
      </c>
      <c r="C89" t="s">
        <v>79</v>
      </c>
      <c r="D89">
        <v>2000</v>
      </c>
      <c r="E89">
        <v>1204</v>
      </c>
      <c r="F89" t="s">
        <v>69</v>
      </c>
      <c r="G89" t="s">
        <v>81</v>
      </c>
      <c r="H89" t="s">
        <v>17</v>
      </c>
      <c r="I89" t="s">
        <v>215</v>
      </c>
      <c r="J89">
        <v>-80.81</v>
      </c>
    </row>
    <row r="90" spans="1:10" x14ac:dyDescent="0.25">
      <c r="A90">
        <v>35599</v>
      </c>
      <c r="B90" s="2">
        <v>36580</v>
      </c>
      <c r="C90" t="s">
        <v>79</v>
      </c>
      <c r="D90">
        <v>2000</v>
      </c>
      <c r="E90">
        <v>1205</v>
      </c>
      <c r="F90" t="s">
        <v>47</v>
      </c>
      <c r="G90" t="s">
        <v>151</v>
      </c>
      <c r="H90" t="s">
        <v>3</v>
      </c>
      <c r="I90" t="s">
        <v>5</v>
      </c>
      <c r="J90">
        <v>-260</v>
      </c>
    </row>
    <row r="91" spans="1:10" x14ac:dyDescent="0.25">
      <c r="A91">
        <v>35599</v>
      </c>
      <c r="B91" s="2">
        <v>36580</v>
      </c>
      <c r="C91" t="s">
        <v>79</v>
      </c>
      <c r="D91">
        <v>2000</v>
      </c>
      <c r="E91">
        <v>1206</v>
      </c>
      <c r="F91" t="s">
        <v>152</v>
      </c>
      <c r="G91" t="s">
        <v>153</v>
      </c>
      <c r="H91" t="s">
        <v>6</v>
      </c>
      <c r="I91" t="s">
        <v>9</v>
      </c>
      <c r="J91">
        <v>-32.450000000000003</v>
      </c>
    </row>
    <row r="92" spans="1:10" x14ac:dyDescent="0.25">
      <c r="A92">
        <v>35599</v>
      </c>
      <c r="B92" s="2">
        <v>36581</v>
      </c>
      <c r="C92" t="s">
        <v>79</v>
      </c>
      <c r="D92">
        <v>2000</v>
      </c>
      <c r="E92">
        <v>1207</v>
      </c>
      <c r="F92" t="s">
        <v>66</v>
      </c>
      <c r="G92" t="s">
        <v>151</v>
      </c>
      <c r="H92" t="s">
        <v>3</v>
      </c>
      <c r="I92" t="s">
        <v>4</v>
      </c>
      <c r="J92">
        <v>-280</v>
      </c>
    </row>
    <row r="93" spans="1:10" x14ac:dyDescent="0.25">
      <c r="A93">
        <v>35599</v>
      </c>
      <c r="B93" s="2">
        <v>36591</v>
      </c>
      <c r="C93" t="s">
        <v>78</v>
      </c>
      <c r="D93">
        <v>2000</v>
      </c>
      <c r="F93" t="s">
        <v>20</v>
      </c>
      <c r="G93" t="s">
        <v>168</v>
      </c>
      <c r="H93" t="s">
        <v>17</v>
      </c>
      <c r="I93" t="s">
        <v>20</v>
      </c>
      <c r="J93">
        <v>4628.3999999999996</v>
      </c>
    </row>
    <row r="94" spans="1:10" x14ac:dyDescent="0.25">
      <c r="A94">
        <v>35599</v>
      </c>
      <c r="B94" s="2">
        <v>36598</v>
      </c>
      <c r="C94" t="s">
        <v>78</v>
      </c>
      <c r="D94">
        <v>2000</v>
      </c>
      <c r="F94" t="s">
        <v>20</v>
      </c>
      <c r="G94" t="s">
        <v>169</v>
      </c>
      <c r="H94" t="s">
        <v>17</v>
      </c>
      <c r="I94" t="s">
        <v>20</v>
      </c>
      <c r="J94">
        <v>3440</v>
      </c>
    </row>
    <row r="95" spans="1:10" x14ac:dyDescent="0.25">
      <c r="A95">
        <v>35599</v>
      </c>
      <c r="B95" s="2">
        <v>36605</v>
      </c>
      <c r="C95" t="s">
        <v>78</v>
      </c>
      <c r="D95">
        <v>2000</v>
      </c>
      <c r="F95" t="s">
        <v>20</v>
      </c>
      <c r="G95" t="s">
        <v>170</v>
      </c>
      <c r="H95" t="s">
        <v>17</v>
      </c>
      <c r="I95" t="s">
        <v>20</v>
      </c>
      <c r="J95">
        <v>4065</v>
      </c>
    </row>
    <row r="96" spans="1:10" x14ac:dyDescent="0.25">
      <c r="A96">
        <v>35599</v>
      </c>
      <c r="B96" s="2">
        <v>36612</v>
      </c>
      <c r="C96" t="s">
        <v>78</v>
      </c>
      <c r="D96">
        <v>2000</v>
      </c>
      <c r="F96" t="s">
        <v>20</v>
      </c>
      <c r="G96" t="s">
        <v>171</v>
      </c>
      <c r="H96" t="s">
        <v>17</v>
      </c>
      <c r="I96" t="s">
        <v>20</v>
      </c>
      <c r="J96">
        <v>4387</v>
      </c>
    </row>
    <row r="97" spans="1:10" x14ac:dyDescent="0.25">
      <c r="A97">
        <v>35599</v>
      </c>
      <c r="B97" s="2">
        <v>36614</v>
      </c>
      <c r="C97" t="s">
        <v>78</v>
      </c>
      <c r="D97">
        <v>2000</v>
      </c>
      <c r="F97" t="s">
        <v>126</v>
      </c>
      <c r="G97" t="s">
        <v>127</v>
      </c>
      <c r="H97" t="s">
        <v>128</v>
      </c>
      <c r="I97" t="s">
        <v>129</v>
      </c>
      <c r="J97">
        <v>-10000</v>
      </c>
    </row>
    <row r="98" spans="1:10" x14ac:dyDescent="0.25">
      <c r="A98">
        <v>35599</v>
      </c>
      <c r="B98" s="2">
        <v>36579</v>
      </c>
      <c r="C98" t="s">
        <v>78</v>
      </c>
      <c r="D98">
        <v>2000</v>
      </c>
      <c r="E98">
        <v>1202</v>
      </c>
      <c r="F98" t="s">
        <v>77</v>
      </c>
      <c r="H98" t="s">
        <v>6</v>
      </c>
      <c r="I98" t="s">
        <v>46</v>
      </c>
      <c r="J98">
        <v>-25.98</v>
      </c>
    </row>
    <row r="99" spans="1:10" x14ac:dyDescent="0.25">
      <c r="A99">
        <v>35599</v>
      </c>
      <c r="B99" s="2">
        <v>36581</v>
      </c>
      <c r="C99" t="s">
        <v>78</v>
      </c>
      <c r="D99">
        <v>2000</v>
      </c>
      <c r="E99">
        <v>1208</v>
      </c>
      <c r="F99" t="s">
        <v>80</v>
      </c>
      <c r="G99" t="s">
        <v>81</v>
      </c>
      <c r="H99" t="s">
        <v>6</v>
      </c>
      <c r="I99" t="s">
        <v>7</v>
      </c>
      <c r="J99">
        <v>-202.47</v>
      </c>
    </row>
    <row r="100" spans="1:10" x14ac:dyDescent="0.25">
      <c r="A100">
        <v>35599</v>
      </c>
      <c r="B100" s="2">
        <v>36584</v>
      </c>
      <c r="C100" t="s">
        <v>78</v>
      </c>
      <c r="D100">
        <v>2000</v>
      </c>
      <c r="E100">
        <v>1209</v>
      </c>
      <c r="F100" t="s">
        <v>47</v>
      </c>
      <c r="G100" t="s">
        <v>82</v>
      </c>
      <c r="H100" t="s">
        <v>3</v>
      </c>
      <c r="I100" t="s">
        <v>5</v>
      </c>
      <c r="J100">
        <v>-260</v>
      </c>
    </row>
    <row r="101" spans="1:10" x14ac:dyDescent="0.25">
      <c r="A101">
        <v>35599</v>
      </c>
      <c r="B101" s="2">
        <v>36584</v>
      </c>
      <c r="C101" t="s">
        <v>78</v>
      </c>
      <c r="D101">
        <v>2000</v>
      </c>
      <c r="E101">
        <v>1210</v>
      </c>
      <c r="F101" t="s">
        <v>83</v>
      </c>
      <c r="H101" t="s">
        <v>6</v>
      </c>
      <c r="I101" t="s">
        <v>16</v>
      </c>
      <c r="J101">
        <v>-9.73</v>
      </c>
    </row>
    <row r="102" spans="1:10" x14ac:dyDescent="0.25">
      <c r="A102">
        <v>35599</v>
      </c>
      <c r="B102" s="2">
        <v>36584</v>
      </c>
      <c r="C102" t="s">
        <v>78</v>
      </c>
      <c r="D102">
        <v>2000</v>
      </c>
      <c r="E102">
        <v>1211</v>
      </c>
      <c r="F102" t="s">
        <v>84</v>
      </c>
      <c r="H102" t="s">
        <v>51</v>
      </c>
      <c r="I102" t="s">
        <v>138</v>
      </c>
      <c r="J102">
        <v>-137.06</v>
      </c>
    </row>
    <row r="103" spans="1:10" x14ac:dyDescent="0.25">
      <c r="A103">
        <v>35599</v>
      </c>
      <c r="B103" s="2">
        <v>36586</v>
      </c>
      <c r="C103" t="s">
        <v>78</v>
      </c>
      <c r="D103">
        <v>2000</v>
      </c>
      <c r="E103">
        <v>1212</v>
      </c>
      <c r="F103" t="s">
        <v>85</v>
      </c>
      <c r="G103" t="s">
        <v>90</v>
      </c>
      <c r="H103" t="s">
        <v>6</v>
      </c>
      <c r="I103" t="s">
        <v>15</v>
      </c>
      <c r="J103">
        <v>-48.45</v>
      </c>
    </row>
    <row r="104" spans="1:10" x14ac:dyDescent="0.25">
      <c r="A104">
        <v>35599</v>
      </c>
      <c r="B104" s="2">
        <v>36587</v>
      </c>
      <c r="C104" t="s">
        <v>78</v>
      </c>
      <c r="D104">
        <v>2000</v>
      </c>
      <c r="E104">
        <v>1213</v>
      </c>
      <c r="F104" t="s">
        <v>86</v>
      </c>
      <c r="H104" t="s">
        <v>6</v>
      </c>
      <c r="I104" t="s">
        <v>7</v>
      </c>
      <c r="J104">
        <v>-40</v>
      </c>
    </row>
    <row r="105" spans="1:10" x14ac:dyDescent="0.25">
      <c r="A105">
        <v>35599</v>
      </c>
      <c r="B105" s="2">
        <v>36587</v>
      </c>
      <c r="C105" t="s">
        <v>78</v>
      </c>
      <c r="D105">
        <v>2000</v>
      </c>
      <c r="E105">
        <v>1214</v>
      </c>
      <c r="F105" t="s">
        <v>87</v>
      </c>
      <c r="H105" t="s">
        <v>6</v>
      </c>
      <c r="I105" t="s">
        <v>9</v>
      </c>
      <c r="J105">
        <v>-570.24</v>
      </c>
    </row>
    <row r="106" spans="1:10" x14ac:dyDescent="0.25">
      <c r="A106">
        <v>35599</v>
      </c>
      <c r="B106" s="2">
        <v>36587</v>
      </c>
      <c r="C106" t="s">
        <v>78</v>
      </c>
      <c r="D106">
        <v>2000</v>
      </c>
      <c r="E106">
        <v>1215</v>
      </c>
      <c r="F106" t="s">
        <v>88</v>
      </c>
      <c r="H106" t="s">
        <v>18</v>
      </c>
      <c r="I106" t="s">
        <v>63</v>
      </c>
      <c r="J106">
        <v>-47.41</v>
      </c>
    </row>
    <row r="107" spans="1:10" x14ac:dyDescent="0.25">
      <c r="A107">
        <v>35599</v>
      </c>
      <c r="B107" s="2">
        <v>36588</v>
      </c>
      <c r="C107" t="s">
        <v>78</v>
      </c>
      <c r="D107">
        <v>2000</v>
      </c>
      <c r="E107">
        <v>1216</v>
      </c>
      <c r="F107" t="s">
        <v>66</v>
      </c>
      <c r="G107" t="s">
        <v>89</v>
      </c>
      <c r="H107" t="s">
        <v>3</v>
      </c>
      <c r="I107" t="s">
        <v>4</v>
      </c>
      <c r="J107">
        <v>-261.5</v>
      </c>
    </row>
    <row r="108" spans="1:10" x14ac:dyDescent="0.25">
      <c r="A108">
        <v>35599</v>
      </c>
      <c r="B108" s="2">
        <v>36588</v>
      </c>
      <c r="C108" t="s">
        <v>78</v>
      </c>
      <c r="D108">
        <v>2000</v>
      </c>
      <c r="E108">
        <v>1217</v>
      </c>
      <c r="F108" t="s">
        <v>55</v>
      </c>
      <c r="G108" t="s">
        <v>56</v>
      </c>
      <c r="H108" t="s">
        <v>6</v>
      </c>
      <c r="I108" t="s">
        <v>16</v>
      </c>
      <c r="J108">
        <v>-216.85</v>
      </c>
    </row>
    <row r="109" spans="1:10" x14ac:dyDescent="0.25">
      <c r="A109">
        <v>35599</v>
      </c>
      <c r="B109" s="2">
        <v>36588</v>
      </c>
      <c r="C109" t="s">
        <v>78</v>
      </c>
      <c r="D109">
        <v>2000</v>
      </c>
      <c r="E109">
        <v>1218</v>
      </c>
      <c r="F109" t="s">
        <v>91</v>
      </c>
      <c r="G109" t="s">
        <v>53</v>
      </c>
      <c r="H109" t="s">
        <v>6</v>
      </c>
      <c r="I109" t="s">
        <v>38</v>
      </c>
      <c r="J109">
        <v>-5.51</v>
      </c>
    </row>
    <row r="110" spans="1:10" x14ac:dyDescent="0.25">
      <c r="A110">
        <v>35599</v>
      </c>
      <c r="B110" s="2">
        <v>36591</v>
      </c>
      <c r="C110" t="s">
        <v>78</v>
      </c>
      <c r="D110">
        <v>2000</v>
      </c>
      <c r="E110">
        <v>1219</v>
      </c>
      <c r="F110" t="s">
        <v>36</v>
      </c>
      <c r="G110" t="s">
        <v>81</v>
      </c>
      <c r="H110" t="s">
        <v>6</v>
      </c>
      <c r="I110" t="s">
        <v>38</v>
      </c>
      <c r="J110">
        <v>-60.39</v>
      </c>
    </row>
    <row r="111" spans="1:10" x14ac:dyDescent="0.25">
      <c r="A111">
        <v>35599</v>
      </c>
      <c r="B111" s="2">
        <v>36588</v>
      </c>
      <c r="C111" t="s">
        <v>78</v>
      </c>
      <c r="D111">
        <v>2000</v>
      </c>
      <c r="F111" t="s">
        <v>114</v>
      </c>
      <c r="G111" t="s">
        <v>159</v>
      </c>
      <c r="H111" t="s">
        <v>51</v>
      </c>
      <c r="I111" t="s">
        <v>116</v>
      </c>
      <c r="J111">
        <v>-3477.25</v>
      </c>
    </row>
    <row r="112" spans="1:10" x14ac:dyDescent="0.25">
      <c r="A112">
        <v>35599</v>
      </c>
      <c r="B112" s="2">
        <v>36588</v>
      </c>
      <c r="C112" t="s">
        <v>78</v>
      </c>
      <c r="D112">
        <v>2000</v>
      </c>
      <c r="F112" t="s">
        <v>118</v>
      </c>
      <c r="G112" t="s">
        <v>162</v>
      </c>
      <c r="H112" t="s">
        <v>51</v>
      </c>
      <c r="I112" t="s">
        <v>53</v>
      </c>
      <c r="J112">
        <v>-240.53</v>
      </c>
    </row>
    <row r="113" spans="1:10" x14ac:dyDescent="0.25">
      <c r="A113">
        <v>35599</v>
      </c>
      <c r="B113" s="2">
        <v>36591</v>
      </c>
      <c r="C113" t="s">
        <v>78</v>
      </c>
      <c r="D113">
        <v>2000</v>
      </c>
      <c r="E113">
        <v>1220</v>
      </c>
      <c r="F113" t="s">
        <v>69</v>
      </c>
      <c r="G113" t="s">
        <v>163</v>
      </c>
      <c r="H113" t="s">
        <v>17</v>
      </c>
      <c r="I113" t="s">
        <v>215</v>
      </c>
      <c r="J113">
        <v>-16.16</v>
      </c>
    </row>
    <row r="114" spans="1:10" x14ac:dyDescent="0.25">
      <c r="A114">
        <v>35599</v>
      </c>
      <c r="B114" s="2">
        <v>36591</v>
      </c>
      <c r="C114" t="s">
        <v>78</v>
      </c>
      <c r="D114">
        <v>2000</v>
      </c>
      <c r="E114">
        <v>1221</v>
      </c>
      <c r="F114" t="s">
        <v>92</v>
      </c>
      <c r="G114" t="s">
        <v>93</v>
      </c>
      <c r="H114" t="s">
        <v>6</v>
      </c>
      <c r="I114" t="s">
        <v>38</v>
      </c>
      <c r="J114">
        <v>-100</v>
      </c>
    </row>
    <row r="115" spans="1:10" x14ac:dyDescent="0.25">
      <c r="A115">
        <v>35599</v>
      </c>
      <c r="B115" s="2">
        <v>36594</v>
      </c>
      <c r="C115" t="s">
        <v>78</v>
      </c>
      <c r="D115">
        <v>2000</v>
      </c>
      <c r="E115">
        <v>1222</v>
      </c>
      <c r="F115" t="s">
        <v>47</v>
      </c>
      <c r="G115" t="s">
        <v>94</v>
      </c>
      <c r="H115" t="s">
        <v>3</v>
      </c>
      <c r="I115" t="s">
        <v>5</v>
      </c>
      <c r="J115">
        <v>-210</v>
      </c>
    </row>
    <row r="116" spans="1:10" x14ac:dyDescent="0.25">
      <c r="A116">
        <v>35599</v>
      </c>
      <c r="B116" s="2">
        <v>36594</v>
      </c>
      <c r="C116" t="s">
        <v>78</v>
      </c>
      <c r="D116">
        <v>2000</v>
      </c>
      <c r="E116">
        <v>1223</v>
      </c>
      <c r="F116" t="s">
        <v>95</v>
      </c>
      <c r="H116" t="s">
        <v>6</v>
      </c>
      <c r="I116" t="s">
        <v>13</v>
      </c>
      <c r="J116">
        <v>-79.78</v>
      </c>
    </row>
    <row r="117" spans="1:10" x14ac:dyDescent="0.25">
      <c r="A117">
        <v>35599</v>
      </c>
      <c r="B117" s="2">
        <v>36595</v>
      </c>
      <c r="C117" t="s">
        <v>78</v>
      </c>
      <c r="D117">
        <v>2000</v>
      </c>
      <c r="E117">
        <v>1224</v>
      </c>
      <c r="F117" t="s">
        <v>66</v>
      </c>
      <c r="G117" t="s">
        <v>94</v>
      </c>
      <c r="H117" t="s">
        <v>3</v>
      </c>
      <c r="I117" t="s">
        <v>4</v>
      </c>
      <c r="J117">
        <v>-290</v>
      </c>
    </row>
    <row r="118" spans="1:10" x14ac:dyDescent="0.25">
      <c r="A118">
        <v>35599</v>
      </c>
      <c r="B118" s="2">
        <v>36595</v>
      </c>
      <c r="C118" t="s">
        <v>78</v>
      </c>
      <c r="D118">
        <v>2000</v>
      </c>
      <c r="E118">
        <v>1225</v>
      </c>
      <c r="F118" t="s">
        <v>66</v>
      </c>
      <c r="G118" t="s">
        <v>96</v>
      </c>
      <c r="H118" t="s">
        <v>3</v>
      </c>
      <c r="I118" t="s">
        <v>4</v>
      </c>
      <c r="J118">
        <v>-100</v>
      </c>
    </row>
    <row r="119" spans="1:10" x14ac:dyDescent="0.25">
      <c r="A119">
        <v>35599</v>
      </c>
      <c r="B119" s="2">
        <v>36595</v>
      </c>
      <c r="C119" t="s">
        <v>78</v>
      </c>
      <c r="D119">
        <v>2000</v>
      </c>
      <c r="E119">
        <v>1226</v>
      </c>
      <c r="F119" t="s">
        <v>97</v>
      </c>
      <c r="G119" t="s">
        <v>164</v>
      </c>
      <c r="H119" t="s">
        <v>6</v>
      </c>
      <c r="I119" t="s">
        <v>46</v>
      </c>
      <c r="J119">
        <v>-25.98</v>
      </c>
    </row>
    <row r="120" spans="1:10" x14ac:dyDescent="0.25">
      <c r="A120">
        <v>35599</v>
      </c>
      <c r="B120" s="2">
        <v>36595</v>
      </c>
      <c r="C120" t="s">
        <v>78</v>
      </c>
      <c r="D120">
        <v>2000</v>
      </c>
      <c r="E120">
        <v>1227</v>
      </c>
      <c r="F120" t="s">
        <v>92</v>
      </c>
      <c r="G120" t="s">
        <v>98</v>
      </c>
      <c r="H120" t="s">
        <v>6</v>
      </c>
      <c r="I120" t="s">
        <v>38</v>
      </c>
      <c r="J120">
        <v>-195.04</v>
      </c>
    </row>
    <row r="121" spans="1:10" x14ac:dyDescent="0.25">
      <c r="A121">
        <v>35599</v>
      </c>
      <c r="B121" s="2">
        <v>36598</v>
      </c>
      <c r="C121" t="s">
        <v>78</v>
      </c>
      <c r="D121">
        <v>2000</v>
      </c>
      <c r="E121">
        <v>1228</v>
      </c>
      <c r="F121" t="s">
        <v>57</v>
      </c>
      <c r="G121" t="s">
        <v>58</v>
      </c>
      <c r="H121" t="s">
        <v>6</v>
      </c>
      <c r="I121" t="s">
        <v>16</v>
      </c>
      <c r="J121">
        <v>-6.6</v>
      </c>
    </row>
    <row r="122" spans="1:10" x14ac:dyDescent="0.25">
      <c r="A122">
        <v>35599</v>
      </c>
      <c r="B122" s="2">
        <v>36601</v>
      </c>
      <c r="C122" t="s">
        <v>78</v>
      </c>
      <c r="D122">
        <v>2000</v>
      </c>
      <c r="E122">
        <v>1229</v>
      </c>
      <c r="F122" t="s">
        <v>47</v>
      </c>
      <c r="G122" t="s">
        <v>99</v>
      </c>
      <c r="H122" t="s">
        <v>3</v>
      </c>
      <c r="I122" t="s">
        <v>5</v>
      </c>
      <c r="J122">
        <v>-260</v>
      </c>
    </row>
    <row r="123" spans="1:10" x14ac:dyDescent="0.25">
      <c r="A123">
        <v>35599</v>
      </c>
      <c r="B123" s="2">
        <v>36606</v>
      </c>
      <c r="C123" t="s">
        <v>78</v>
      </c>
      <c r="D123">
        <v>2000</v>
      </c>
      <c r="E123">
        <v>1230</v>
      </c>
      <c r="F123" t="s">
        <v>97</v>
      </c>
      <c r="G123" t="s">
        <v>164</v>
      </c>
      <c r="H123" t="s">
        <v>6</v>
      </c>
      <c r="I123" t="s">
        <v>46</v>
      </c>
      <c r="J123">
        <v>-25.98</v>
      </c>
    </row>
    <row r="124" spans="1:10" x14ac:dyDescent="0.25">
      <c r="A124">
        <v>35599</v>
      </c>
      <c r="B124" s="2">
        <v>36601</v>
      </c>
      <c r="C124" t="s">
        <v>78</v>
      </c>
      <c r="D124">
        <v>2000</v>
      </c>
      <c r="E124">
        <v>1231</v>
      </c>
      <c r="F124" t="s">
        <v>55</v>
      </c>
      <c r="G124" t="s">
        <v>100</v>
      </c>
      <c r="H124" t="s">
        <v>6</v>
      </c>
      <c r="I124" t="s">
        <v>292</v>
      </c>
      <c r="J124">
        <v>-23.84</v>
      </c>
    </row>
    <row r="125" spans="1:10" x14ac:dyDescent="0.25">
      <c r="A125">
        <v>35599</v>
      </c>
      <c r="B125" s="2">
        <v>36602</v>
      </c>
      <c r="C125" t="s">
        <v>78</v>
      </c>
      <c r="D125">
        <v>2000</v>
      </c>
      <c r="E125">
        <v>1232</v>
      </c>
      <c r="F125" t="s">
        <v>66</v>
      </c>
      <c r="G125" t="s">
        <v>94</v>
      </c>
      <c r="H125" t="s">
        <v>3</v>
      </c>
      <c r="I125" t="s">
        <v>4</v>
      </c>
      <c r="J125">
        <v>-270</v>
      </c>
    </row>
    <row r="126" spans="1:10" x14ac:dyDescent="0.25">
      <c r="A126">
        <v>35599</v>
      </c>
      <c r="B126" s="2">
        <v>36606</v>
      </c>
      <c r="C126" t="s">
        <v>78</v>
      </c>
      <c r="D126">
        <v>2000</v>
      </c>
      <c r="E126">
        <v>1233</v>
      </c>
      <c r="F126" t="s">
        <v>59</v>
      </c>
      <c r="G126" t="s">
        <v>165</v>
      </c>
      <c r="H126" t="s">
        <v>6</v>
      </c>
      <c r="I126" t="s">
        <v>16</v>
      </c>
      <c r="J126">
        <v>-61.36</v>
      </c>
    </row>
    <row r="127" spans="1:10" x14ac:dyDescent="0.25">
      <c r="A127">
        <v>35599</v>
      </c>
      <c r="B127" s="2">
        <v>36606</v>
      </c>
      <c r="C127" t="s">
        <v>78</v>
      </c>
      <c r="D127">
        <v>2000</v>
      </c>
      <c r="E127">
        <v>1234</v>
      </c>
      <c r="F127" t="s">
        <v>101</v>
      </c>
      <c r="H127" t="s">
        <v>51</v>
      </c>
      <c r="I127" t="s">
        <v>138</v>
      </c>
      <c r="J127">
        <v>-2.31</v>
      </c>
    </row>
    <row r="128" spans="1:10" x14ac:dyDescent="0.25">
      <c r="A128">
        <v>35599</v>
      </c>
      <c r="B128" s="2">
        <v>36606</v>
      </c>
      <c r="C128" t="s">
        <v>78</v>
      </c>
      <c r="D128">
        <v>2000</v>
      </c>
      <c r="E128">
        <v>1235</v>
      </c>
      <c r="F128" t="s">
        <v>133</v>
      </c>
      <c r="G128" t="s">
        <v>166</v>
      </c>
      <c r="H128" t="s">
        <v>6</v>
      </c>
      <c r="I128" t="s">
        <v>68</v>
      </c>
      <c r="J128">
        <v>-1204.6500000000001</v>
      </c>
    </row>
    <row r="129" spans="1:10" x14ac:dyDescent="0.25">
      <c r="A129">
        <v>35599</v>
      </c>
      <c r="B129" s="2">
        <v>36609</v>
      </c>
      <c r="C129" t="s">
        <v>78</v>
      </c>
      <c r="D129">
        <v>2000</v>
      </c>
      <c r="E129">
        <v>1236</v>
      </c>
      <c r="F129" t="s">
        <v>66</v>
      </c>
      <c r="G129" t="s">
        <v>94</v>
      </c>
      <c r="H129" t="s">
        <v>3</v>
      </c>
      <c r="I129" t="s">
        <v>4</v>
      </c>
      <c r="J129">
        <v>-354.5</v>
      </c>
    </row>
    <row r="130" spans="1:10" x14ac:dyDescent="0.25">
      <c r="A130">
        <v>35599</v>
      </c>
      <c r="B130" s="2">
        <v>36609</v>
      </c>
      <c r="C130" t="s">
        <v>78</v>
      </c>
      <c r="D130">
        <v>2000</v>
      </c>
      <c r="E130">
        <v>1237</v>
      </c>
      <c r="F130" t="s">
        <v>47</v>
      </c>
      <c r="G130" t="s">
        <v>94</v>
      </c>
      <c r="H130" t="s">
        <v>3</v>
      </c>
      <c r="I130" t="s">
        <v>5</v>
      </c>
      <c r="J130">
        <v>-260</v>
      </c>
    </row>
    <row r="131" spans="1:10" x14ac:dyDescent="0.25">
      <c r="A131">
        <v>35599</v>
      </c>
      <c r="B131" s="2">
        <v>36609</v>
      </c>
      <c r="C131" t="s">
        <v>78</v>
      </c>
      <c r="D131">
        <v>2000</v>
      </c>
      <c r="E131">
        <v>1238</v>
      </c>
      <c r="F131" t="s">
        <v>102</v>
      </c>
      <c r="H131" t="s">
        <v>3</v>
      </c>
      <c r="I131" t="s">
        <v>4</v>
      </c>
      <c r="J131">
        <v>-63</v>
      </c>
    </row>
    <row r="132" spans="1:10" x14ac:dyDescent="0.25">
      <c r="A132">
        <v>35599</v>
      </c>
      <c r="B132" s="2">
        <v>36612</v>
      </c>
      <c r="C132" t="s">
        <v>78</v>
      </c>
      <c r="D132">
        <v>2000</v>
      </c>
      <c r="E132">
        <v>1240</v>
      </c>
      <c r="F132" t="s">
        <v>152</v>
      </c>
      <c r="G132" t="s">
        <v>293</v>
      </c>
      <c r="H132" t="s">
        <v>6</v>
      </c>
      <c r="I132" t="s">
        <v>38</v>
      </c>
      <c r="J132">
        <v>-119.72</v>
      </c>
    </row>
    <row r="133" spans="1:10" x14ac:dyDescent="0.25">
      <c r="A133">
        <v>35599</v>
      </c>
      <c r="B133" s="2">
        <v>36613</v>
      </c>
      <c r="C133" t="s">
        <v>78</v>
      </c>
      <c r="D133">
        <v>2000</v>
      </c>
      <c r="E133">
        <v>1241</v>
      </c>
      <c r="F133" t="s">
        <v>67</v>
      </c>
      <c r="G133" t="s">
        <v>167</v>
      </c>
      <c r="H133" t="s">
        <v>6</v>
      </c>
      <c r="I133" t="s">
        <v>68</v>
      </c>
      <c r="J133">
        <v>-32.44</v>
      </c>
    </row>
    <row r="134" spans="1:10" x14ac:dyDescent="0.25">
      <c r="A134">
        <v>35599</v>
      </c>
      <c r="B134" s="2">
        <v>36613</v>
      </c>
      <c r="C134" t="s">
        <v>78</v>
      </c>
      <c r="D134">
        <v>2000</v>
      </c>
      <c r="E134">
        <v>1244</v>
      </c>
      <c r="F134" t="s">
        <v>103</v>
      </c>
      <c r="G134" t="s">
        <v>167</v>
      </c>
      <c r="H134" t="s">
        <v>6</v>
      </c>
      <c r="I134" t="s">
        <v>68</v>
      </c>
      <c r="J134">
        <v>-21.65</v>
      </c>
    </row>
    <row r="135" spans="1:10" x14ac:dyDescent="0.25">
      <c r="A135">
        <v>35599</v>
      </c>
      <c r="B135" s="2">
        <v>36614</v>
      </c>
      <c r="C135" t="s">
        <v>78</v>
      </c>
      <c r="D135">
        <v>2000</v>
      </c>
      <c r="E135">
        <v>1245</v>
      </c>
      <c r="F135" t="s">
        <v>55</v>
      </c>
      <c r="H135" t="s">
        <v>6</v>
      </c>
      <c r="I135" t="s">
        <v>15</v>
      </c>
      <c r="J135">
        <v>-28.05</v>
      </c>
    </row>
    <row r="136" spans="1:10" x14ac:dyDescent="0.25">
      <c r="A136">
        <v>35599</v>
      </c>
      <c r="B136" s="2">
        <v>36616</v>
      </c>
      <c r="C136" t="s">
        <v>78</v>
      </c>
      <c r="D136">
        <v>2000</v>
      </c>
      <c r="E136">
        <v>1247</v>
      </c>
      <c r="F136" t="s">
        <v>47</v>
      </c>
      <c r="G136" t="s">
        <v>94</v>
      </c>
      <c r="H136" t="s">
        <v>3</v>
      </c>
      <c r="I136" t="s">
        <v>5</v>
      </c>
      <c r="J136">
        <v>-160</v>
      </c>
    </row>
    <row r="137" spans="1:10" x14ac:dyDescent="0.25">
      <c r="A137">
        <v>35599</v>
      </c>
      <c r="B137" s="2">
        <v>36616</v>
      </c>
      <c r="C137" t="s">
        <v>78</v>
      </c>
      <c r="D137">
        <v>2000</v>
      </c>
      <c r="E137">
        <v>1248</v>
      </c>
      <c r="F137" t="s">
        <v>66</v>
      </c>
      <c r="G137" t="s">
        <v>94</v>
      </c>
      <c r="H137" t="s">
        <v>3</v>
      </c>
      <c r="I137" t="s">
        <v>4</v>
      </c>
      <c r="J137">
        <v>-300</v>
      </c>
    </row>
    <row r="138" spans="1:10" x14ac:dyDescent="0.25">
      <c r="A138">
        <v>35599</v>
      </c>
      <c r="B138" s="2">
        <v>36619</v>
      </c>
      <c r="C138" t="s">
        <v>104</v>
      </c>
      <c r="D138">
        <v>2000</v>
      </c>
      <c r="F138" t="s">
        <v>114</v>
      </c>
      <c r="G138" t="s">
        <v>174</v>
      </c>
      <c r="H138" t="s">
        <v>51</v>
      </c>
      <c r="I138" t="s">
        <v>116</v>
      </c>
      <c r="J138">
        <v>-3697.31</v>
      </c>
    </row>
    <row r="139" spans="1:10" x14ac:dyDescent="0.25">
      <c r="A139">
        <v>35599</v>
      </c>
      <c r="B139" s="2">
        <v>36621</v>
      </c>
      <c r="C139" t="s">
        <v>104</v>
      </c>
      <c r="D139">
        <v>2000</v>
      </c>
      <c r="F139" t="s">
        <v>118</v>
      </c>
      <c r="G139" t="s">
        <v>175</v>
      </c>
      <c r="H139" t="s">
        <v>51</v>
      </c>
      <c r="I139" t="s">
        <v>53</v>
      </c>
      <c r="J139">
        <v>-103.66</v>
      </c>
    </row>
    <row r="140" spans="1:10" x14ac:dyDescent="0.25">
      <c r="A140">
        <v>35599</v>
      </c>
      <c r="B140" s="2">
        <v>36620</v>
      </c>
      <c r="C140" t="s">
        <v>104</v>
      </c>
      <c r="D140">
        <v>2000</v>
      </c>
      <c r="F140" t="s">
        <v>20</v>
      </c>
      <c r="G140" t="s">
        <v>176</v>
      </c>
      <c r="H140" t="s">
        <v>17</v>
      </c>
      <c r="I140" t="s">
        <v>20</v>
      </c>
      <c r="J140">
        <v>4926</v>
      </c>
    </row>
    <row r="141" spans="1:10" x14ac:dyDescent="0.25">
      <c r="A141">
        <v>35599</v>
      </c>
      <c r="B141" s="2">
        <v>36627</v>
      </c>
      <c r="C141" t="s">
        <v>104</v>
      </c>
      <c r="D141">
        <v>2000</v>
      </c>
      <c r="F141" t="s">
        <v>20</v>
      </c>
      <c r="G141" t="s">
        <v>177</v>
      </c>
      <c r="H141" t="s">
        <v>17</v>
      </c>
      <c r="I141" t="s">
        <v>20</v>
      </c>
      <c r="J141">
        <v>4090.47</v>
      </c>
    </row>
    <row r="142" spans="1:10" x14ac:dyDescent="0.25">
      <c r="A142">
        <v>35599</v>
      </c>
      <c r="B142" s="2">
        <v>36633</v>
      </c>
      <c r="C142" t="s">
        <v>104</v>
      </c>
      <c r="D142">
        <v>2000</v>
      </c>
      <c r="F142" t="s">
        <v>20</v>
      </c>
      <c r="G142" t="s">
        <v>178</v>
      </c>
      <c r="H142" t="s">
        <v>17</v>
      </c>
      <c r="I142" t="s">
        <v>20</v>
      </c>
      <c r="J142">
        <v>4236</v>
      </c>
    </row>
    <row r="143" spans="1:10" x14ac:dyDescent="0.25">
      <c r="A143">
        <v>35599</v>
      </c>
      <c r="B143" s="2">
        <v>36643</v>
      </c>
      <c r="C143" t="s">
        <v>104</v>
      </c>
      <c r="D143">
        <v>2000</v>
      </c>
      <c r="F143" t="s">
        <v>20</v>
      </c>
      <c r="G143" t="s">
        <v>179</v>
      </c>
      <c r="H143" t="s">
        <v>17</v>
      </c>
      <c r="I143" t="s">
        <v>20</v>
      </c>
      <c r="J143">
        <v>3689</v>
      </c>
    </row>
    <row r="144" spans="1:10" x14ac:dyDescent="0.25">
      <c r="A144">
        <v>35599</v>
      </c>
      <c r="B144" s="2">
        <v>36644</v>
      </c>
      <c r="C144" t="s">
        <v>104</v>
      </c>
      <c r="D144">
        <v>2000</v>
      </c>
      <c r="F144" t="s">
        <v>181</v>
      </c>
      <c r="G144" t="s">
        <v>180</v>
      </c>
      <c r="H144" t="s">
        <v>18</v>
      </c>
      <c r="I144" t="s">
        <v>19</v>
      </c>
      <c r="J144">
        <v>-5.37</v>
      </c>
    </row>
    <row r="145" spans="1:10" x14ac:dyDescent="0.25">
      <c r="A145">
        <v>35599</v>
      </c>
      <c r="B145" s="2">
        <v>36612</v>
      </c>
      <c r="C145" t="s">
        <v>104</v>
      </c>
      <c r="D145">
        <v>2000</v>
      </c>
      <c r="E145">
        <v>1239</v>
      </c>
      <c r="F145" t="s">
        <v>105</v>
      </c>
      <c r="H145" t="s">
        <v>17</v>
      </c>
      <c r="I145" t="s">
        <v>214</v>
      </c>
      <c r="J145">
        <v>-35</v>
      </c>
    </row>
    <row r="146" spans="1:10" x14ac:dyDescent="0.25">
      <c r="A146">
        <v>35599</v>
      </c>
      <c r="B146" s="2">
        <v>36613</v>
      </c>
      <c r="C146" t="s">
        <v>104</v>
      </c>
      <c r="D146">
        <v>2000</v>
      </c>
      <c r="E146">
        <v>1242</v>
      </c>
      <c r="F146" t="s">
        <v>84</v>
      </c>
      <c r="H146" t="s">
        <v>51</v>
      </c>
      <c r="I146" t="s">
        <v>138</v>
      </c>
      <c r="J146">
        <v>-125.66</v>
      </c>
    </row>
    <row r="147" spans="1:10" x14ac:dyDescent="0.25">
      <c r="A147">
        <v>35599</v>
      </c>
      <c r="B147" s="2">
        <v>36613</v>
      </c>
      <c r="C147" t="s">
        <v>104</v>
      </c>
      <c r="D147">
        <v>2000</v>
      </c>
      <c r="E147">
        <v>1243</v>
      </c>
      <c r="F147" t="s">
        <v>101</v>
      </c>
      <c r="H147" t="s">
        <v>51</v>
      </c>
      <c r="I147" t="s">
        <v>138</v>
      </c>
      <c r="J147">
        <v>-4</v>
      </c>
    </row>
    <row r="148" spans="1:10" x14ac:dyDescent="0.25">
      <c r="A148">
        <v>35599</v>
      </c>
      <c r="B148" s="2">
        <v>36615</v>
      </c>
      <c r="C148" t="s">
        <v>104</v>
      </c>
      <c r="D148">
        <v>2000</v>
      </c>
      <c r="E148">
        <v>1246</v>
      </c>
      <c r="F148" t="s">
        <v>57</v>
      </c>
      <c r="G148" t="s">
        <v>58</v>
      </c>
      <c r="H148" t="s">
        <v>6</v>
      </c>
      <c r="I148" t="s">
        <v>16</v>
      </c>
      <c r="J148">
        <v>-13.2</v>
      </c>
    </row>
    <row r="149" spans="1:10" x14ac:dyDescent="0.25">
      <c r="A149">
        <v>35599</v>
      </c>
      <c r="B149" s="2">
        <v>36616</v>
      </c>
      <c r="C149" t="s">
        <v>104</v>
      </c>
      <c r="D149">
        <v>2000</v>
      </c>
      <c r="E149">
        <v>1249</v>
      </c>
      <c r="F149" t="s">
        <v>101</v>
      </c>
      <c r="H149" t="s">
        <v>51</v>
      </c>
      <c r="I149" t="s">
        <v>138</v>
      </c>
      <c r="J149">
        <v>-3.09</v>
      </c>
    </row>
    <row r="150" spans="1:10" x14ac:dyDescent="0.25">
      <c r="A150">
        <v>35599</v>
      </c>
      <c r="B150" s="2">
        <v>36619</v>
      </c>
      <c r="C150" t="s">
        <v>104</v>
      </c>
      <c r="D150">
        <v>2000</v>
      </c>
      <c r="E150">
        <v>1250</v>
      </c>
      <c r="F150" t="s">
        <v>47</v>
      </c>
      <c r="G150" t="s">
        <v>106</v>
      </c>
      <c r="H150" t="s">
        <v>3</v>
      </c>
      <c r="I150" t="s">
        <v>5</v>
      </c>
      <c r="J150">
        <v>-75</v>
      </c>
    </row>
    <row r="151" spans="1:10" x14ac:dyDescent="0.25">
      <c r="A151">
        <v>35599</v>
      </c>
      <c r="B151" s="2">
        <v>36620</v>
      </c>
      <c r="C151" t="s">
        <v>104</v>
      </c>
      <c r="D151">
        <v>2000</v>
      </c>
      <c r="E151">
        <v>1251</v>
      </c>
      <c r="F151" t="s">
        <v>36</v>
      </c>
      <c r="G151" t="s">
        <v>107</v>
      </c>
      <c r="H151" t="s">
        <v>6</v>
      </c>
      <c r="I151" t="s">
        <v>38</v>
      </c>
      <c r="J151">
        <v>-810.93</v>
      </c>
    </row>
    <row r="152" spans="1:10" x14ac:dyDescent="0.25">
      <c r="A152">
        <v>35599</v>
      </c>
      <c r="B152" s="2">
        <v>36620</v>
      </c>
      <c r="C152" t="s">
        <v>104</v>
      </c>
      <c r="D152">
        <v>2000</v>
      </c>
      <c r="E152">
        <v>1252</v>
      </c>
      <c r="F152" t="s">
        <v>87</v>
      </c>
      <c r="G152" t="s">
        <v>107</v>
      </c>
      <c r="H152" t="s">
        <v>6</v>
      </c>
      <c r="I152" t="s">
        <v>9</v>
      </c>
      <c r="J152">
        <v>-418.97</v>
      </c>
    </row>
    <row r="153" spans="1:10" x14ac:dyDescent="0.25">
      <c r="A153">
        <v>35599</v>
      </c>
      <c r="B153" s="2">
        <v>36620</v>
      </c>
      <c r="C153" t="s">
        <v>104</v>
      </c>
      <c r="D153">
        <v>2000</v>
      </c>
      <c r="E153">
        <v>1253</v>
      </c>
      <c r="F153" t="s">
        <v>88</v>
      </c>
      <c r="G153" t="s">
        <v>108</v>
      </c>
      <c r="H153" t="s">
        <v>18</v>
      </c>
      <c r="I153" t="s">
        <v>63</v>
      </c>
      <c r="J153">
        <v>-47.41</v>
      </c>
    </row>
    <row r="154" spans="1:10" x14ac:dyDescent="0.25">
      <c r="A154">
        <v>35599</v>
      </c>
      <c r="B154" s="2">
        <v>36622</v>
      </c>
      <c r="C154" t="s">
        <v>104</v>
      </c>
      <c r="D154">
        <v>2000</v>
      </c>
      <c r="E154">
        <v>1255</v>
      </c>
      <c r="F154" t="s">
        <v>47</v>
      </c>
      <c r="G154" t="s">
        <v>106</v>
      </c>
      <c r="H154" t="s">
        <v>3</v>
      </c>
      <c r="I154" t="s">
        <v>5</v>
      </c>
      <c r="J154">
        <v>-185</v>
      </c>
    </row>
    <row r="155" spans="1:10" x14ac:dyDescent="0.25">
      <c r="A155">
        <v>35599</v>
      </c>
      <c r="B155" s="2">
        <v>36623</v>
      </c>
      <c r="C155" t="s">
        <v>104</v>
      </c>
      <c r="D155">
        <v>2000</v>
      </c>
      <c r="E155">
        <v>1256</v>
      </c>
      <c r="F155" t="s">
        <v>66</v>
      </c>
      <c r="G155" t="s">
        <v>106</v>
      </c>
      <c r="H155" t="s">
        <v>3</v>
      </c>
      <c r="I155" t="s">
        <v>4</v>
      </c>
      <c r="J155">
        <v>-463</v>
      </c>
    </row>
    <row r="156" spans="1:10" x14ac:dyDescent="0.25">
      <c r="A156">
        <v>35599</v>
      </c>
      <c r="B156" s="2">
        <v>36623</v>
      </c>
      <c r="C156" t="s">
        <v>104</v>
      </c>
      <c r="D156">
        <v>2000</v>
      </c>
      <c r="E156">
        <v>1257</v>
      </c>
      <c r="F156" t="s">
        <v>182</v>
      </c>
      <c r="G156" t="s">
        <v>183</v>
      </c>
      <c r="H156" t="s">
        <v>3</v>
      </c>
      <c r="I156" t="s">
        <v>4</v>
      </c>
      <c r="J156">
        <v>-77</v>
      </c>
    </row>
    <row r="157" spans="1:10" x14ac:dyDescent="0.25">
      <c r="A157">
        <v>35599</v>
      </c>
      <c r="B157" s="2">
        <v>36623</v>
      </c>
      <c r="C157" t="s">
        <v>104</v>
      </c>
      <c r="D157">
        <v>2000</v>
      </c>
      <c r="E157">
        <v>1258</v>
      </c>
      <c r="F157" t="s">
        <v>69</v>
      </c>
      <c r="G157" t="s">
        <v>107</v>
      </c>
      <c r="H157" t="s">
        <v>17</v>
      </c>
      <c r="I157" t="s">
        <v>215</v>
      </c>
      <c r="J157">
        <v>-96.68</v>
      </c>
    </row>
    <row r="158" spans="1:10" x14ac:dyDescent="0.25">
      <c r="A158">
        <v>35599</v>
      </c>
      <c r="B158" s="2">
        <v>36626</v>
      </c>
      <c r="C158" t="s">
        <v>104</v>
      </c>
      <c r="D158">
        <v>2000</v>
      </c>
      <c r="E158">
        <v>1259</v>
      </c>
      <c r="F158" t="s">
        <v>67</v>
      </c>
      <c r="H158" t="s">
        <v>6</v>
      </c>
      <c r="I158" t="s">
        <v>68</v>
      </c>
      <c r="J158">
        <v>-39.56</v>
      </c>
    </row>
    <row r="159" spans="1:10" x14ac:dyDescent="0.25">
      <c r="A159">
        <v>35599</v>
      </c>
      <c r="B159" s="2">
        <v>36626</v>
      </c>
      <c r="C159" t="s">
        <v>104</v>
      </c>
      <c r="D159">
        <v>2000</v>
      </c>
      <c r="E159">
        <v>1260</v>
      </c>
      <c r="F159" t="s">
        <v>95</v>
      </c>
      <c r="H159" t="s">
        <v>6</v>
      </c>
      <c r="I159" t="s">
        <v>13</v>
      </c>
      <c r="J159">
        <v>-73.16</v>
      </c>
    </row>
    <row r="160" spans="1:10" x14ac:dyDescent="0.25">
      <c r="A160">
        <v>35599</v>
      </c>
      <c r="B160" s="2">
        <v>36626</v>
      </c>
      <c r="C160" t="s">
        <v>104</v>
      </c>
      <c r="D160">
        <v>2000</v>
      </c>
      <c r="E160">
        <v>1261</v>
      </c>
      <c r="F160" t="s">
        <v>109</v>
      </c>
      <c r="G160" t="s">
        <v>110</v>
      </c>
      <c r="H160" t="s">
        <v>3</v>
      </c>
      <c r="I160" t="s">
        <v>4</v>
      </c>
      <c r="J160">
        <v>-115</v>
      </c>
    </row>
    <row r="161" spans="1:10" x14ac:dyDescent="0.25">
      <c r="A161">
        <v>35599</v>
      </c>
      <c r="B161" s="2">
        <v>36627</v>
      </c>
      <c r="C161" t="s">
        <v>104</v>
      </c>
      <c r="D161">
        <v>2000</v>
      </c>
      <c r="E161">
        <v>1262</v>
      </c>
      <c r="F161" t="s">
        <v>44</v>
      </c>
      <c r="G161" t="s">
        <v>164</v>
      </c>
      <c r="H161" t="s">
        <v>6</v>
      </c>
      <c r="I161" t="s">
        <v>46</v>
      </c>
      <c r="J161">
        <v>-22.73</v>
      </c>
    </row>
    <row r="162" spans="1:10" x14ac:dyDescent="0.25">
      <c r="A162">
        <v>35599</v>
      </c>
      <c r="B162" s="2">
        <v>36627</v>
      </c>
      <c r="C162" t="s">
        <v>104</v>
      </c>
      <c r="D162">
        <v>2000</v>
      </c>
      <c r="E162">
        <v>1263</v>
      </c>
      <c r="F162" t="s">
        <v>44</v>
      </c>
      <c r="G162" t="s">
        <v>164</v>
      </c>
      <c r="H162" t="s">
        <v>6</v>
      </c>
      <c r="I162" t="s">
        <v>46</v>
      </c>
      <c r="J162">
        <v>-9.09</v>
      </c>
    </row>
    <row r="163" spans="1:10" x14ac:dyDescent="0.25">
      <c r="A163">
        <v>35599</v>
      </c>
      <c r="B163" s="2">
        <v>36628</v>
      </c>
      <c r="C163" t="s">
        <v>104</v>
      </c>
      <c r="D163">
        <v>2000</v>
      </c>
      <c r="E163">
        <v>1264</v>
      </c>
      <c r="F163" t="s">
        <v>47</v>
      </c>
      <c r="G163" t="s">
        <v>106</v>
      </c>
      <c r="H163" t="s">
        <v>3</v>
      </c>
      <c r="I163" t="s">
        <v>5</v>
      </c>
      <c r="J163">
        <v>-200</v>
      </c>
    </row>
    <row r="164" spans="1:10" x14ac:dyDescent="0.25">
      <c r="A164">
        <v>35599</v>
      </c>
      <c r="B164" s="2">
        <v>36630</v>
      </c>
      <c r="C164" t="s">
        <v>104</v>
      </c>
      <c r="D164">
        <v>2000</v>
      </c>
      <c r="E164">
        <v>1265</v>
      </c>
      <c r="F164" t="s">
        <v>66</v>
      </c>
      <c r="G164" t="s">
        <v>106</v>
      </c>
      <c r="H164" t="s">
        <v>3</v>
      </c>
      <c r="I164" t="s">
        <v>4</v>
      </c>
      <c r="J164">
        <v>-383</v>
      </c>
    </row>
    <row r="165" spans="1:10" x14ac:dyDescent="0.25">
      <c r="A165">
        <v>35599</v>
      </c>
      <c r="B165" s="2">
        <v>36630</v>
      </c>
      <c r="C165" t="s">
        <v>104</v>
      </c>
      <c r="D165">
        <v>2000</v>
      </c>
      <c r="E165">
        <v>1266</v>
      </c>
      <c r="F165" t="s">
        <v>184</v>
      </c>
      <c r="G165" t="s">
        <v>183</v>
      </c>
      <c r="H165" t="s">
        <v>3</v>
      </c>
      <c r="I165" t="s">
        <v>4</v>
      </c>
      <c r="J165">
        <v>-35</v>
      </c>
    </row>
    <row r="166" spans="1:10" x14ac:dyDescent="0.25">
      <c r="A166">
        <v>35599</v>
      </c>
      <c r="B166" s="2">
        <v>36633</v>
      </c>
      <c r="C166" t="s">
        <v>104</v>
      </c>
      <c r="D166">
        <v>2000</v>
      </c>
      <c r="E166">
        <v>1267</v>
      </c>
      <c r="F166" t="s">
        <v>91</v>
      </c>
      <c r="G166" t="s">
        <v>39</v>
      </c>
      <c r="H166" t="s">
        <v>6</v>
      </c>
      <c r="I166" t="s">
        <v>38</v>
      </c>
      <c r="J166">
        <v>-5.04</v>
      </c>
    </row>
    <row r="167" spans="1:10" x14ac:dyDescent="0.25">
      <c r="A167">
        <v>35599</v>
      </c>
      <c r="B167" s="2">
        <v>36634</v>
      </c>
      <c r="C167" t="s">
        <v>104</v>
      </c>
      <c r="D167">
        <v>2000</v>
      </c>
      <c r="E167">
        <v>1268</v>
      </c>
      <c r="F167" t="s">
        <v>47</v>
      </c>
      <c r="G167" t="s">
        <v>106</v>
      </c>
      <c r="H167" t="s">
        <v>3</v>
      </c>
      <c r="I167" t="s">
        <v>5</v>
      </c>
      <c r="J167">
        <v>-100</v>
      </c>
    </row>
    <row r="168" spans="1:10" x14ac:dyDescent="0.25">
      <c r="A168">
        <v>35599</v>
      </c>
      <c r="B168" s="2">
        <v>36637</v>
      </c>
      <c r="C168" t="s">
        <v>104</v>
      </c>
      <c r="D168">
        <v>2000</v>
      </c>
      <c r="E168">
        <v>1269</v>
      </c>
      <c r="F168" t="s">
        <v>66</v>
      </c>
      <c r="G168" t="s">
        <v>106</v>
      </c>
      <c r="H168" t="s">
        <v>3</v>
      </c>
      <c r="I168" t="s">
        <v>4</v>
      </c>
      <c r="J168">
        <v>-423</v>
      </c>
    </row>
    <row r="169" spans="1:10" x14ac:dyDescent="0.25">
      <c r="A169">
        <v>35599</v>
      </c>
      <c r="B169" s="2">
        <v>36637</v>
      </c>
      <c r="C169" t="s">
        <v>104</v>
      </c>
      <c r="D169">
        <v>2000</v>
      </c>
      <c r="E169">
        <v>1270</v>
      </c>
      <c r="F169" t="s">
        <v>184</v>
      </c>
      <c r="G169" t="s">
        <v>183</v>
      </c>
      <c r="H169" t="s">
        <v>3</v>
      </c>
      <c r="I169" t="s">
        <v>4</v>
      </c>
      <c r="J169">
        <v>-63</v>
      </c>
    </row>
    <row r="170" spans="1:10" x14ac:dyDescent="0.25">
      <c r="A170">
        <v>35599</v>
      </c>
      <c r="B170" s="2">
        <v>36637</v>
      </c>
      <c r="C170" t="s">
        <v>104</v>
      </c>
      <c r="D170">
        <v>2000</v>
      </c>
      <c r="E170">
        <v>1271</v>
      </c>
      <c r="F170" t="s">
        <v>47</v>
      </c>
      <c r="G170" t="s">
        <v>106</v>
      </c>
      <c r="H170" t="s">
        <v>3</v>
      </c>
      <c r="I170" t="s">
        <v>5</v>
      </c>
      <c r="J170">
        <v>-110</v>
      </c>
    </row>
    <row r="171" spans="1:10" x14ac:dyDescent="0.25">
      <c r="A171">
        <v>35599</v>
      </c>
      <c r="B171" s="2">
        <v>36640</v>
      </c>
      <c r="C171" t="s">
        <v>104</v>
      </c>
      <c r="D171">
        <v>2000</v>
      </c>
      <c r="E171">
        <v>1272</v>
      </c>
      <c r="F171" t="s">
        <v>111</v>
      </c>
      <c r="G171" t="s">
        <v>112</v>
      </c>
      <c r="H171" t="s">
        <v>6</v>
      </c>
      <c r="I171" t="s">
        <v>236</v>
      </c>
      <c r="J171">
        <v>-85</v>
      </c>
    </row>
    <row r="172" spans="1:10" x14ac:dyDescent="0.25">
      <c r="A172">
        <v>35599</v>
      </c>
      <c r="B172" s="2">
        <v>36641</v>
      </c>
      <c r="C172" t="s">
        <v>104</v>
      </c>
      <c r="D172">
        <v>2000</v>
      </c>
      <c r="E172">
        <v>1273</v>
      </c>
      <c r="F172" t="s">
        <v>55</v>
      </c>
      <c r="H172" t="s">
        <v>6</v>
      </c>
      <c r="I172" t="s">
        <v>15</v>
      </c>
      <c r="J172">
        <v>-133.91999999999999</v>
      </c>
    </row>
    <row r="173" spans="1:10" x14ac:dyDescent="0.25">
      <c r="A173">
        <v>35599</v>
      </c>
      <c r="B173" s="2">
        <v>36644</v>
      </c>
      <c r="C173" t="s">
        <v>104</v>
      </c>
      <c r="D173">
        <v>2000</v>
      </c>
      <c r="E173">
        <v>1274</v>
      </c>
      <c r="F173" t="s">
        <v>66</v>
      </c>
      <c r="G173" t="s">
        <v>106</v>
      </c>
      <c r="H173" t="s">
        <v>3</v>
      </c>
      <c r="I173" t="s">
        <v>4</v>
      </c>
      <c r="J173">
        <v>-350</v>
      </c>
    </row>
    <row r="174" spans="1:10" x14ac:dyDescent="0.25">
      <c r="A174">
        <v>35599</v>
      </c>
      <c r="B174" s="2">
        <v>36644</v>
      </c>
      <c r="C174" t="s">
        <v>104</v>
      </c>
      <c r="D174">
        <v>2000</v>
      </c>
      <c r="E174">
        <v>1275</v>
      </c>
      <c r="F174" t="s">
        <v>47</v>
      </c>
      <c r="G174" t="s">
        <v>106</v>
      </c>
      <c r="H174" t="s">
        <v>3</v>
      </c>
      <c r="I174" t="s">
        <v>5</v>
      </c>
      <c r="J174">
        <v>-260</v>
      </c>
    </row>
    <row r="175" spans="1:10" x14ac:dyDescent="0.25">
      <c r="A175">
        <v>35599</v>
      </c>
      <c r="B175" s="2">
        <v>36647</v>
      </c>
      <c r="C175" t="s">
        <v>185</v>
      </c>
      <c r="D175">
        <v>2000</v>
      </c>
      <c r="F175" t="s">
        <v>20</v>
      </c>
      <c r="G175" t="s">
        <v>186</v>
      </c>
      <c r="H175" t="s">
        <v>17</v>
      </c>
      <c r="I175" t="s">
        <v>20</v>
      </c>
      <c r="J175">
        <f>1856+1105+565</f>
        <v>3526</v>
      </c>
    </row>
    <row r="176" spans="1:10" x14ac:dyDescent="0.25">
      <c r="A176">
        <v>35599</v>
      </c>
      <c r="B176" s="2">
        <v>36657</v>
      </c>
      <c r="C176" t="s">
        <v>185</v>
      </c>
      <c r="D176">
        <v>2000</v>
      </c>
      <c r="F176" t="s">
        <v>20</v>
      </c>
      <c r="G176" t="s">
        <v>187</v>
      </c>
      <c r="H176" t="s">
        <v>17</v>
      </c>
      <c r="I176" t="s">
        <v>20</v>
      </c>
      <c r="J176">
        <f>2365+1970+1736.72</f>
        <v>6071.72</v>
      </c>
    </row>
    <row r="177" spans="1:10" x14ac:dyDescent="0.25">
      <c r="A177">
        <v>35599</v>
      </c>
      <c r="B177" s="2">
        <v>36664</v>
      </c>
      <c r="C177" t="s">
        <v>185</v>
      </c>
      <c r="D177">
        <v>2000</v>
      </c>
      <c r="F177" t="s">
        <v>20</v>
      </c>
      <c r="G177" t="s">
        <v>188</v>
      </c>
      <c r="H177" t="s">
        <v>17</v>
      </c>
      <c r="I177" t="s">
        <v>20</v>
      </c>
      <c r="J177">
        <f>2289+1973+645</f>
        <v>4907</v>
      </c>
    </row>
    <row r="178" spans="1:10" x14ac:dyDescent="0.25">
      <c r="A178">
        <v>35599</v>
      </c>
      <c r="B178" s="2">
        <v>36671</v>
      </c>
      <c r="C178" t="s">
        <v>185</v>
      </c>
      <c r="D178">
        <v>2000</v>
      </c>
      <c r="F178" t="s">
        <v>20</v>
      </c>
      <c r="G178" t="s">
        <v>189</v>
      </c>
      <c r="H178" t="s">
        <v>17</v>
      </c>
      <c r="I178" t="s">
        <v>20</v>
      </c>
      <c r="J178">
        <f>2105+1668</f>
        <v>3773</v>
      </c>
    </row>
    <row r="179" spans="1:10" x14ac:dyDescent="0.25">
      <c r="A179">
        <v>35599</v>
      </c>
      <c r="B179" s="2">
        <v>36649</v>
      </c>
      <c r="C179" t="s">
        <v>185</v>
      </c>
      <c r="D179">
        <v>2000</v>
      </c>
      <c r="F179" t="s">
        <v>114</v>
      </c>
      <c r="G179" t="s">
        <v>190</v>
      </c>
      <c r="H179" t="s">
        <v>51</v>
      </c>
      <c r="I179" t="s">
        <v>116</v>
      </c>
      <c r="J179">
        <v>-3354.55</v>
      </c>
    </row>
    <row r="180" spans="1:10" x14ac:dyDescent="0.25">
      <c r="A180">
        <v>35599</v>
      </c>
      <c r="B180" s="2">
        <v>36654</v>
      </c>
      <c r="C180" t="s">
        <v>185</v>
      </c>
      <c r="D180">
        <v>2000</v>
      </c>
      <c r="F180" t="s">
        <v>118</v>
      </c>
      <c r="G180" t="s">
        <v>193</v>
      </c>
      <c r="H180" t="s">
        <v>51</v>
      </c>
      <c r="I180" t="s">
        <v>53</v>
      </c>
      <c r="J180">
        <v>-119.55</v>
      </c>
    </row>
    <row r="181" spans="1:10" x14ac:dyDescent="0.25">
      <c r="A181">
        <v>35599</v>
      </c>
      <c r="B181" s="2">
        <v>36677</v>
      </c>
      <c r="C181" t="s">
        <v>185</v>
      </c>
      <c r="D181">
        <v>2000</v>
      </c>
      <c r="F181" t="s">
        <v>181</v>
      </c>
      <c r="G181" t="s">
        <v>180</v>
      </c>
      <c r="H181" t="s">
        <v>18</v>
      </c>
      <c r="I181" t="s">
        <v>19</v>
      </c>
      <c r="J181">
        <v>-1.94</v>
      </c>
    </row>
    <row r="182" spans="1:10" x14ac:dyDescent="0.25">
      <c r="A182">
        <v>35599</v>
      </c>
      <c r="B182" s="2">
        <v>36651</v>
      </c>
      <c r="C182" t="s">
        <v>185</v>
      </c>
      <c r="D182">
        <v>2000</v>
      </c>
      <c r="F182" t="s">
        <v>126</v>
      </c>
      <c r="G182" t="s">
        <v>127</v>
      </c>
      <c r="H182" t="s">
        <v>128</v>
      </c>
      <c r="I182" t="s">
        <v>129</v>
      </c>
      <c r="J182">
        <v>-10000</v>
      </c>
    </row>
    <row r="183" spans="1:10" x14ac:dyDescent="0.25">
      <c r="A183">
        <v>35599</v>
      </c>
      <c r="B183" s="2">
        <v>36644</v>
      </c>
      <c r="C183" t="s">
        <v>185</v>
      </c>
      <c r="D183">
        <v>2000</v>
      </c>
      <c r="E183">
        <v>1276</v>
      </c>
      <c r="F183" t="s">
        <v>84</v>
      </c>
      <c r="H183" t="s">
        <v>51</v>
      </c>
      <c r="I183" t="s">
        <v>138</v>
      </c>
      <c r="J183">
        <v>-124.79</v>
      </c>
    </row>
    <row r="184" spans="1:10" x14ac:dyDescent="0.25">
      <c r="A184">
        <v>35599</v>
      </c>
      <c r="B184" s="2">
        <v>36644</v>
      </c>
      <c r="C184" t="s">
        <v>185</v>
      </c>
      <c r="D184">
        <v>2000</v>
      </c>
      <c r="E184">
        <v>1277</v>
      </c>
      <c r="F184" t="s">
        <v>55</v>
      </c>
      <c r="H184" t="s">
        <v>6</v>
      </c>
      <c r="I184" t="s">
        <v>16</v>
      </c>
      <c r="J184">
        <v>-49.61</v>
      </c>
    </row>
    <row r="185" spans="1:10" x14ac:dyDescent="0.25">
      <c r="A185">
        <v>35599</v>
      </c>
      <c r="B185" s="2">
        <v>36649</v>
      </c>
      <c r="C185" t="s">
        <v>185</v>
      </c>
      <c r="D185">
        <v>2000</v>
      </c>
      <c r="E185">
        <v>1278</v>
      </c>
      <c r="F185" t="s">
        <v>64</v>
      </c>
      <c r="G185" t="s">
        <v>203</v>
      </c>
      <c r="H185" t="s">
        <v>6</v>
      </c>
      <c r="I185" t="s">
        <v>9</v>
      </c>
      <c r="J185">
        <v>-986.26</v>
      </c>
    </row>
    <row r="186" spans="1:10" x14ac:dyDescent="0.25">
      <c r="A186">
        <v>35599</v>
      </c>
      <c r="B186" s="2">
        <v>36649</v>
      </c>
      <c r="C186" t="s">
        <v>185</v>
      </c>
      <c r="D186">
        <v>2000</v>
      </c>
      <c r="E186">
        <v>1279</v>
      </c>
      <c r="F186" t="s">
        <v>101</v>
      </c>
      <c r="G186" t="s">
        <v>203</v>
      </c>
      <c r="H186" t="s">
        <v>51</v>
      </c>
      <c r="I186" t="s">
        <v>138</v>
      </c>
      <c r="J186">
        <v>-34.15</v>
      </c>
    </row>
    <row r="187" spans="1:10" x14ac:dyDescent="0.25">
      <c r="A187">
        <v>35599</v>
      </c>
      <c r="B187" s="2">
        <v>36649</v>
      </c>
      <c r="C187" t="s">
        <v>185</v>
      </c>
      <c r="D187">
        <v>2000</v>
      </c>
      <c r="E187">
        <v>1280</v>
      </c>
      <c r="F187" t="s">
        <v>204</v>
      </c>
      <c r="G187" t="s">
        <v>205</v>
      </c>
      <c r="H187" t="s">
        <v>18</v>
      </c>
      <c r="I187" t="s">
        <v>205</v>
      </c>
      <c r="J187">
        <v>-52.5</v>
      </c>
    </row>
    <row r="188" spans="1:10" x14ac:dyDescent="0.25">
      <c r="A188">
        <v>35599</v>
      </c>
      <c r="B188" s="2">
        <v>36649</v>
      </c>
      <c r="C188" t="s">
        <v>185</v>
      </c>
      <c r="D188">
        <v>2000</v>
      </c>
      <c r="E188">
        <v>1281</v>
      </c>
      <c r="F188" t="s">
        <v>152</v>
      </c>
      <c r="H188" t="s">
        <v>6</v>
      </c>
      <c r="I188" t="s">
        <v>9</v>
      </c>
      <c r="J188">
        <v>-6.81</v>
      </c>
    </row>
    <row r="189" spans="1:10" x14ac:dyDescent="0.25">
      <c r="A189">
        <v>35599</v>
      </c>
      <c r="B189" s="2">
        <v>36649</v>
      </c>
      <c r="C189" t="s">
        <v>185</v>
      </c>
      <c r="D189">
        <v>2000</v>
      </c>
      <c r="E189">
        <v>1282</v>
      </c>
      <c r="F189" s="21" t="s">
        <v>294</v>
      </c>
      <c r="G189" t="s">
        <v>39</v>
      </c>
      <c r="H189" t="s">
        <v>6</v>
      </c>
      <c r="I189" t="s">
        <v>38</v>
      </c>
      <c r="J189">
        <v>-6.12</v>
      </c>
    </row>
    <row r="190" spans="1:10" x14ac:dyDescent="0.25">
      <c r="A190">
        <v>35599</v>
      </c>
      <c r="B190" s="2">
        <v>36651</v>
      </c>
      <c r="C190" t="s">
        <v>185</v>
      </c>
      <c r="D190">
        <v>2000</v>
      </c>
      <c r="E190">
        <v>1283</v>
      </c>
      <c r="F190" t="s">
        <v>47</v>
      </c>
      <c r="G190" t="s">
        <v>206</v>
      </c>
      <c r="H190" t="s">
        <v>3</v>
      </c>
      <c r="I190" t="s">
        <v>5</v>
      </c>
      <c r="J190">
        <v>-260</v>
      </c>
    </row>
    <row r="191" spans="1:10" x14ac:dyDescent="0.25">
      <c r="A191">
        <v>35599</v>
      </c>
      <c r="B191" s="2">
        <v>36651</v>
      </c>
      <c r="C191" t="s">
        <v>185</v>
      </c>
      <c r="D191">
        <v>2000</v>
      </c>
      <c r="E191">
        <v>1284</v>
      </c>
      <c r="F191" t="s">
        <v>61</v>
      </c>
      <c r="G191" t="s">
        <v>207</v>
      </c>
      <c r="H191" t="s">
        <v>18</v>
      </c>
      <c r="I191" t="s">
        <v>63</v>
      </c>
      <c r="J191">
        <v>-47.41</v>
      </c>
    </row>
    <row r="192" spans="1:10" x14ac:dyDescent="0.25">
      <c r="A192">
        <v>35599</v>
      </c>
      <c r="B192" s="2">
        <v>36651</v>
      </c>
      <c r="C192" t="s">
        <v>185</v>
      </c>
      <c r="D192">
        <v>2000</v>
      </c>
      <c r="E192">
        <v>1285</v>
      </c>
      <c r="F192" t="s">
        <v>69</v>
      </c>
      <c r="G192" t="s">
        <v>203</v>
      </c>
      <c r="H192" t="s">
        <v>17</v>
      </c>
      <c r="I192" t="s">
        <v>215</v>
      </c>
      <c r="J192">
        <v>-80.81</v>
      </c>
    </row>
    <row r="193" spans="1:10" x14ac:dyDescent="0.25">
      <c r="A193">
        <v>35599</v>
      </c>
      <c r="B193" s="2">
        <v>36651</v>
      </c>
      <c r="C193" t="s">
        <v>185</v>
      </c>
      <c r="D193">
        <v>2000</v>
      </c>
      <c r="E193">
        <v>1286</v>
      </c>
      <c r="F193" t="s">
        <v>66</v>
      </c>
      <c r="G193" t="s">
        <v>206</v>
      </c>
      <c r="H193" t="s">
        <v>3</v>
      </c>
      <c r="I193" t="s">
        <v>4</v>
      </c>
      <c r="J193">
        <v>-334.5</v>
      </c>
    </row>
    <row r="194" spans="1:10" x14ac:dyDescent="0.25">
      <c r="A194">
        <v>35599</v>
      </c>
      <c r="B194" s="2">
        <v>36651</v>
      </c>
      <c r="C194" t="s">
        <v>185</v>
      </c>
      <c r="D194">
        <v>2000</v>
      </c>
      <c r="E194">
        <v>1287</v>
      </c>
      <c r="F194" t="s">
        <v>184</v>
      </c>
      <c r="G194" t="s">
        <v>209</v>
      </c>
      <c r="H194" t="s">
        <v>3</v>
      </c>
      <c r="I194" t="s">
        <v>4</v>
      </c>
      <c r="J194">
        <v>-23.1</v>
      </c>
    </row>
    <row r="195" spans="1:10" x14ac:dyDescent="0.25">
      <c r="A195">
        <v>35599</v>
      </c>
      <c r="B195" s="2">
        <v>36658</v>
      </c>
      <c r="C195" t="s">
        <v>185</v>
      </c>
      <c r="D195">
        <v>2000</v>
      </c>
      <c r="E195">
        <v>1288</v>
      </c>
      <c r="F195" t="s">
        <v>47</v>
      </c>
      <c r="G195" t="s">
        <v>208</v>
      </c>
      <c r="H195" t="s">
        <v>3</v>
      </c>
      <c r="I195" t="s">
        <v>5</v>
      </c>
      <c r="J195">
        <v>-260</v>
      </c>
    </row>
    <row r="196" spans="1:10" x14ac:dyDescent="0.25">
      <c r="A196">
        <v>35599</v>
      </c>
      <c r="B196" s="2">
        <v>36657</v>
      </c>
      <c r="C196" t="s">
        <v>185</v>
      </c>
      <c r="D196">
        <v>2000</v>
      </c>
      <c r="E196">
        <v>1289</v>
      </c>
      <c r="F196" t="s">
        <v>55</v>
      </c>
      <c r="G196" t="s">
        <v>194</v>
      </c>
      <c r="H196" t="s">
        <v>6</v>
      </c>
      <c r="I196" t="s">
        <v>15</v>
      </c>
      <c r="J196">
        <v>-50.99</v>
      </c>
    </row>
    <row r="197" spans="1:10" x14ac:dyDescent="0.25">
      <c r="A197">
        <v>35599</v>
      </c>
      <c r="B197" s="2">
        <v>36658</v>
      </c>
      <c r="C197" t="s">
        <v>185</v>
      </c>
      <c r="D197">
        <v>2000</v>
      </c>
      <c r="E197">
        <v>1290</v>
      </c>
      <c r="F197" t="s">
        <v>195</v>
      </c>
      <c r="G197" t="s">
        <v>196</v>
      </c>
      <c r="H197" t="s">
        <v>3</v>
      </c>
      <c r="I197" t="s">
        <v>5</v>
      </c>
      <c r="J197">
        <v>-365</v>
      </c>
    </row>
    <row r="198" spans="1:10" x14ac:dyDescent="0.25">
      <c r="A198">
        <v>35599</v>
      </c>
      <c r="B198" s="2">
        <v>36658</v>
      </c>
      <c r="C198" t="s">
        <v>185</v>
      </c>
      <c r="D198">
        <v>2000</v>
      </c>
      <c r="E198">
        <v>1291</v>
      </c>
      <c r="F198" t="s">
        <v>66</v>
      </c>
      <c r="G198" t="s">
        <v>196</v>
      </c>
      <c r="H198" t="s">
        <v>3</v>
      </c>
      <c r="I198" t="s">
        <v>4</v>
      </c>
      <c r="J198">
        <v>-430</v>
      </c>
    </row>
    <row r="199" spans="1:10" x14ac:dyDescent="0.25">
      <c r="A199">
        <v>35599</v>
      </c>
      <c r="B199" s="2">
        <v>36658</v>
      </c>
      <c r="C199" t="s">
        <v>185</v>
      </c>
      <c r="D199">
        <v>2000</v>
      </c>
      <c r="E199">
        <v>1292</v>
      </c>
      <c r="F199" t="s">
        <v>55</v>
      </c>
      <c r="G199" t="s">
        <v>194</v>
      </c>
      <c r="H199" t="s">
        <v>6</v>
      </c>
      <c r="I199" t="s">
        <v>38</v>
      </c>
      <c r="J199">
        <v>-166.71</v>
      </c>
    </row>
    <row r="200" spans="1:10" x14ac:dyDescent="0.25">
      <c r="A200">
        <v>35599</v>
      </c>
      <c r="B200" s="2">
        <v>36658</v>
      </c>
      <c r="C200" t="s">
        <v>185</v>
      </c>
      <c r="D200">
        <v>2000</v>
      </c>
      <c r="E200">
        <v>1293</v>
      </c>
      <c r="F200" t="s">
        <v>59</v>
      </c>
      <c r="G200" t="s">
        <v>165</v>
      </c>
      <c r="H200" t="s">
        <v>6</v>
      </c>
      <c r="I200" t="s">
        <v>16</v>
      </c>
      <c r="J200">
        <v>-85.14</v>
      </c>
    </row>
    <row r="201" spans="1:10" x14ac:dyDescent="0.25">
      <c r="A201">
        <v>35599</v>
      </c>
      <c r="B201" s="2">
        <v>36661</v>
      </c>
      <c r="C201" t="s">
        <v>185</v>
      </c>
      <c r="D201">
        <v>2000</v>
      </c>
      <c r="E201">
        <v>1294</v>
      </c>
      <c r="F201" t="s">
        <v>133</v>
      </c>
      <c r="G201" t="s">
        <v>197</v>
      </c>
      <c r="H201" t="s">
        <v>6</v>
      </c>
      <c r="I201" t="s">
        <v>68</v>
      </c>
      <c r="J201">
        <v>-96.01</v>
      </c>
    </row>
    <row r="202" spans="1:10" x14ac:dyDescent="0.25">
      <c r="A202">
        <v>35599</v>
      </c>
      <c r="B202" s="2">
        <v>36661</v>
      </c>
      <c r="C202" t="s">
        <v>185</v>
      </c>
      <c r="D202">
        <v>2000</v>
      </c>
      <c r="E202">
        <v>1295</v>
      </c>
      <c r="F202" t="s">
        <v>57</v>
      </c>
      <c r="G202" t="s">
        <v>58</v>
      </c>
      <c r="H202" t="s">
        <v>6</v>
      </c>
      <c r="I202" t="s">
        <v>16</v>
      </c>
      <c r="J202">
        <v>-13.2</v>
      </c>
    </row>
    <row r="203" spans="1:10" x14ac:dyDescent="0.25">
      <c r="A203">
        <v>35599</v>
      </c>
      <c r="B203" s="2">
        <v>36662</v>
      </c>
      <c r="C203" t="s">
        <v>185</v>
      </c>
      <c r="D203">
        <v>2000</v>
      </c>
      <c r="E203">
        <v>1296</v>
      </c>
      <c r="F203" t="s">
        <v>47</v>
      </c>
      <c r="G203" t="s">
        <v>198</v>
      </c>
      <c r="H203" t="s">
        <v>3</v>
      </c>
      <c r="I203" t="s">
        <v>5</v>
      </c>
      <c r="J203">
        <v>-260</v>
      </c>
    </row>
    <row r="204" spans="1:10" x14ac:dyDescent="0.25">
      <c r="A204">
        <v>35599</v>
      </c>
      <c r="B204" s="2">
        <v>36663</v>
      </c>
      <c r="C204" t="s">
        <v>185</v>
      </c>
      <c r="D204">
        <v>2000</v>
      </c>
      <c r="E204">
        <v>1297</v>
      </c>
      <c r="F204" t="s">
        <v>55</v>
      </c>
      <c r="G204" t="s">
        <v>194</v>
      </c>
      <c r="H204" t="s">
        <v>6</v>
      </c>
      <c r="I204" t="s">
        <v>15</v>
      </c>
      <c r="J204">
        <v>-62.06</v>
      </c>
    </row>
    <row r="205" spans="1:10" x14ac:dyDescent="0.25">
      <c r="A205">
        <v>35599</v>
      </c>
      <c r="B205" s="2">
        <v>36665</v>
      </c>
      <c r="C205" t="s">
        <v>185</v>
      </c>
      <c r="D205">
        <v>2000</v>
      </c>
      <c r="E205">
        <v>1298</v>
      </c>
      <c r="F205" t="s">
        <v>47</v>
      </c>
      <c r="G205" t="s">
        <v>198</v>
      </c>
      <c r="H205" t="s">
        <v>3</v>
      </c>
      <c r="I205" t="s">
        <v>5</v>
      </c>
      <c r="J205">
        <v>-110</v>
      </c>
    </row>
    <row r="206" spans="1:10" x14ac:dyDescent="0.25">
      <c r="A206">
        <v>35599</v>
      </c>
      <c r="B206" s="2">
        <v>36664</v>
      </c>
      <c r="C206" t="s">
        <v>185</v>
      </c>
      <c r="D206">
        <v>2000</v>
      </c>
      <c r="E206">
        <v>1299</v>
      </c>
      <c r="F206" s="21" t="s">
        <v>294</v>
      </c>
      <c r="G206" t="s">
        <v>39</v>
      </c>
      <c r="H206" t="s">
        <v>6</v>
      </c>
      <c r="I206" t="s">
        <v>38</v>
      </c>
      <c r="J206">
        <v>-6.95</v>
      </c>
    </row>
    <row r="207" spans="1:10" x14ac:dyDescent="0.25">
      <c r="A207">
        <v>35599</v>
      </c>
      <c r="B207" s="2">
        <v>36665</v>
      </c>
      <c r="C207" t="s">
        <v>185</v>
      </c>
      <c r="D207">
        <v>2000</v>
      </c>
      <c r="E207">
        <v>1300</v>
      </c>
      <c r="F207" t="s">
        <v>66</v>
      </c>
      <c r="G207" t="s">
        <v>198</v>
      </c>
      <c r="H207" t="s">
        <v>3</v>
      </c>
      <c r="I207" t="s">
        <v>4</v>
      </c>
      <c r="J207">
        <v>-370</v>
      </c>
    </row>
    <row r="208" spans="1:10" x14ac:dyDescent="0.25">
      <c r="A208">
        <v>35599</v>
      </c>
      <c r="B208" s="2">
        <v>36665</v>
      </c>
      <c r="C208" t="s">
        <v>185</v>
      </c>
      <c r="D208">
        <v>2000</v>
      </c>
      <c r="E208">
        <v>1301</v>
      </c>
      <c r="F208" t="s">
        <v>66</v>
      </c>
      <c r="G208" t="s">
        <v>110</v>
      </c>
      <c r="H208" t="s">
        <v>3</v>
      </c>
      <c r="I208" t="s">
        <v>4</v>
      </c>
      <c r="J208">
        <v>-120</v>
      </c>
    </row>
    <row r="209" spans="1:10" x14ac:dyDescent="0.25">
      <c r="A209">
        <v>35599</v>
      </c>
      <c r="B209" s="2">
        <v>36665</v>
      </c>
      <c r="C209" t="s">
        <v>185</v>
      </c>
      <c r="D209">
        <v>2000</v>
      </c>
      <c r="E209">
        <v>1302</v>
      </c>
      <c r="F209" t="s">
        <v>195</v>
      </c>
      <c r="G209" t="s">
        <v>198</v>
      </c>
      <c r="H209" t="s">
        <v>3</v>
      </c>
      <c r="I209" t="s">
        <v>5</v>
      </c>
      <c r="J209">
        <v>-240</v>
      </c>
    </row>
    <row r="210" spans="1:10" x14ac:dyDescent="0.25">
      <c r="A210">
        <v>35599</v>
      </c>
      <c r="B210" s="2">
        <v>36669</v>
      </c>
      <c r="C210" t="s">
        <v>185</v>
      </c>
      <c r="D210">
        <v>2000</v>
      </c>
      <c r="E210">
        <v>1303</v>
      </c>
      <c r="F210" t="s">
        <v>199</v>
      </c>
      <c r="G210" t="s">
        <v>200</v>
      </c>
      <c r="H210" t="s">
        <v>17</v>
      </c>
      <c r="I210" t="s">
        <v>214</v>
      </c>
      <c r="J210">
        <v>-8.5</v>
      </c>
    </row>
    <row r="211" spans="1:10" x14ac:dyDescent="0.25">
      <c r="A211">
        <v>35599</v>
      </c>
      <c r="B211" s="2">
        <v>36669</v>
      </c>
      <c r="C211" t="s">
        <v>185</v>
      </c>
      <c r="D211">
        <v>2000</v>
      </c>
      <c r="E211">
        <v>1304</v>
      </c>
      <c r="F211" t="s">
        <v>61</v>
      </c>
      <c r="G211" t="s">
        <v>201</v>
      </c>
      <c r="H211" t="s">
        <v>18</v>
      </c>
      <c r="I211" t="s">
        <v>63</v>
      </c>
      <c r="J211">
        <v>-210.11</v>
      </c>
    </row>
    <row r="212" spans="1:10" x14ac:dyDescent="0.25">
      <c r="A212">
        <v>35599</v>
      </c>
      <c r="B212" s="2">
        <v>36669</v>
      </c>
      <c r="C212" t="s">
        <v>185</v>
      </c>
      <c r="D212">
        <v>2000</v>
      </c>
      <c r="E212">
        <v>1305</v>
      </c>
      <c r="F212" t="s">
        <v>195</v>
      </c>
      <c r="G212" t="s">
        <v>202</v>
      </c>
      <c r="H212" t="s">
        <v>3</v>
      </c>
      <c r="I212" t="s">
        <v>5</v>
      </c>
      <c r="J212">
        <v>-176.64</v>
      </c>
    </row>
    <row r="213" spans="1:10" x14ac:dyDescent="0.25">
      <c r="A213">
        <v>35599</v>
      </c>
      <c r="B213" s="2">
        <v>36671</v>
      </c>
      <c r="C213" t="s">
        <v>185</v>
      </c>
      <c r="D213">
        <v>2000</v>
      </c>
      <c r="E213">
        <v>1307</v>
      </c>
      <c r="F213" t="s">
        <v>47</v>
      </c>
      <c r="G213" t="s">
        <v>202</v>
      </c>
      <c r="H213" t="s">
        <v>3</v>
      </c>
      <c r="I213" t="s">
        <v>5</v>
      </c>
      <c r="J213">
        <v>-370</v>
      </c>
    </row>
    <row r="214" spans="1:10" x14ac:dyDescent="0.25">
      <c r="A214">
        <v>35599</v>
      </c>
      <c r="B214" s="2">
        <v>36671</v>
      </c>
      <c r="C214" t="s">
        <v>185</v>
      </c>
      <c r="D214">
        <v>2000</v>
      </c>
      <c r="E214">
        <v>1308</v>
      </c>
      <c r="F214" t="s">
        <v>55</v>
      </c>
      <c r="G214" t="s">
        <v>194</v>
      </c>
      <c r="H214" t="s">
        <v>6</v>
      </c>
      <c r="I214" t="s">
        <v>38</v>
      </c>
      <c r="J214">
        <v>-51.78</v>
      </c>
    </row>
    <row r="215" spans="1:10" x14ac:dyDescent="0.25">
      <c r="A215">
        <v>35599</v>
      </c>
      <c r="B215" s="2">
        <v>36672</v>
      </c>
      <c r="C215" t="s">
        <v>185</v>
      </c>
      <c r="D215">
        <v>2000</v>
      </c>
      <c r="E215">
        <v>1309</v>
      </c>
      <c r="F215" t="s">
        <v>66</v>
      </c>
      <c r="G215" t="s">
        <v>202</v>
      </c>
      <c r="H215" t="s">
        <v>3</v>
      </c>
      <c r="I215" t="s">
        <v>4</v>
      </c>
      <c r="J215">
        <v>-280</v>
      </c>
    </row>
    <row r="216" spans="1:10" x14ac:dyDescent="0.25">
      <c r="A216">
        <v>35599</v>
      </c>
      <c r="B216" s="2">
        <v>36672</v>
      </c>
      <c r="C216" t="s">
        <v>185</v>
      </c>
      <c r="D216">
        <v>2000</v>
      </c>
      <c r="E216">
        <v>1310</v>
      </c>
      <c r="F216" t="s">
        <v>195</v>
      </c>
      <c r="G216" t="s">
        <v>202</v>
      </c>
      <c r="H216" t="s">
        <v>3</v>
      </c>
      <c r="I216" t="s">
        <v>5</v>
      </c>
      <c r="J216">
        <v>-63.36</v>
      </c>
    </row>
    <row r="217" spans="1:10" x14ac:dyDescent="0.25">
      <c r="A217">
        <v>35599</v>
      </c>
      <c r="B217" s="2">
        <v>36679</v>
      </c>
      <c r="C217" t="s">
        <v>216</v>
      </c>
      <c r="D217">
        <v>2000</v>
      </c>
      <c r="F217" t="s">
        <v>20</v>
      </c>
      <c r="G217" t="s">
        <v>217</v>
      </c>
      <c r="H217" t="s">
        <v>17</v>
      </c>
      <c r="I217" t="s">
        <v>20</v>
      </c>
      <c r="J217">
        <v>4683</v>
      </c>
    </row>
    <row r="218" spans="1:10" x14ac:dyDescent="0.25">
      <c r="A218">
        <v>35599</v>
      </c>
      <c r="B218" s="2">
        <v>36684</v>
      </c>
      <c r="C218" t="s">
        <v>216</v>
      </c>
      <c r="D218">
        <v>2000</v>
      </c>
      <c r="F218" t="s">
        <v>20</v>
      </c>
      <c r="G218" t="s">
        <v>218</v>
      </c>
      <c r="H218" t="s">
        <v>17</v>
      </c>
      <c r="I218" t="s">
        <v>20</v>
      </c>
      <c r="J218">
        <v>4839.51</v>
      </c>
    </row>
    <row r="219" spans="1:10" x14ac:dyDescent="0.25">
      <c r="A219">
        <v>35599</v>
      </c>
      <c r="B219" s="2">
        <v>36689</v>
      </c>
      <c r="C219" t="s">
        <v>216</v>
      </c>
      <c r="D219">
        <v>2000</v>
      </c>
      <c r="F219" t="s">
        <v>20</v>
      </c>
      <c r="G219" t="s">
        <v>219</v>
      </c>
      <c r="H219" t="s">
        <v>17</v>
      </c>
      <c r="I219" t="s">
        <v>20</v>
      </c>
      <c r="J219">
        <v>3693</v>
      </c>
    </row>
    <row r="220" spans="1:10" x14ac:dyDescent="0.25">
      <c r="A220">
        <v>35599</v>
      </c>
      <c r="B220" s="2">
        <v>36698</v>
      </c>
      <c r="C220" t="s">
        <v>216</v>
      </c>
      <c r="D220">
        <v>2000</v>
      </c>
      <c r="F220" t="s">
        <v>20</v>
      </c>
      <c r="G220" t="s">
        <v>220</v>
      </c>
      <c r="H220" t="s">
        <v>17</v>
      </c>
      <c r="I220" t="s">
        <v>20</v>
      </c>
      <c r="J220">
        <v>4460</v>
      </c>
    </row>
    <row r="221" spans="1:10" x14ac:dyDescent="0.25">
      <c r="A221">
        <v>35599</v>
      </c>
      <c r="B221" s="2">
        <v>36705</v>
      </c>
      <c r="C221" t="s">
        <v>216</v>
      </c>
      <c r="D221">
        <v>2000</v>
      </c>
      <c r="F221" t="s">
        <v>20</v>
      </c>
      <c r="G221" t="s">
        <v>221</v>
      </c>
      <c r="H221" t="s">
        <v>17</v>
      </c>
      <c r="I221" t="s">
        <v>20</v>
      </c>
      <c r="J221">
        <v>5148</v>
      </c>
    </row>
    <row r="222" spans="1:10" x14ac:dyDescent="0.25">
      <c r="A222">
        <v>35599</v>
      </c>
      <c r="B222" s="2">
        <v>36679</v>
      </c>
      <c r="C222" t="s">
        <v>216</v>
      </c>
      <c r="D222">
        <v>2000</v>
      </c>
      <c r="F222" t="s">
        <v>114</v>
      </c>
      <c r="G222" t="s">
        <v>224</v>
      </c>
      <c r="H222" t="s">
        <v>51</v>
      </c>
      <c r="I222" t="s">
        <v>116</v>
      </c>
      <c r="J222">
        <v>-2877.22</v>
      </c>
    </row>
    <row r="223" spans="1:10" x14ac:dyDescent="0.25">
      <c r="A223">
        <v>35599</v>
      </c>
      <c r="B223" s="2">
        <v>36684</v>
      </c>
      <c r="C223" t="s">
        <v>216</v>
      </c>
      <c r="D223">
        <v>2000</v>
      </c>
      <c r="F223" t="s">
        <v>118</v>
      </c>
      <c r="G223" t="s">
        <v>225</v>
      </c>
      <c r="H223" t="s">
        <v>51</v>
      </c>
      <c r="I223" t="s">
        <v>53</v>
      </c>
      <c r="J223">
        <v>-106.68</v>
      </c>
    </row>
    <row r="224" spans="1:10" x14ac:dyDescent="0.25">
      <c r="A224">
        <v>35599</v>
      </c>
      <c r="B224" s="2">
        <v>36707</v>
      </c>
      <c r="C224" t="s">
        <v>216</v>
      </c>
      <c r="D224">
        <v>2000</v>
      </c>
      <c r="F224" t="s">
        <v>181</v>
      </c>
      <c r="G224" t="s">
        <v>180</v>
      </c>
      <c r="H224" t="s">
        <v>18</v>
      </c>
      <c r="I224" t="s">
        <v>19</v>
      </c>
      <c r="J224">
        <v>-6.02</v>
      </c>
    </row>
    <row r="225" spans="1:11" x14ac:dyDescent="0.25">
      <c r="A225">
        <v>35599</v>
      </c>
      <c r="B225" s="2">
        <v>36682</v>
      </c>
      <c r="C225" t="s">
        <v>216</v>
      </c>
      <c r="D225">
        <v>2000</v>
      </c>
      <c r="F225" t="s">
        <v>126</v>
      </c>
      <c r="G225" t="s">
        <v>127</v>
      </c>
      <c r="H225" t="s">
        <v>128</v>
      </c>
      <c r="I225" t="s">
        <v>129</v>
      </c>
      <c r="J225">
        <v>-10000</v>
      </c>
    </row>
    <row r="226" spans="1:11" x14ac:dyDescent="0.25">
      <c r="A226">
        <v>35599</v>
      </c>
      <c r="B226" s="22">
        <v>36705</v>
      </c>
      <c r="C226" s="21" t="s">
        <v>216</v>
      </c>
      <c r="D226">
        <v>2000</v>
      </c>
      <c r="E226" s="21"/>
      <c r="F226" s="21" t="s">
        <v>123</v>
      </c>
      <c r="G226" s="21" t="s">
        <v>319</v>
      </c>
      <c r="H226" s="21" t="s">
        <v>17</v>
      </c>
      <c r="I226" s="21" t="s">
        <v>226</v>
      </c>
      <c r="J226" s="21">
        <v>-220</v>
      </c>
      <c r="K226" s="21"/>
    </row>
    <row r="227" spans="1:11" x14ac:dyDescent="0.25">
      <c r="A227">
        <v>35599</v>
      </c>
      <c r="B227" s="2">
        <v>36670</v>
      </c>
      <c r="C227" t="s">
        <v>216</v>
      </c>
      <c r="D227">
        <v>2000</v>
      </c>
      <c r="E227">
        <v>1306</v>
      </c>
      <c r="F227" t="s">
        <v>227</v>
      </c>
      <c r="G227" t="s">
        <v>228</v>
      </c>
      <c r="H227" t="s">
        <v>6</v>
      </c>
      <c r="I227" t="s">
        <v>16</v>
      </c>
      <c r="J227">
        <v>-42.25</v>
      </c>
    </row>
    <row r="228" spans="1:11" x14ac:dyDescent="0.25">
      <c r="A228">
        <v>35599</v>
      </c>
      <c r="B228" s="2">
        <v>36670</v>
      </c>
      <c r="C228" t="s">
        <v>216</v>
      </c>
      <c r="D228">
        <v>2000</v>
      </c>
      <c r="E228">
        <v>1311</v>
      </c>
      <c r="F228" t="s">
        <v>195</v>
      </c>
      <c r="G228" t="s">
        <v>214</v>
      </c>
      <c r="H228" t="s">
        <v>17</v>
      </c>
      <c r="I228" t="s">
        <v>214</v>
      </c>
      <c r="J228">
        <v>-250</v>
      </c>
    </row>
    <row r="229" spans="1:11" x14ac:dyDescent="0.25">
      <c r="A229">
        <v>35599</v>
      </c>
      <c r="B229" s="2">
        <v>36678</v>
      </c>
      <c r="C229" t="s">
        <v>216</v>
      </c>
      <c r="D229">
        <v>2000</v>
      </c>
      <c r="E229">
        <v>1312</v>
      </c>
      <c r="F229" t="s">
        <v>195</v>
      </c>
      <c r="G229" t="s">
        <v>287</v>
      </c>
      <c r="H229" t="s">
        <v>3</v>
      </c>
      <c r="I229" t="s">
        <v>5</v>
      </c>
      <c r="J229">
        <v>-240</v>
      </c>
    </row>
    <row r="230" spans="1:11" x14ac:dyDescent="0.25">
      <c r="A230">
        <v>35599</v>
      </c>
      <c r="B230" s="2">
        <v>36679</v>
      </c>
      <c r="C230" t="s">
        <v>216</v>
      </c>
      <c r="D230">
        <v>2000</v>
      </c>
      <c r="E230">
        <v>1313</v>
      </c>
      <c r="F230" t="s">
        <v>66</v>
      </c>
      <c r="G230" t="s">
        <v>287</v>
      </c>
      <c r="H230" t="s">
        <v>3</v>
      </c>
      <c r="I230" t="s">
        <v>4</v>
      </c>
      <c r="J230">
        <v>-360</v>
      </c>
    </row>
    <row r="231" spans="1:11" x14ac:dyDescent="0.25">
      <c r="A231">
        <v>35599</v>
      </c>
      <c r="B231" s="2">
        <v>36679</v>
      </c>
      <c r="C231" t="s">
        <v>216</v>
      </c>
      <c r="D231">
        <v>2000</v>
      </c>
      <c r="E231">
        <v>1315</v>
      </c>
      <c r="F231" t="s">
        <v>230</v>
      </c>
      <c r="G231" t="s">
        <v>231</v>
      </c>
      <c r="H231" t="s">
        <v>6</v>
      </c>
      <c r="I231" t="s">
        <v>46</v>
      </c>
      <c r="J231">
        <v>-40</v>
      </c>
    </row>
    <row r="232" spans="1:11" x14ac:dyDescent="0.25">
      <c r="A232">
        <v>35599</v>
      </c>
      <c r="B232" s="2">
        <v>36679</v>
      </c>
      <c r="C232" t="s">
        <v>216</v>
      </c>
      <c r="D232">
        <v>2000</v>
      </c>
      <c r="E232">
        <v>1316</v>
      </c>
      <c r="F232" t="s">
        <v>49</v>
      </c>
      <c r="G232" t="s">
        <v>207</v>
      </c>
      <c r="H232" t="s">
        <v>51</v>
      </c>
      <c r="I232" t="s">
        <v>138</v>
      </c>
      <c r="J232">
        <v>-125.25</v>
      </c>
    </row>
    <row r="233" spans="1:11" x14ac:dyDescent="0.25">
      <c r="A233">
        <v>35599</v>
      </c>
      <c r="B233" s="2">
        <v>36679</v>
      </c>
      <c r="C233" t="s">
        <v>216</v>
      </c>
      <c r="D233">
        <v>2000</v>
      </c>
      <c r="E233">
        <v>1317</v>
      </c>
      <c r="F233" t="s">
        <v>101</v>
      </c>
      <c r="G233" t="s">
        <v>207</v>
      </c>
      <c r="H233" t="s">
        <v>51</v>
      </c>
      <c r="I233" t="s">
        <v>138</v>
      </c>
      <c r="J233">
        <v>-24.06</v>
      </c>
    </row>
    <row r="234" spans="1:11" x14ac:dyDescent="0.25">
      <c r="A234">
        <v>35599</v>
      </c>
      <c r="B234" s="2">
        <v>36679</v>
      </c>
      <c r="C234" t="s">
        <v>216</v>
      </c>
      <c r="D234">
        <v>2000</v>
      </c>
      <c r="E234">
        <v>1318</v>
      </c>
      <c r="F234" t="s">
        <v>87</v>
      </c>
      <c r="G234" t="s">
        <v>207</v>
      </c>
      <c r="H234" t="s">
        <v>6</v>
      </c>
      <c r="I234" t="s">
        <v>9</v>
      </c>
      <c r="J234">
        <v>-754</v>
      </c>
    </row>
    <row r="235" spans="1:11" x14ac:dyDescent="0.25">
      <c r="A235">
        <v>35599</v>
      </c>
      <c r="B235" s="2">
        <v>36679</v>
      </c>
      <c r="C235" t="s">
        <v>216</v>
      </c>
      <c r="D235">
        <v>2000</v>
      </c>
      <c r="E235">
        <v>1319</v>
      </c>
      <c r="F235" t="s">
        <v>61</v>
      </c>
      <c r="G235" t="s">
        <v>207</v>
      </c>
      <c r="H235" t="s">
        <v>18</v>
      </c>
      <c r="I235" t="s">
        <v>63</v>
      </c>
      <c r="J235">
        <v>-47.41</v>
      </c>
    </row>
    <row r="236" spans="1:11" x14ac:dyDescent="0.25">
      <c r="A236">
        <v>35599</v>
      </c>
      <c r="B236" s="2">
        <v>36679</v>
      </c>
      <c r="C236" t="s">
        <v>216</v>
      </c>
      <c r="D236">
        <v>2000</v>
      </c>
      <c r="E236">
        <v>1320</v>
      </c>
      <c r="F236" t="s">
        <v>232</v>
      </c>
      <c r="G236" t="s">
        <v>207</v>
      </c>
      <c r="H236" t="s">
        <v>6</v>
      </c>
      <c r="I236" t="s">
        <v>68</v>
      </c>
      <c r="J236">
        <v>-32.4</v>
      </c>
    </row>
    <row r="237" spans="1:11" x14ac:dyDescent="0.25">
      <c r="A237">
        <v>35599</v>
      </c>
      <c r="B237" s="22">
        <v>36682</v>
      </c>
      <c r="C237" s="21" t="s">
        <v>216</v>
      </c>
      <c r="D237">
        <v>2000</v>
      </c>
      <c r="E237" s="21">
        <v>1321</v>
      </c>
      <c r="F237" s="21" t="s">
        <v>55</v>
      </c>
      <c r="G237" s="21" t="s">
        <v>235</v>
      </c>
      <c r="H237" s="21" t="s">
        <v>6</v>
      </c>
      <c r="I237" s="21" t="s">
        <v>236</v>
      </c>
      <c r="J237" s="21">
        <v>-40</v>
      </c>
      <c r="K237" s="21"/>
    </row>
    <row r="238" spans="1:11" x14ac:dyDescent="0.25">
      <c r="A238">
        <v>35599</v>
      </c>
      <c r="B238" s="22">
        <v>36682</v>
      </c>
      <c r="C238" s="21" t="s">
        <v>216</v>
      </c>
      <c r="D238">
        <v>2000</v>
      </c>
      <c r="E238" s="21">
        <v>1321</v>
      </c>
      <c r="F238" s="21" t="s">
        <v>55</v>
      </c>
      <c r="G238" s="21" t="s">
        <v>165</v>
      </c>
      <c r="H238" s="21" t="s">
        <v>6</v>
      </c>
      <c r="I238" s="21" t="s">
        <v>16</v>
      </c>
      <c r="J238" s="21">
        <v>-40</v>
      </c>
      <c r="K238" s="21"/>
    </row>
    <row r="239" spans="1:11" x14ac:dyDescent="0.25">
      <c r="A239">
        <v>35599</v>
      </c>
      <c r="B239" s="22">
        <v>36682</v>
      </c>
      <c r="C239" s="21" t="s">
        <v>216</v>
      </c>
      <c r="D239">
        <v>2000</v>
      </c>
      <c r="E239" s="21">
        <v>1321</v>
      </c>
      <c r="F239" s="21" t="s">
        <v>55</v>
      </c>
      <c r="G239" s="21" t="s">
        <v>146</v>
      </c>
      <c r="H239" s="21" t="s">
        <v>6</v>
      </c>
      <c r="I239" s="21" t="s">
        <v>15</v>
      </c>
      <c r="J239" s="21">
        <v>-45.22</v>
      </c>
      <c r="K239" s="21"/>
    </row>
    <row r="240" spans="1:11" x14ac:dyDescent="0.25">
      <c r="A240">
        <v>35599</v>
      </c>
      <c r="B240" s="2">
        <v>36683</v>
      </c>
      <c r="C240" t="s">
        <v>216</v>
      </c>
      <c r="D240">
        <v>2000</v>
      </c>
      <c r="E240">
        <v>1322</v>
      </c>
      <c r="F240" t="s">
        <v>57</v>
      </c>
      <c r="G240" t="s">
        <v>58</v>
      </c>
      <c r="H240" t="s">
        <v>6</v>
      </c>
      <c r="I240" t="s">
        <v>16</v>
      </c>
      <c r="J240">
        <v>-2.65</v>
      </c>
    </row>
    <row r="241" spans="1:14" x14ac:dyDescent="0.25">
      <c r="A241">
        <v>35599</v>
      </c>
      <c r="B241" s="2">
        <v>36683</v>
      </c>
      <c r="C241" t="s">
        <v>216</v>
      </c>
      <c r="D241">
        <v>2000</v>
      </c>
      <c r="E241">
        <v>1323</v>
      </c>
      <c r="F241" t="s">
        <v>152</v>
      </c>
      <c r="G241" t="s">
        <v>233</v>
      </c>
      <c r="H241" t="s">
        <v>6</v>
      </c>
      <c r="I241" t="s">
        <v>13</v>
      </c>
      <c r="J241">
        <v>-76.48</v>
      </c>
    </row>
    <row r="242" spans="1:14" x14ac:dyDescent="0.25">
      <c r="A242">
        <v>35599</v>
      </c>
      <c r="B242" s="22">
        <v>36685</v>
      </c>
      <c r="C242" s="21" t="s">
        <v>216</v>
      </c>
      <c r="D242">
        <v>2000</v>
      </c>
      <c r="E242" s="21">
        <v>1324</v>
      </c>
      <c r="F242" s="21" t="s">
        <v>55</v>
      </c>
      <c r="G242" s="21" t="s">
        <v>235</v>
      </c>
      <c r="H242" s="21" t="s">
        <v>6</v>
      </c>
      <c r="I242" s="21" t="s">
        <v>236</v>
      </c>
      <c r="J242" s="21">
        <v>-111</v>
      </c>
      <c r="K242" s="21"/>
    </row>
    <row r="243" spans="1:14" x14ac:dyDescent="0.25">
      <c r="A243">
        <v>35599</v>
      </c>
      <c r="B243" s="2">
        <v>36685</v>
      </c>
      <c r="C243" t="s">
        <v>216</v>
      </c>
      <c r="D243">
        <v>2000</v>
      </c>
      <c r="E243">
        <v>1325</v>
      </c>
      <c r="F243" t="s">
        <v>234</v>
      </c>
      <c r="G243" t="s">
        <v>235</v>
      </c>
      <c r="H243" t="s">
        <v>6</v>
      </c>
      <c r="I243" t="s">
        <v>236</v>
      </c>
      <c r="J243">
        <v>-42.04</v>
      </c>
    </row>
    <row r="244" spans="1:14" x14ac:dyDescent="0.25">
      <c r="A244">
        <v>35599</v>
      </c>
      <c r="B244" s="2">
        <v>36686</v>
      </c>
      <c r="C244" t="s">
        <v>216</v>
      </c>
      <c r="D244">
        <v>2000</v>
      </c>
      <c r="E244">
        <v>1326</v>
      </c>
      <c r="F244" t="s">
        <v>66</v>
      </c>
      <c r="G244" t="s">
        <v>229</v>
      </c>
      <c r="H244" t="s">
        <v>3</v>
      </c>
      <c r="I244" t="s">
        <v>4</v>
      </c>
      <c r="J244">
        <v>-360</v>
      </c>
    </row>
    <row r="245" spans="1:14" x14ac:dyDescent="0.25">
      <c r="A245">
        <v>35599</v>
      </c>
      <c r="B245" s="2">
        <v>36686</v>
      </c>
      <c r="C245" t="s">
        <v>216</v>
      </c>
      <c r="D245">
        <v>2000</v>
      </c>
      <c r="E245">
        <v>1327</v>
      </c>
      <c r="F245" t="s">
        <v>195</v>
      </c>
      <c r="G245" t="s">
        <v>229</v>
      </c>
      <c r="H245" t="s">
        <v>3</v>
      </c>
      <c r="I245" t="s">
        <v>5</v>
      </c>
      <c r="J245">
        <v>-240</v>
      </c>
    </row>
    <row r="246" spans="1:14" x14ac:dyDescent="0.25">
      <c r="A246">
        <v>35599</v>
      </c>
      <c r="B246" s="2">
        <v>36685</v>
      </c>
      <c r="C246" t="s">
        <v>216</v>
      </c>
      <c r="D246">
        <v>2000</v>
      </c>
      <c r="E246">
        <v>1328</v>
      </c>
      <c r="F246" t="s">
        <v>69</v>
      </c>
      <c r="G246" t="s">
        <v>237</v>
      </c>
      <c r="H246" t="s">
        <v>17</v>
      </c>
      <c r="I246" t="s">
        <v>215</v>
      </c>
      <c r="J246">
        <v>-177.79</v>
      </c>
    </row>
    <row r="247" spans="1:14" x14ac:dyDescent="0.25">
      <c r="A247">
        <v>35599</v>
      </c>
      <c r="B247" s="2">
        <v>36689</v>
      </c>
      <c r="C247" t="s">
        <v>216</v>
      </c>
      <c r="D247">
        <v>2000</v>
      </c>
      <c r="E247">
        <v>1329</v>
      </c>
      <c r="F247" t="s">
        <v>152</v>
      </c>
      <c r="G247" t="s">
        <v>13</v>
      </c>
      <c r="H247" t="s">
        <v>6</v>
      </c>
      <c r="I247" t="s">
        <v>13</v>
      </c>
      <c r="J247">
        <v>-25.96</v>
      </c>
    </row>
    <row r="248" spans="1:14" s="21" customFormat="1" x14ac:dyDescent="0.25">
      <c r="A248">
        <v>35599</v>
      </c>
      <c r="B248" s="22">
        <v>36690</v>
      </c>
      <c r="C248" s="21" t="s">
        <v>216</v>
      </c>
      <c r="D248">
        <v>2000</v>
      </c>
      <c r="E248" s="21">
        <v>1330</v>
      </c>
      <c r="F248" s="21" t="s">
        <v>133</v>
      </c>
      <c r="G248" s="21" t="s">
        <v>239</v>
      </c>
      <c r="H248" s="21" t="s">
        <v>6</v>
      </c>
      <c r="I248" s="21" t="s">
        <v>238</v>
      </c>
      <c r="J248" s="21">
        <v>-1055.3399999999999</v>
      </c>
    </row>
    <row r="249" spans="1:14" x14ac:dyDescent="0.25">
      <c r="A249">
        <v>35599</v>
      </c>
      <c r="B249" s="2">
        <v>36691</v>
      </c>
      <c r="C249" t="s">
        <v>216</v>
      </c>
      <c r="D249">
        <v>2000</v>
      </c>
      <c r="E249">
        <v>1331</v>
      </c>
      <c r="F249" t="s">
        <v>240</v>
      </c>
      <c r="G249" t="s">
        <v>241</v>
      </c>
      <c r="H249" t="s">
        <v>6</v>
      </c>
      <c r="I249" t="s">
        <v>236</v>
      </c>
      <c r="J249">
        <v>-85</v>
      </c>
    </row>
    <row r="250" spans="1:14" x14ac:dyDescent="0.25">
      <c r="A250">
        <v>35599</v>
      </c>
      <c r="B250" s="22">
        <v>36692</v>
      </c>
      <c r="C250" s="21" t="s">
        <v>216</v>
      </c>
      <c r="D250">
        <v>2000</v>
      </c>
      <c r="E250" s="21">
        <v>1332</v>
      </c>
      <c r="F250" s="21" t="s">
        <v>55</v>
      </c>
      <c r="G250" s="21" t="s">
        <v>295</v>
      </c>
      <c r="H250" s="21" t="s">
        <v>6</v>
      </c>
      <c r="I250" s="21" t="s">
        <v>238</v>
      </c>
      <c r="J250" s="21">
        <v>-171.44</v>
      </c>
      <c r="K250" s="21">
        <v>23</v>
      </c>
    </row>
    <row r="251" spans="1:14" x14ac:dyDescent="0.25">
      <c r="A251">
        <v>35599</v>
      </c>
      <c r="B251" s="2">
        <v>36693</v>
      </c>
      <c r="C251" t="s">
        <v>216</v>
      </c>
      <c r="D251">
        <v>2000</v>
      </c>
      <c r="E251">
        <v>1333</v>
      </c>
      <c r="F251" t="s">
        <v>195</v>
      </c>
      <c r="G251" t="s">
        <v>288</v>
      </c>
      <c r="H251" t="s">
        <v>3</v>
      </c>
      <c r="I251" t="s">
        <v>5</v>
      </c>
      <c r="J251">
        <v>-240</v>
      </c>
    </row>
    <row r="252" spans="1:14" x14ac:dyDescent="0.25">
      <c r="A252">
        <v>35599</v>
      </c>
      <c r="B252" s="2">
        <v>36692</v>
      </c>
      <c r="C252" t="s">
        <v>216</v>
      </c>
      <c r="D252">
        <v>2000</v>
      </c>
      <c r="E252">
        <v>1334</v>
      </c>
      <c r="F252" t="s">
        <v>152</v>
      </c>
      <c r="G252" t="s">
        <v>242</v>
      </c>
      <c r="H252" t="s">
        <v>6</v>
      </c>
      <c r="I252" t="s">
        <v>13</v>
      </c>
      <c r="J252">
        <v>-8.1199999999999992</v>
      </c>
    </row>
    <row r="253" spans="1:14" x14ac:dyDescent="0.25">
      <c r="A253">
        <v>35599</v>
      </c>
      <c r="B253" s="2">
        <v>36693</v>
      </c>
      <c r="C253" t="s">
        <v>216</v>
      </c>
      <c r="D253">
        <v>2000</v>
      </c>
      <c r="E253">
        <v>1335</v>
      </c>
      <c r="F253" t="s">
        <v>66</v>
      </c>
      <c r="G253" t="s">
        <v>288</v>
      </c>
      <c r="H253" t="s">
        <v>3</v>
      </c>
      <c r="I253" t="s">
        <v>4</v>
      </c>
      <c r="J253">
        <v>-280</v>
      </c>
    </row>
    <row r="254" spans="1:14" x14ac:dyDescent="0.25">
      <c r="A254">
        <v>35599</v>
      </c>
      <c r="B254" s="2">
        <v>36693</v>
      </c>
      <c r="C254" t="s">
        <v>216</v>
      </c>
      <c r="D254">
        <v>2000</v>
      </c>
      <c r="E254">
        <v>1336</v>
      </c>
      <c r="F254" t="s">
        <v>66</v>
      </c>
      <c r="G254" t="s">
        <v>243</v>
      </c>
      <c r="H254" t="s">
        <v>3</v>
      </c>
      <c r="I254" t="s">
        <v>4</v>
      </c>
      <c r="J254">
        <v>-400</v>
      </c>
    </row>
    <row r="255" spans="1:14" x14ac:dyDescent="0.25">
      <c r="A255">
        <v>35599</v>
      </c>
      <c r="B255" s="22">
        <v>36694</v>
      </c>
      <c r="C255" s="21" t="s">
        <v>216</v>
      </c>
      <c r="D255">
        <v>2000</v>
      </c>
      <c r="E255" s="21">
        <v>1337</v>
      </c>
      <c r="F255" s="21" t="s">
        <v>294</v>
      </c>
      <c r="G255" s="21" t="s">
        <v>39</v>
      </c>
      <c r="H255" s="21" t="s">
        <v>6</v>
      </c>
      <c r="I255" s="21" t="s">
        <v>38</v>
      </c>
      <c r="J255" s="21">
        <v>-10.75</v>
      </c>
      <c r="K255" s="21"/>
      <c r="L255" s="21"/>
      <c r="M255" s="21"/>
      <c r="N255" s="21"/>
    </row>
    <row r="256" spans="1:14" x14ac:dyDescent="0.25">
      <c r="A256">
        <v>35599</v>
      </c>
      <c r="B256" s="2">
        <v>36697</v>
      </c>
      <c r="C256" t="s">
        <v>216</v>
      </c>
      <c r="D256">
        <v>2000</v>
      </c>
      <c r="E256">
        <v>1338</v>
      </c>
      <c r="F256" t="s">
        <v>234</v>
      </c>
      <c r="G256" t="s">
        <v>235</v>
      </c>
      <c r="H256" t="s">
        <v>6</v>
      </c>
      <c r="I256" t="s">
        <v>236</v>
      </c>
      <c r="J256">
        <v>-63.71</v>
      </c>
    </row>
    <row r="257" spans="1:14" x14ac:dyDescent="0.25">
      <c r="A257">
        <v>35599</v>
      </c>
      <c r="B257" s="22">
        <v>36697</v>
      </c>
      <c r="C257" s="21" t="s">
        <v>216</v>
      </c>
      <c r="D257">
        <v>2000</v>
      </c>
      <c r="E257" s="21">
        <v>1339</v>
      </c>
      <c r="F257" s="21" t="s">
        <v>55</v>
      </c>
      <c r="G257" s="21" t="s">
        <v>296</v>
      </c>
      <c r="H257" s="21" t="s">
        <v>6</v>
      </c>
      <c r="I257" s="21" t="s">
        <v>16</v>
      </c>
      <c r="J257" s="21">
        <v>-81.319999999999993</v>
      </c>
      <c r="K257" s="21"/>
    </row>
    <row r="258" spans="1:14" x14ac:dyDescent="0.25">
      <c r="A258">
        <v>35599</v>
      </c>
      <c r="B258" s="22">
        <v>36697</v>
      </c>
      <c r="C258" s="21" t="s">
        <v>216</v>
      </c>
      <c r="D258">
        <v>2000</v>
      </c>
      <c r="E258" s="21">
        <v>1340</v>
      </c>
      <c r="F258" s="21" t="s">
        <v>55</v>
      </c>
      <c r="G258" s="21" t="s">
        <v>297</v>
      </c>
      <c r="H258" s="21" t="s">
        <v>6</v>
      </c>
      <c r="I258" s="21" t="s">
        <v>236</v>
      </c>
      <c r="J258" s="21">
        <v>-31.33</v>
      </c>
      <c r="K258" s="21"/>
      <c r="L258" s="21"/>
      <c r="M258" s="21"/>
      <c r="N258" s="21"/>
    </row>
    <row r="259" spans="1:14" x14ac:dyDescent="0.25">
      <c r="A259">
        <v>35599</v>
      </c>
      <c r="B259" s="22">
        <v>36698</v>
      </c>
      <c r="C259" s="21" t="s">
        <v>216</v>
      </c>
      <c r="D259">
        <v>2000</v>
      </c>
      <c r="E259" s="21">
        <v>1341</v>
      </c>
      <c r="F259" s="21" t="s">
        <v>55</v>
      </c>
      <c r="G259" s="21" t="s">
        <v>267</v>
      </c>
      <c r="H259" s="21" t="s">
        <v>6</v>
      </c>
      <c r="I259" s="21" t="s">
        <v>238</v>
      </c>
      <c r="J259" s="21">
        <v>-174.31</v>
      </c>
      <c r="K259" s="21"/>
      <c r="L259" s="21"/>
      <c r="M259" s="21"/>
    </row>
    <row r="260" spans="1:14" x14ac:dyDescent="0.25">
      <c r="A260">
        <v>35599</v>
      </c>
      <c r="B260" s="22">
        <v>36698</v>
      </c>
      <c r="C260" s="21" t="s">
        <v>216</v>
      </c>
      <c r="D260">
        <v>2000</v>
      </c>
      <c r="E260" s="21">
        <v>1341</v>
      </c>
      <c r="F260" s="21" t="s">
        <v>55</v>
      </c>
      <c r="G260" s="21" t="s">
        <v>298</v>
      </c>
      <c r="H260" s="21" t="s">
        <v>6</v>
      </c>
      <c r="I260" s="21" t="s">
        <v>16</v>
      </c>
      <c r="J260" s="21">
        <v>30</v>
      </c>
      <c r="K260" s="21"/>
      <c r="L260" s="21"/>
      <c r="M260" s="21"/>
    </row>
    <row r="261" spans="1:14" x14ac:dyDescent="0.25">
      <c r="A261">
        <v>35599</v>
      </c>
      <c r="B261" s="2">
        <v>36700</v>
      </c>
      <c r="C261" t="s">
        <v>216</v>
      </c>
      <c r="D261">
        <v>2000</v>
      </c>
      <c r="E261">
        <v>1342</v>
      </c>
      <c r="F261" t="s">
        <v>66</v>
      </c>
      <c r="G261" t="s">
        <v>289</v>
      </c>
      <c r="H261" t="s">
        <v>3</v>
      </c>
      <c r="I261" t="s">
        <v>4</v>
      </c>
      <c r="J261">
        <v>-280</v>
      </c>
    </row>
    <row r="262" spans="1:14" x14ac:dyDescent="0.25">
      <c r="A262">
        <v>35599</v>
      </c>
      <c r="B262" s="2">
        <v>36700</v>
      </c>
      <c r="C262" t="s">
        <v>216</v>
      </c>
      <c r="D262">
        <v>2000</v>
      </c>
      <c r="E262">
        <v>1343</v>
      </c>
      <c r="F262" t="s">
        <v>195</v>
      </c>
      <c r="G262" t="s">
        <v>289</v>
      </c>
      <c r="H262" t="s">
        <v>3</v>
      </c>
      <c r="I262" t="s">
        <v>5</v>
      </c>
      <c r="J262">
        <v>-272</v>
      </c>
    </row>
    <row r="263" spans="1:14" x14ac:dyDescent="0.25">
      <c r="A263">
        <v>35599</v>
      </c>
      <c r="B263" s="22">
        <v>36701</v>
      </c>
      <c r="C263" s="21" t="s">
        <v>216</v>
      </c>
      <c r="D263">
        <v>2000</v>
      </c>
      <c r="E263" s="21">
        <v>1344</v>
      </c>
      <c r="F263" s="21" t="s">
        <v>55</v>
      </c>
      <c r="G263" s="21" t="s">
        <v>299</v>
      </c>
      <c r="H263" s="21" t="s">
        <v>6</v>
      </c>
      <c r="I263" s="21" t="s">
        <v>16</v>
      </c>
      <c r="J263" s="21">
        <v>-6.31</v>
      </c>
      <c r="K263" s="21"/>
    </row>
    <row r="264" spans="1:14" x14ac:dyDescent="0.25">
      <c r="A264">
        <v>35599</v>
      </c>
      <c r="B264" s="2">
        <v>36704</v>
      </c>
      <c r="C264" t="s">
        <v>216</v>
      </c>
      <c r="D264">
        <v>2000</v>
      </c>
      <c r="E264">
        <v>1345</v>
      </c>
      <c r="F264" t="s">
        <v>244</v>
      </c>
      <c r="G264" t="s">
        <v>214</v>
      </c>
      <c r="H264" t="s">
        <v>17</v>
      </c>
      <c r="I264" t="s">
        <v>214</v>
      </c>
      <c r="J264">
        <v>-175</v>
      </c>
    </row>
    <row r="265" spans="1:14" x14ac:dyDescent="0.25">
      <c r="A265">
        <v>35599</v>
      </c>
      <c r="B265" s="22">
        <v>36704</v>
      </c>
      <c r="C265" s="21" t="s">
        <v>216</v>
      </c>
      <c r="D265">
        <v>2000</v>
      </c>
      <c r="E265" s="21">
        <v>1346</v>
      </c>
      <c r="F265" s="21" t="s">
        <v>245</v>
      </c>
      <c r="G265" s="21" t="s">
        <v>246</v>
      </c>
      <c r="H265" s="21" t="s">
        <v>3</v>
      </c>
      <c r="I265" s="21" t="s">
        <v>5</v>
      </c>
      <c r="J265" s="21">
        <v>-35</v>
      </c>
      <c r="K265" s="21"/>
      <c r="L265" s="21"/>
      <c r="M265" s="21"/>
    </row>
    <row r="266" spans="1:14" x14ac:dyDescent="0.25">
      <c r="A266">
        <v>35599</v>
      </c>
      <c r="B266" s="22">
        <v>36705</v>
      </c>
      <c r="C266" s="21" t="s">
        <v>216</v>
      </c>
      <c r="D266">
        <v>2000</v>
      </c>
      <c r="E266" s="21">
        <v>1347</v>
      </c>
      <c r="F266" s="21" t="s">
        <v>55</v>
      </c>
      <c r="G266" s="21" t="s">
        <v>146</v>
      </c>
      <c r="H266" s="21" t="s">
        <v>6</v>
      </c>
      <c r="I266" s="21" t="s">
        <v>15</v>
      </c>
      <c r="J266" s="21">
        <v>-19.920000000000002</v>
      </c>
      <c r="K266" s="21"/>
      <c r="L266" s="21"/>
    </row>
    <row r="267" spans="1:14" x14ac:dyDescent="0.25">
      <c r="A267">
        <v>35599</v>
      </c>
      <c r="B267" s="2">
        <v>36705</v>
      </c>
      <c r="C267" t="s">
        <v>216</v>
      </c>
      <c r="D267">
        <v>2000</v>
      </c>
      <c r="E267">
        <v>1348</v>
      </c>
      <c r="F267" t="s">
        <v>247</v>
      </c>
      <c r="G267" t="s">
        <v>248</v>
      </c>
      <c r="H267" t="s">
        <v>3</v>
      </c>
      <c r="I267" t="s">
        <v>5</v>
      </c>
      <c r="J267">
        <v>-40</v>
      </c>
    </row>
    <row r="268" spans="1:14" x14ac:dyDescent="0.25">
      <c r="A268">
        <v>35599</v>
      </c>
      <c r="B268" s="2">
        <v>36707</v>
      </c>
      <c r="C268" t="s">
        <v>216</v>
      </c>
      <c r="D268">
        <v>2000</v>
      </c>
      <c r="E268">
        <v>1355</v>
      </c>
      <c r="F268" t="s">
        <v>66</v>
      </c>
      <c r="G268" t="s">
        <v>290</v>
      </c>
      <c r="H268" t="s">
        <v>3</v>
      </c>
      <c r="I268" t="s">
        <v>4</v>
      </c>
      <c r="J268">
        <v>-440</v>
      </c>
    </row>
    <row r="269" spans="1:14" x14ac:dyDescent="0.25">
      <c r="A269">
        <v>35599</v>
      </c>
      <c r="B269" s="2">
        <v>36712</v>
      </c>
      <c r="C269" t="s">
        <v>251</v>
      </c>
      <c r="D269">
        <v>2000</v>
      </c>
      <c r="F269" t="s">
        <v>20</v>
      </c>
      <c r="G269" t="s">
        <v>252</v>
      </c>
      <c r="H269" t="s">
        <v>17</v>
      </c>
      <c r="I269" t="s">
        <v>20</v>
      </c>
      <c r="J269">
        <f>2665+2237+12.88+0.5</f>
        <v>4915.38</v>
      </c>
    </row>
    <row r="270" spans="1:14" x14ac:dyDescent="0.25">
      <c r="A270">
        <v>35599</v>
      </c>
      <c r="B270" s="2">
        <v>36719</v>
      </c>
      <c r="C270" t="s">
        <v>251</v>
      </c>
      <c r="D270">
        <v>2000</v>
      </c>
      <c r="F270" t="s">
        <v>20</v>
      </c>
      <c r="G270" t="s">
        <v>253</v>
      </c>
      <c r="H270" t="s">
        <v>17</v>
      </c>
      <c r="I270" t="s">
        <v>20</v>
      </c>
      <c r="J270">
        <f>2195.14+1983</f>
        <v>4178.1399999999994</v>
      </c>
    </row>
    <row r="271" spans="1:14" x14ac:dyDescent="0.25">
      <c r="A271">
        <v>35599</v>
      </c>
      <c r="B271" s="2">
        <v>36724</v>
      </c>
      <c r="C271" t="s">
        <v>251</v>
      </c>
      <c r="D271">
        <v>2000</v>
      </c>
      <c r="F271" t="s">
        <v>20</v>
      </c>
      <c r="G271" t="s">
        <v>254</v>
      </c>
      <c r="H271" t="s">
        <v>17</v>
      </c>
      <c r="I271" t="s">
        <v>20</v>
      </c>
      <c r="J271">
        <f>2394+865</f>
        <v>3259</v>
      </c>
    </row>
    <row r="272" spans="1:14" x14ac:dyDescent="0.25">
      <c r="A272">
        <v>35599</v>
      </c>
      <c r="B272" s="2">
        <v>36732</v>
      </c>
      <c r="C272" t="s">
        <v>251</v>
      </c>
      <c r="D272">
        <v>2000</v>
      </c>
      <c r="F272" t="s">
        <v>20</v>
      </c>
      <c r="G272" t="s">
        <v>255</v>
      </c>
      <c r="H272" t="s">
        <v>17</v>
      </c>
      <c r="I272" t="s">
        <v>20</v>
      </c>
      <c r="J272">
        <f>2500.6+2185+1060.22</f>
        <v>5745.8200000000006</v>
      </c>
    </row>
    <row r="273" spans="1:12" x14ac:dyDescent="0.25">
      <c r="A273">
        <v>35599</v>
      </c>
      <c r="B273" s="2">
        <v>36725</v>
      </c>
      <c r="C273" t="s">
        <v>251</v>
      </c>
      <c r="D273">
        <v>2000</v>
      </c>
      <c r="F273" t="s">
        <v>181</v>
      </c>
      <c r="G273" t="s">
        <v>257</v>
      </c>
      <c r="H273" t="s">
        <v>6</v>
      </c>
      <c r="I273" t="s">
        <v>16</v>
      </c>
      <c r="J273">
        <v>-69.48</v>
      </c>
    </row>
    <row r="274" spans="1:12" x14ac:dyDescent="0.25">
      <c r="A274">
        <v>35599</v>
      </c>
      <c r="B274" s="2">
        <v>36710</v>
      </c>
      <c r="C274" t="s">
        <v>251</v>
      </c>
      <c r="D274">
        <v>2000</v>
      </c>
      <c r="F274" t="s">
        <v>114</v>
      </c>
      <c r="G274" t="s">
        <v>256</v>
      </c>
      <c r="H274" t="s">
        <v>51</v>
      </c>
      <c r="I274" t="s">
        <v>116</v>
      </c>
      <c r="J274">
        <v>-3397.5</v>
      </c>
    </row>
    <row r="275" spans="1:12" x14ac:dyDescent="0.25">
      <c r="A275">
        <v>35599</v>
      </c>
      <c r="B275" s="2">
        <v>36714</v>
      </c>
      <c r="C275" t="s">
        <v>251</v>
      </c>
      <c r="D275">
        <v>2000</v>
      </c>
      <c r="F275" t="s">
        <v>118</v>
      </c>
      <c r="G275" t="s">
        <v>250</v>
      </c>
      <c r="H275" t="s">
        <v>51</v>
      </c>
      <c r="I275" t="s">
        <v>53</v>
      </c>
      <c r="J275">
        <v>-96.69</v>
      </c>
    </row>
    <row r="276" spans="1:12" x14ac:dyDescent="0.25">
      <c r="A276">
        <v>35599</v>
      </c>
      <c r="B276" s="2">
        <v>36717</v>
      </c>
      <c r="C276" t="s">
        <v>251</v>
      </c>
      <c r="D276">
        <v>2000</v>
      </c>
      <c r="F276" t="s">
        <v>126</v>
      </c>
      <c r="G276" t="s">
        <v>127</v>
      </c>
      <c r="H276" t="s">
        <v>128</v>
      </c>
      <c r="I276" t="s">
        <v>129</v>
      </c>
      <c r="J276">
        <v>-10000</v>
      </c>
    </row>
    <row r="277" spans="1:12" x14ac:dyDescent="0.25">
      <c r="A277">
        <v>35599</v>
      </c>
      <c r="B277" s="22">
        <v>36710</v>
      </c>
      <c r="C277" s="21" t="s">
        <v>251</v>
      </c>
      <c r="D277">
        <v>2000</v>
      </c>
      <c r="E277" s="21">
        <v>1349</v>
      </c>
      <c r="F277" s="21" t="s">
        <v>55</v>
      </c>
      <c r="G277" s="21" t="s">
        <v>300</v>
      </c>
      <c r="H277" s="21" t="s">
        <v>6</v>
      </c>
      <c r="I277" s="21" t="s">
        <v>236</v>
      </c>
      <c r="J277" s="21">
        <v>-17.38</v>
      </c>
      <c r="K277" s="21"/>
    </row>
    <row r="278" spans="1:12" x14ac:dyDescent="0.25">
      <c r="A278">
        <v>35599</v>
      </c>
      <c r="B278" s="22">
        <v>36705</v>
      </c>
      <c r="C278" s="21" t="s">
        <v>251</v>
      </c>
      <c r="D278">
        <v>2000</v>
      </c>
      <c r="E278" s="21">
        <v>1350</v>
      </c>
      <c r="F278" s="21" t="s">
        <v>294</v>
      </c>
      <c r="G278" s="21" t="s">
        <v>39</v>
      </c>
      <c r="H278" s="21" t="s">
        <v>6</v>
      </c>
      <c r="I278" s="21" t="s">
        <v>38</v>
      </c>
      <c r="J278" s="21">
        <v>-11.07</v>
      </c>
      <c r="K278" s="21"/>
      <c r="L278" s="21"/>
    </row>
    <row r="279" spans="1:12" x14ac:dyDescent="0.25">
      <c r="A279">
        <v>35599</v>
      </c>
      <c r="B279" s="22">
        <v>36706</v>
      </c>
      <c r="C279" s="21" t="s">
        <v>251</v>
      </c>
      <c r="D279">
        <v>2000</v>
      </c>
      <c r="E279" s="21">
        <v>1351</v>
      </c>
      <c r="F279" s="21" t="s">
        <v>258</v>
      </c>
      <c r="G279" s="21" t="s">
        <v>259</v>
      </c>
      <c r="H279" s="21" t="s">
        <v>6</v>
      </c>
      <c r="I279" s="21" t="s">
        <v>16</v>
      </c>
      <c r="J279" s="21">
        <v>-151.5</v>
      </c>
      <c r="K279" s="21"/>
      <c r="L279" s="21"/>
    </row>
    <row r="280" spans="1:12" x14ac:dyDescent="0.25">
      <c r="A280">
        <v>35599</v>
      </c>
      <c r="B280" s="2">
        <v>36707</v>
      </c>
      <c r="C280" t="s">
        <v>251</v>
      </c>
      <c r="D280">
        <v>2000</v>
      </c>
      <c r="E280">
        <v>1352</v>
      </c>
      <c r="F280" t="s">
        <v>195</v>
      </c>
      <c r="G280" t="s">
        <v>290</v>
      </c>
      <c r="H280" t="s">
        <v>3</v>
      </c>
      <c r="I280" t="s">
        <v>5</v>
      </c>
      <c r="J280">
        <v>-304</v>
      </c>
    </row>
    <row r="281" spans="1:12" x14ac:dyDescent="0.25">
      <c r="A281">
        <v>35599</v>
      </c>
      <c r="B281" s="2">
        <v>36707</v>
      </c>
      <c r="C281" t="s">
        <v>251</v>
      </c>
      <c r="D281">
        <v>2000</v>
      </c>
      <c r="E281">
        <v>1356</v>
      </c>
      <c r="F281" t="s">
        <v>195</v>
      </c>
      <c r="G281" t="s">
        <v>260</v>
      </c>
      <c r="H281" t="s">
        <v>3</v>
      </c>
      <c r="I281" t="s">
        <v>5</v>
      </c>
      <c r="J281">
        <v>-50</v>
      </c>
    </row>
    <row r="282" spans="1:12" x14ac:dyDescent="0.25">
      <c r="A282">
        <v>35599</v>
      </c>
      <c r="B282" s="22">
        <v>36710</v>
      </c>
      <c r="C282" s="21" t="s">
        <v>251</v>
      </c>
      <c r="D282">
        <v>2000</v>
      </c>
      <c r="E282" s="21">
        <v>1357</v>
      </c>
      <c r="F282" s="21" t="s">
        <v>101</v>
      </c>
      <c r="G282" s="21" t="s">
        <v>237</v>
      </c>
      <c r="H282" s="21" t="s">
        <v>51</v>
      </c>
      <c r="I282" s="21" t="s">
        <v>138</v>
      </c>
      <c r="J282" s="21">
        <v>-17.079999999999998</v>
      </c>
      <c r="K282" s="21"/>
    </row>
    <row r="283" spans="1:12" x14ac:dyDescent="0.25">
      <c r="A283">
        <v>35599</v>
      </c>
      <c r="B283" s="22">
        <v>36712</v>
      </c>
      <c r="C283" s="21" t="s">
        <v>251</v>
      </c>
      <c r="D283">
        <v>2000</v>
      </c>
      <c r="E283" s="21">
        <v>1358</v>
      </c>
      <c r="F283" s="21" t="s">
        <v>49</v>
      </c>
      <c r="G283" s="21" t="s">
        <v>237</v>
      </c>
      <c r="H283" s="21" t="s">
        <v>51</v>
      </c>
      <c r="I283" s="21" t="s">
        <v>138</v>
      </c>
      <c r="J283" s="21">
        <v>-147.07</v>
      </c>
      <c r="K283" s="21"/>
    </row>
    <row r="284" spans="1:12" x14ac:dyDescent="0.25">
      <c r="A284">
        <v>35599</v>
      </c>
      <c r="B284" s="2">
        <v>36710</v>
      </c>
      <c r="C284" t="s">
        <v>251</v>
      </c>
      <c r="D284">
        <v>2000</v>
      </c>
      <c r="E284">
        <v>1359</v>
      </c>
      <c r="F284" t="s">
        <v>64</v>
      </c>
      <c r="G284" t="s">
        <v>237</v>
      </c>
      <c r="H284" t="s">
        <v>6</v>
      </c>
      <c r="I284" t="s">
        <v>9</v>
      </c>
      <c r="J284">
        <v>-691.87</v>
      </c>
    </row>
    <row r="285" spans="1:12" x14ac:dyDescent="0.25">
      <c r="A285">
        <v>35599</v>
      </c>
      <c r="B285" s="2">
        <v>36708</v>
      </c>
      <c r="C285" t="s">
        <v>251</v>
      </c>
      <c r="D285">
        <v>2000</v>
      </c>
      <c r="E285">
        <v>1360</v>
      </c>
      <c r="F285" t="s">
        <v>61</v>
      </c>
      <c r="G285" t="s">
        <v>237</v>
      </c>
      <c r="H285" t="s">
        <v>18</v>
      </c>
      <c r="I285" t="s">
        <v>63</v>
      </c>
      <c r="J285">
        <v>-47.41</v>
      </c>
    </row>
    <row r="286" spans="1:12" x14ac:dyDescent="0.25">
      <c r="A286">
        <v>35599</v>
      </c>
      <c r="B286" s="2">
        <v>36710</v>
      </c>
      <c r="C286" t="s">
        <v>251</v>
      </c>
      <c r="D286">
        <v>2000</v>
      </c>
      <c r="E286">
        <v>1361</v>
      </c>
      <c r="F286" t="s">
        <v>232</v>
      </c>
      <c r="G286" t="s">
        <v>261</v>
      </c>
      <c r="H286" t="s">
        <v>6</v>
      </c>
      <c r="I286" t="s">
        <v>68</v>
      </c>
      <c r="J286">
        <v>-98.8</v>
      </c>
    </row>
    <row r="287" spans="1:12" x14ac:dyDescent="0.25">
      <c r="A287">
        <v>35599</v>
      </c>
      <c r="B287" s="2">
        <v>36710</v>
      </c>
      <c r="C287" t="s">
        <v>251</v>
      </c>
      <c r="D287">
        <v>2000</v>
      </c>
      <c r="E287">
        <v>1362</v>
      </c>
      <c r="F287" t="s">
        <v>262</v>
      </c>
      <c r="G287" t="s">
        <v>264</v>
      </c>
      <c r="H287" t="s">
        <v>6</v>
      </c>
      <c r="I287" t="s">
        <v>8</v>
      </c>
      <c r="J287">
        <v>-168.89</v>
      </c>
    </row>
    <row r="288" spans="1:12" x14ac:dyDescent="0.25">
      <c r="A288">
        <v>35599</v>
      </c>
      <c r="B288" s="2">
        <v>36712</v>
      </c>
      <c r="C288" t="s">
        <v>251</v>
      </c>
      <c r="D288">
        <v>2000</v>
      </c>
      <c r="E288">
        <v>1363</v>
      </c>
      <c r="F288" t="s">
        <v>263</v>
      </c>
      <c r="G288" t="s">
        <v>265</v>
      </c>
      <c r="H288" t="s">
        <v>6</v>
      </c>
      <c r="I288" t="s">
        <v>38</v>
      </c>
      <c r="J288">
        <v>-70.41</v>
      </c>
    </row>
    <row r="289" spans="1:14" x14ac:dyDescent="0.25">
      <c r="A289">
        <v>35599</v>
      </c>
      <c r="B289" s="2">
        <v>36713</v>
      </c>
      <c r="C289" t="s">
        <v>251</v>
      </c>
      <c r="D289">
        <v>2000</v>
      </c>
      <c r="E289">
        <v>1364</v>
      </c>
      <c r="F289" t="s">
        <v>44</v>
      </c>
      <c r="G289" t="s">
        <v>266</v>
      </c>
      <c r="H289" t="s">
        <v>6</v>
      </c>
      <c r="I289" t="s">
        <v>46</v>
      </c>
      <c r="J289">
        <v>-9.09</v>
      </c>
    </row>
    <row r="290" spans="1:14" x14ac:dyDescent="0.25">
      <c r="A290">
        <v>35599</v>
      </c>
      <c r="B290" s="2">
        <v>36714</v>
      </c>
      <c r="C290" t="s">
        <v>251</v>
      </c>
      <c r="D290">
        <v>2000</v>
      </c>
      <c r="E290">
        <v>1365</v>
      </c>
      <c r="F290" t="s">
        <v>66</v>
      </c>
      <c r="G290" t="s">
        <v>291</v>
      </c>
      <c r="H290" t="s">
        <v>3</v>
      </c>
      <c r="I290" t="s">
        <v>4</v>
      </c>
      <c r="J290">
        <v>-280</v>
      </c>
    </row>
    <row r="291" spans="1:14" x14ac:dyDescent="0.25">
      <c r="A291">
        <v>35599</v>
      </c>
      <c r="B291" s="2">
        <v>36714</v>
      </c>
      <c r="C291" t="s">
        <v>251</v>
      </c>
      <c r="D291">
        <v>2000</v>
      </c>
      <c r="E291">
        <v>1366</v>
      </c>
      <c r="F291" t="s">
        <v>195</v>
      </c>
      <c r="G291" t="s">
        <v>291</v>
      </c>
      <c r="H291" t="s">
        <v>3</v>
      </c>
      <c r="I291" t="s">
        <v>5</v>
      </c>
      <c r="J291">
        <v>-250</v>
      </c>
    </row>
    <row r="292" spans="1:14" x14ac:dyDescent="0.25">
      <c r="A292">
        <v>35599</v>
      </c>
      <c r="B292" s="22">
        <v>36717</v>
      </c>
      <c r="C292" s="21" t="s">
        <v>251</v>
      </c>
      <c r="D292">
        <v>2000</v>
      </c>
      <c r="E292" s="21">
        <v>1367</v>
      </c>
      <c r="F292" s="21" t="s">
        <v>294</v>
      </c>
      <c r="G292" s="21" t="s">
        <v>39</v>
      </c>
      <c r="H292" s="21" t="s">
        <v>6</v>
      </c>
      <c r="I292" s="21" t="s">
        <v>38</v>
      </c>
      <c r="J292" s="21">
        <v>-10</v>
      </c>
      <c r="K292" s="21"/>
    </row>
    <row r="293" spans="1:14" x14ac:dyDescent="0.25">
      <c r="A293">
        <v>35599</v>
      </c>
      <c r="B293" s="2">
        <v>36717</v>
      </c>
      <c r="C293" t="s">
        <v>251</v>
      </c>
      <c r="D293">
        <v>2000</v>
      </c>
      <c r="E293">
        <v>1368</v>
      </c>
      <c r="F293" t="s">
        <v>55</v>
      </c>
      <c r="G293" t="s">
        <v>267</v>
      </c>
      <c r="H293" t="s">
        <v>6</v>
      </c>
      <c r="I293" t="s">
        <v>238</v>
      </c>
      <c r="J293">
        <v>-166.71</v>
      </c>
    </row>
    <row r="294" spans="1:14" x14ac:dyDescent="0.25">
      <c r="A294">
        <v>35599</v>
      </c>
      <c r="B294" s="22">
        <v>36717</v>
      </c>
      <c r="C294" s="21" t="s">
        <v>251</v>
      </c>
      <c r="D294">
        <v>2000</v>
      </c>
      <c r="E294" s="21">
        <v>1369</v>
      </c>
      <c r="F294" s="21" t="s">
        <v>195</v>
      </c>
      <c r="G294" s="21" t="s">
        <v>301</v>
      </c>
      <c r="H294" s="21" t="s">
        <v>3</v>
      </c>
      <c r="I294" s="21" t="s">
        <v>5</v>
      </c>
      <c r="J294" s="21">
        <v>-25</v>
      </c>
      <c r="K294" s="21"/>
    </row>
    <row r="295" spans="1:14" x14ac:dyDescent="0.25">
      <c r="A295">
        <v>35599</v>
      </c>
      <c r="B295" s="22">
        <v>36717</v>
      </c>
      <c r="C295" s="21" t="s">
        <v>251</v>
      </c>
      <c r="D295">
        <v>2000</v>
      </c>
      <c r="E295" s="21">
        <v>1370</v>
      </c>
      <c r="F295" s="21" t="s">
        <v>195</v>
      </c>
      <c r="G295" s="21" t="s">
        <v>301</v>
      </c>
      <c r="H295" s="21" t="s">
        <v>3</v>
      </c>
      <c r="I295" s="21" t="s">
        <v>5</v>
      </c>
      <c r="J295" s="21">
        <v>-25</v>
      </c>
      <c r="K295" s="21"/>
    </row>
    <row r="296" spans="1:14" x14ac:dyDescent="0.25">
      <c r="A296">
        <v>35599</v>
      </c>
      <c r="B296" s="2">
        <v>36718</v>
      </c>
      <c r="C296" t="s">
        <v>251</v>
      </c>
      <c r="D296">
        <v>2000</v>
      </c>
      <c r="E296">
        <v>1371</v>
      </c>
      <c r="F296" t="s">
        <v>152</v>
      </c>
      <c r="G296" t="s">
        <v>268</v>
      </c>
      <c r="H296" t="s">
        <v>6</v>
      </c>
      <c r="I296" t="s">
        <v>238</v>
      </c>
      <c r="J296">
        <v>-17.600000000000001</v>
      </c>
    </row>
    <row r="297" spans="1:14" x14ac:dyDescent="0.25">
      <c r="A297">
        <v>35599</v>
      </c>
      <c r="B297" s="2">
        <v>36718</v>
      </c>
      <c r="C297" t="s">
        <v>251</v>
      </c>
      <c r="D297">
        <v>2000</v>
      </c>
      <c r="E297">
        <v>1372</v>
      </c>
      <c r="F297" t="s">
        <v>230</v>
      </c>
      <c r="G297" t="s">
        <v>269</v>
      </c>
      <c r="H297" t="s">
        <v>6</v>
      </c>
      <c r="I297" t="s">
        <v>46</v>
      </c>
      <c r="J297">
        <v>-24.36</v>
      </c>
    </row>
    <row r="298" spans="1:14" s="21" customFormat="1" x14ac:dyDescent="0.25">
      <c r="A298">
        <v>35599</v>
      </c>
      <c r="B298" s="22">
        <v>36718</v>
      </c>
      <c r="C298" s="21" t="s">
        <v>251</v>
      </c>
      <c r="D298">
        <v>2000</v>
      </c>
      <c r="E298" s="21">
        <v>1373</v>
      </c>
      <c r="F298" s="21" t="s">
        <v>55</v>
      </c>
      <c r="G298" s="21" t="s">
        <v>320</v>
      </c>
      <c r="H298" s="21" t="s">
        <v>6</v>
      </c>
      <c r="I298" s="21" t="s">
        <v>38</v>
      </c>
      <c r="J298" s="21">
        <v>-211.98</v>
      </c>
      <c r="K298" s="21" t="s">
        <v>321</v>
      </c>
    </row>
    <row r="299" spans="1:14" x14ac:dyDescent="0.25">
      <c r="A299">
        <v>35599</v>
      </c>
      <c r="B299" s="2">
        <v>36718</v>
      </c>
      <c r="C299" t="s">
        <v>251</v>
      </c>
      <c r="D299">
        <v>2000</v>
      </c>
      <c r="E299">
        <v>1374</v>
      </c>
      <c r="F299" t="s">
        <v>258</v>
      </c>
      <c r="G299" t="s">
        <v>70</v>
      </c>
      <c r="H299" t="s">
        <v>6</v>
      </c>
      <c r="I299" t="s">
        <v>16</v>
      </c>
      <c r="J299">
        <v>-43.29</v>
      </c>
    </row>
    <row r="300" spans="1:14" x14ac:dyDescent="0.25">
      <c r="A300">
        <v>35599</v>
      </c>
      <c r="B300" s="2">
        <v>36718</v>
      </c>
      <c r="C300" t="s">
        <v>251</v>
      </c>
      <c r="D300">
        <v>2000</v>
      </c>
      <c r="E300">
        <v>1375</v>
      </c>
      <c r="F300" t="s">
        <v>55</v>
      </c>
      <c r="G300" t="s">
        <v>270</v>
      </c>
      <c r="H300" t="s">
        <v>6</v>
      </c>
      <c r="I300" t="s">
        <v>238</v>
      </c>
      <c r="J300">
        <v>-155.88</v>
      </c>
    </row>
    <row r="301" spans="1:14" s="21" customFormat="1" x14ac:dyDescent="0.25">
      <c r="A301">
        <v>35599</v>
      </c>
      <c r="B301" s="22">
        <v>36719</v>
      </c>
      <c r="C301" s="21" t="s">
        <v>251</v>
      </c>
      <c r="D301">
        <v>2000</v>
      </c>
      <c r="E301" s="21">
        <v>1376</v>
      </c>
      <c r="F301" s="21" t="s">
        <v>55</v>
      </c>
      <c r="G301" s="21" t="s">
        <v>322</v>
      </c>
      <c r="H301" s="21" t="s">
        <v>6</v>
      </c>
      <c r="I301" s="21" t="s">
        <v>38</v>
      </c>
      <c r="J301" s="21">
        <v>-417.36</v>
      </c>
    </row>
    <row r="302" spans="1:14" x14ac:dyDescent="0.25">
      <c r="A302">
        <v>35599</v>
      </c>
      <c r="B302" s="2">
        <v>36721</v>
      </c>
      <c r="C302" t="s">
        <v>251</v>
      </c>
      <c r="D302">
        <v>2000</v>
      </c>
      <c r="E302">
        <v>1377</v>
      </c>
      <c r="F302" t="s">
        <v>195</v>
      </c>
      <c r="G302" t="s">
        <v>271</v>
      </c>
      <c r="H302" t="s">
        <v>3</v>
      </c>
      <c r="I302" t="s">
        <v>5</v>
      </c>
      <c r="J302">
        <v>-250</v>
      </c>
    </row>
    <row r="303" spans="1:14" x14ac:dyDescent="0.25">
      <c r="A303">
        <v>35599</v>
      </c>
      <c r="B303" s="2">
        <v>36721</v>
      </c>
      <c r="C303" t="s">
        <v>251</v>
      </c>
      <c r="D303">
        <v>2000</v>
      </c>
      <c r="E303">
        <v>1378</v>
      </c>
      <c r="F303" t="s">
        <v>66</v>
      </c>
      <c r="G303" t="s">
        <v>271</v>
      </c>
      <c r="H303" t="s">
        <v>3</v>
      </c>
      <c r="I303" t="s">
        <v>4</v>
      </c>
      <c r="J303">
        <v>-580</v>
      </c>
    </row>
    <row r="304" spans="1:14" x14ac:dyDescent="0.25">
      <c r="A304">
        <v>35599</v>
      </c>
      <c r="B304" s="22">
        <v>36722</v>
      </c>
      <c r="C304" s="21" t="s">
        <v>251</v>
      </c>
      <c r="D304">
        <v>2000</v>
      </c>
      <c r="E304" s="21">
        <v>1379</v>
      </c>
      <c r="F304" s="21" t="s">
        <v>272</v>
      </c>
      <c r="G304" s="21" t="s">
        <v>324</v>
      </c>
      <c r="H304" s="21" t="s">
        <v>3</v>
      </c>
      <c r="I304" s="21" t="s">
        <v>4</v>
      </c>
      <c r="J304" s="21">
        <v>-20</v>
      </c>
      <c r="K304" s="21"/>
      <c r="L304" s="21"/>
      <c r="M304" s="21"/>
      <c r="N304" s="21"/>
    </row>
    <row r="305" spans="1:14" x14ac:dyDescent="0.25">
      <c r="A305">
        <v>35599</v>
      </c>
      <c r="B305" s="22">
        <v>36721</v>
      </c>
      <c r="C305" s="21" t="s">
        <v>251</v>
      </c>
      <c r="D305">
        <v>2000</v>
      </c>
      <c r="E305" s="21">
        <v>1380</v>
      </c>
      <c r="F305" s="21" t="s">
        <v>273</v>
      </c>
      <c r="G305" s="21" t="s">
        <v>274</v>
      </c>
      <c r="H305" s="21" t="s">
        <v>18</v>
      </c>
      <c r="I305" s="21" t="s">
        <v>275</v>
      </c>
      <c r="J305" s="21">
        <v>-280</v>
      </c>
      <c r="K305" s="21"/>
      <c r="L305" s="21"/>
      <c r="M305" s="21"/>
      <c r="N305" s="21"/>
    </row>
    <row r="306" spans="1:14" x14ac:dyDescent="0.25">
      <c r="A306">
        <v>35599</v>
      </c>
      <c r="B306" s="22">
        <v>36721</v>
      </c>
      <c r="C306" s="21" t="s">
        <v>251</v>
      </c>
      <c r="D306">
        <v>2000</v>
      </c>
      <c r="E306" s="21">
        <v>1381</v>
      </c>
      <c r="F306" s="21" t="s">
        <v>276</v>
      </c>
      <c r="G306" s="21" t="s">
        <v>324</v>
      </c>
      <c r="H306" s="21" t="s">
        <v>3</v>
      </c>
      <c r="I306" s="21" t="s">
        <v>4</v>
      </c>
      <c r="J306" s="21">
        <v>-30</v>
      </c>
      <c r="K306" s="21"/>
      <c r="L306" s="21"/>
      <c r="M306" s="21"/>
      <c r="N306" s="21"/>
    </row>
    <row r="307" spans="1:14" x14ac:dyDescent="0.25">
      <c r="A307">
        <v>35599</v>
      </c>
      <c r="B307" s="22">
        <v>36721</v>
      </c>
      <c r="C307" s="21" t="s">
        <v>251</v>
      </c>
      <c r="D307">
        <v>2000</v>
      </c>
      <c r="E307" s="21">
        <v>1382</v>
      </c>
      <c r="F307" s="21" t="s">
        <v>240</v>
      </c>
      <c r="G307" s="21" t="s">
        <v>241</v>
      </c>
      <c r="H307" s="21" t="s">
        <v>6</v>
      </c>
      <c r="I307" s="21" t="s">
        <v>236</v>
      </c>
      <c r="J307" s="21">
        <v>-85</v>
      </c>
      <c r="K307" s="21"/>
      <c r="L307" s="21"/>
      <c r="M307" s="21"/>
      <c r="N307" s="21"/>
    </row>
    <row r="308" spans="1:14" x14ac:dyDescent="0.25">
      <c r="A308">
        <v>35599</v>
      </c>
      <c r="B308" s="22">
        <v>36722</v>
      </c>
      <c r="C308" s="21" t="s">
        <v>251</v>
      </c>
      <c r="D308">
        <v>2000</v>
      </c>
      <c r="E308" s="21">
        <v>1383</v>
      </c>
      <c r="F308" s="21" t="s">
        <v>240</v>
      </c>
      <c r="G308" s="21" t="s">
        <v>241</v>
      </c>
      <c r="H308" s="21" t="s">
        <v>6</v>
      </c>
      <c r="I308" s="21" t="s">
        <v>236</v>
      </c>
      <c r="J308" s="21">
        <v>-85</v>
      </c>
      <c r="K308" s="21"/>
      <c r="L308" s="21"/>
      <c r="M308" s="21"/>
      <c r="N308" s="21"/>
    </row>
    <row r="309" spans="1:14" x14ac:dyDescent="0.25">
      <c r="A309">
        <v>35599</v>
      </c>
      <c r="B309" s="22">
        <v>36725</v>
      </c>
      <c r="C309" s="21" t="s">
        <v>251</v>
      </c>
      <c r="D309">
        <v>2000</v>
      </c>
      <c r="E309" s="21">
        <v>1384</v>
      </c>
      <c r="F309" s="21" t="s">
        <v>277</v>
      </c>
      <c r="G309" s="21" t="s">
        <v>323</v>
      </c>
      <c r="H309" s="21" t="s">
        <v>6</v>
      </c>
      <c r="I309" s="21" t="s">
        <v>38</v>
      </c>
      <c r="J309" s="21">
        <v>-48.7</v>
      </c>
      <c r="K309" s="21"/>
      <c r="L309" s="21"/>
      <c r="M309" s="21"/>
      <c r="N309" s="21"/>
    </row>
    <row r="310" spans="1:14" x14ac:dyDescent="0.25">
      <c r="A310">
        <v>35599</v>
      </c>
      <c r="B310" s="22">
        <v>36725</v>
      </c>
      <c r="C310" s="21" t="s">
        <v>251</v>
      </c>
      <c r="D310">
        <v>2000</v>
      </c>
      <c r="E310" s="21">
        <v>1385</v>
      </c>
      <c r="F310" s="21" t="s">
        <v>258</v>
      </c>
      <c r="G310" s="21" t="s">
        <v>165</v>
      </c>
      <c r="H310" s="21" t="s">
        <v>6</v>
      </c>
      <c r="I310" s="21" t="s">
        <v>16</v>
      </c>
      <c r="J310" s="21">
        <v>-28.99</v>
      </c>
      <c r="K310" s="21"/>
      <c r="L310" s="21"/>
      <c r="M310" s="21"/>
      <c r="N310" s="21"/>
    </row>
    <row r="311" spans="1:14" x14ac:dyDescent="0.25">
      <c r="A311">
        <v>35599</v>
      </c>
      <c r="B311" s="22">
        <v>36725</v>
      </c>
      <c r="C311" s="21" t="s">
        <v>251</v>
      </c>
      <c r="D311">
        <v>2000</v>
      </c>
      <c r="E311" s="21">
        <v>1386</v>
      </c>
      <c r="F311" s="21" t="s">
        <v>294</v>
      </c>
      <c r="G311" s="21" t="s">
        <v>39</v>
      </c>
      <c r="H311" s="21" t="s">
        <v>6</v>
      </c>
      <c r="I311" s="21" t="s">
        <v>38</v>
      </c>
      <c r="J311" s="21">
        <v>-10</v>
      </c>
      <c r="K311" s="21"/>
      <c r="L311" s="21"/>
      <c r="M311" s="21"/>
      <c r="N311" s="21"/>
    </row>
    <row r="312" spans="1:14" x14ac:dyDescent="0.25">
      <c r="A312">
        <v>35599</v>
      </c>
      <c r="B312" s="22">
        <v>36726</v>
      </c>
      <c r="C312" s="21" t="s">
        <v>251</v>
      </c>
      <c r="D312">
        <v>2000</v>
      </c>
      <c r="E312" s="21">
        <v>1387</v>
      </c>
      <c r="F312" s="21" t="s">
        <v>55</v>
      </c>
      <c r="G312" s="21" t="s">
        <v>286</v>
      </c>
      <c r="H312" s="21" t="s">
        <v>6</v>
      </c>
      <c r="I312" s="21" t="s">
        <v>15</v>
      </c>
      <c r="J312" s="21">
        <v>-108.05</v>
      </c>
      <c r="K312" s="21"/>
      <c r="L312" s="21"/>
      <c r="M312" s="21"/>
      <c r="N312" s="21"/>
    </row>
    <row r="313" spans="1:14" x14ac:dyDescent="0.25">
      <c r="A313">
        <v>35599</v>
      </c>
      <c r="B313" s="2">
        <v>36726</v>
      </c>
      <c r="C313" t="s">
        <v>251</v>
      </c>
      <c r="D313">
        <v>2000</v>
      </c>
      <c r="E313" s="21">
        <v>1388</v>
      </c>
      <c r="F313" s="21" t="s">
        <v>55</v>
      </c>
      <c r="G313" s="21" t="s">
        <v>194</v>
      </c>
      <c r="H313" s="21" t="s">
        <v>6</v>
      </c>
      <c r="I313" s="21" t="s">
        <v>38</v>
      </c>
      <c r="J313" s="21">
        <v>-73.95</v>
      </c>
      <c r="K313" s="21"/>
      <c r="L313" s="21"/>
      <c r="M313" s="21"/>
      <c r="N313" s="21"/>
    </row>
    <row r="314" spans="1:14" x14ac:dyDescent="0.25">
      <c r="A314">
        <v>35599</v>
      </c>
      <c r="B314" s="2">
        <v>36727</v>
      </c>
      <c r="C314" t="s">
        <v>251</v>
      </c>
      <c r="D314">
        <v>2000</v>
      </c>
      <c r="E314">
        <v>1389</v>
      </c>
      <c r="F314" t="s">
        <v>44</v>
      </c>
      <c r="G314" t="s">
        <v>278</v>
      </c>
      <c r="H314" t="s">
        <v>6</v>
      </c>
      <c r="I314" t="s">
        <v>46</v>
      </c>
      <c r="J314">
        <v>-15.16</v>
      </c>
    </row>
    <row r="315" spans="1:14" x14ac:dyDescent="0.25">
      <c r="A315">
        <v>35599</v>
      </c>
      <c r="B315" s="2">
        <v>36727</v>
      </c>
      <c r="C315" t="s">
        <v>251</v>
      </c>
      <c r="D315">
        <v>2000</v>
      </c>
      <c r="E315">
        <v>1390</v>
      </c>
      <c r="F315" t="s">
        <v>69</v>
      </c>
      <c r="G315" t="s">
        <v>279</v>
      </c>
      <c r="H315" t="s">
        <v>17</v>
      </c>
      <c r="I315" t="s">
        <v>215</v>
      </c>
      <c r="J315">
        <v>-129.80000000000001</v>
      </c>
    </row>
    <row r="316" spans="1:14" x14ac:dyDescent="0.25">
      <c r="A316">
        <v>35599</v>
      </c>
      <c r="B316" s="22">
        <v>36727</v>
      </c>
      <c r="C316" s="21" t="s">
        <v>251</v>
      </c>
      <c r="D316">
        <v>2000</v>
      </c>
      <c r="E316" s="21">
        <v>1391</v>
      </c>
      <c r="F316" s="21" t="s">
        <v>133</v>
      </c>
      <c r="G316" s="21" t="s">
        <v>279</v>
      </c>
      <c r="H316" s="21" t="s">
        <v>6</v>
      </c>
      <c r="I316" s="21" t="s">
        <v>238</v>
      </c>
      <c r="J316" s="21">
        <v>-1000</v>
      </c>
      <c r="K316" s="21"/>
      <c r="L316" s="21"/>
    </row>
    <row r="317" spans="1:14" x14ac:dyDescent="0.25">
      <c r="A317">
        <v>35599</v>
      </c>
      <c r="B317" s="2">
        <v>36727</v>
      </c>
      <c r="C317" t="s">
        <v>251</v>
      </c>
      <c r="D317">
        <v>2000</v>
      </c>
      <c r="E317">
        <v>1392</v>
      </c>
      <c r="F317" t="s">
        <v>230</v>
      </c>
      <c r="G317" t="s">
        <v>269</v>
      </c>
      <c r="H317" t="s">
        <v>6</v>
      </c>
      <c r="I317" t="s">
        <v>46</v>
      </c>
      <c r="J317">
        <v>-24.36</v>
      </c>
    </row>
    <row r="318" spans="1:14" x14ac:dyDescent="0.25">
      <c r="A318">
        <v>35599</v>
      </c>
      <c r="B318" s="2">
        <v>36728</v>
      </c>
      <c r="C318" t="s">
        <v>251</v>
      </c>
      <c r="D318">
        <v>2000</v>
      </c>
      <c r="E318">
        <v>1393</v>
      </c>
      <c r="F318" t="s">
        <v>240</v>
      </c>
      <c r="G318" t="s">
        <v>241</v>
      </c>
      <c r="H318" t="s">
        <v>6</v>
      </c>
      <c r="I318" t="s">
        <v>236</v>
      </c>
      <c r="J318">
        <v>-85</v>
      </c>
    </row>
    <row r="319" spans="1:14" x14ac:dyDescent="0.25">
      <c r="A319">
        <v>35599</v>
      </c>
      <c r="B319" s="2">
        <v>36728</v>
      </c>
      <c r="C319" t="s">
        <v>251</v>
      </c>
      <c r="D319">
        <v>2000</v>
      </c>
      <c r="E319">
        <v>1394</v>
      </c>
      <c r="F319" t="s">
        <v>230</v>
      </c>
      <c r="G319" t="s">
        <v>280</v>
      </c>
      <c r="H319" t="s">
        <v>6</v>
      </c>
      <c r="I319" t="s">
        <v>238</v>
      </c>
      <c r="J319">
        <v>-18.940000000000001</v>
      </c>
    </row>
    <row r="320" spans="1:14" x14ac:dyDescent="0.25">
      <c r="A320">
        <v>35599</v>
      </c>
      <c r="B320" s="2">
        <v>36728</v>
      </c>
      <c r="C320" t="s">
        <v>251</v>
      </c>
      <c r="D320">
        <v>2000</v>
      </c>
      <c r="E320">
        <v>1395</v>
      </c>
      <c r="F320" t="s">
        <v>240</v>
      </c>
      <c r="G320" t="s">
        <v>241</v>
      </c>
      <c r="H320" t="s">
        <v>6</v>
      </c>
      <c r="I320" t="s">
        <v>236</v>
      </c>
      <c r="J320">
        <v>-85</v>
      </c>
    </row>
    <row r="321" spans="1:11" x14ac:dyDescent="0.25">
      <c r="A321">
        <v>35599</v>
      </c>
      <c r="B321" s="2">
        <v>36728</v>
      </c>
      <c r="C321" t="s">
        <v>251</v>
      </c>
      <c r="D321">
        <v>2000</v>
      </c>
      <c r="E321">
        <v>1396</v>
      </c>
      <c r="F321" t="s">
        <v>195</v>
      </c>
      <c r="G321" t="s">
        <v>281</v>
      </c>
      <c r="H321" t="s">
        <v>3</v>
      </c>
      <c r="I321" t="s">
        <v>5</v>
      </c>
      <c r="J321">
        <v>-408</v>
      </c>
    </row>
    <row r="322" spans="1:11" x14ac:dyDescent="0.25">
      <c r="A322">
        <v>35599</v>
      </c>
      <c r="B322" s="2">
        <v>36728</v>
      </c>
      <c r="C322" t="s">
        <v>251</v>
      </c>
      <c r="D322">
        <v>2000</v>
      </c>
      <c r="E322">
        <v>1397</v>
      </c>
      <c r="F322" t="s">
        <v>66</v>
      </c>
      <c r="G322" t="s">
        <v>281</v>
      </c>
      <c r="H322" t="s">
        <v>3</v>
      </c>
      <c r="I322" t="s">
        <v>4</v>
      </c>
      <c r="J322">
        <v>-400</v>
      </c>
    </row>
    <row r="323" spans="1:11" x14ac:dyDescent="0.25">
      <c r="A323">
        <v>35599</v>
      </c>
      <c r="B323" s="22">
        <v>36728</v>
      </c>
      <c r="C323" s="21" t="s">
        <v>251</v>
      </c>
      <c r="D323">
        <v>2000</v>
      </c>
      <c r="E323" s="21">
        <v>1398</v>
      </c>
      <c r="F323" s="21" t="s">
        <v>282</v>
      </c>
      <c r="G323" s="21" t="s">
        <v>274</v>
      </c>
      <c r="H323" s="21" t="s">
        <v>18</v>
      </c>
      <c r="I323" s="21" t="s">
        <v>275</v>
      </c>
      <c r="J323" s="21">
        <v>-70</v>
      </c>
      <c r="K323" s="21"/>
    </row>
    <row r="324" spans="1:11" x14ac:dyDescent="0.25">
      <c r="A324">
        <v>35599</v>
      </c>
      <c r="B324" s="2">
        <v>36728</v>
      </c>
      <c r="C324" t="s">
        <v>251</v>
      </c>
      <c r="D324">
        <v>2000</v>
      </c>
      <c r="E324">
        <v>1400</v>
      </c>
      <c r="F324" t="s">
        <v>273</v>
      </c>
      <c r="G324" t="s">
        <v>283</v>
      </c>
      <c r="H324" t="s">
        <v>3</v>
      </c>
      <c r="I324" t="s">
        <v>275</v>
      </c>
      <c r="J324">
        <v>-70</v>
      </c>
    </row>
    <row r="325" spans="1:11" x14ac:dyDescent="0.25">
      <c r="A325">
        <v>35599</v>
      </c>
      <c r="B325" s="2">
        <v>36732</v>
      </c>
      <c r="C325" t="s">
        <v>251</v>
      </c>
      <c r="D325">
        <v>2000</v>
      </c>
      <c r="E325">
        <v>1401</v>
      </c>
      <c r="F325" t="s">
        <v>230</v>
      </c>
      <c r="G325" t="s">
        <v>284</v>
      </c>
      <c r="H325" t="s">
        <v>6</v>
      </c>
      <c r="I325" t="s">
        <v>46</v>
      </c>
      <c r="J325">
        <v>-16.239999999999998</v>
      </c>
    </row>
    <row r="326" spans="1:11" x14ac:dyDescent="0.25">
      <c r="A326">
        <v>35599</v>
      </c>
      <c r="B326" s="2">
        <v>36733</v>
      </c>
      <c r="C326" t="s">
        <v>251</v>
      </c>
      <c r="D326">
        <v>2000</v>
      </c>
      <c r="E326">
        <v>1402</v>
      </c>
      <c r="F326" t="s">
        <v>240</v>
      </c>
      <c r="G326" t="s">
        <v>241</v>
      </c>
      <c r="H326" t="s">
        <v>6</v>
      </c>
      <c r="I326" t="s">
        <v>236</v>
      </c>
      <c r="J326">
        <v>-65</v>
      </c>
    </row>
    <row r="327" spans="1:11" x14ac:dyDescent="0.25">
      <c r="A327">
        <v>35599</v>
      </c>
      <c r="B327" s="2">
        <v>36735</v>
      </c>
      <c r="C327" t="s">
        <v>251</v>
      </c>
      <c r="D327">
        <v>2000</v>
      </c>
      <c r="E327">
        <v>1403</v>
      </c>
      <c r="F327" t="s">
        <v>195</v>
      </c>
      <c r="G327" t="s">
        <v>285</v>
      </c>
      <c r="H327" t="s">
        <v>3</v>
      </c>
      <c r="I327" t="s">
        <v>5</v>
      </c>
      <c r="J327">
        <v>-336</v>
      </c>
    </row>
    <row r="328" spans="1:11" x14ac:dyDescent="0.25">
      <c r="A328">
        <v>35599</v>
      </c>
      <c r="B328" s="2">
        <v>36735</v>
      </c>
      <c r="C328" t="s">
        <v>251</v>
      </c>
      <c r="D328">
        <v>2000</v>
      </c>
      <c r="E328">
        <v>1404</v>
      </c>
      <c r="F328" t="s">
        <v>273</v>
      </c>
      <c r="G328" t="s">
        <v>99</v>
      </c>
      <c r="H328" t="s">
        <v>3</v>
      </c>
      <c r="I328" t="s">
        <v>275</v>
      </c>
      <c r="J328">
        <v>-183.75</v>
      </c>
    </row>
    <row r="329" spans="1:11" x14ac:dyDescent="0.25">
      <c r="A329">
        <v>35599</v>
      </c>
      <c r="B329" s="2">
        <v>36735</v>
      </c>
      <c r="C329" t="s">
        <v>251</v>
      </c>
      <c r="D329">
        <v>2000</v>
      </c>
      <c r="E329">
        <v>1405</v>
      </c>
      <c r="F329" t="s">
        <v>66</v>
      </c>
      <c r="G329" t="s">
        <v>285</v>
      </c>
      <c r="H329" t="s">
        <v>3</v>
      </c>
      <c r="I329" t="s">
        <v>4</v>
      </c>
      <c r="J329">
        <v>-470</v>
      </c>
    </row>
    <row r="330" spans="1:11" x14ac:dyDescent="0.25">
      <c r="A330">
        <v>35599</v>
      </c>
      <c r="B330" s="2">
        <v>36740</v>
      </c>
      <c r="C330" t="s">
        <v>325</v>
      </c>
      <c r="D330">
        <v>2000</v>
      </c>
      <c r="F330" t="s">
        <v>20</v>
      </c>
      <c r="G330" t="s">
        <v>326</v>
      </c>
      <c r="H330" t="s">
        <v>17</v>
      </c>
      <c r="I330" t="s">
        <v>20</v>
      </c>
      <c r="J330">
        <v>6516.78</v>
      </c>
    </row>
    <row r="331" spans="1:11" x14ac:dyDescent="0.25">
      <c r="A331">
        <v>35599</v>
      </c>
      <c r="B331" s="2">
        <v>36748</v>
      </c>
      <c r="C331" t="s">
        <v>325</v>
      </c>
      <c r="D331">
        <v>2000</v>
      </c>
      <c r="F331" t="s">
        <v>20</v>
      </c>
      <c r="G331" t="s">
        <v>327</v>
      </c>
      <c r="H331" t="s">
        <v>17</v>
      </c>
      <c r="I331" t="s">
        <v>20</v>
      </c>
      <c r="J331">
        <v>4591.13</v>
      </c>
    </row>
    <row r="332" spans="1:11" x14ac:dyDescent="0.25">
      <c r="A332">
        <v>35599</v>
      </c>
      <c r="B332" s="2">
        <v>36755</v>
      </c>
      <c r="C332" t="s">
        <v>325</v>
      </c>
      <c r="D332">
        <v>2000</v>
      </c>
      <c r="F332" t="s">
        <v>20</v>
      </c>
      <c r="G332" t="s">
        <v>328</v>
      </c>
      <c r="H332" t="s">
        <v>17</v>
      </c>
      <c r="I332" t="s">
        <v>20</v>
      </c>
      <c r="J332">
        <v>3807</v>
      </c>
    </row>
    <row r="333" spans="1:11" x14ac:dyDescent="0.25">
      <c r="A333">
        <v>35599</v>
      </c>
      <c r="B333" s="2">
        <v>36761</v>
      </c>
      <c r="C333" t="s">
        <v>325</v>
      </c>
      <c r="D333">
        <v>2000</v>
      </c>
      <c r="F333" t="s">
        <v>20</v>
      </c>
      <c r="G333" t="s">
        <v>329</v>
      </c>
      <c r="H333" t="s">
        <v>17</v>
      </c>
      <c r="I333" t="s">
        <v>20</v>
      </c>
      <c r="J333">
        <v>4808</v>
      </c>
    </row>
    <row r="334" spans="1:11" x14ac:dyDescent="0.25">
      <c r="A334">
        <v>35599</v>
      </c>
      <c r="B334" s="2">
        <v>36768</v>
      </c>
      <c r="C334" t="s">
        <v>325</v>
      </c>
      <c r="D334">
        <v>2000</v>
      </c>
      <c r="F334" t="s">
        <v>20</v>
      </c>
      <c r="G334" t="s">
        <v>330</v>
      </c>
      <c r="H334" t="s">
        <v>17</v>
      </c>
      <c r="I334" t="s">
        <v>20</v>
      </c>
      <c r="J334">
        <v>4150</v>
      </c>
    </row>
    <row r="335" spans="1:11" x14ac:dyDescent="0.25">
      <c r="A335">
        <v>35599</v>
      </c>
      <c r="B335" s="2">
        <v>36746</v>
      </c>
      <c r="C335" t="s">
        <v>325</v>
      </c>
      <c r="D335">
        <v>2000</v>
      </c>
      <c r="F335" t="s">
        <v>181</v>
      </c>
      <c r="G335" t="s">
        <v>257</v>
      </c>
      <c r="H335" t="s">
        <v>6</v>
      </c>
      <c r="I335" t="s">
        <v>16</v>
      </c>
      <c r="J335">
        <v>-21.75</v>
      </c>
    </row>
    <row r="336" spans="1:11" x14ac:dyDescent="0.25">
      <c r="A336">
        <v>35599</v>
      </c>
      <c r="B336" s="2">
        <v>36741</v>
      </c>
      <c r="C336" t="s">
        <v>325</v>
      </c>
      <c r="D336">
        <v>2000</v>
      </c>
      <c r="F336" t="s">
        <v>114</v>
      </c>
      <c r="G336" t="s">
        <v>331</v>
      </c>
      <c r="H336" t="s">
        <v>51</v>
      </c>
      <c r="I336" t="s">
        <v>116</v>
      </c>
      <c r="J336">
        <v>-5160.42</v>
      </c>
    </row>
    <row r="337" spans="1:11" x14ac:dyDescent="0.25">
      <c r="A337">
        <v>35599</v>
      </c>
      <c r="B337" s="2">
        <v>36745</v>
      </c>
      <c r="C337" t="s">
        <v>325</v>
      </c>
      <c r="D337">
        <v>2000</v>
      </c>
      <c r="F337" t="s">
        <v>118</v>
      </c>
      <c r="G337" t="s">
        <v>332</v>
      </c>
      <c r="H337" t="s">
        <v>51</v>
      </c>
      <c r="I337" t="s">
        <v>53</v>
      </c>
      <c r="J337">
        <v>-116.01</v>
      </c>
    </row>
    <row r="338" spans="1:11" x14ac:dyDescent="0.25">
      <c r="A338">
        <v>35599</v>
      </c>
      <c r="B338" s="2">
        <v>36768</v>
      </c>
      <c r="C338" t="s">
        <v>325</v>
      </c>
      <c r="D338">
        <v>2000</v>
      </c>
      <c r="F338" t="s">
        <v>126</v>
      </c>
      <c r="G338" t="s">
        <v>127</v>
      </c>
      <c r="H338" t="s">
        <v>128</v>
      </c>
      <c r="I338" t="s">
        <v>129</v>
      </c>
      <c r="J338">
        <v>-10000</v>
      </c>
    </row>
    <row r="339" spans="1:11" x14ac:dyDescent="0.25">
      <c r="A339">
        <v>35599</v>
      </c>
      <c r="B339" s="2">
        <v>36722</v>
      </c>
      <c r="C339" t="s">
        <v>325</v>
      </c>
      <c r="D339">
        <v>2000</v>
      </c>
      <c r="E339">
        <v>1399</v>
      </c>
      <c r="F339" t="s">
        <v>333</v>
      </c>
      <c r="G339" t="s">
        <v>334</v>
      </c>
      <c r="H339" t="s">
        <v>18</v>
      </c>
      <c r="I339" t="s">
        <v>275</v>
      </c>
      <c r="J339">
        <v>-70</v>
      </c>
    </row>
    <row r="340" spans="1:11" x14ac:dyDescent="0.25">
      <c r="A340">
        <v>35599</v>
      </c>
      <c r="B340" s="2">
        <v>36738</v>
      </c>
      <c r="C340" t="s">
        <v>325</v>
      </c>
      <c r="D340">
        <v>2000</v>
      </c>
      <c r="E340">
        <v>1406</v>
      </c>
      <c r="F340" t="s">
        <v>55</v>
      </c>
      <c r="H340" t="s">
        <v>6</v>
      </c>
      <c r="J340">
        <v>-284.24</v>
      </c>
    </row>
    <row r="341" spans="1:11" x14ac:dyDescent="0.25">
      <c r="A341">
        <v>35599</v>
      </c>
      <c r="B341" s="2">
        <v>36738</v>
      </c>
      <c r="C341" t="s">
        <v>325</v>
      </c>
      <c r="D341">
        <v>2000</v>
      </c>
      <c r="E341">
        <v>1407</v>
      </c>
      <c r="F341" t="s">
        <v>335</v>
      </c>
      <c r="G341" t="s">
        <v>336</v>
      </c>
      <c r="H341" t="s">
        <v>6</v>
      </c>
      <c r="I341" t="s">
        <v>68</v>
      </c>
      <c r="J341">
        <v>-175</v>
      </c>
      <c r="K341">
        <v>16</v>
      </c>
    </row>
    <row r="342" spans="1:11" x14ac:dyDescent="0.25">
      <c r="A342">
        <v>35599</v>
      </c>
      <c r="B342" s="2">
        <v>36739</v>
      </c>
      <c r="C342" t="s">
        <v>325</v>
      </c>
      <c r="D342">
        <v>2000</v>
      </c>
      <c r="E342">
        <v>1408</v>
      </c>
      <c r="F342" s="21" t="s">
        <v>49</v>
      </c>
      <c r="G342" s="21" t="s">
        <v>279</v>
      </c>
      <c r="H342" s="21" t="s">
        <v>51</v>
      </c>
      <c r="I342" s="21" t="s">
        <v>138</v>
      </c>
      <c r="J342" s="21">
        <v>-150.1</v>
      </c>
      <c r="K342" s="21"/>
    </row>
    <row r="343" spans="1:11" x14ac:dyDescent="0.25">
      <c r="A343">
        <v>35599</v>
      </c>
      <c r="B343" s="2">
        <v>36739</v>
      </c>
      <c r="C343" t="s">
        <v>325</v>
      </c>
      <c r="D343">
        <v>2000</v>
      </c>
      <c r="E343">
        <v>1409</v>
      </c>
      <c r="F343" t="s">
        <v>101</v>
      </c>
      <c r="G343" t="s">
        <v>279</v>
      </c>
      <c r="H343" t="s">
        <v>51</v>
      </c>
      <c r="I343" t="s">
        <v>138</v>
      </c>
      <c r="J343">
        <v>-15.36</v>
      </c>
    </row>
    <row r="344" spans="1:11" x14ac:dyDescent="0.25">
      <c r="A344">
        <v>35599</v>
      </c>
      <c r="B344" s="2">
        <v>36739</v>
      </c>
      <c r="C344" t="s">
        <v>325</v>
      </c>
      <c r="D344">
        <v>2000</v>
      </c>
      <c r="E344">
        <v>1410</v>
      </c>
      <c r="F344" t="s">
        <v>152</v>
      </c>
      <c r="H344" t="s">
        <v>6</v>
      </c>
      <c r="J344">
        <v>-542.85</v>
      </c>
    </row>
    <row r="345" spans="1:11" x14ac:dyDescent="0.25">
      <c r="A345">
        <v>35599</v>
      </c>
      <c r="B345" s="2">
        <v>36739</v>
      </c>
      <c r="C345" t="s">
        <v>325</v>
      </c>
      <c r="D345">
        <v>2000</v>
      </c>
      <c r="E345">
        <v>1411</v>
      </c>
      <c r="F345" t="s">
        <v>195</v>
      </c>
      <c r="H345" t="s">
        <v>3</v>
      </c>
      <c r="I345" t="s">
        <v>5</v>
      </c>
      <c r="J345">
        <v>-100</v>
      </c>
    </row>
    <row r="346" spans="1:11" x14ac:dyDescent="0.25">
      <c r="A346">
        <v>35599</v>
      </c>
      <c r="B346" s="2">
        <v>36739</v>
      </c>
      <c r="C346" t="s">
        <v>325</v>
      </c>
      <c r="D346">
        <v>2000</v>
      </c>
      <c r="E346">
        <v>1412</v>
      </c>
      <c r="F346" t="s">
        <v>133</v>
      </c>
      <c r="G346" t="s">
        <v>337</v>
      </c>
      <c r="H346" t="s">
        <v>6</v>
      </c>
      <c r="I346" t="s">
        <v>238</v>
      </c>
      <c r="J346">
        <v>-1000</v>
      </c>
    </row>
    <row r="347" spans="1:11" x14ac:dyDescent="0.25">
      <c r="A347">
        <v>35599</v>
      </c>
      <c r="B347" s="2">
        <v>36739</v>
      </c>
      <c r="C347" t="s">
        <v>325</v>
      </c>
      <c r="D347">
        <v>2000</v>
      </c>
      <c r="E347">
        <v>1413</v>
      </c>
      <c r="F347" t="s">
        <v>57</v>
      </c>
      <c r="G347" t="s">
        <v>58</v>
      </c>
      <c r="H347" t="s">
        <v>6</v>
      </c>
      <c r="I347" t="s">
        <v>16</v>
      </c>
      <c r="J347">
        <v>-15.7</v>
      </c>
    </row>
    <row r="348" spans="1:11" x14ac:dyDescent="0.25">
      <c r="A348">
        <v>35599</v>
      </c>
      <c r="B348" s="2">
        <v>36740</v>
      </c>
      <c r="C348" t="s">
        <v>325</v>
      </c>
      <c r="D348">
        <v>2000</v>
      </c>
      <c r="E348">
        <v>1414</v>
      </c>
      <c r="F348" t="s">
        <v>338</v>
      </c>
      <c r="H348" t="s">
        <v>6</v>
      </c>
      <c r="I348" t="s">
        <v>16</v>
      </c>
      <c r="J348">
        <v>-11.84</v>
      </c>
    </row>
    <row r="349" spans="1:11" x14ac:dyDescent="0.25">
      <c r="A349">
        <v>35599</v>
      </c>
      <c r="B349" s="2">
        <v>36741</v>
      </c>
      <c r="C349" t="s">
        <v>325</v>
      </c>
      <c r="D349">
        <v>2000</v>
      </c>
      <c r="E349">
        <v>1415</v>
      </c>
      <c r="F349" t="s">
        <v>87</v>
      </c>
      <c r="H349" t="s">
        <v>6</v>
      </c>
      <c r="J349">
        <v>-780.65</v>
      </c>
    </row>
    <row r="350" spans="1:11" x14ac:dyDescent="0.25">
      <c r="A350">
        <v>35599</v>
      </c>
      <c r="B350" s="2">
        <v>36742</v>
      </c>
      <c r="C350" t="s">
        <v>325</v>
      </c>
      <c r="D350">
        <v>2000</v>
      </c>
      <c r="E350">
        <v>1417</v>
      </c>
      <c r="F350" t="s">
        <v>195</v>
      </c>
      <c r="G350" t="s">
        <v>339</v>
      </c>
      <c r="H350" t="s">
        <v>3</v>
      </c>
      <c r="I350" t="s">
        <v>5</v>
      </c>
      <c r="J350">
        <v>-410</v>
      </c>
    </row>
    <row r="351" spans="1:11" x14ac:dyDescent="0.25">
      <c r="A351">
        <v>35599</v>
      </c>
      <c r="B351" s="2">
        <v>36742</v>
      </c>
      <c r="C351" t="s">
        <v>325</v>
      </c>
      <c r="D351">
        <v>2000</v>
      </c>
      <c r="E351">
        <v>1416</v>
      </c>
      <c r="F351" t="s">
        <v>66</v>
      </c>
      <c r="G351" t="s">
        <v>339</v>
      </c>
      <c r="H351" t="s">
        <v>3</v>
      </c>
      <c r="I351" t="s">
        <v>4</v>
      </c>
      <c r="J351">
        <v>-540</v>
      </c>
    </row>
    <row r="352" spans="1:11" x14ac:dyDescent="0.25">
      <c r="A352">
        <v>35599</v>
      </c>
      <c r="B352" s="2">
        <v>36742</v>
      </c>
      <c r="C352" t="s">
        <v>325</v>
      </c>
      <c r="D352">
        <v>2000</v>
      </c>
      <c r="E352">
        <v>1418</v>
      </c>
      <c r="F352" t="s">
        <v>282</v>
      </c>
      <c r="G352" t="s">
        <v>340</v>
      </c>
      <c r="H352" t="s">
        <v>18</v>
      </c>
      <c r="I352" t="s">
        <v>275</v>
      </c>
      <c r="J352">
        <v>-70</v>
      </c>
    </row>
    <row r="353" spans="1:11" x14ac:dyDescent="0.25">
      <c r="A353">
        <v>35599</v>
      </c>
      <c r="B353" s="2">
        <v>36742</v>
      </c>
      <c r="C353" t="s">
        <v>325</v>
      </c>
      <c r="D353">
        <v>2000</v>
      </c>
      <c r="E353">
        <v>1419</v>
      </c>
      <c r="F353" t="s">
        <v>273</v>
      </c>
      <c r="G353" t="s">
        <v>341</v>
      </c>
      <c r="H353" t="s">
        <v>18</v>
      </c>
      <c r="I353" t="s">
        <v>275</v>
      </c>
      <c r="J353">
        <v>-35</v>
      </c>
    </row>
    <row r="354" spans="1:11" x14ac:dyDescent="0.25">
      <c r="A354">
        <v>35599</v>
      </c>
      <c r="B354" s="2">
        <v>36745</v>
      </c>
      <c r="C354" t="s">
        <v>325</v>
      </c>
      <c r="D354">
        <v>2000</v>
      </c>
      <c r="E354">
        <v>1420</v>
      </c>
      <c r="F354" t="s">
        <v>69</v>
      </c>
      <c r="G354" t="s">
        <v>163</v>
      </c>
      <c r="H354" t="s">
        <v>17</v>
      </c>
      <c r="I354" t="s">
        <v>215</v>
      </c>
      <c r="J354">
        <v>-210.11</v>
      </c>
    </row>
    <row r="355" spans="1:11" x14ac:dyDescent="0.25">
      <c r="A355">
        <v>35599</v>
      </c>
      <c r="B355" s="2">
        <v>36745</v>
      </c>
      <c r="C355" t="s">
        <v>325</v>
      </c>
      <c r="D355">
        <v>2000</v>
      </c>
      <c r="E355">
        <v>1421</v>
      </c>
      <c r="F355" t="s">
        <v>204</v>
      </c>
      <c r="G355" t="s">
        <v>342</v>
      </c>
      <c r="H355" t="s">
        <v>18</v>
      </c>
      <c r="I355" t="s">
        <v>205</v>
      </c>
      <c r="J355">
        <v>-102</v>
      </c>
    </row>
    <row r="356" spans="1:11" x14ac:dyDescent="0.25">
      <c r="A356">
        <v>35599</v>
      </c>
      <c r="B356" s="2">
        <v>36745</v>
      </c>
      <c r="C356" t="s">
        <v>325</v>
      </c>
      <c r="D356">
        <v>2000</v>
      </c>
      <c r="E356">
        <v>1422</v>
      </c>
      <c r="F356" t="s">
        <v>36</v>
      </c>
      <c r="H356" t="s">
        <v>6</v>
      </c>
      <c r="J356">
        <v>-1124.78</v>
      </c>
    </row>
    <row r="357" spans="1:11" x14ac:dyDescent="0.25">
      <c r="A357">
        <v>35599</v>
      </c>
      <c r="B357" s="2">
        <v>36746</v>
      </c>
      <c r="C357" t="s">
        <v>325</v>
      </c>
      <c r="D357">
        <v>2000</v>
      </c>
      <c r="E357">
        <v>1423</v>
      </c>
      <c r="F357" t="s">
        <v>61</v>
      </c>
      <c r="G357" t="s">
        <v>279</v>
      </c>
      <c r="H357" t="s">
        <v>18</v>
      </c>
      <c r="I357" t="s">
        <v>63</v>
      </c>
      <c r="J357">
        <v>-47.41</v>
      </c>
    </row>
    <row r="358" spans="1:11" x14ac:dyDescent="0.25">
      <c r="A358">
        <v>35599</v>
      </c>
      <c r="B358" s="2">
        <v>36747</v>
      </c>
      <c r="C358" t="s">
        <v>325</v>
      </c>
      <c r="D358">
        <v>2000</v>
      </c>
      <c r="E358">
        <v>1424</v>
      </c>
      <c r="F358" t="s">
        <v>55</v>
      </c>
      <c r="H358" t="s">
        <v>6</v>
      </c>
      <c r="J358">
        <v>-17.09</v>
      </c>
    </row>
    <row r="359" spans="1:11" x14ac:dyDescent="0.25">
      <c r="A359">
        <v>35599</v>
      </c>
      <c r="B359" s="2">
        <v>36748</v>
      </c>
      <c r="C359" t="s">
        <v>325</v>
      </c>
      <c r="D359">
        <v>2000</v>
      </c>
      <c r="E359">
        <v>1425</v>
      </c>
      <c r="F359" t="s">
        <v>66</v>
      </c>
      <c r="G359" t="s">
        <v>343</v>
      </c>
      <c r="H359" t="s">
        <v>3</v>
      </c>
      <c r="I359" t="s">
        <v>4</v>
      </c>
      <c r="J359">
        <v>-400</v>
      </c>
    </row>
    <row r="360" spans="1:11" x14ac:dyDescent="0.25">
      <c r="A360">
        <v>35599</v>
      </c>
      <c r="B360" s="2">
        <v>36749</v>
      </c>
      <c r="C360" t="s">
        <v>325</v>
      </c>
      <c r="D360">
        <v>2000</v>
      </c>
      <c r="E360">
        <v>1426</v>
      </c>
      <c r="F360" t="s">
        <v>195</v>
      </c>
      <c r="G360" t="s">
        <v>343</v>
      </c>
      <c r="H360" t="s">
        <v>3</v>
      </c>
      <c r="I360" t="s">
        <v>5</v>
      </c>
      <c r="J360">
        <v>-260</v>
      </c>
    </row>
    <row r="361" spans="1:11" x14ac:dyDescent="0.25">
      <c r="A361">
        <v>35599</v>
      </c>
      <c r="B361" s="2">
        <v>36752</v>
      </c>
      <c r="C361" t="s">
        <v>325</v>
      </c>
      <c r="D361">
        <v>2000</v>
      </c>
      <c r="E361">
        <v>1427</v>
      </c>
      <c r="F361" t="s">
        <v>344</v>
      </c>
      <c r="G361" t="s">
        <v>345</v>
      </c>
      <c r="H361" t="s">
        <v>6</v>
      </c>
      <c r="I361" t="s">
        <v>16</v>
      </c>
      <c r="J361">
        <v>-108.25</v>
      </c>
    </row>
    <row r="362" spans="1:11" x14ac:dyDescent="0.25">
      <c r="A362">
        <v>35599</v>
      </c>
      <c r="B362" s="2">
        <v>36753</v>
      </c>
      <c r="C362" t="s">
        <v>325</v>
      </c>
      <c r="D362">
        <v>2000</v>
      </c>
      <c r="E362">
        <v>1428</v>
      </c>
      <c r="F362" t="s">
        <v>335</v>
      </c>
      <c r="G362" t="s">
        <v>346</v>
      </c>
      <c r="H362" t="s">
        <v>6</v>
      </c>
      <c r="I362" t="s">
        <v>68</v>
      </c>
      <c r="J362">
        <v>-308.56</v>
      </c>
    </row>
    <row r="363" spans="1:11" x14ac:dyDescent="0.25">
      <c r="A363">
        <v>35599</v>
      </c>
      <c r="B363" s="2">
        <v>36754</v>
      </c>
      <c r="C363" t="s">
        <v>325</v>
      </c>
      <c r="D363">
        <v>2000</v>
      </c>
      <c r="E363">
        <v>1429</v>
      </c>
      <c r="F363" t="s">
        <v>55</v>
      </c>
      <c r="G363" t="s">
        <v>295</v>
      </c>
      <c r="H363" t="s">
        <v>6</v>
      </c>
      <c r="I363" t="s">
        <v>238</v>
      </c>
      <c r="J363">
        <v>-166.71</v>
      </c>
      <c r="K363">
        <v>23</v>
      </c>
    </row>
    <row r="364" spans="1:11" x14ac:dyDescent="0.25">
      <c r="A364">
        <v>35599</v>
      </c>
      <c r="B364" s="2">
        <v>36755</v>
      </c>
      <c r="C364" t="s">
        <v>325</v>
      </c>
      <c r="D364">
        <v>2000</v>
      </c>
      <c r="E364">
        <v>1430</v>
      </c>
      <c r="F364" t="s">
        <v>66</v>
      </c>
      <c r="G364" t="s">
        <v>347</v>
      </c>
      <c r="H364" t="s">
        <v>3</v>
      </c>
      <c r="I364" t="s">
        <v>4</v>
      </c>
      <c r="J364">
        <v>-270</v>
      </c>
    </row>
    <row r="365" spans="1:11" x14ac:dyDescent="0.25">
      <c r="A365">
        <v>35599</v>
      </c>
      <c r="B365" s="2">
        <v>36756</v>
      </c>
      <c r="C365" t="s">
        <v>325</v>
      </c>
      <c r="D365">
        <v>2000</v>
      </c>
      <c r="E365">
        <v>1431</v>
      </c>
      <c r="F365" t="s">
        <v>335</v>
      </c>
      <c r="G365" t="s">
        <v>348</v>
      </c>
      <c r="H365" t="s">
        <v>6</v>
      </c>
      <c r="I365" t="s">
        <v>68</v>
      </c>
      <c r="J365">
        <v>-149.94999999999999</v>
      </c>
      <c r="K365">
        <v>23</v>
      </c>
    </row>
    <row r="366" spans="1:11" x14ac:dyDescent="0.25">
      <c r="A366">
        <v>35599</v>
      </c>
      <c r="B366" s="2">
        <v>36756</v>
      </c>
      <c r="C366" t="s">
        <v>325</v>
      </c>
      <c r="D366">
        <v>2000</v>
      </c>
      <c r="E366">
        <v>1432</v>
      </c>
      <c r="F366" t="s">
        <v>195</v>
      </c>
      <c r="G366" t="s">
        <v>347</v>
      </c>
      <c r="H366" t="s">
        <v>3</v>
      </c>
      <c r="I366" t="s">
        <v>5</v>
      </c>
      <c r="J366">
        <v>-260</v>
      </c>
    </row>
    <row r="367" spans="1:11" x14ac:dyDescent="0.25">
      <c r="A367">
        <v>35599</v>
      </c>
      <c r="B367" s="2">
        <v>36759</v>
      </c>
      <c r="C367" t="s">
        <v>325</v>
      </c>
      <c r="D367">
        <v>2000</v>
      </c>
      <c r="E367">
        <v>1433</v>
      </c>
      <c r="F367" t="s">
        <v>349</v>
      </c>
      <c r="G367" t="s">
        <v>350</v>
      </c>
      <c r="H367" t="s">
        <v>17</v>
      </c>
      <c r="I367" t="s">
        <v>214</v>
      </c>
      <c r="J367">
        <v>-125</v>
      </c>
      <c r="K367">
        <v>27</v>
      </c>
    </row>
    <row r="368" spans="1:11" x14ac:dyDescent="0.25">
      <c r="A368">
        <v>35599</v>
      </c>
      <c r="B368" s="2">
        <v>36761</v>
      </c>
      <c r="C368" t="s">
        <v>325</v>
      </c>
      <c r="D368">
        <v>2000</v>
      </c>
      <c r="E368">
        <v>1434</v>
      </c>
      <c r="F368" t="s">
        <v>273</v>
      </c>
      <c r="G368" t="s">
        <v>351</v>
      </c>
      <c r="H368" t="s">
        <v>18</v>
      </c>
      <c r="I368" t="s">
        <v>275</v>
      </c>
      <c r="J368">
        <v>-70</v>
      </c>
    </row>
    <row r="369" spans="1:10" x14ac:dyDescent="0.25">
      <c r="A369">
        <v>35599</v>
      </c>
      <c r="B369" s="2">
        <v>36761</v>
      </c>
      <c r="C369" t="s">
        <v>325</v>
      </c>
      <c r="D369">
        <v>2000</v>
      </c>
      <c r="E369">
        <v>1435</v>
      </c>
      <c r="F369" t="s">
        <v>352</v>
      </c>
      <c r="G369" t="s">
        <v>353</v>
      </c>
      <c r="H369" t="s">
        <v>18</v>
      </c>
      <c r="I369" t="s">
        <v>275</v>
      </c>
      <c r="J369">
        <v>-70</v>
      </c>
    </row>
    <row r="370" spans="1:10" x14ac:dyDescent="0.25">
      <c r="A370">
        <v>35599</v>
      </c>
      <c r="B370" s="2">
        <v>36763</v>
      </c>
      <c r="C370" t="s">
        <v>325</v>
      </c>
      <c r="D370">
        <v>2000</v>
      </c>
      <c r="E370">
        <v>1436</v>
      </c>
      <c r="F370" t="s">
        <v>66</v>
      </c>
      <c r="G370" t="s">
        <v>354</v>
      </c>
      <c r="H370" t="s">
        <v>3</v>
      </c>
      <c r="I370" t="s">
        <v>4</v>
      </c>
      <c r="J370">
        <v>-270</v>
      </c>
    </row>
    <row r="371" spans="1:10" x14ac:dyDescent="0.25">
      <c r="A371">
        <v>35599</v>
      </c>
      <c r="B371" s="2">
        <v>36764</v>
      </c>
      <c r="C371" t="s">
        <v>325</v>
      </c>
      <c r="D371">
        <v>2000</v>
      </c>
      <c r="E371">
        <v>1437</v>
      </c>
      <c r="F371" t="s">
        <v>195</v>
      </c>
      <c r="G371" t="s">
        <v>354</v>
      </c>
      <c r="H371" t="s">
        <v>3</v>
      </c>
      <c r="I371" t="s">
        <v>5</v>
      </c>
      <c r="J371">
        <v>-260</v>
      </c>
    </row>
    <row r="372" spans="1:10" x14ac:dyDescent="0.25">
      <c r="A372">
        <v>35599</v>
      </c>
      <c r="B372" s="2">
        <v>36767</v>
      </c>
      <c r="C372" t="s">
        <v>325</v>
      </c>
      <c r="D372">
        <v>2000</v>
      </c>
      <c r="E372">
        <v>1438</v>
      </c>
      <c r="F372" t="s">
        <v>55</v>
      </c>
      <c r="H372" t="s">
        <v>6</v>
      </c>
      <c r="J372">
        <v>-94</v>
      </c>
    </row>
    <row r="373" spans="1:10" x14ac:dyDescent="0.25">
      <c r="A373">
        <v>38385</v>
      </c>
      <c r="B373" s="2">
        <v>36384</v>
      </c>
      <c r="C373" t="s">
        <v>325</v>
      </c>
      <c r="D373">
        <v>1999</v>
      </c>
      <c r="F373" t="s">
        <v>355</v>
      </c>
      <c r="G373" t="s">
        <v>356</v>
      </c>
      <c r="H373" t="s">
        <v>128</v>
      </c>
      <c r="I373" t="s">
        <v>357</v>
      </c>
      <c r="J373">
        <v>200</v>
      </c>
    </row>
    <row r="374" spans="1:10" x14ac:dyDescent="0.25">
      <c r="A374">
        <v>38385</v>
      </c>
      <c r="B374" s="2">
        <v>36494</v>
      </c>
      <c r="C374" t="s">
        <v>358</v>
      </c>
      <c r="D374">
        <v>1999</v>
      </c>
      <c r="F374" t="s">
        <v>181</v>
      </c>
      <c r="G374" t="s">
        <v>359</v>
      </c>
      <c r="H374" t="s">
        <v>18</v>
      </c>
      <c r="I374" t="s">
        <v>19</v>
      </c>
      <c r="J374">
        <v>-10</v>
      </c>
    </row>
    <row r="375" spans="1:10" x14ac:dyDescent="0.25">
      <c r="A375">
        <v>38385</v>
      </c>
      <c r="B375" s="2">
        <v>36464</v>
      </c>
      <c r="C375" t="s">
        <v>360</v>
      </c>
      <c r="D375">
        <v>1999</v>
      </c>
      <c r="F375" t="s">
        <v>181</v>
      </c>
      <c r="G375" t="s">
        <v>359</v>
      </c>
      <c r="H375" t="s">
        <v>18</v>
      </c>
      <c r="I375" t="s">
        <v>19</v>
      </c>
      <c r="J375">
        <v>-10</v>
      </c>
    </row>
    <row r="376" spans="1:10" x14ac:dyDescent="0.25">
      <c r="A376">
        <v>38385</v>
      </c>
      <c r="B376" s="2">
        <v>36433</v>
      </c>
      <c r="C376" t="s">
        <v>361</v>
      </c>
      <c r="D376">
        <v>1999</v>
      </c>
      <c r="F376" t="s">
        <v>181</v>
      </c>
      <c r="G376" t="s">
        <v>359</v>
      </c>
      <c r="H376" t="s">
        <v>18</v>
      </c>
      <c r="I376" t="s">
        <v>19</v>
      </c>
      <c r="J376">
        <v>-10</v>
      </c>
    </row>
    <row r="377" spans="1:10" x14ac:dyDescent="0.25">
      <c r="A377">
        <v>38385</v>
      </c>
      <c r="B377" s="2">
        <v>36524</v>
      </c>
      <c r="C377" t="s">
        <v>31</v>
      </c>
      <c r="D377">
        <v>2000</v>
      </c>
      <c r="F377" t="s">
        <v>362</v>
      </c>
      <c r="G377" t="s">
        <v>398</v>
      </c>
      <c r="H377" t="s">
        <v>393</v>
      </c>
      <c r="I377" t="s">
        <v>307</v>
      </c>
      <c r="J377">
        <v>-15350</v>
      </c>
    </row>
    <row r="378" spans="1:10" x14ac:dyDescent="0.25">
      <c r="A378">
        <v>38385</v>
      </c>
      <c r="B378" s="2">
        <v>36522</v>
      </c>
      <c r="C378" t="s">
        <v>31</v>
      </c>
      <c r="D378">
        <v>2000</v>
      </c>
      <c r="F378" t="s">
        <v>363</v>
      </c>
      <c r="H378" t="s">
        <v>396</v>
      </c>
      <c r="I378" t="s">
        <v>304</v>
      </c>
      <c r="J378">
        <v>-3941.3</v>
      </c>
    </row>
    <row r="379" spans="1:10" x14ac:dyDescent="0.25">
      <c r="A379">
        <v>38385</v>
      </c>
      <c r="B379" s="2">
        <v>36533</v>
      </c>
      <c r="C379" t="s">
        <v>31</v>
      </c>
      <c r="D379">
        <v>2000</v>
      </c>
      <c r="F379" t="s">
        <v>441</v>
      </c>
      <c r="H379" t="s">
        <v>393</v>
      </c>
      <c r="I379" t="s">
        <v>395</v>
      </c>
      <c r="J379">
        <v>-496.58</v>
      </c>
    </row>
    <row r="380" spans="1:10" x14ac:dyDescent="0.25">
      <c r="A380">
        <v>38385</v>
      </c>
      <c r="B380" s="2">
        <v>36525</v>
      </c>
      <c r="C380" t="s">
        <v>31</v>
      </c>
      <c r="D380">
        <v>2000</v>
      </c>
      <c r="F380" t="s">
        <v>364</v>
      </c>
      <c r="H380" t="s">
        <v>303</v>
      </c>
      <c r="I380" t="s">
        <v>401</v>
      </c>
      <c r="J380" s="25">
        <v>-11639.77</v>
      </c>
    </row>
    <row r="381" spans="1:10" x14ac:dyDescent="0.25">
      <c r="A381">
        <v>38385</v>
      </c>
      <c r="B381" s="2">
        <v>36530</v>
      </c>
      <c r="C381" t="s">
        <v>31</v>
      </c>
      <c r="D381">
        <v>2000</v>
      </c>
      <c r="F381" t="s">
        <v>181</v>
      </c>
      <c r="G381" t="s">
        <v>365</v>
      </c>
      <c r="H381" t="s">
        <v>18</v>
      </c>
      <c r="I381" t="s">
        <v>19</v>
      </c>
      <c r="J381">
        <v>-17</v>
      </c>
    </row>
    <row r="382" spans="1:10" x14ac:dyDescent="0.25">
      <c r="A382">
        <v>38385</v>
      </c>
      <c r="B382" s="2">
        <v>36557</v>
      </c>
      <c r="C382" t="s">
        <v>79</v>
      </c>
      <c r="D382">
        <v>2000</v>
      </c>
      <c r="F382" t="s">
        <v>366</v>
      </c>
      <c r="H382" t="s">
        <v>128</v>
      </c>
      <c r="I382" t="s">
        <v>129</v>
      </c>
      <c r="J382" s="26">
        <v>10000</v>
      </c>
    </row>
    <row r="383" spans="1:10" x14ac:dyDescent="0.25">
      <c r="A383">
        <v>38385</v>
      </c>
      <c r="B383" s="2">
        <v>36563</v>
      </c>
      <c r="C383" t="s">
        <v>79</v>
      </c>
      <c r="D383">
        <v>2000</v>
      </c>
      <c r="F383" t="s">
        <v>367</v>
      </c>
      <c r="H383" t="s">
        <v>6</v>
      </c>
      <c r="J383">
        <v>-87.82</v>
      </c>
    </row>
    <row r="384" spans="1:10" x14ac:dyDescent="0.25">
      <c r="A384">
        <v>38385</v>
      </c>
      <c r="B384" s="2">
        <v>36563</v>
      </c>
      <c r="C384" t="s">
        <v>79</v>
      </c>
      <c r="D384">
        <v>2000</v>
      </c>
      <c r="F384" t="s">
        <v>368</v>
      </c>
      <c r="H384" t="s">
        <v>6</v>
      </c>
      <c r="J384">
        <v>-18.82</v>
      </c>
    </row>
    <row r="385" spans="1:10" x14ac:dyDescent="0.25">
      <c r="A385">
        <v>38385</v>
      </c>
      <c r="B385" s="2">
        <v>36564</v>
      </c>
      <c r="C385" t="s">
        <v>79</v>
      </c>
      <c r="D385">
        <v>2000</v>
      </c>
      <c r="F385" t="s">
        <v>367</v>
      </c>
      <c r="H385" t="s">
        <v>6</v>
      </c>
      <c r="J385">
        <v>-21.11</v>
      </c>
    </row>
    <row r="386" spans="1:10" x14ac:dyDescent="0.25">
      <c r="A386">
        <v>38385</v>
      </c>
      <c r="B386" s="2">
        <v>36572</v>
      </c>
      <c r="C386" t="s">
        <v>79</v>
      </c>
      <c r="D386">
        <v>2000</v>
      </c>
      <c r="F386" t="s">
        <v>367</v>
      </c>
      <c r="H386" t="s">
        <v>6</v>
      </c>
      <c r="J386">
        <v>-58.31</v>
      </c>
    </row>
    <row r="387" spans="1:10" x14ac:dyDescent="0.25">
      <c r="A387">
        <v>38385</v>
      </c>
      <c r="B387" s="2">
        <v>36578</v>
      </c>
      <c r="C387" t="s">
        <v>79</v>
      </c>
      <c r="D387">
        <v>2000</v>
      </c>
      <c r="F387" t="s">
        <v>369</v>
      </c>
      <c r="H387" t="s">
        <v>6</v>
      </c>
      <c r="J387">
        <v>-396.2</v>
      </c>
    </row>
    <row r="388" spans="1:10" x14ac:dyDescent="0.25">
      <c r="A388">
        <v>38385</v>
      </c>
      <c r="B388" s="2">
        <v>36578</v>
      </c>
      <c r="C388" t="s">
        <v>79</v>
      </c>
      <c r="D388">
        <v>2000</v>
      </c>
      <c r="F388" t="s">
        <v>368</v>
      </c>
      <c r="H388" t="s">
        <v>6</v>
      </c>
      <c r="J388">
        <v>-74.55</v>
      </c>
    </row>
    <row r="389" spans="1:10" x14ac:dyDescent="0.25">
      <c r="A389">
        <v>38385</v>
      </c>
      <c r="B389" s="2">
        <v>36578</v>
      </c>
      <c r="C389" t="s">
        <v>79</v>
      </c>
      <c r="D389">
        <v>2000</v>
      </c>
      <c r="F389" t="s">
        <v>367</v>
      </c>
      <c r="H389" t="s">
        <v>6</v>
      </c>
      <c r="J389">
        <v>-35.78</v>
      </c>
    </row>
    <row r="390" spans="1:10" x14ac:dyDescent="0.25">
      <c r="A390">
        <v>38385</v>
      </c>
      <c r="B390" s="2">
        <v>36578</v>
      </c>
      <c r="C390" t="s">
        <v>79</v>
      </c>
      <c r="D390">
        <v>2000</v>
      </c>
      <c r="F390" t="s">
        <v>368</v>
      </c>
      <c r="H390" t="s">
        <v>6</v>
      </c>
      <c r="J390">
        <v>-15.52</v>
      </c>
    </row>
    <row r="391" spans="1:10" x14ac:dyDescent="0.25">
      <c r="A391">
        <v>38385</v>
      </c>
      <c r="B391" s="2">
        <v>36579</v>
      </c>
      <c r="C391" t="s">
        <v>79</v>
      </c>
      <c r="D391">
        <v>2000</v>
      </c>
      <c r="F391" t="s">
        <v>367</v>
      </c>
      <c r="H391" t="s">
        <v>6</v>
      </c>
      <c r="J391">
        <v>-31.32</v>
      </c>
    </row>
    <row r="392" spans="1:10" x14ac:dyDescent="0.25">
      <c r="A392">
        <v>38385</v>
      </c>
      <c r="B392" s="2">
        <v>36580</v>
      </c>
      <c r="C392" t="s">
        <v>79</v>
      </c>
      <c r="D392">
        <v>2000</v>
      </c>
      <c r="F392" t="s">
        <v>369</v>
      </c>
      <c r="H392" t="s">
        <v>6</v>
      </c>
      <c r="J392">
        <v>-47.11</v>
      </c>
    </row>
    <row r="393" spans="1:10" x14ac:dyDescent="0.25">
      <c r="A393">
        <v>38385</v>
      </c>
      <c r="B393" s="2">
        <v>36581</v>
      </c>
      <c r="C393" t="s">
        <v>79</v>
      </c>
      <c r="D393">
        <v>2000</v>
      </c>
      <c r="F393" t="s">
        <v>367</v>
      </c>
      <c r="H393" t="s">
        <v>6</v>
      </c>
      <c r="J393">
        <v>-19.47</v>
      </c>
    </row>
    <row r="394" spans="1:10" x14ac:dyDescent="0.25">
      <c r="A394">
        <v>38385</v>
      </c>
      <c r="B394" s="2">
        <v>36584</v>
      </c>
      <c r="C394" t="s">
        <v>79</v>
      </c>
      <c r="D394">
        <v>2000</v>
      </c>
      <c r="F394" t="s">
        <v>366</v>
      </c>
      <c r="H394" t="s">
        <v>128</v>
      </c>
      <c r="I394" t="s">
        <v>129</v>
      </c>
      <c r="J394" s="26">
        <v>10000</v>
      </c>
    </row>
    <row r="395" spans="1:10" x14ac:dyDescent="0.25">
      <c r="A395">
        <v>38385</v>
      </c>
      <c r="B395" s="2">
        <v>36584</v>
      </c>
      <c r="C395" t="s">
        <v>79</v>
      </c>
      <c r="D395">
        <v>2000</v>
      </c>
      <c r="F395" t="s">
        <v>370</v>
      </c>
      <c r="G395" t="s">
        <v>371</v>
      </c>
      <c r="H395" t="s">
        <v>6</v>
      </c>
      <c r="J395">
        <v>-560.95000000000005</v>
      </c>
    </row>
    <row r="396" spans="1:10" x14ac:dyDescent="0.25">
      <c r="B396" s="2"/>
      <c r="C396" t="s">
        <v>79</v>
      </c>
      <c r="D396">
        <v>2000</v>
      </c>
      <c r="F396" t="s">
        <v>114</v>
      </c>
      <c r="G396" t="s">
        <v>400</v>
      </c>
      <c r="H396" t="s">
        <v>18</v>
      </c>
      <c r="I396" t="s">
        <v>19</v>
      </c>
      <c r="J396">
        <v>-130</v>
      </c>
    </row>
    <row r="397" spans="1:10" x14ac:dyDescent="0.25">
      <c r="A397">
        <v>38385</v>
      </c>
      <c r="B397" s="2">
        <v>36584</v>
      </c>
      <c r="C397" t="s">
        <v>79</v>
      </c>
      <c r="D397">
        <v>2000</v>
      </c>
      <c r="F397" t="s">
        <v>368</v>
      </c>
      <c r="H397" t="s">
        <v>6</v>
      </c>
      <c r="J397">
        <v>-61.04</v>
      </c>
    </row>
    <row r="398" spans="1:10" x14ac:dyDescent="0.25">
      <c r="A398">
        <v>38385</v>
      </c>
      <c r="B398" s="2">
        <v>36584</v>
      </c>
      <c r="C398" t="s">
        <v>79</v>
      </c>
      <c r="D398">
        <v>2000</v>
      </c>
      <c r="F398" t="s">
        <v>368</v>
      </c>
      <c r="H398" t="s">
        <v>6</v>
      </c>
      <c r="J398">
        <v>-54.87</v>
      </c>
    </row>
    <row r="399" spans="1:10" x14ac:dyDescent="0.25">
      <c r="A399">
        <v>38385</v>
      </c>
      <c r="B399" s="2">
        <v>36555</v>
      </c>
      <c r="C399" t="s">
        <v>79</v>
      </c>
      <c r="D399">
        <v>2000</v>
      </c>
      <c r="F399" t="s">
        <v>363</v>
      </c>
      <c r="H399" t="s">
        <v>396</v>
      </c>
      <c r="I399" t="s">
        <v>304</v>
      </c>
      <c r="J399">
        <v>-3941.3</v>
      </c>
    </row>
    <row r="400" spans="1:10" x14ac:dyDescent="0.25">
      <c r="A400">
        <v>38385</v>
      </c>
      <c r="B400" s="2">
        <v>36619</v>
      </c>
      <c r="C400" t="s">
        <v>104</v>
      </c>
      <c r="D400">
        <v>2000</v>
      </c>
      <c r="F400" t="s">
        <v>152</v>
      </c>
      <c r="H400" t="s">
        <v>6</v>
      </c>
      <c r="J400">
        <v>-75.2</v>
      </c>
    </row>
    <row r="401" spans="1:10" x14ac:dyDescent="0.25">
      <c r="A401">
        <v>38385</v>
      </c>
      <c r="B401" s="2">
        <v>36619</v>
      </c>
      <c r="C401" t="s">
        <v>104</v>
      </c>
      <c r="D401">
        <v>2000</v>
      </c>
      <c r="F401" t="s">
        <v>368</v>
      </c>
      <c r="H401" t="s">
        <v>6</v>
      </c>
      <c r="J401">
        <v>-21.3</v>
      </c>
    </row>
    <row r="402" spans="1:10" x14ac:dyDescent="0.25">
      <c r="A402">
        <v>38385</v>
      </c>
      <c r="B402" s="2">
        <v>36620</v>
      </c>
      <c r="C402" t="s">
        <v>104</v>
      </c>
      <c r="D402">
        <v>2000</v>
      </c>
      <c r="F402" t="s">
        <v>372</v>
      </c>
      <c r="H402" t="s">
        <v>393</v>
      </c>
      <c r="I402" t="s">
        <v>53</v>
      </c>
      <c r="J402">
        <v>-5</v>
      </c>
    </row>
    <row r="403" spans="1:10" x14ac:dyDescent="0.25">
      <c r="A403">
        <v>38385</v>
      </c>
      <c r="B403" s="2">
        <v>36621</v>
      </c>
      <c r="C403" t="s">
        <v>104</v>
      </c>
      <c r="D403">
        <v>2000</v>
      </c>
      <c r="F403" t="s">
        <v>368</v>
      </c>
      <c r="H403" t="s">
        <v>6</v>
      </c>
      <c r="J403">
        <v>-69.739999999999995</v>
      </c>
    </row>
    <row r="404" spans="1:10" x14ac:dyDescent="0.25">
      <c r="A404">
        <v>38385</v>
      </c>
      <c r="B404" s="2">
        <v>36621</v>
      </c>
      <c r="C404" t="s">
        <v>104</v>
      </c>
      <c r="D404">
        <v>2000</v>
      </c>
      <c r="F404" t="s">
        <v>152</v>
      </c>
      <c r="H404" t="s">
        <v>6</v>
      </c>
      <c r="J404">
        <v>-3.22</v>
      </c>
    </row>
    <row r="405" spans="1:10" x14ac:dyDescent="0.25">
      <c r="A405">
        <v>38385</v>
      </c>
      <c r="B405" s="2">
        <v>36622</v>
      </c>
      <c r="C405" t="s">
        <v>104</v>
      </c>
      <c r="D405">
        <v>2000</v>
      </c>
      <c r="F405" t="s">
        <v>368</v>
      </c>
      <c r="H405" t="s">
        <v>6</v>
      </c>
      <c r="J405">
        <v>-21.89</v>
      </c>
    </row>
    <row r="406" spans="1:10" x14ac:dyDescent="0.25">
      <c r="A406">
        <v>38385</v>
      </c>
      <c r="B406" s="2">
        <v>36623</v>
      </c>
      <c r="C406" t="s">
        <v>104</v>
      </c>
      <c r="D406">
        <v>2000</v>
      </c>
      <c r="F406" t="s">
        <v>373</v>
      </c>
      <c r="H406" t="s">
        <v>393</v>
      </c>
      <c r="I406" t="s">
        <v>53</v>
      </c>
      <c r="J406">
        <v>-29.2</v>
      </c>
    </row>
    <row r="407" spans="1:10" x14ac:dyDescent="0.25">
      <c r="A407">
        <v>38385</v>
      </c>
      <c r="B407" s="2">
        <v>36623</v>
      </c>
      <c r="C407" t="s">
        <v>104</v>
      </c>
      <c r="D407">
        <v>2000</v>
      </c>
      <c r="F407" t="s">
        <v>368</v>
      </c>
      <c r="H407" t="s">
        <v>6</v>
      </c>
      <c r="J407">
        <v>-8.89</v>
      </c>
    </row>
    <row r="408" spans="1:10" x14ac:dyDescent="0.25">
      <c r="A408">
        <v>38385</v>
      </c>
      <c r="B408" s="2">
        <v>36626</v>
      </c>
      <c r="C408" t="s">
        <v>104</v>
      </c>
      <c r="D408">
        <v>2000</v>
      </c>
      <c r="F408" t="s">
        <v>368</v>
      </c>
      <c r="H408" t="s">
        <v>6</v>
      </c>
      <c r="J408">
        <v>-27.96</v>
      </c>
    </row>
    <row r="409" spans="1:10" x14ac:dyDescent="0.25">
      <c r="A409">
        <v>38385</v>
      </c>
      <c r="B409" s="2">
        <v>36626</v>
      </c>
      <c r="C409" t="s">
        <v>104</v>
      </c>
      <c r="D409">
        <v>2000</v>
      </c>
      <c r="F409" t="s">
        <v>369</v>
      </c>
      <c r="H409" t="s">
        <v>6</v>
      </c>
      <c r="J409">
        <v>-17.59</v>
      </c>
    </row>
    <row r="410" spans="1:10" x14ac:dyDescent="0.25">
      <c r="A410">
        <v>38385</v>
      </c>
      <c r="B410" s="2">
        <v>36627</v>
      </c>
      <c r="C410" t="s">
        <v>104</v>
      </c>
      <c r="D410">
        <v>2000</v>
      </c>
      <c r="F410" t="s">
        <v>374</v>
      </c>
      <c r="H410" t="s">
        <v>6</v>
      </c>
      <c r="J410">
        <v>-18.899999999999999</v>
      </c>
    </row>
    <row r="411" spans="1:10" x14ac:dyDescent="0.25">
      <c r="A411">
        <v>38385</v>
      </c>
      <c r="B411" s="2">
        <v>36627</v>
      </c>
      <c r="C411" t="s">
        <v>104</v>
      </c>
      <c r="D411">
        <v>2000</v>
      </c>
      <c r="F411" t="s">
        <v>152</v>
      </c>
      <c r="H411" t="s">
        <v>375</v>
      </c>
      <c r="J411">
        <v>-4.97</v>
      </c>
    </row>
    <row r="412" spans="1:10" x14ac:dyDescent="0.25">
      <c r="A412">
        <v>38385</v>
      </c>
      <c r="B412" s="2">
        <v>36630</v>
      </c>
      <c r="C412" t="s">
        <v>104</v>
      </c>
      <c r="D412">
        <v>2000</v>
      </c>
      <c r="F412" t="s">
        <v>373</v>
      </c>
      <c r="H412" t="s">
        <v>6</v>
      </c>
      <c r="I412" t="s">
        <v>53</v>
      </c>
      <c r="J412">
        <v>-29</v>
      </c>
    </row>
    <row r="413" spans="1:10" x14ac:dyDescent="0.25">
      <c r="A413">
        <v>38385</v>
      </c>
      <c r="B413" s="2">
        <v>36633</v>
      </c>
      <c r="C413" t="s">
        <v>104</v>
      </c>
      <c r="D413">
        <v>2000</v>
      </c>
      <c r="F413" t="s">
        <v>230</v>
      </c>
      <c r="G413" t="s">
        <v>376</v>
      </c>
      <c r="H413" t="s">
        <v>6</v>
      </c>
      <c r="I413" t="s">
        <v>399</v>
      </c>
      <c r="J413">
        <v>16.239999999999998</v>
      </c>
    </row>
    <row r="414" spans="1:10" x14ac:dyDescent="0.25">
      <c r="A414">
        <v>38385</v>
      </c>
      <c r="B414" s="2">
        <v>36633</v>
      </c>
      <c r="C414" t="s">
        <v>104</v>
      </c>
      <c r="D414">
        <v>2000</v>
      </c>
      <c r="F414" t="s">
        <v>368</v>
      </c>
      <c r="H414" t="s">
        <v>6</v>
      </c>
      <c r="J414">
        <v>-88.47</v>
      </c>
    </row>
    <row r="415" spans="1:10" x14ac:dyDescent="0.25">
      <c r="A415">
        <v>38385</v>
      </c>
      <c r="B415" s="2">
        <v>36633</v>
      </c>
      <c r="C415" t="s">
        <v>104</v>
      </c>
      <c r="D415">
        <v>2000</v>
      </c>
      <c r="F415" t="s">
        <v>230</v>
      </c>
      <c r="H415" t="s">
        <v>6</v>
      </c>
      <c r="I415" t="s">
        <v>399</v>
      </c>
      <c r="J415">
        <v>-56.83</v>
      </c>
    </row>
    <row r="416" spans="1:10" x14ac:dyDescent="0.25">
      <c r="A416">
        <v>38385</v>
      </c>
      <c r="B416" s="2">
        <v>36634</v>
      </c>
      <c r="C416" t="s">
        <v>104</v>
      </c>
      <c r="D416">
        <v>2000</v>
      </c>
      <c r="F416" t="s">
        <v>377</v>
      </c>
      <c r="H416" t="s">
        <v>6</v>
      </c>
      <c r="J416">
        <v>-21.41</v>
      </c>
    </row>
    <row r="417" spans="1:10" x14ac:dyDescent="0.25">
      <c r="A417">
        <v>38385</v>
      </c>
      <c r="B417" s="2">
        <v>36635</v>
      </c>
      <c r="C417" t="s">
        <v>104</v>
      </c>
      <c r="D417">
        <v>2000</v>
      </c>
      <c r="F417" t="s">
        <v>368</v>
      </c>
      <c r="H417" t="s">
        <v>6</v>
      </c>
      <c r="J417">
        <v>-17.350000000000001</v>
      </c>
    </row>
    <row r="418" spans="1:10" x14ac:dyDescent="0.25">
      <c r="A418">
        <v>38385</v>
      </c>
      <c r="B418" s="2">
        <v>36636</v>
      </c>
      <c r="C418" t="s">
        <v>104</v>
      </c>
      <c r="D418">
        <v>2000</v>
      </c>
      <c r="F418" t="s">
        <v>368</v>
      </c>
      <c r="H418" t="s">
        <v>6</v>
      </c>
      <c r="J418">
        <v>-7.77</v>
      </c>
    </row>
    <row r="419" spans="1:10" x14ac:dyDescent="0.25">
      <c r="A419">
        <v>38385</v>
      </c>
      <c r="B419" s="2">
        <v>36637</v>
      </c>
      <c r="C419" t="s">
        <v>104</v>
      </c>
      <c r="D419">
        <v>2000</v>
      </c>
      <c r="F419" t="s">
        <v>378</v>
      </c>
      <c r="H419" t="s">
        <v>393</v>
      </c>
      <c r="I419" t="s">
        <v>53</v>
      </c>
      <c r="J419">
        <v>-20</v>
      </c>
    </row>
    <row r="420" spans="1:10" x14ac:dyDescent="0.25">
      <c r="A420">
        <v>38385</v>
      </c>
      <c r="B420" s="2">
        <v>36640</v>
      </c>
      <c r="C420" t="s">
        <v>104</v>
      </c>
      <c r="D420">
        <v>2000</v>
      </c>
      <c r="F420" t="s">
        <v>368</v>
      </c>
      <c r="H420" t="s">
        <v>6</v>
      </c>
      <c r="J420">
        <v>-102.91</v>
      </c>
    </row>
    <row r="421" spans="1:10" x14ac:dyDescent="0.25">
      <c r="A421">
        <v>38385</v>
      </c>
      <c r="B421" s="2">
        <v>36640</v>
      </c>
      <c r="C421" t="s">
        <v>104</v>
      </c>
      <c r="D421">
        <v>2000</v>
      </c>
      <c r="F421" t="s">
        <v>379</v>
      </c>
      <c r="H421" t="s">
        <v>6</v>
      </c>
      <c r="J421">
        <v>-84.38</v>
      </c>
    </row>
    <row r="422" spans="1:10" x14ac:dyDescent="0.25">
      <c r="A422">
        <v>38385</v>
      </c>
      <c r="B422" s="2">
        <v>36640</v>
      </c>
      <c r="C422" t="s">
        <v>104</v>
      </c>
      <c r="D422">
        <v>2000</v>
      </c>
      <c r="F422" t="s">
        <v>380</v>
      </c>
      <c r="H422" t="s">
        <v>393</v>
      </c>
      <c r="I422" t="s">
        <v>53</v>
      </c>
      <c r="J422">
        <v>-31</v>
      </c>
    </row>
    <row r="423" spans="1:10" x14ac:dyDescent="0.25">
      <c r="A423">
        <v>38385</v>
      </c>
      <c r="B423" s="2">
        <v>36640</v>
      </c>
      <c r="C423" t="s">
        <v>104</v>
      </c>
      <c r="D423">
        <v>2000</v>
      </c>
      <c r="F423" t="s">
        <v>368</v>
      </c>
      <c r="H423" t="s">
        <v>6</v>
      </c>
      <c r="J423">
        <v>-6.19</v>
      </c>
    </row>
    <row r="424" spans="1:10" x14ac:dyDescent="0.25">
      <c r="A424">
        <v>38385</v>
      </c>
      <c r="B424" s="2">
        <v>36614</v>
      </c>
      <c r="C424" t="s">
        <v>104</v>
      </c>
      <c r="D424">
        <v>2000</v>
      </c>
      <c r="F424" t="s">
        <v>363</v>
      </c>
      <c r="H424" t="s">
        <v>396</v>
      </c>
      <c r="I424" t="s">
        <v>304</v>
      </c>
      <c r="J424">
        <v>-3941.3</v>
      </c>
    </row>
    <row r="425" spans="1:10" x14ac:dyDescent="0.25">
      <c r="A425">
        <v>38385</v>
      </c>
      <c r="B425" s="2">
        <v>36613</v>
      </c>
      <c r="C425" t="s">
        <v>104</v>
      </c>
      <c r="D425">
        <v>2000</v>
      </c>
      <c r="F425" t="s">
        <v>444</v>
      </c>
      <c r="H425" t="s">
        <v>393</v>
      </c>
      <c r="I425" t="s">
        <v>394</v>
      </c>
      <c r="J425">
        <v>-792.2</v>
      </c>
    </row>
    <row r="426" spans="1:10" x14ac:dyDescent="0.25">
      <c r="A426">
        <v>38385</v>
      </c>
      <c r="B426" s="2">
        <v>36614</v>
      </c>
      <c r="C426" t="s">
        <v>104</v>
      </c>
      <c r="D426">
        <v>2000</v>
      </c>
      <c r="F426" t="s">
        <v>381</v>
      </c>
      <c r="H426" t="s">
        <v>393</v>
      </c>
      <c r="I426" t="s">
        <v>128</v>
      </c>
      <c r="J426">
        <v>-12</v>
      </c>
    </row>
    <row r="427" spans="1:10" x14ac:dyDescent="0.25">
      <c r="A427">
        <v>38385</v>
      </c>
      <c r="B427" s="2">
        <v>36647</v>
      </c>
      <c r="C427" t="s">
        <v>185</v>
      </c>
      <c r="D427">
        <v>2000</v>
      </c>
      <c r="F427" t="s">
        <v>373</v>
      </c>
      <c r="H427" t="s">
        <v>393</v>
      </c>
      <c r="I427" t="s">
        <v>53</v>
      </c>
      <c r="J427">
        <v>-21</v>
      </c>
    </row>
    <row r="428" spans="1:10" x14ac:dyDescent="0.25">
      <c r="A428">
        <v>38385</v>
      </c>
      <c r="B428" s="2">
        <v>36647</v>
      </c>
      <c r="C428" t="s">
        <v>185</v>
      </c>
      <c r="D428">
        <v>2000</v>
      </c>
      <c r="F428" t="s">
        <v>378</v>
      </c>
      <c r="H428" t="s">
        <v>393</v>
      </c>
      <c r="I428" t="s">
        <v>53</v>
      </c>
      <c r="J428">
        <v>-15</v>
      </c>
    </row>
    <row r="429" spans="1:10" x14ac:dyDescent="0.25">
      <c r="A429">
        <v>38385</v>
      </c>
      <c r="B429" s="2">
        <v>36647</v>
      </c>
      <c r="C429" t="s">
        <v>185</v>
      </c>
      <c r="D429">
        <v>2000</v>
      </c>
      <c r="F429" t="s">
        <v>368</v>
      </c>
      <c r="H429" t="s">
        <v>6</v>
      </c>
      <c r="J429">
        <v>-12.3</v>
      </c>
    </row>
    <row r="430" spans="1:10" x14ac:dyDescent="0.25">
      <c r="A430">
        <v>38385</v>
      </c>
      <c r="B430" s="2">
        <v>36650</v>
      </c>
      <c r="C430" t="s">
        <v>185</v>
      </c>
      <c r="D430">
        <v>2000</v>
      </c>
      <c r="F430" t="s">
        <v>373</v>
      </c>
      <c r="H430" t="s">
        <v>393</v>
      </c>
      <c r="I430" t="s">
        <v>53</v>
      </c>
      <c r="J430">
        <v>-20</v>
      </c>
    </row>
    <row r="431" spans="1:10" x14ac:dyDescent="0.25">
      <c r="A431">
        <v>38385</v>
      </c>
      <c r="B431" s="2">
        <v>36651</v>
      </c>
      <c r="C431" t="s">
        <v>185</v>
      </c>
      <c r="D431">
        <v>2000</v>
      </c>
      <c r="F431" t="s">
        <v>366</v>
      </c>
      <c r="H431" t="s">
        <v>128</v>
      </c>
      <c r="I431" t="s">
        <v>129</v>
      </c>
      <c r="J431" s="26">
        <v>10000</v>
      </c>
    </row>
    <row r="432" spans="1:10" x14ac:dyDescent="0.25">
      <c r="A432">
        <v>38385</v>
      </c>
      <c r="B432" s="2">
        <v>36651</v>
      </c>
      <c r="C432" t="s">
        <v>185</v>
      </c>
      <c r="D432">
        <v>2000</v>
      </c>
      <c r="F432" t="s">
        <v>368</v>
      </c>
      <c r="H432" t="s">
        <v>6</v>
      </c>
      <c r="J432">
        <v>-96.02</v>
      </c>
    </row>
    <row r="433" spans="1:10" x14ac:dyDescent="0.25">
      <c r="A433">
        <v>38385</v>
      </c>
      <c r="B433" s="2">
        <v>36651</v>
      </c>
      <c r="C433" t="s">
        <v>185</v>
      </c>
      <c r="D433">
        <v>2000</v>
      </c>
      <c r="F433" t="s">
        <v>382</v>
      </c>
      <c r="H433" t="s">
        <v>6</v>
      </c>
      <c r="J433">
        <v>-8</v>
      </c>
    </row>
    <row r="434" spans="1:10" x14ac:dyDescent="0.25">
      <c r="A434">
        <v>38385</v>
      </c>
      <c r="B434" s="2">
        <v>36654</v>
      </c>
      <c r="C434" t="s">
        <v>185</v>
      </c>
      <c r="D434">
        <v>2000</v>
      </c>
      <c r="F434" t="s">
        <v>379</v>
      </c>
      <c r="H434" t="s">
        <v>6</v>
      </c>
      <c r="J434">
        <v>-75.760000000000005</v>
      </c>
    </row>
    <row r="435" spans="1:10" x14ac:dyDescent="0.25">
      <c r="A435">
        <v>38385</v>
      </c>
      <c r="B435" s="2">
        <v>36654</v>
      </c>
      <c r="C435" t="s">
        <v>185</v>
      </c>
      <c r="D435">
        <v>2000</v>
      </c>
      <c r="F435" t="s">
        <v>368</v>
      </c>
      <c r="H435" t="s">
        <v>6</v>
      </c>
      <c r="J435">
        <v>-28.43</v>
      </c>
    </row>
    <row r="436" spans="1:10" x14ac:dyDescent="0.25">
      <c r="A436">
        <v>38385</v>
      </c>
      <c r="B436" s="2">
        <v>36654</v>
      </c>
      <c r="C436" t="s">
        <v>185</v>
      </c>
      <c r="D436">
        <v>2000</v>
      </c>
      <c r="F436" t="s">
        <v>368</v>
      </c>
      <c r="H436" t="s">
        <v>6</v>
      </c>
      <c r="J436">
        <v>-24.63</v>
      </c>
    </row>
    <row r="437" spans="1:10" x14ac:dyDescent="0.25">
      <c r="A437">
        <v>38385</v>
      </c>
      <c r="B437" s="2">
        <v>36655</v>
      </c>
      <c r="C437" t="s">
        <v>185</v>
      </c>
      <c r="D437">
        <v>2000</v>
      </c>
      <c r="F437" t="s">
        <v>369</v>
      </c>
      <c r="H437" t="s">
        <v>6</v>
      </c>
      <c r="J437">
        <v>-34.74</v>
      </c>
    </row>
    <row r="438" spans="1:10" x14ac:dyDescent="0.25">
      <c r="A438">
        <v>38385</v>
      </c>
      <c r="B438" s="2">
        <v>36656</v>
      </c>
      <c r="C438" t="s">
        <v>185</v>
      </c>
      <c r="D438">
        <v>2000</v>
      </c>
      <c r="F438" t="s">
        <v>368</v>
      </c>
      <c r="H438" t="s">
        <v>6</v>
      </c>
      <c r="J438">
        <v>-80.2</v>
      </c>
    </row>
    <row r="439" spans="1:10" x14ac:dyDescent="0.25">
      <c r="A439">
        <v>38385</v>
      </c>
      <c r="B439" s="2">
        <v>36657</v>
      </c>
      <c r="C439" t="s">
        <v>185</v>
      </c>
      <c r="D439">
        <v>2000</v>
      </c>
      <c r="F439" t="s">
        <v>369</v>
      </c>
      <c r="H439" t="s">
        <v>6</v>
      </c>
      <c r="J439">
        <v>-41.78</v>
      </c>
    </row>
    <row r="440" spans="1:10" x14ac:dyDescent="0.25">
      <c r="A440">
        <v>38385</v>
      </c>
      <c r="B440" s="2">
        <v>36657</v>
      </c>
      <c r="C440" t="s">
        <v>185</v>
      </c>
      <c r="D440">
        <v>2000</v>
      </c>
      <c r="F440" t="s">
        <v>152</v>
      </c>
      <c r="H440" t="s">
        <v>6</v>
      </c>
      <c r="J440">
        <v>-25.92</v>
      </c>
    </row>
    <row r="441" spans="1:10" x14ac:dyDescent="0.25">
      <c r="A441">
        <v>38385</v>
      </c>
      <c r="B441" s="2">
        <v>36657</v>
      </c>
      <c r="C441" t="s">
        <v>185</v>
      </c>
      <c r="D441">
        <v>2000</v>
      </c>
      <c r="F441" t="s">
        <v>373</v>
      </c>
      <c r="H441" t="s">
        <v>393</v>
      </c>
      <c r="J441">
        <v>-20</v>
      </c>
    </row>
    <row r="442" spans="1:10" x14ac:dyDescent="0.25">
      <c r="A442">
        <v>38385</v>
      </c>
      <c r="B442" s="2">
        <v>36658</v>
      </c>
      <c r="C442" t="s">
        <v>185</v>
      </c>
      <c r="D442">
        <v>2000</v>
      </c>
      <c r="F442" t="s">
        <v>368</v>
      </c>
      <c r="H442" t="s">
        <v>6</v>
      </c>
      <c r="J442">
        <v>-17.72</v>
      </c>
    </row>
    <row r="443" spans="1:10" x14ac:dyDescent="0.25">
      <c r="A443">
        <v>38385</v>
      </c>
      <c r="B443" s="2">
        <v>36676</v>
      </c>
      <c r="C443" t="s">
        <v>185</v>
      </c>
      <c r="D443">
        <v>2000</v>
      </c>
      <c r="F443" t="s">
        <v>368</v>
      </c>
      <c r="H443" t="s">
        <v>6</v>
      </c>
      <c r="J443">
        <v>-351.65</v>
      </c>
    </row>
    <row r="444" spans="1:10" x14ac:dyDescent="0.25">
      <c r="A444">
        <v>38385</v>
      </c>
      <c r="B444" s="2">
        <v>36676</v>
      </c>
      <c r="C444" t="s">
        <v>185</v>
      </c>
      <c r="D444">
        <v>2000</v>
      </c>
      <c r="F444" t="s">
        <v>369</v>
      </c>
      <c r="H444" t="s">
        <v>6</v>
      </c>
      <c r="J444">
        <v>-192.61</v>
      </c>
    </row>
    <row r="445" spans="1:10" x14ac:dyDescent="0.25">
      <c r="A445">
        <v>38385</v>
      </c>
      <c r="B445" s="2">
        <v>36676</v>
      </c>
      <c r="C445" t="s">
        <v>185</v>
      </c>
      <c r="D445">
        <v>2000</v>
      </c>
      <c r="F445" t="s">
        <v>373</v>
      </c>
      <c r="H445" t="s">
        <v>393</v>
      </c>
      <c r="I445" t="s">
        <v>53</v>
      </c>
      <c r="J445">
        <v>-30</v>
      </c>
    </row>
    <row r="446" spans="1:10" x14ac:dyDescent="0.25">
      <c r="A446">
        <v>38385</v>
      </c>
      <c r="B446" s="2">
        <v>36676</v>
      </c>
      <c r="C446" t="s">
        <v>185</v>
      </c>
      <c r="D446">
        <v>2000</v>
      </c>
      <c r="F446" t="s">
        <v>368</v>
      </c>
      <c r="H446" t="s">
        <v>6</v>
      </c>
      <c r="J446">
        <v>-25.58</v>
      </c>
    </row>
    <row r="447" spans="1:10" x14ac:dyDescent="0.25">
      <c r="A447">
        <v>38385</v>
      </c>
      <c r="B447" s="2">
        <v>36677</v>
      </c>
      <c r="C447" t="s">
        <v>185</v>
      </c>
      <c r="D447">
        <v>2000</v>
      </c>
      <c r="F447" t="s">
        <v>368</v>
      </c>
      <c r="H447" t="s">
        <v>6</v>
      </c>
      <c r="J447">
        <v>-108.98</v>
      </c>
    </row>
    <row r="448" spans="1:10" x14ac:dyDescent="0.25">
      <c r="A448">
        <v>38385</v>
      </c>
      <c r="B448" s="2">
        <v>36677</v>
      </c>
      <c r="C448" t="s">
        <v>185</v>
      </c>
      <c r="D448">
        <v>2000</v>
      </c>
      <c r="F448" t="s">
        <v>373</v>
      </c>
      <c r="H448" t="s">
        <v>393</v>
      </c>
      <c r="I448" t="s">
        <v>53</v>
      </c>
      <c r="J448">
        <v>-26.94</v>
      </c>
    </row>
    <row r="449" spans="1:10" x14ac:dyDescent="0.25">
      <c r="A449">
        <v>38385</v>
      </c>
      <c r="B449" s="2">
        <v>36555</v>
      </c>
      <c r="C449" t="s">
        <v>185</v>
      </c>
      <c r="D449">
        <v>2000</v>
      </c>
      <c r="F449" t="s">
        <v>362</v>
      </c>
      <c r="H449" t="s">
        <v>3</v>
      </c>
      <c r="I449" t="s">
        <v>4</v>
      </c>
      <c r="J449">
        <v>-3205</v>
      </c>
    </row>
    <row r="450" spans="1:10" x14ac:dyDescent="0.25">
      <c r="A450">
        <v>38385</v>
      </c>
      <c r="B450" s="2">
        <v>36644</v>
      </c>
      <c r="C450" t="s">
        <v>185</v>
      </c>
      <c r="D450">
        <v>2000</v>
      </c>
      <c r="E450">
        <v>1157</v>
      </c>
      <c r="F450" t="s">
        <v>444</v>
      </c>
      <c r="H450" t="s">
        <v>393</v>
      </c>
      <c r="I450" t="s">
        <v>394</v>
      </c>
      <c r="J450">
        <v>-792.28</v>
      </c>
    </row>
    <row r="451" spans="1:10" x14ac:dyDescent="0.25">
      <c r="A451">
        <v>38385</v>
      </c>
      <c r="B451" s="2">
        <v>36644</v>
      </c>
      <c r="C451" t="s">
        <v>185</v>
      </c>
      <c r="D451">
        <v>2000</v>
      </c>
      <c r="E451">
        <v>1158</v>
      </c>
      <c r="F451" t="s">
        <v>363</v>
      </c>
      <c r="H451" t="s">
        <v>396</v>
      </c>
      <c r="I451" t="s">
        <v>304</v>
      </c>
      <c r="J451">
        <v>-3941.3</v>
      </c>
    </row>
    <row r="452" spans="1:10" x14ac:dyDescent="0.25">
      <c r="A452">
        <v>38385</v>
      </c>
      <c r="B452" s="2">
        <v>36645</v>
      </c>
      <c r="C452" t="s">
        <v>185</v>
      </c>
      <c r="D452">
        <v>2000</v>
      </c>
      <c r="E452">
        <v>1159</v>
      </c>
      <c r="F452" t="s">
        <v>441</v>
      </c>
      <c r="H452" t="s">
        <v>393</v>
      </c>
      <c r="I452" t="s">
        <v>395</v>
      </c>
      <c r="J452">
        <v>-496.58</v>
      </c>
    </row>
    <row r="453" spans="1:10" x14ac:dyDescent="0.25">
      <c r="A453">
        <v>38385</v>
      </c>
      <c r="B453" s="2">
        <v>36658</v>
      </c>
      <c r="C453" t="s">
        <v>185</v>
      </c>
      <c r="D453">
        <v>2000</v>
      </c>
      <c r="E453">
        <v>1160</v>
      </c>
      <c r="F453" t="s">
        <v>383</v>
      </c>
      <c r="H453" t="s">
        <v>393</v>
      </c>
      <c r="I453" t="s">
        <v>128</v>
      </c>
      <c r="J453">
        <v>-480</v>
      </c>
    </row>
    <row r="454" spans="1:10" x14ac:dyDescent="0.25">
      <c r="A454">
        <v>38385</v>
      </c>
      <c r="B454" s="2">
        <v>36678</v>
      </c>
      <c r="C454" t="s">
        <v>216</v>
      </c>
      <c r="D454">
        <v>2000</v>
      </c>
      <c r="F454" t="s">
        <v>368</v>
      </c>
      <c r="H454" t="s">
        <v>6</v>
      </c>
      <c r="J454">
        <v>-25.71</v>
      </c>
    </row>
    <row r="455" spans="1:10" x14ac:dyDescent="0.25">
      <c r="A455">
        <v>38385</v>
      </c>
      <c r="B455" s="2">
        <v>36679</v>
      </c>
      <c r="C455" t="s">
        <v>216</v>
      </c>
      <c r="D455">
        <v>2000</v>
      </c>
      <c r="F455" t="s">
        <v>368</v>
      </c>
      <c r="H455" t="s">
        <v>6</v>
      </c>
      <c r="J455">
        <v>-7.62</v>
      </c>
    </row>
    <row r="456" spans="1:10" x14ac:dyDescent="0.25">
      <c r="A456">
        <v>38385</v>
      </c>
      <c r="B456" s="2">
        <v>36682</v>
      </c>
      <c r="C456" t="s">
        <v>216</v>
      </c>
      <c r="D456">
        <v>2000</v>
      </c>
      <c r="F456" t="s">
        <v>366</v>
      </c>
      <c r="H456" t="s">
        <v>128</v>
      </c>
      <c r="I456" t="s">
        <v>129</v>
      </c>
      <c r="J456" s="26">
        <v>10000</v>
      </c>
    </row>
    <row r="457" spans="1:10" x14ac:dyDescent="0.25">
      <c r="A457">
        <v>38385</v>
      </c>
      <c r="B457" s="2">
        <v>36682</v>
      </c>
      <c r="C457" t="s">
        <v>216</v>
      </c>
      <c r="D457">
        <v>2000</v>
      </c>
      <c r="F457" t="s">
        <v>384</v>
      </c>
      <c r="H457" t="s">
        <v>393</v>
      </c>
      <c r="I457" t="s">
        <v>53</v>
      </c>
      <c r="J457">
        <v>-30</v>
      </c>
    </row>
    <row r="458" spans="1:10" x14ac:dyDescent="0.25">
      <c r="A458">
        <v>38385</v>
      </c>
      <c r="B458" s="2">
        <v>36682</v>
      </c>
      <c r="C458" t="s">
        <v>216</v>
      </c>
      <c r="D458">
        <v>2000</v>
      </c>
      <c r="F458" t="s">
        <v>368</v>
      </c>
      <c r="H458" t="s">
        <v>6</v>
      </c>
      <c r="J458">
        <v>-18.32</v>
      </c>
    </row>
    <row r="459" spans="1:10" x14ac:dyDescent="0.25">
      <c r="A459">
        <v>38385</v>
      </c>
      <c r="B459" s="2">
        <v>36685</v>
      </c>
      <c r="C459" t="s">
        <v>216</v>
      </c>
      <c r="D459">
        <v>2000</v>
      </c>
      <c r="F459" t="s">
        <v>368</v>
      </c>
      <c r="H459" t="s">
        <v>6</v>
      </c>
      <c r="J459">
        <v>-51.69</v>
      </c>
    </row>
    <row r="460" spans="1:10" x14ac:dyDescent="0.25">
      <c r="A460">
        <v>38385</v>
      </c>
      <c r="B460" s="2">
        <v>36686</v>
      </c>
      <c r="C460" t="s">
        <v>216</v>
      </c>
      <c r="D460">
        <v>2000</v>
      </c>
      <c r="F460" t="s">
        <v>367</v>
      </c>
      <c r="H460" t="s">
        <v>6</v>
      </c>
      <c r="I460" t="s">
        <v>11</v>
      </c>
      <c r="J460">
        <v>-13.96</v>
      </c>
    </row>
    <row r="461" spans="1:10" x14ac:dyDescent="0.25">
      <c r="A461">
        <v>38385</v>
      </c>
      <c r="B461" s="2">
        <v>36689</v>
      </c>
      <c r="C461" t="s">
        <v>216</v>
      </c>
      <c r="D461">
        <v>2000</v>
      </c>
      <c r="F461" t="s">
        <v>368</v>
      </c>
      <c r="H461" t="s">
        <v>6</v>
      </c>
      <c r="J461">
        <v>-56.75</v>
      </c>
    </row>
    <row r="462" spans="1:10" x14ac:dyDescent="0.25">
      <c r="A462">
        <v>38385</v>
      </c>
      <c r="B462" s="2">
        <v>36689</v>
      </c>
      <c r="C462" t="s">
        <v>216</v>
      </c>
      <c r="D462">
        <v>2000</v>
      </c>
      <c r="F462" t="s">
        <v>380</v>
      </c>
      <c r="H462" t="s">
        <v>393</v>
      </c>
      <c r="I462" t="s">
        <v>53</v>
      </c>
      <c r="J462">
        <v>-15</v>
      </c>
    </row>
    <row r="463" spans="1:10" x14ac:dyDescent="0.25">
      <c r="A463">
        <v>38385</v>
      </c>
      <c r="B463" s="2">
        <v>36690</v>
      </c>
      <c r="C463" t="s">
        <v>216</v>
      </c>
      <c r="D463">
        <v>2000</v>
      </c>
      <c r="F463" t="s">
        <v>369</v>
      </c>
      <c r="H463" t="s">
        <v>6</v>
      </c>
      <c r="J463">
        <v>-27.58</v>
      </c>
    </row>
    <row r="464" spans="1:10" x14ac:dyDescent="0.25">
      <c r="A464">
        <v>38385</v>
      </c>
      <c r="B464" s="2">
        <v>36692</v>
      </c>
      <c r="C464" t="s">
        <v>216</v>
      </c>
      <c r="D464">
        <v>2000</v>
      </c>
      <c r="F464" t="s">
        <v>367</v>
      </c>
      <c r="H464" t="s">
        <v>6</v>
      </c>
      <c r="I464" t="s">
        <v>11</v>
      </c>
      <c r="J464">
        <v>-77.08</v>
      </c>
    </row>
    <row r="465" spans="1:10" x14ac:dyDescent="0.25">
      <c r="A465">
        <v>38385</v>
      </c>
      <c r="B465" s="2">
        <v>36692</v>
      </c>
      <c r="C465" t="s">
        <v>216</v>
      </c>
      <c r="D465">
        <v>2000</v>
      </c>
      <c r="F465" t="s">
        <v>369</v>
      </c>
      <c r="H465" t="s">
        <v>6</v>
      </c>
      <c r="J465">
        <v>-53</v>
      </c>
    </row>
    <row r="466" spans="1:10" x14ac:dyDescent="0.25">
      <c r="A466">
        <v>38385</v>
      </c>
      <c r="B466" s="2">
        <v>36693</v>
      </c>
      <c r="C466" t="s">
        <v>216</v>
      </c>
      <c r="D466">
        <v>2000</v>
      </c>
      <c r="F466" t="s">
        <v>368</v>
      </c>
      <c r="H466" t="s">
        <v>6</v>
      </c>
      <c r="J466">
        <v>-78.92</v>
      </c>
    </row>
    <row r="467" spans="1:10" x14ac:dyDescent="0.25">
      <c r="A467">
        <v>38385</v>
      </c>
      <c r="B467" s="2">
        <v>36693</v>
      </c>
      <c r="C467" t="s">
        <v>216</v>
      </c>
      <c r="D467">
        <v>2000</v>
      </c>
      <c r="F467" t="s">
        <v>385</v>
      </c>
      <c r="H467" t="s">
        <v>393</v>
      </c>
      <c r="I467" t="s">
        <v>53</v>
      </c>
      <c r="J467">
        <v>-31.5</v>
      </c>
    </row>
    <row r="468" spans="1:10" x14ac:dyDescent="0.25">
      <c r="A468">
        <v>38385</v>
      </c>
      <c r="B468" s="2">
        <v>36696</v>
      </c>
      <c r="C468" t="s">
        <v>216</v>
      </c>
      <c r="D468">
        <v>2000</v>
      </c>
      <c r="F468" t="s">
        <v>369</v>
      </c>
      <c r="H468" t="s">
        <v>6</v>
      </c>
      <c r="J468">
        <v>-733.94</v>
      </c>
    </row>
    <row r="469" spans="1:10" x14ac:dyDescent="0.25">
      <c r="A469">
        <v>38385</v>
      </c>
      <c r="B469" s="2">
        <v>36696</v>
      </c>
      <c r="C469" t="s">
        <v>216</v>
      </c>
      <c r="D469">
        <v>2000</v>
      </c>
      <c r="F469" t="s">
        <v>368</v>
      </c>
      <c r="H469" t="s">
        <v>6</v>
      </c>
      <c r="J469">
        <v>-41</v>
      </c>
    </row>
    <row r="470" spans="1:10" x14ac:dyDescent="0.25">
      <c r="A470">
        <v>38385</v>
      </c>
      <c r="B470" s="2">
        <v>36698</v>
      </c>
      <c r="C470" t="s">
        <v>216</v>
      </c>
      <c r="D470">
        <v>2000</v>
      </c>
      <c r="F470" t="s">
        <v>385</v>
      </c>
      <c r="H470" t="s">
        <v>393</v>
      </c>
      <c r="I470" t="s">
        <v>53</v>
      </c>
      <c r="J470">
        <v>-25</v>
      </c>
    </row>
    <row r="471" spans="1:10" x14ac:dyDescent="0.25">
      <c r="A471">
        <v>38385</v>
      </c>
      <c r="B471" s="2">
        <v>36699</v>
      </c>
      <c r="C471" t="s">
        <v>216</v>
      </c>
      <c r="D471">
        <v>2000</v>
      </c>
      <c r="F471" t="s">
        <v>87</v>
      </c>
      <c r="H471" t="s">
        <v>6</v>
      </c>
      <c r="J471">
        <v>-41.38</v>
      </c>
    </row>
    <row r="472" spans="1:10" x14ac:dyDescent="0.25">
      <c r="A472">
        <v>38385</v>
      </c>
      <c r="B472" s="2">
        <v>36700</v>
      </c>
      <c r="C472" t="s">
        <v>216</v>
      </c>
      <c r="D472">
        <v>2000</v>
      </c>
      <c r="F472" t="s">
        <v>369</v>
      </c>
      <c r="H472" t="s">
        <v>6</v>
      </c>
      <c r="J472" s="25">
        <v>-1303.55</v>
      </c>
    </row>
    <row r="473" spans="1:10" x14ac:dyDescent="0.25">
      <c r="A473">
        <v>38385</v>
      </c>
      <c r="B473" s="2">
        <v>36703</v>
      </c>
      <c r="C473" t="s">
        <v>216</v>
      </c>
      <c r="D473">
        <v>2000</v>
      </c>
      <c r="F473" t="s">
        <v>369</v>
      </c>
      <c r="H473" t="s">
        <v>6</v>
      </c>
      <c r="J473">
        <v>-150.47</v>
      </c>
    </row>
    <row r="474" spans="1:10" x14ac:dyDescent="0.25">
      <c r="A474">
        <v>38385</v>
      </c>
      <c r="B474" s="2">
        <v>36703</v>
      </c>
      <c r="C474" t="s">
        <v>216</v>
      </c>
      <c r="D474">
        <v>2000</v>
      </c>
      <c r="F474" t="s">
        <v>386</v>
      </c>
      <c r="H474" t="s">
        <v>6</v>
      </c>
      <c r="J474">
        <v>-45.91</v>
      </c>
    </row>
    <row r="475" spans="1:10" x14ac:dyDescent="0.25">
      <c r="A475">
        <v>38385</v>
      </c>
      <c r="B475" s="2">
        <v>36703</v>
      </c>
      <c r="C475" t="s">
        <v>216</v>
      </c>
      <c r="D475">
        <v>2000</v>
      </c>
      <c r="F475" t="s">
        <v>152</v>
      </c>
      <c r="H475" t="s">
        <v>6</v>
      </c>
      <c r="J475">
        <v>-37.67</v>
      </c>
    </row>
    <row r="476" spans="1:10" x14ac:dyDescent="0.25">
      <c r="A476">
        <v>38385</v>
      </c>
      <c r="B476" s="2">
        <v>36703</v>
      </c>
      <c r="C476" t="s">
        <v>216</v>
      </c>
      <c r="D476">
        <v>2000</v>
      </c>
      <c r="F476" t="s">
        <v>378</v>
      </c>
      <c r="H476" t="s">
        <v>393</v>
      </c>
      <c r="I476" t="s">
        <v>53</v>
      </c>
      <c r="J476">
        <v>-25</v>
      </c>
    </row>
    <row r="477" spans="1:10" x14ac:dyDescent="0.25">
      <c r="A477">
        <v>38385</v>
      </c>
      <c r="B477" s="2">
        <v>36703</v>
      </c>
      <c r="C477" t="s">
        <v>216</v>
      </c>
      <c r="D477">
        <v>2000</v>
      </c>
      <c r="F477" t="s">
        <v>387</v>
      </c>
      <c r="H477" t="s">
        <v>6</v>
      </c>
      <c r="I477" t="s">
        <v>238</v>
      </c>
      <c r="J477">
        <v>-21.51</v>
      </c>
    </row>
    <row r="478" spans="1:10" x14ac:dyDescent="0.25">
      <c r="A478">
        <v>38385</v>
      </c>
      <c r="B478" s="2">
        <v>36703</v>
      </c>
      <c r="C478" t="s">
        <v>216</v>
      </c>
      <c r="D478">
        <v>2000</v>
      </c>
      <c r="F478" t="s">
        <v>152</v>
      </c>
      <c r="H478" t="s">
        <v>6</v>
      </c>
      <c r="J478">
        <v>-18.93</v>
      </c>
    </row>
    <row r="479" spans="1:10" x14ac:dyDescent="0.25">
      <c r="A479">
        <v>38385</v>
      </c>
      <c r="B479" s="2">
        <v>36703</v>
      </c>
      <c r="C479" t="s">
        <v>216</v>
      </c>
      <c r="D479">
        <v>2000</v>
      </c>
      <c r="F479" t="s">
        <v>367</v>
      </c>
      <c r="H479" t="s">
        <v>6</v>
      </c>
      <c r="I479" t="s">
        <v>11</v>
      </c>
      <c r="J479">
        <v>-17.54</v>
      </c>
    </row>
    <row r="480" spans="1:10" x14ac:dyDescent="0.25">
      <c r="A480">
        <v>38385</v>
      </c>
      <c r="B480" s="2">
        <v>36703</v>
      </c>
      <c r="C480" t="s">
        <v>216</v>
      </c>
      <c r="D480">
        <v>2000</v>
      </c>
      <c r="F480" t="s">
        <v>369</v>
      </c>
      <c r="H480" t="s">
        <v>6</v>
      </c>
      <c r="J480">
        <v>-16.61</v>
      </c>
    </row>
    <row r="481" spans="1:10" x14ac:dyDescent="0.25">
      <c r="A481">
        <v>38385</v>
      </c>
      <c r="B481" s="2">
        <v>36703</v>
      </c>
      <c r="C481" t="s">
        <v>216</v>
      </c>
      <c r="D481">
        <v>2000</v>
      </c>
      <c r="F481" t="s">
        <v>372</v>
      </c>
      <c r="H481" t="s">
        <v>393</v>
      </c>
      <c r="I481" t="s">
        <v>53</v>
      </c>
      <c r="J481">
        <v>-6.46</v>
      </c>
    </row>
    <row r="482" spans="1:10" x14ac:dyDescent="0.25">
      <c r="A482">
        <v>38385</v>
      </c>
      <c r="B482" s="2">
        <v>36705</v>
      </c>
      <c r="C482" t="s">
        <v>216</v>
      </c>
      <c r="D482">
        <v>2000</v>
      </c>
      <c r="F482" t="s">
        <v>369</v>
      </c>
      <c r="H482" t="s">
        <v>6</v>
      </c>
      <c r="J482">
        <v>-46.21</v>
      </c>
    </row>
    <row r="483" spans="1:10" x14ac:dyDescent="0.25">
      <c r="A483">
        <v>38385</v>
      </c>
      <c r="B483" s="2">
        <v>36706</v>
      </c>
      <c r="C483" t="s">
        <v>216</v>
      </c>
      <c r="D483">
        <v>2000</v>
      </c>
      <c r="F483" t="s">
        <v>388</v>
      </c>
      <c r="H483" t="s">
        <v>393</v>
      </c>
      <c r="I483" t="s">
        <v>53</v>
      </c>
      <c r="J483">
        <v>-20.010000000000002</v>
      </c>
    </row>
    <row r="484" spans="1:10" x14ac:dyDescent="0.25">
      <c r="A484">
        <v>38385</v>
      </c>
      <c r="B484" s="2">
        <v>36707</v>
      </c>
      <c r="C484" t="s">
        <v>216</v>
      </c>
      <c r="D484">
        <v>2000</v>
      </c>
      <c r="F484" t="s">
        <v>369</v>
      </c>
      <c r="H484" t="s">
        <v>6</v>
      </c>
      <c r="J484">
        <v>-16.55</v>
      </c>
    </row>
    <row r="485" spans="1:10" x14ac:dyDescent="0.25">
      <c r="A485">
        <v>38385</v>
      </c>
      <c r="B485" s="2">
        <v>36675</v>
      </c>
      <c r="C485" t="s">
        <v>216</v>
      </c>
      <c r="D485">
        <v>2000</v>
      </c>
      <c r="F485" t="s">
        <v>36</v>
      </c>
      <c r="H485" t="s">
        <v>6</v>
      </c>
      <c r="J485">
        <v>-206.12</v>
      </c>
    </row>
    <row r="486" spans="1:10" x14ac:dyDescent="0.25">
      <c r="A486">
        <v>38385</v>
      </c>
      <c r="B486" s="2">
        <v>36676</v>
      </c>
      <c r="C486" t="s">
        <v>216</v>
      </c>
      <c r="D486">
        <v>2000</v>
      </c>
      <c r="F486" t="s">
        <v>363</v>
      </c>
      <c r="H486" t="s">
        <v>396</v>
      </c>
      <c r="I486" t="s">
        <v>304</v>
      </c>
      <c r="J486" s="25">
        <v>-3941.3</v>
      </c>
    </row>
    <row r="487" spans="1:10" x14ac:dyDescent="0.25">
      <c r="A487">
        <v>38385</v>
      </c>
      <c r="B487" s="2">
        <v>36676</v>
      </c>
      <c r="C487" t="s">
        <v>216</v>
      </c>
      <c r="D487">
        <v>2000</v>
      </c>
      <c r="F487" t="s">
        <v>444</v>
      </c>
      <c r="H487" t="s">
        <v>393</v>
      </c>
      <c r="I487" t="s">
        <v>394</v>
      </c>
      <c r="J487">
        <v>-792.28</v>
      </c>
    </row>
    <row r="488" spans="1:10" x14ac:dyDescent="0.25">
      <c r="A488">
        <v>38385</v>
      </c>
      <c r="B488" s="2">
        <v>36683</v>
      </c>
      <c r="C488" t="s">
        <v>216</v>
      </c>
      <c r="D488">
        <v>2000</v>
      </c>
      <c r="F488" t="s">
        <v>441</v>
      </c>
      <c r="H488" t="s">
        <v>393</v>
      </c>
      <c r="I488" t="s">
        <v>395</v>
      </c>
      <c r="J488">
        <v>-496.58</v>
      </c>
    </row>
    <row r="489" spans="1:10" x14ac:dyDescent="0.25">
      <c r="A489">
        <v>38385</v>
      </c>
      <c r="B489" s="2">
        <v>36710</v>
      </c>
      <c r="C489" t="s">
        <v>251</v>
      </c>
      <c r="D489">
        <v>2000</v>
      </c>
      <c r="F489" t="s">
        <v>152</v>
      </c>
      <c r="H489" t="s">
        <v>6</v>
      </c>
      <c r="J489">
        <v>-19.77</v>
      </c>
    </row>
    <row r="490" spans="1:10" x14ac:dyDescent="0.25">
      <c r="A490">
        <v>38385</v>
      </c>
      <c r="B490" s="2">
        <v>36712</v>
      </c>
      <c r="C490" t="s">
        <v>251</v>
      </c>
      <c r="D490">
        <v>2000</v>
      </c>
      <c r="F490" t="s">
        <v>385</v>
      </c>
      <c r="H490" t="s">
        <v>393</v>
      </c>
      <c r="I490" t="s">
        <v>53</v>
      </c>
      <c r="J490">
        <v>-30</v>
      </c>
    </row>
    <row r="491" spans="1:10" x14ac:dyDescent="0.25">
      <c r="A491">
        <v>38385</v>
      </c>
      <c r="B491" s="2">
        <v>36714</v>
      </c>
      <c r="C491" t="s">
        <v>251</v>
      </c>
      <c r="D491">
        <v>2000</v>
      </c>
      <c r="F491" t="s">
        <v>369</v>
      </c>
      <c r="H491" t="s">
        <v>6</v>
      </c>
      <c r="J491">
        <v>-64.78</v>
      </c>
    </row>
    <row r="492" spans="1:10" x14ac:dyDescent="0.25">
      <c r="A492">
        <v>38385</v>
      </c>
      <c r="B492" s="2">
        <v>36714</v>
      </c>
      <c r="C492" t="s">
        <v>251</v>
      </c>
      <c r="D492">
        <v>2000</v>
      </c>
      <c r="F492" t="s">
        <v>369</v>
      </c>
      <c r="H492" t="s">
        <v>6</v>
      </c>
      <c r="J492">
        <v>-20.239999999999998</v>
      </c>
    </row>
    <row r="493" spans="1:10" x14ac:dyDescent="0.25">
      <c r="A493">
        <v>38385</v>
      </c>
      <c r="B493" s="2">
        <v>36717</v>
      </c>
      <c r="C493" t="s">
        <v>251</v>
      </c>
      <c r="D493">
        <v>2000</v>
      </c>
      <c r="F493" t="s">
        <v>389</v>
      </c>
      <c r="H493" t="s">
        <v>128</v>
      </c>
      <c r="I493" t="s">
        <v>129</v>
      </c>
      <c r="J493" s="26">
        <v>10000</v>
      </c>
    </row>
    <row r="494" spans="1:10" x14ac:dyDescent="0.25">
      <c r="A494">
        <v>38385</v>
      </c>
      <c r="B494" s="2">
        <v>36717</v>
      </c>
      <c r="C494" t="s">
        <v>251</v>
      </c>
      <c r="D494">
        <v>2000</v>
      </c>
      <c r="F494" t="s">
        <v>390</v>
      </c>
      <c r="H494" t="s">
        <v>6</v>
      </c>
      <c r="I494" t="s">
        <v>11</v>
      </c>
      <c r="J494">
        <v>-224.59</v>
      </c>
    </row>
    <row r="495" spans="1:10" x14ac:dyDescent="0.25">
      <c r="A495">
        <v>38385</v>
      </c>
      <c r="B495" s="2">
        <v>36717</v>
      </c>
      <c r="C495" t="s">
        <v>251</v>
      </c>
      <c r="D495">
        <v>2000</v>
      </c>
      <c r="F495" t="s">
        <v>152</v>
      </c>
      <c r="H495" t="s">
        <v>6</v>
      </c>
      <c r="J495">
        <v>-30.81</v>
      </c>
    </row>
    <row r="496" spans="1:10" x14ac:dyDescent="0.25">
      <c r="A496">
        <v>38385</v>
      </c>
      <c r="B496" s="2">
        <v>36717</v>
      </c>
      <c r="C496" t="s">
        <v>251</v>
      </c>
      <c r="D496">
        <v>2000</v>
      </c>
      <c r="F496" t="s">
        <v>152</v>
      </c>
      <c r="H496" t="s">
        <v>6</v>
      </c>
      <c r="J496">
        <v>-28.04</v>
      </c>
    </row>
    <row r="497" spans="1:10" x14ac:dyDescent="0.25">
      <c r="A497">
        <v>38385</v>
      </c>
      <c r="B497" s="2">
        <v>36718</v>
      </c>
      <c r="C497" t="s">
        <v>251</v>
      </c>
      <c r="D497">
        <v>2000</v>
      </c>
      <c r="F497" t="s">
        <v>373</v>
      </c>
      <c r="H497" t="s">
        <v>393</v>
      </c>
      <c r="I497" t="s">
        <v>53</v>
      </c>
      <c r="J497">
        <v>-31.5</v>
      </c>
    </row>
    <row r="498" spans="1:10" x14ac:dyDescent="0.25">
      <c r="A498">
        <v>38385</v>
      </c>
      <c r="B498" s="2">
        <v>36718</v>
      </c>
      <c r="C498" t="s">
        <v>251</v>
      </c>
      <c r="D498">
        <v>2000</v>
      </c>
      <c r="F498" t="s">
        <v>369</v>
      </c>
      <c r="H498" t="s">
        <v>6</v>
      </c>
      <c r="J498">
        <v>-11.37</v>
      </c>
    </row>
    <row r="499" spans="1:10" x14ac:dyDescent="0.25">
      <c r="A499">
        <v>38385</v>
      </c>
      <c r="B499" s="2">
        <v>36724</v>
      </c>
      <c r="C499" t="s">
        <v>251</v>
      </c>
      <c r="D499">
        <v>2000</v>
      </c>
      <c r="F499" t="s">
        <v>367</v>
      </c>
      <c r="H499" t="s">
        <v>6</v>
      </c>
      <c r="I499" t="s">
        <v>11</v>
      </c>
      <c r="J499">
        <v>-119.84</v>
      </c>
    </row>
    <row r="500" spans="1:10" x14ac:dyDescent="0.25">
      <c r="A500">
        <v>38385</v>
      </c>
      <c r="B500" s="2">
        <v>36724</v>
      </c>
      <c r="C500" t="s">
        <v>251</v>
      </c>
      <c r="D500">
        <v>2000</v>
      </c>
      <c r="F500" t="s">
        <v>368</v>
      </c>
      <c r="H500" t="s">
        <v>6</v>
      </c>
      <c r="J500">
        <v>-21.16</v>
      </c>
    </row>
    <row r="501" spans="1:10" x14ac:dyDescent="0.25">
      <c r="A501">
        <v>38385</v>
      </c>
      <c r="B501" s="2">
        <v>36725</v>
      </c>
      <c r="C501" t="s">
        <v>251</v>
      </c>
      <c r="D501">
        <v>2000</v>
      </c>
      <c r="F501" t="s">
        <v>369</v>
      </c>
      <c r="H501" t="s">
        <v>6</v>
      </c>
      <c r="J501">
        <v>-29.57</v>
      </c>
    </row>
    <row r="502" spans="1:10" x14ac:dyDescent="0.25">
      <c r="A502">
        <v>38385</v>
      </c>
      <c r="B502" s="2">
        <v>36725</v>
      </c>
      <c r="C502" t="s">
        <v>251</v>
      </c>
      <c r="D502">
        <v>2000</v>
      </c>
      <c r="F502" t="s">
        <v>388</v>
      </c>
      <c r="H502" t="s">
        <v>393</v>
      </c>
      <c r="I502" t="s">
        <v>53</v>
      </c>
      <c r="J502">
        <v>-21.83</v>
      </c>
    </row>
    <row r="503" spans="1:10" x14ac:dyDescent="0.25">
      <c r="A503">
        <v>38385</v>
      </c>
      <c r="B503" s="2">
        <v>36726</v>
      </c>
      <c r="C503" t="s">
        <v>251</v>
      </c>
      <c r="D503">
        <v>2000</v>
      </c>
      <c r="F503" t="s">
        <v>369</v>
      </c>
      <c r="H503" t="s">
        <v>6</v>
      </c>
      <c r="J503">
        <v>-215.42</v>
      </c>
    </row>
    <row r="504" spans="1:10" x14ac:dyDescent="0.25">
      <c r="A504">
        <v>38385</v>
      </c>
      <c r="B504" s="2">
        <v>36727</v>
      </c>
      <c r="C504" t="s">
        <v>251</v>
      </c>
      <c r="D504">
        <v>2000</v>
      </c>
      <c r="F504" t="s">
        <v>368</v>
      </c>
      <c r="H504" t="s">
        <v>6</v>
      </c>
      <c r="J504">
        <v>-10.96</v>
      </c>
    </row>
    <row r="505" spans="1:10" x14ac:dyDescent="0.25">
      <c r="A505">
        <v>38385</v>
      </c>
      <c r="B505" s="2">
        <v>36731</v>
      </c>
      <c r="C505" t="s">
        <v>251</v>
      </c>
      <c r="D505">
        <v>2000</v>
      </c>
      <c r="F505" t="s">
        <v>367</v>
      </c>
      <c r="H505" t="s">
        <v>6</v>
      </c>
      <c r="I505" t="s">
        <v>11</v>
      </c>
      <c r="J505">
        <v>-142.9</v>
      </c>
    </row>
    <row r="506" spans="1:10" x14ac:dyDescent="0.25">
      <c r="A506">
        <v>38385</v>
      </c>
      <c r="B506" s="2">
        <v>36731</v>
      </c>
      <c r="C506" t="s">
        <v>251</v>
      </c>
      <c r="D506">
        <v>2000</v>
      </c>
      <c r="F506" t="s">
        <v>368</v>
      </c>
      <c r="H506" t="s">
        <v>6</v>
      </c>
      <c r="J506">
        <v>-32.25</v>
      </c>
    </row>
    <row r="507" spans="1:10" x14ac:dyDescent="0.25">
      <c r="A507">
        <v>38385</v>
      </c>
      <c r="B507" s="2">
        <v>36731</v>
      </c>
      <c r="C507" t="s">
        <v>251</v>
      </c>
      <c r="D507">
        <v>2000</v>
      </c>
      <c r="F507" t="s">
        <v>367</v>
      </c>
      <c r="H507" t="s">
        <v>6</v>
      </c>
      <c r="I507" t="s">
        <v>11</v>
      </c>
      <c r="J507">
        <v>-21.65</v>
      </c>
    </row>
    <row r="508" spans="1:10" x14ac:dyDescent="0.25">
      <c r="A508">
        <v>38385</v>
      </c>
      <c r="B508" s="2">
        <v>36731</v>
      </c>
      <c r="C508" t="s">
        <v>251</v>
      </c>
      <c r="D508">
        <v>2000</v>
      </c>
      <c r="F508" t="s">
        <v>368</v>
      </c>
      <c r="H508" t="s">
        <v>6</v>
      </c>
      <c r="J508">
        <v>-20.37</v>
      </c>
    </row>
    <row r="509" spans="1:10" x14ac:dyDescent="0.25">
      <c r="A509">
        <v>38385</v>
      </c>
      <c r="B509" s="2">
        <v>36732</v>
      </c>
      <c r="C509" t="s">
        <v>251</v>
      </c>
      <c r="D509">
        <v>2000</v>
      </c>
      <c r="F509" t="s">
        <v>36</v>
      </c>
      <c r="H509" t="s">
        <v>6</v>
      </c>
      <c r="J509">
        <v>-80.650000000000006</v>
      </c>
    </row>
    <row r="510" spans="1:10" x14ac:dyDescent="0.25">
      <c r="A510">
        <v>38385</v>
      </c>
      <c r="B510" s="2">
        <v>36732</v>
      </c>
      <c r="C510" t="s">
        <v>251</v>
      </c>
      <c r="D510">
        <v>2000</v>
      </c>
      <c r="F510" t="s">
        <v>373</v>
      </c>
      <c r="H510" t="s">
        <v>393</v>
      </c>
      <c r="I510" t="s">
        <v>53</v>
      </c>
      <c r="J510">
        <v>-31.5</v>
      </c>
    </row>
    <row r="511" spans="1:10" x14ac:dyDescent="0.25">
      <c r="A511">
        <v>38385</v>
      </c>
      <c r="B511" s="2">
        <v>36734</v>
      </c>
      <c r="C511" t="s">
        <v>251</v>
      </c>
      <c r="D511">
        <v>2000</v>
      </c>
      <c r="F511" t="s">
        <v>367</v>
      </c>
      <c r="H511" t="s">
        <v>6</v>
      </c>
      <c r="I511" t="s">
        <v>11</v>
      </c>
      <c r="J511">
        <v>-55.42</v>
      </c>
    </row>
    <row r="512" spans="1:10" x14ac:dyDescent="0.25">
      <c r="A512">
        <v>38385</v>
      </c>
      <c r="B512" s="2">
        <v>36735</v>
      </c>
      <c r="C512" t="s">
        <v>251</v>
      </c>
      <c r="D512">
        <v>2000</v>
      </c>
      <c r="F512" t="s">
        <v>367</v>
      </c>
      <c r="H512" t="s">
        <v>6</v>
      </c>
      <c r="I512" t="s">
        <v>11</v>
      </c>
      <c r="J512">
        <v>-103.95</v>
      </c>
    </row>
    <row r="513" spans="1:10" x14ac:dyDescent="0.25">
      <c r="A513">
        <v>38385</v>
      </c>
      <c r="B513" s="2">
        <v>36738</v>
      </c>
      <c r="C513" t="s">
        <v>251</v>
      </c>
      <c r="D513">
        <v>2000</v>
      </c>
      <c r="F513" t="s">
        <v>368</v>
      </c>
      <c r="H513" t="s">
        <v>6</v>
      </c>
      <c r="J513">
        <v>-62.51</v>
      </c>
    </row>
    <row r="514" spans="1:10" x14ac:dyDescent="0.25">
      <c r="A514">
        <v>38385</v>
      </c>
      <c r="B514" s="2">
        <v>36738</v>
      </c>
      <c r="C514" t="s">
        <v>251</v>
      </c>
      <c r="D514">
        <v>2000</v>
      </c>
      <c r="F514" t="s">
        <v>368</v>
      </c>
      <c r="H514" t="s">
        <v>6</v>
      </c>
      <c r="J514">
        <v>-29.78</v>
      </c>
    </row>
    <row r="515" spans="1:10" x14ac:dyDescent="0.25">
      <c r="A515">
        <v>38385</v>
      </c>
      <c r="B515" s="2">
        <v>36738</v>
      </c>
      <c r="C515" t="s">
        <v>251</v>
      </c>
      <c r="D515">
        <v>2000</v>
      </c>
      <c r="F515" t="s">
        <v>388</v>
      </c>
      <c r="H515" t="s">
        <v>393</v>
      </c>
      <c r="I515" t="s">
        <v>53</v>
      </c>
      <c r="J515">
        <v>-29</v>
      </c>
    </row>
    <row r="516" spans="1:10" x14ac:dyDescent="0.25">
      <c r="A516">
        <v>38385</v>
      </c>
      <c r="B516" s="2">
        <v>36706</v>
      </c>
      <c r="C516" t="s">
        <v>251</v>
      </c>
      <c r="D516">
        <v>2000</v>
      </c>
      <c r="F516" t="s">
        <v>391</v>
      </c>
      <c r="H516" t="s">
        <v>393</v>
      </c>
      <c r="I516" t="s">
        <v>128</v>
      </c>
      <c r="J516">
        <v>-44</v>
      </c>
    </row>
    <row r="517" spans="1:10" x14ac:dyDescent="0.25">
      <c r="A517">
        <v>38385</v>
      </c>
      <c r="B517" s="2">
        <v>36708</v>
      </c>
      <c r="C517" t="s">
        <v>251</v>
      </c>
      <c r="D517">
        <v>2000</v>
      </c>
      <c r="F517" t="s">
        <v>363</v>
      </c>
      <c r="H517" t="s">
        <v>396</v>
      </c>
      <c r="I517" t="s">
        <v>304</v>
      </c>
      <c r="J517" s="25">
        <v>-3941.3</v>
      </c>
    </row>
    <row r="518" spans="1:10" x14ac:dyDescent="0.25">
      <c r="A518">
        <v>38385</v>
      </c>
      <c r="B518" s="2">
        <v>36707</v>
      </c>
      <c r="C518" t="s">
        <v>251</v>
      </c>
      <c r="D518">
        <v>2000</v>
      </c>
      <c r="F518" t="s">
        <v>444</v>
      </c>
      <c r="H518" t="s">
        <v>393</v>
      </c>
      <c r="I518" t="s">
        <v>394</v>
      </c>
      <c r="J518">
        <v>-792.28</v>
      </c>
    </row>
    <row r="519" spans="1:10" x14ac:dyDescent="0.25">
      <c r="A519">
        <v>38385</v>
      </c>
      <c r="B519" s="2">
        <v>36708</v>
      </c>
      <c r="C519" t="s">
        <v>251</v>
      </c>
      <c r="D519">
        <v>2000</v>
      </c>
      <c r="F519" t="s">
        <v>441</v>
      </c>
      <c r="H519" t="s">
        <v>393</v>
      </c>
      <c r="I519" t="s">
        <v>395</v>
      </c>
      <c r="J519">
        <v>-496.58</v>
      </c>
    </row>
    <row r="520" spans="1:10" x14ac:dyDescent="0.25">
      <c r="A520">
        <v>38385</v>
      </c>
      <c r="B520" s="2">
        <v>36728</v>
      </c>
      <c r="C520" t="s">
        <v>251</v>
      </c>
      <c r="D520">
        <v>2000</v>
      </c>
      <c r="F520" t="s">
        <v>392</v>
      </c>
      <c r="H520" t="s">
        <v>6</v>
      </c>
      <c r="I520" t="s">
        <v>404</v>
      </c>
      <c r="J520">
        <v>-200</v>
      </c>
    </row>
    <row r="521" spans="1:10" x14ac:dyDescent="0.25">
      <c r="A521">
        <v>38385</v>
      </c>
      <c r="B521" s="2">
        <v>36739</v>
      </c>
      <c r="C521" t="s">
        <v>325</v>
      </c>
      <c r="D521">
        <v>2000</v>
      </c>
      <c r="F521" t="s">
        <v>369</v>
      </c>
      <c r="H521" t="s">
        <v>6</v>
      </c>
      <c r="J521">
        <v>-370.53</v>
      </c>
    </row>
    <row r="522" spans="1:10" x14ac:dyDescent="0.25">
      <c r="A522">
        <v>38385</v>
      </c>
      <c r="B522" s="2">
        <v>36742</v>
      </c>
      <c r="C522" t="s">
        <v>325</v>
      </c>
      <c r="D522">
        <v>2000</v>
      </c>
      <c r="F522" t="s">
        <v>405</v>
      </c>
      <c r="H522" t="s">
        <v>6</v>
      </c>
      <c r="J522">
        <v>-24</v>
      </c>
    </row>
    <row r="523" spans="1:10" x14ac:dyDescent="0.25">
      <c r="A523">
        <v>38385</v>
      </c>
      <c r="B523" s="2">
        <v>36745</v>
      </c>
      <c r="C523" t="s">
        <v>325</v>
      </c>
      <c r="D523">
        <v>2000</v>
      </c>
      <c r="F523" t="s">
        <v>36</v>
      </c>
      <c r="H523" t="s">
        <v>6</v>
      </c>
      <c r="J523">
        <v>-338.49</v>
      </c>
    </row>
    <row r="524" spans="1:10" x14ac:dyDescent="0.25">
      <c r="A524">
        <v>38385</v>
      </c>
      <c r="B524" s="2">
        <v>36745</v>
      </c>
      <c r="C524" t="s">
        <v>325</v>
      </c>
      <c r="D524">
        <v>2000</v>
      </c>
      <c r="F524" t="s">
        <v>369</v>
      </c>
      <c r="H524" t="s">
        <v>6</v>
      </c>
      <c r="J524">
        <v>-123.79</v>
      </c>
    </row>
    <row r="525" spans="1:10" x14ac:dyDescent="0.25">
      <c r="A525">
        <v>38385</v>
      </c>
      <c r="B525" s="2">
        <v>36745</v>
      </c>
      <c r="C525" t="s">
        <v>325</v>
      </c>
      <c r="D525">
        <v>2000</v>
      </c>
      <c r="F525" t="s">
        <v>385</v>
      </c>
      <c r="H525" t="s">
        <v>393</v>
      </c>
      <c r="I525" t="s">
        <v>53</v>
      </c>
      <c r="J525">
        <v>-32</v>
      </c>
    </row>
    <row r="526" spans="1:10" x14ac:dyDescent="0.25">
      <c r="A526">
        <v>38385</v>
      </c>
      <c r="B526" s="2">
        <v>36746</v>
      </c>
      <c r="C526" t="s">
        <v>325</v>
      </c>
      <c r="D526">
        <v>2000</v>
      </c>
      <c r="F526" t="s">
        <v>369</v>
      </c>
      <c r="H526" t="s">
        <v>6</v>
      </c>
      <c r="J526">
        <v>-24.03</v>
      </c>
    </row>
    <row r="527" spans="1:10" x14ac:dyDescent="0.25">
      <c r="A527">
        <v>38385</v>
      </c>
      <c r="B527" s="2">
        <v>36748</v>
      </c>
      <c r="C527" t="s">
        <v>325</v>
      </c>
      <c r="D527">
        <v>2000</v>
      </c>
      <c r="F527" t="s">
        <v>36</v>
      </c>
      <c r="H527" t="s">
        <v>6</v>
      </c>
      <c r="J527">
        <v>-116.03</v>
      </c>
    </row>
    <row r="528" spans="1:10" x14ac:dyDescent="0.25">
      <c r="A528">
        <v>38385</v>
      </c>
      <c r="B528" s="2">
        <v>36748</v>
      </c>
      <c r="C528" t="s">
        <v>325</v>
      </c>
      <c r="D528">
        <v>2000</v>
      </c>
      <c r="F528" t="s">
        <v>368</v>
      </c>
      <c r="H528" t="s">
        <v>6</v>
      </c>
      <c r="J528">
        <v>-59.42</v>
      </c>
    </row>
    <row r="529" spans="1:10" x14ac:dyDescent="0.25">
      <c r="A529">
        <v>38385</v>
      </c>
      <c r="B529" s="2">
        <v>36752</v>
      </c>
      <c r="C529" t="s">
        <v>325</v>
      </c>
      <c r="D529">
        <v>2000</v>
      </c>
      <c r="F529" t="s">
        <v>457</v>
      </c>
      <c r="H529" t="s">
        <v>6</v>
      </c>
      <c r="J529">
        <v>-9.2899999999999991</v>
      </c>
    </row>
    <row r="530" spans="1:10" x14ac:dyDescent="0.25">
      <c r="A530">
        <v>38385</v>
      </c>
      <c r="B530" s="2">
        <v>36753</v>
      </c>
      <c r="C530" t="s">
        <v>325</v>
      </c>
      <c r="D530">
        <v>2000</v>
      </c>
      <c r="F530" t="s">
        <v>369</v>
      </c>
      <c r="H530" t="s">
        <v>6</v>
      </c>
      <c r="J530">
        <v>-68.59</v>
      </c>
    </row>
    <row r="531" spans="1:10" x14ac:dyDescent="0.25">
      <c r="A531">
        <v>38385</v>
      </c>
      <c r="B531" s="2">
        <v>36756</v>
      </c>
      <c r="C531" t="s">
        <v>325</v>
      </c>
      <c r="D531">
        <v>2000</v>
      </c>
      <c r="F531" t="s">
        <v>378</v>
      </c>
      <c r="H531" t="s">
        <v>393</v>
      </c>
      <c r="I531" t="s">
        <v>53</v>
      </c>
      <c r="J531">
        <v>-25</v>
      </c>
    </row>
    <row r="532" spans="1:10" x14ac:dyDescent="0.25">
      <c r="A532">
        <v>38385</v>
      </c>
      <c r="B532" s="2">
        <v>36756</v>
      </c>
      <c r="C532" t="s">
        <v>325</v>
      </c>
      <c r="D532">
        <v>2000</v>
      </c>
      <c r="F532" t="s">
        <v>368</v>
      </c>
      <c r="H532" t="s">
        <v>6</v>
      </c>
      <c r="J532">
        <v>-22.65</v>
      </c>
    </row>
    <row r="533" spans="1:10" x14ac:dyDescent="0.25">
      <c r="A533">
        <v>38385</v>
      </c>
      <c r="B533" s="2">
        <v>36759</v>
      </c>
      <c r="C533" t="s">
        <v>325</v>
      </c>
      <c r="D533">
        <v>2000</v>
      </c>
      <c r="F533" t="s">
        <v>406</v>
      </c>
      <c r="H533" t="s">
        <v>6</v>
      </c>
      <c r="J533">
        <v>-19.86</v>
      </c>
    </row>
    <row r="534" spans="1:10" x14ac:dyDescent="0.25">
      <c r="A534">
        <v>38385</v>
      </c>
      <c r="B534" s="2">
        <v>36759</v>
      </c>
      <c r="C534" t="s">
        <v>325</v>
      </c>
      <c r="D534">
        <v>2000</v>
      </c>
      <c r="F534" t="s">
        <v>368</v>
      </c>
      <c r="H534" t="s">
        <v>6</v>
      </c>
      <c r="J534">
        <v>-14.8</v>
      </c>
    </row>
    <row r="535" spans="1:10" x14ac:dyDescent="0.25">
      <c r="A535">
        <v>38385</v>
      </c>
      <c r="B535" s="2">
        <v>36760</v>
      </c>
      <c r="C535" t="s">
        <v>325</v>
      </c>
      <c r="D535">
        <v>2000</v>
      </c>
      <c r="F535" t="s">
        <v>378</v>
      </c>
      <c r="H535" t="s">
        <v>393</v>
      </c>
      <c r="I535" t="s">
        <v>53</v>
      </c>
      <c r="J535">
        <v>-25</v>
      </c>
    </row>
    <row r="536" spans="1:10" x14ac:dyDescent="0.25">
      <c r="A536">
        <v>38385</v>
      </c>
      <c r="B536" s="2">
        <v>36761</v>
      </c>
      <c r="C536" t="s">
        <v>325</v>
      </c>
      <c r="D536">
        <v>2000</v>
      </c>
      <c r="F536" t="s">
        <v>369</v>
      </c>
      <c r="H536" t="s">
        <v>6</v>
      </c>
      <c r="J536">
        <v>-198.68</v>
      </c>
    </row>
    <row r="537" spans="1:10" x14ac:dyDescent="0.25">
      <c r="A537">
        <v>38385</v>
      </c>
      <c r="B537" s="2">
        <v>36762</v>
      </c>
      <c r="C537" t="s">
        <v>325</v>
      </c>
      <c r="D537">
        <v>2000</v>
      </c>
      <c r="F537" t="s">
        <v>388</v>
      </c>
      <c r="H537" t="s">
        <v>393</v>
      </c>
      <c r="I537" t="s">
        <v>53</v>
      </c>
      <c r="J537">
        <v>-25</v>
      </c>
    </row>
    <row r="538" spans="1:10" x14ac:dyDescent="0.25">
      <c r="A538">
        <v>38385</v>
      </c>
      <c r="B538" s="2">
        <v>36763</v>
      </c>
      <c r="C538" t="s">
        <v>325</v>
      </c>
      <c r="D538">
        <v>2000</v>
      </c>
      <c r="F538" t="s">
        <v>368</v>
      </c>
      <c r="H538" t="s">
        <v>6</v>
      </c>
      <c r="J538">
        <v>-20.96</v>
      </c>
    </row>
    <row r="539" spans="1:10" x14ac:dyDescent="0.25">
      <c r="A539">
        <v>38385</v>
      </c>
      <c r="B539" s="2">
        <v>36766</v>
      </c>
      <c r="C539" t="s">
        <v>325</v>
      </c>
      <c r="D539">
        <v>2000</v>
      </c>
      <c r="F539" t="s">
        <v>126</v>
      </c>
      <c r="H539" t="s">
        <v>128</v>
      </c>
      <c r="I539" t="s">
        <v>129</v>
      </c>
      <c r="J539" s="26">
        <v>10000</v>
      </c>
    </row>
    <row r="540" spans="1:10" x14ac:dyDescent="0.25">
      <c r="A540">
        <v>38385</v>
      </c>
      <c r="B540" s="2">
        <v>36766</v>
      </c>
      <c r="C540" t="s">
        <v>325</v>
      </c>
      <c r="D540">
        <v>2000</v>
      </c>
      <c r="F540" t="s">
        <v>369</v>
      </c>
      <c r="H540" t="s">
        <v>6</v>
      </c>
      <c r="J540">
        <v>-15.45</v>
      </c>
    </row>
    <row r="541" spans="1:10" x14ac:dyDescent="0.25">
      <c r="A541">
        <v>38385</v>
      </c>
      <c r="B541" s="2">
        <v>36767</v>
      </c>
      <c r="C541" t="s">
        <v>325</v>
      </c>
      <c r="D541">
        <v>2000</v>
      </c>
      <c r="F541" t="s">
        <v>380</v>
      </c>
      <c r="H541" t="s">
        <v>393</v>
      </c>
      <c r="I541" t="s">
        <v>53</v>
      </c>
      <c r="J541">
        <v>-30</v>
      </c>
    </row>
    <row r="542" spans="1:10" x14ac:dyDescent="0.25">
      <c r="A542">
        <v>38385</v>
      </c>
      <c r="B542" s="2">
        <v>36718</v>
      </c>
      <c r="C542" t="s">
        <v>325</v>
      </c>
      <c r="D542">
        <v>2000</v>
      </c>
      <c r="E542">
        <v>1169</v>
      </c>
      <c r="F542" t="s">
        <v>407</v>
      </c>
      <c r="G542" t="s">
        <v>455</v>
      </c>
      <c r="H542" t="s">
        <v>393</v>
      </c>
      <c r="I542" t="s">
        <v>128</v>
      </c>
      <c r="J542">
        <v>-21.17</v>
      </c>
    </row>
    <row r="543" spans="1:10" x14ac:dyDescent="0.25">
      <c r="A543">
        <v>38385</v>
      </c>
      <c r="B543" s="2">
        <v>36732</v>
      </c>
      <c r="C543" t="s">
        <v>325</v>
      </c>
      <c r="D543">
        <v>2000</v>
      </c>
      <c r="E543">
        <v>1171</v>
      </c>
      <c r="F543" t="s">
        <v>362</v>
      </c>
      <c r="H543" t="s">
        <v>3</v>
      </c>
      <c r="I543" t="s">
        <v>4</v>
      </c>
      <c r="J543" s="25">
        <v>-4235</v>
      </c>
    </row>
    <row r="544" spans="1:10" x14ac:dyDescent="0.25">
      <c r="A544">
        <v>38385</v>
      </c>
      <c r="B544" s="2">
        <v>36739</v>
      </c>
      <c r="C544" t="s">
        <v>325</v>
      </c>
      <c r="D544">
        <v>2000</v>
      </c>
      <c r="E544">
        <v>1172</v>
      </c>
      <c r="F544" t="s">
        <v>441</v>
      </c>
      <c r="H544" t="s">
        <v>393</v>
      </c>
      <c r="I544" t="s">
        <v>395</v>
      </c>
      <c r="J544">
        <v>-496.58</v>
      </c>
    </row>
    <row r="545" spans="1:10" x14ac:dyDescent="0.25">
      <c r="A545">
        <v>38385</v>
      </c>
      <c r="B545" s="2">
        <v>36739</v>
      </c>
      <c r="C545" t="s">
        <v>325</v>
      </c>
      <c r="D545">
        <v>2000</v>
      </c>
      <c r="E545">
        <v>1173</v>
      </c>
      <c r="F545" t="s">
        <v>363</v>
      </c>
      <c r="H545" t="s">
        <v>396</v>
      </c>
      <c r="I545" t="s">
        <v>304</v>
      </c>
      <c r="J545">
        <v>-3941.3</v>
      </c>
    </row>
    <row r="546" spans="1:10" x14ac:dyDescent="0.25">
      <c r="A546">
        <v>38385</v>
      </c>
      <c r="B546" s="2">
        <v>36739</v>
      </c>
      <c r="C546" t="s">
        <v>325</v>
      </c>
      <c r="D546">
        <v>2000</v>
      </c>
      <c r="E546">
        <v>1174</v>
      </c>
      <c r="F546" t="s">
        <v>444</v>
      </c>
      <c r="H546" t="s">
        <v>393</v>
      </c>
      <c r="I546" t="s">
        <v>394</v>
      </c>
      <c r="J546">
        <v>-792.28</v>
      </c>
    </row>
    <row r="547" spans="1:10" x14ac:dyDescent="0.25">
      <c r="A547">
        <v>38385</v>
      </c>
      <c r="B547" s="2">
        <v>36739</v>
      </c>
      <c r="C547" t="s">
        <v>325</v>
      </c>
      <c r="D547">
        <v>2000</v>
      </c>
      <c r="E547">
        <v>1175</v>
      </c>
      <c r="F547" t="s">
        <v>408</v>
      </c>
      <c r="G547" t="s">
        <v>456</v>
      </c>
      <c r="H547" t="s">
        <v>18</v>
      </c>
      <c r="I547" t="s">
        <v>302</v>
      </c>
      <c r="J547" s="25">
        <v>-4071.58</v>
      </c>
    </row>
    <row r="548" spans="1:10" x14ac:dyDescent="0.25">
      <c r="A548">
        <v>38385</v>
      </c>
      <c r="B548" s="2">
        <v>36742</v>
      </c>
      <c r="C548" t="s">
        <v>325</v>
      </c>
      <c r="D548">
        <v>2000</v>
      </c>
      <c r="E548">
        <v>1176</v>
      </c>
      <c r="F548" t="s">
        <v>409</v>
      </c>
      <c r="H548" t="s">
        <v>393</v>
      </c>
      <c r="I548" t="s">
        <v>410</v>
      </c>
      <c r="J548">
        <v>-50</v>
      </c>
    </row>
    <row r="549" spans="1:10" x14ac:dyDescent="0.25">
      <c r="A549">
        <v>38385</v>
      </c>
      <c r="B549" s="2">
        <v>36755</v>
      </c>
      <c r="C549" t="s">
        <v>325</v>
      </c>
      <c r="D549">
        <v>2000</v>
      </c>
      <c r="E549">
        <v>1177</v>
      </c>
      <c r="F549" t="s">
        <v>411</v>
      </c>
      <c r="H549" t="s">
        <v>393</v>
      </c>
      <c r="I549" t="s">
        <v>412</v>
      </c>
      <c r="J549">
        <v>-200</v>
      </c>
    </row>
    <row r="550" spans="1:10" x14ac:dyDescent="0.25">
      <c r="A550">
        <v>35599</v>
      </c>
      <c r="B550" s="2">
        <v>36775</v>
      </c>
      <c r="C550" t="s">
        <v>361</v>
      </c>
      <c r="D550">
        <v>2000</v>
      </c>
      <c r="F550" t="s">
        <v>20</v>
      </c>
      <c r="G550" t="s">
        <v>445</v>
      </c>
      <c r="H550" t="s">
        <v>17</v>
      </c>
      <c r="I550" t="s">
        <v>20</v>
      </c>
      <c r="J550" s="26">
        <v>5676</v>
      </c>
    </row>
    <row r="551" spans="1:10" x14ac:dyDescent="0.25">
      <c r="A551">
        <v>35599</v>
      </c>
      <c r="B551" s="2">
        <v>36781</v>
      </c>
      <c r="C551" t="s">
        <v>361</v>
      </c>
      <c r="D551">
        <v>2000</v>
      </c>
      <c r="F551" t="s">
        <v>20</v>
      </c>
      <c r="G551" t="s">
        <v>446</v>
      </c>
      <c r="H551" t="s">
        <v>17</v>
      </c>
      <c r="I551" t="s">
        <v>20</v>
      </c>
      <c r="J551" s="26">
        <v>3527</v>
      </c>
    </row>
    <row r="552" spans="1:10" x14ac:dyDescent="0.25">
      <c r="A552">
        <v>35599</v>
      </c>
      <c r="B552" s="2">
        <v>36789</v>
      </c>
      <c r="C552" t="s">
        <v>361</v>
      </c>
      <c r="D552">
        <v>2000</v>
      </c>
      <c r="F552" t="s">
        <v>20</v>
      </c>
      <c r="G552" t="s">
        <v>447</v>
      </c>
      <c r="H552" t="s">
        <v>17</v>
      </c>
      <c r="I552" t="s">
        <v>20</v>
      </c>
      <c r="J552" s="25">
        <v>5049.18</v>
      </c>
    </row>
    <row r="553" spans="1:10" x14ac:dyDescent="0.25">
      <c r="A553">
        <v>35599</v>
      </c>
      <c r="B553" s="2">
        <v>36794</v>
      </c>
      <c r="C553" t="s">
        <v>361</v>
      </c>
      <c r="D553">
        <v>2000</v>
      </c>
      <c r="F553" t="s">
        <v>126</v>
      </c>
      <c r="G553" t="s">
        <v>127</v>
      </c>
      <c r="H553" t="s">
        <v>128</v>
      </c>
      <c r="I553" t="s">
        <v>129</v>
      </c>
      <c r="J553" s="26">
        <v>-10000</v>
      </c>
    </row>
    <row r="554" spans="1:10" x14ac:dyDescent="0.25">
      <c r="A554">
        <v>35599</v>
      </c>
      <c r="B554" s="2">
        <v>36795</v>
      </c>
      <c r="C554" t="s">
        <v>361</v>
      </c>
      <c r="D554">
        <v>2000</v>
      </c>
      <c r="F554" t="s">
        <v>20</v>
      </c>
      <c r="G554" t="s">
        <v>448</v>
      </c>
      <c r="H554" t="s">
        <v>17</v>
      </c>
      <c r="I554" t="s">
        <v>20</v>
      </c>
      <c r="J554" s="26">
        <v>3921</v>
      </c>
    </row>
    <row r="555" spans="1:10" x14ac:dyDescent="0.25">
      <c r="A555">
        <v>35599</v>
      </c>
      <c r="B555" s="2">
        <v>36774</v>
      </c>
      <c r="C555" t="s">
        <v>361</v>
      </c>
      <c r="D555">
        <v>2000</v>
      </c>
      <c r="F555" t="s">
        <v>114</v>
      </c>
      <c r="G555" t="s">
        <v>452</v>
      </c>
      <c r="H555" t="s">
        <v>51</v>
      </c>
      <c r="I555" t="s">
        <v>116</v>
      </c>
      <c r="J555" s="25">
        <v>-4618.7299999999996</v>
      </c>
    </row>
    <row r="556" spans="1:10" x14ac:dyDescent="0.25">
      <c r="A556">
        <v>35599</v>
      </c>
      <c r="B556" s="2">
        <v>36775</v>
      </c>
      <c r="C556" t="s">
        <v>361</v>
      </c>
      <c r="D556">
        <v>2000</v>
      </c>
      <c r="F556" t="s">
        <v>118</v>
      </c>
      <c r="G556" t="s">
        <v>453</v>
      </c>
      <c r="H556" t="s">
        <v>51</v>
      </c>
      <c r="I556" t="s">
        <v>53</v>
      </c>
      <c r="J556" s="25">
        <v>-98.83</v>
      </c>
    </row>
    <row r="557" spans="1:10" x14ac:dyDescent="0.25">
      <c r="A557">
        <v>35599</v>
      </c>
      <c r="B557" s="2">
        <v>36769</v>
      </c>
      <c r="C557" t="s">
        <v>361</v>
      </c>
      <c r="D557">
        <v>2000</v>
      </c>
      <c r="E557">
        <v>1439</v>
      </c>
      <c r="F557" t="s">
        <v>413</v>
      </c>
      <c r="H557" t="s">
        <v>6</v>
      </c>
      <c r="I557" t="s">
        <v>321</v>
      </c>
      <c r="J557">
        <v>-10.36</v>
      </c>
    </row>
    <row r="558" spans="1:10" x14ac:dyDescent="0.25">
      <c r="A558">
        <v>35599</v>
      </c>
      <c r="B558" s="2">
        <v>36769</v>
      </c>
      <c r="C558" t="s">
        <v>361</v>
      </c>
      <c r="D558">
        <v>2000</v>
      </c>
      <c r="E558">
        <v>1440</v>
      </c>
      <c r="F558" t="s">
        <v>114</v>
      </c>
      <c r="G558" t="s">
        <v>414</v>
      </c>
      <c r="H558" t="s">
        <v>18</v>
      </c>
      <c r="I558" t="s">
        <v>128</v>
      </c>
      <c r="J558">
        <v>-25</v>
      </c>
    </row>
    <row r="559" spans="1:10" x14ac:dyDescent="0.25">
      <c r="A559">
        <v>35599</v>
      </c>
      <c r="B559" s="2">
        <v>36770</v>
      </c>
      <c r="C559" t="s">
        <v>361</v>
      </c>
      <c r="D559">
        <v>2000</v>
      </c>
      <c r="E559">
        <v>1441</v>
      </c>
      <c r="F559" t="s">
        <v>415</v>
      </c>
      <c r="H559" t="s">
        <v>3</v>
      </c>
      <c r="I559" t="s">
        <v>4</v>
      </c>
      <c r="J559">
        <v>-270</v>
      </c>
    </row>
    <row r="560" spans="1:10" x14ac:dyDescent="0.25">
      <c r="A560">
        <v>35599</v>
      </c>
      <c r="B560" s="2">
        <v>36770</v>
      </c>
      <c r="C560" t="s">
        <v>361</v>
      </c>
      <c r="D560">
        <v>2000</v>
      </c>
      <c r="E560">
        <v>1442</v>
      </c>
      <c r="F560" t="s">
        <v>195</v>
      </c>
      <c r="H560" t="s">
        <v>3</v>
      </c>
      <c r="I560" t="s">
        <v>416</v>
      </c>
      <c r="J560">
        <v>-260</v>
      </c>
    </row>
    <row r="561" spans="1:12" x14ac:dyDescent="0.25">
      <c r="A561">
        <v>35599</v>
      </c>
      <c r="B561" s="2">
        <v>36770</v>
      </c>
      <c r="C561" t="s">
        <v>361</v>
      </c>
      <c r="D561">
        <v>2000</v>
      </c>
      <c r="E561">
        <v>1443</v>
      </c>
      <c r="F561" t="s">
        <v>273</v>
      </c>
      <c r="H561" t="s">
        <v>3</v>
      </c>
      <c r="I561" t="s">
        <v>275</v>
      </c>
      <c r="J561">
        <v>-175</v>
      </c>
    </row>
    <row r="562" spans="1:12" x14ac:dyDescent="0.25">
      <c r="A562">
        <v>35599</v>
      </c>
      <c r="B562" s="2">
        <v>36770</v>
      </c>
      <c r="C562" t="s">
        <v>361</v>
      </c>
      <c r="D562">
        <v>2000</v>
      </c>
      <c r="E562">
        <v>1444</v>
      </c>
      <c r="F562" t="s">
        <v>333</v>
      </c>
      <c r="H562" t="s">
        <v>3</v>
      </c>
      <c r="I562" t="s">
        <v>275</v>
      </c>
      <c r="J562">
        <v>-70</v>
      </c>
    </row>
    <row r="563" spans="1:12" x14ac:dyDescent="0.25">
      <c r="A563">
        <v>35599</v>
      </c>
      <c r="B563" s="2">
        <v>36770</v>
      </c>
      <c r="C563" t="s">
        <v>361</v>
      </c>
      <c r="D563">
        <v>2000</v>
      </c>
      <c r="E563">
        <v>1445</v>
      </c>
      <c r="F563" t="s">
        <v>282</v>
      </c>
      <c r="H563" t="s">
        <v>3</v>
      </c>
      <c r="I563" t="s">
        <v>275</v>
      </c>
      <c r="J563">
        <v>-70</v>
      </c>
    </row>
    <row r="564" spans="1:12" x14ac:dyDescent="0.25">
      <c r="A564">
        <v>35599</v>
      </c>
      <c r="B564" s="2">
        <v>36770</v>
      </c>
      <c r="C564" t="s">
        <v>361</v>
      </c>
      <c r="D564">
        <v>2000</v>
      </c>
      <c r="E564">
        <v>1446</v>
      </c>
      <c r="F564" t="s">
        <v>417</v>
      </c>
      <c r="H564" t="s">
        <v>3</v>
      </c>
      <c r="I564" t="s">
        <v>275</v>
      </c>
      <c r="J564">
        <v>-70</v>
      </c>
    </row>
    <row r="565" spans="1:12" x14ac:dyDescent="0.25">
      <c r="A565">
        <v>35599</v>
      </c>
      <c r="B565" s="2">
        <v>36774</v>
      </c>
      <c r="C565" t="s">
        <v>361</v>
      </c>
      <c r="D565">
        <v>2000</v>
      </c>
      <c r="E565">
        <v>1447</v>
      </c>
      <c r="F565" t="s">
        <v>418</v>
      </c>
      <c r="H565" t="s">
        <v>6</v>
      </c>
      <c r="J565">
        <v>-542.27</v>
      </c>
      <c r="K565" t="s">
        <v>419</v>
      </c>
    </row>
    <row r="566" spans="1:12" x14ac:dyDescent="0.25">
      <c r="A566">
        <v>35599</v>
      </c>
      <c r="B566" s="2">
        <v>36774</v>
      </c>
      <c r="C566" t="s">
        <v>361</v>
      </c>
      <c r="D566">
        <v>2000</v>
      </c>
      <c r="E566">
        <v>1448</v>
      </c>
      <c r="F566" t="s">
        <v>49</v>
      </c>
      <c r="H566" t="s">
        <v>51</v>
      </c>
      <c r="I566" t="s">
        <v>54</v>
      </c>
      <c r="J566">
        <v>-152.63999999999999</v>
      </c>
    </row>
    <row r="567" spans="1:12" x14ac:dyDescent="0.25">
      <c r="A567">
        <v>35599</v>
      </c>
      <c r="B567" s="2">
        <v>36774</v>
      </c>
      <c r="C567" t="s">
        <v>361</v>
      </c>
      <c r="D567">
        <v>2000</v>
      </c>
      <c r="E567">
        <v>1449</v>
      </c>
      <c r="F567" t="s">
        <v>152</v>
      </c>
      <c r="H567" t="s">
        <v>6</v>
      </c>
      <c r="I567" t="s">
        <v>9</v>
      </c>
      <c r="J567">
        <v>-360.91</v>
      </c>
      <c r="K567" t="s">
        <v>420</v>
      </c>
      <c r="L567" t="s">
        <v>421</v>
      </c>
    </row>
    <row r="568" spans="1:12" x14ac:dyDescent="0.25">
      <c r="A568">
        <v>35599</v>
      </c>
      <c r="B568" s="2">
        <v>36774</v>
      </c>
      <c r="C568" t="s">
        <v>361</v>
      </c>
      <c r="D568">
        <v>2000</v>
      </c>
      <c r="E568">
        <v>1450</v>
      </c>
      <c r="F568" t="s">
        <v>460</v>
      </c>
      <c r="H568" t="s">
        <v>6</v>
      </c>
      <c r="J568">
        <v>-393.18</v>
      </c>
      <c r="K568" t="s">
        <v>422</v>
      </c>
    </row>
    <row r="569" spans="1:12" x14ac:dyDescent="0.25">
      <c r="A569">
        <v>35599</v>
      </c>
      <c r="B569" s="2">
        <v>36774</v>
      </c>
      <c r="C569" t="s">
        <v>361</v>
      </c>
      <c r="D569">
        <v>2000</v>
      </c>
      <c r="E569">
        <v>1451</v>
      </c>
      <c r="F569" t="s">
        <v>423</v>
      </c>
      <c r="G569" t="s">
        <v>424</v>
      </c>
      <c r="H569" t="s">
        <v>393</v>
      </c>
      <c r="I569" t="s">
        <v>128</v>
      </c>
      <c r="J569">
        <v>-41</v>
      </c>
    </row>
    <row r="570" spans="1:12" x14ac:dyDescent="0.25">
      <c r="A570">
        <v>35599</v>
      </c>
      <c r="B570" s="2">
        <v>36774</v>
      </c>
      <c r="C570" t="s">
        <v>361</v>
      </c>
      <c r="D570">
        <v>2000</v>
      </c>
      <c r="E570">
        <v>1452</v>
      </c>
      <c r="F570" t="s">
        <v>425</v>
      </c>
      <c r="H570" t="s">
        <v>18</v>
      </c>
      <c r="I570" t="s">
        <v>426</v>
      </c>
      <c r="J570">
        <v>-47.41</v>
      </c>
    </row>
    <row r="571" spans="1:12" x14ac:dyDescent="0.25">
      <c r="A571">
        <v>35599</v>
      </c>
      <c r="B571" s="2">
        <v>36774</v>
      </c>
      <c r="C571" t="s">
        <v>361</v>
      </c>
      <c r="D571">
        <v>2000</v>
      </c>
      <c r="E571">
        <v>1453</v>
      </c>
      <c r="F571" t="s">
        <v>427</v>
      </c>
      <c r="H571" t="s">
        <v>6</v>
      </c>
      <c r="I571" t="s">
        <v>68</v>
      </c>
      <c r="J571">
        <v>-32.4</v>
      </c>
    </row>
    <row r="572" spans="1:12" x14ac:dyDescent="0.25">
      <c r="A572">
        <v>35599</v>
      </c>
      <c r="B572" s="2">
        <v>36774</v>
      </c>
      <c r="C572" t="s">
        <v>361</v>
      </c>
      <c r="D572">
        <v>2000</v>
      </c>
      <c r="E572">
        <v>1454</v>
      </c>
      <c r="F572" t="s">
        <v>133</v>
      </c>
      <c r="H572" t="s">
        <v>6</v>
      </c>
      <c r="I572" t="s">
        <v>238</v>
      </c>
      <c r="J572">
        <v>-285.45999999999998</v>
      </c>
    </row>
    <row r="573" spans="1:12" x14ac:dyDescent="0.25">
      <c r="A573">
        <v>35599</v>
      </c>
      <c r="B573" s="2">
        <v>36774</v>
      </c>
      <c r="C573" t="s">
        <v>361</v>
      </c>
      <c r="D573">
        <v>2000</v>
      </c>
      <c r="E573">
        <v>1455</v>
      </c>
      <c r="F573" t="s">
        <v>428</v>
      </c>
      <c r="G573" t="s">
        <v>429</v>
      </c>
      <c r="H573" t="s">
        <v>17</v>
      </c>
      <c r="I573" t="s">
        <v>213</v>
      </c>
      <c r="J573">
        <v>-64.650000000000006</v>
      </c>
    </row>
    <row r="574" spans="1:12" x14ac:dyDescent="0.25">
      <c r="A574">
        <v>35599</v>
      </c>
      <c r="B574" s="2">
        <v>36774</v>
      </c>
      <c r="C574" t="s">
        <v>361</v>
      </c>
      <c r="D574">
        <v>2000</v>
      </c>
      <c r="E574">
        <v>1456</v>
      </c>
      <c r="F574" t="s">
        <v>430</v>
      </c>
      <c r="H574" t="s">
        <v>51</v>
      </c>
      <c r="I574" t="s">
        <v>54</v>
      </c>
      <c r="J574">
        <v>-21.47</v>
      </c>
    </row>
    <row r="575" spans="1:12" x14ac:dyDescent="0.25">
      <c r="A575">
        <v>35599</v>
      </c>
      <c r="B575" s="2">
        <v>36774</v>
      </c>
      <c r="C575" t="s">
        <v>361</v>
      </c>
      <c r="D575">
        <v>2000</v>
      </c>
      <c r="E575">
        <v>1457</v>
      </c>
      <c r="F575" t="s">
        <v>87</v>
      </c>
      <c r="H575" t="s">
        <v>6</v>
      </c>
      <c r="I575" t="s">
        <v>9</v>
      </c>
      <c r="J575">
        <v>-443.83</v>
      </c>
    </row>
    <row r="576" spans="1:12" x14ac:dyDescent="0.25">
      <c r="A576">
        <v>35599</v>
      </c>
      <c r="B576" s="2">
        <v>36777</v>
      </c>
      <c r="C576" t="s">
        <v>361</v>
      </c>
      <c r="D576">
        <v>2000</v>
      </c>
      <c r="E576">
        <v>1458</v>
      </c>
      <c r="F576" t="s">
        <v>415</v>
      </c>
      <c r="H576" t="s">
        <v>3</v>
      </c>
      <c r="I576" t="s">
        <v>4</v>
      </c>
      <c r="J576">
        <v>-270</v>
      </c>
    </row>
    <row r="577" spans="1:11" x14ac:dyDescent="0.25">
      <c r="A577">
        <v>35599</v>
      </c>
      <c r="B577" s="2">
        <v>36777</v>
      </c>
      <c r="C577" t="s">
        <v>361</v>
      </c>
      <c r="D577">
        <v>2000</v>
      </c>
      <c r="E577">
        <v>1459</v>
      </c>
      <c r="F577" t="s">
        <v>195</v>
      </c>
      <c r="H577" t="s">
        <v>3</v>
      </c>
      <c r="I577" t="s">
        <v>416</v>
      </c>
      <c r="J577">
        <v>-260</v>
      </c>
    </row>
    <row r="578" spans="1:11" x14ac:dyDescent="0.25">
      <c r="A578">
        <v>35599</v>
      </c>
      <c r="B578" s="2">
        <v>36777</v>
      </c>
      <c r="C578" t="s">
        <v>361</v>
      </c>
      <c r="D578">
        <v>2000</v>
      </c>
      <c r="E578">
        <v>1460</v>
      </c>
      <c r="F578" t="s">
        <v>431</v>
      </c>
      <c r="H578" t="s">
        <v>3</v>
      </c>
      <c r="I578" t="s">
        <v>275</v>
      </c>
      <c r="J578">
        <v>-120</v>
      </c>
    </row>
    <row r="579" spans="1:11" x14ac:dyDescent="0.25">
      <c r="A579">
        <v>35599</v>
      </c>
      <c r="B579" s="2">
        <v>36780</v>
      </c>
      <c r="C579" t="s">
        <v>361</v>
      </c>
      <c r="D579">
        <v>2000</v>
      </c>
      <c r="E579">
        <v>1461</v>
      </c>
      <c r="F579" t="s">
        <v>432</v>
      </c>
      <c r="H579" t="s">
        <v>6</v>
      </c>
      <c r="I579" t="s">
        <v>321</v>
      </c>
      <c r="J579">
        <v>-10.65</v>
      </c>
    </row>
    <row r="580" spans="1:11" x14ac:dyDescent="0.25">
      <c r="A580">
        <v>35599</v>
      </c>
      <c r="B580" s="2">
        <v>36780</v>
      </c>
      <c r="C580" t="s">
        <v>361</v>
      </c>
      <c r="D580">
        <v>2000</v>
      </c>
      <c r="E580">
        <v>1462</v>
      </c>
      <c r="F580" t="s">
        <v>273</v>
      </c>
      <c r="H580" t="s">
        <v>3</v>
      </c>
      <c r="I580" t="s">
        <v>275</v>
      </c>
      <c r="J580">
        <v>-87.5</v>
      </c>
    </row>
    <row r="581" spans="1:11" x14ac:dyDescent="0.25">
      <c r="A581">
        <v>35599</v>
      </c>
      <c r="B581" s="2">
        <v>36780</v>
      </c>
      <c r="C581" t="s">
        <v>361</v>
      </c>
      <c r="D581">
        <v>2000</v>
      </c>
      <c r="E581">
        <v>1463</v>
      </c>
      <c r="F581" t="s">
        <v>282</v>
      </c>
      <c r="H581" t="s">
        <v>3</v>
      </c>
      <c r="I581" t="s">
        <v>275</v>
      </c>
      <c r="J581">
        <v>-70</v>
      </c>
    </row>
    <row r="582" spans="1:11" x14ac:dyDescent="0.25">
      <c r="A582">
        <v>35599</v>
      </c>
      <c r="B582" s="2">
        <v>36780</v>
      </c>
      <c r="C582" t="s">
        <v>361</v>
      </c>
      <c r="D582">
        <v>2000</v>
      </c>
      <c r="E582">
        <v>1464</v>
      </c>
      <c r="F582" t="s">
        <v>433</v>
      </c>
      <c r="H582" t="s">
        <v>3</v>
      </c>
      <c r="I582" t="s">
        <v>275</v>
      </c>
      <c r="J582">
        <v>-70</v>
      </c>
    </row>
    <row r="583" spans="1:11" x14ac:dyDescent="0.25">
      <c r="A583">
        <v>35599</v>
      </c>
      <c r="B583" s="2">
        <v>36783</v>
      </c>
      <c r="C583" t="s">
        <v>361</v>
      </c>
      <c r="D583">
        <v>2000</v>
      </c>
      <c r="E583">
        <v>1465</v>
      </c>
      <c r="F583" t="s">
        <v>418</v>
      </c>
      <c r="H583" t="s">
        <v>6</v>
      </c>
      <c r="J583">
        <v>-342.76</v>
      </c>
      <c r="K583" t="s">
        <v>434</v>
      </c>
    </row>
    <row r="584" spans="1:11" x14ac:dyDescent="0.25">
      <c r="A584">
        <v>35599</v>
      </c>
      <c r="B584" s="2">
        <v>36784</v>
      </c>
      <c r="C584" t="s">
        <v>361</v>
      </c>
      <c r="D584">
        <v>2000</v>
      </c>
      <c r="E584">
        <v>1466</v>
      </c>
      <c r="F584" t="s">
        <v>413</v>
      </c>
      <c r="H584" t="s">
        <v>6</v>
      </c>
      <c r="I584" t="s">
        <v>321</v>
      </c>
      <c r="J584">
        <v>-29.22</v>
      </c>
    </row>
    <row r="585" spans="1:11" x14ac:dyDescent="0.25">
      <c r="A585">
        <v>35599</v>
      </c>
      <c r="B585" s="2">
        <v>36784</v>
      </c>
      <c r="C585" t="s">
        <v>361</v>
      </c>
      <c r="D585">
        <v>2000</v>
      </c>
      <c r="E585">
        <v>1467</v>
      </c>
      <c r="F585" t="s">
        <v>415</v>
      </c>
      <c r="H585" t="s">
        <v>3</v>
      </c>
      <c r="I585" t="s">
        <v>4</v>
      </c>
      <c r="J585">
        <v>-270</v>
      </c>
    </row>
    <row r="586" spans="1:11" x14ac:dyDescent="0.25">
      <c r="A586">
        <v>35599</v>
      </c>
      <c r="B586" s="2">
        <v>36784</v>
      </c>
      <c r="C586" t="s">
        <v>361</v>
      </c>
      <c r="D586">
        <v>2000</v>
      </c>
      <c r="E586">
        <v>1468</v>
      </c>
      <c r="F586" t="s">
        <v>195</v>
      </c>
      <c r="H586" t="s">
        <v>3</v>
      </c>
      <c r="I586" t="s">
        <v>416</v>
      </c>
      <c r="J586">
        <v>-260</v>
      </c>
    </row>
    <row r="587" spans="1:11" x14ac:dyDescent="0.25">
      <c r="A587">
        <v>35599</v>
      </c>
      <c r="B587" s="2">
        <v>36784</v>
      </c>
      <c r="C587" t="s">
        <v>361</v>
      </c>
      <c r="D587">
        <v>2000</v>
      </c>
      <c r="E587">
        <v>1469</v>
      </c>
      <c r="F587" t="s">
        <v>273</v>
      </c>
      <c r="H587" t="s">
        <v>3</v>
      </c>
      <c r="I587" t="s">
        <v>275</v>
      </c>
      <c r="J587">
        <v>-157.5</v>
      </c>
    </row>
    <row r="588" spans="1:11" x14ac:dyDescent="0.25">
      <c r="A588">
        <v>35599</v>
      </c>
      <c r="B588" s="2">
        <v>36784</v>
      </c>
      <c r="C588" t="s">
        <v>361</v>
      </c>
      <c r="D588">
        <v>2000</v>
      </c>
      <c r="E588">
        <v>1470</v>
      </c>
      <c r="F588" t="s">
        <v>433</v>
      </c>
      <c r="H588" t="s">
        <v>3</v>
      </c>
      <c r="I588" t="s">
        <v>275</v>
      </c>
      <c r="J588">
        <v>-140</v>
      </c>
    </row>
    <row r="589" spans="1:11" x14ac:dyDescent="0.25">
      <c r="A589">
        <v>35599</v>
      </c>
      <c r="B589" s="2">
        <v>36784</v>
      </c>
      <c r="C589" t="s">
        <v>361</v>
      </c>
      <c r="D589">
        <v>2000</v>
      </c>
      <c r="E589">
        <v>1471</v>
      </c>
      <c r="F589" t="s">
        <v>282</v>
      </c>
      <c r="H589" t="s">
        <v>3</v>
      </c>
      <c r="I589" t="s">
        <v>275</v>
      </c>
      <c r="J589">
        <v>-70</v>
      </c>
    </row>
    <row r="590" spans="1:11" x14ac:dyDescent="0.25">
      <c r="A590">
        <v>35599</v>
      </c>
      <c r="B590" s="2">
        <v>36787</v>
      </c>
      <c r="C590" t="s">
        <v>361</v>
      </c>
      <c r="D590">
        <v>2000</v>
      </c>
      <c r="E590">
        <v>1472</v>
      </c>
      <c r="F590" t="s">
        <v>335</v>
      </c>
      <c r="H590" t="s">
        <v>6</v>
      </c>
      <c r="I590" t="s">
        <v>68</v>
      </c>
      <c r="J590">
        <v>-176.14</v>
      </c>
      <c r="K590" t="s">
        <v>435</v>
      </c>
    </row>
    <row r="591" spans="1:11" x14ac:dyDescent="0.25">
      <c r="A591">
        <v>35599</v>
      </c>
      <c r="B591" s="2">
        <v>36788</v>
      </c>
      <c r="C591" t="s">
        <v>361</v>
      </c>
      <c r="D591">
        <v>2000</v>
      </c>
      <c r="E591">
        <v>1473</v>
      </c>
      <c r="F591" t="s">
        <v>436</v>
      </c>
      <c r="H591" t="s">
        <v>128</v>
      </c>
      <c r="I591" t="s">
        <v>437</v>
      </c>
      <c r="J591">
        <v>-100</v>
      </c>
    </row>
    <row r="592" spans="1:11" x14ac:dyDescent="0.25">
      <c r="A592">
        <v>35599</v>
      </c>
      <c r="B592" s="2">
        <v>36789</v>
      </c>
      <c r="C592" t="s">
        <v>361</v>
      </c>
      <c r="D592">
        <v>2000</v>
      </c>
      <c r="E592">
        <v>1474</v>
      </c>
      <c r="F592" t="s">
        <v>454</v>
      </c>
      <c r="H592" t="s">
        <v>3</v>
      </c>
      <c r="I592" t="s">
        <v>4</v>
      </c>
      <c r="J592">
        <v>-12</v>
      </c>
    </row>
    <row r="593" spans="1:10" x14ac:dyDescent="0.25">
      <c r="A593">
        <v>35599</v>
      </c>
      <c r="B593" s="2">
        <v>36791</v>
      </c>
      <c r="C593" t="s">
        <v>361</v>
      </c>
      <c r="D593">
        <v>2000</v>
      </c>
      <c r="E593">
        <v>1475</v>
      </c>
      <c r="F593" t="s">
        <v>195</v>
      </c>
      <c r="H593" t="s">
        <v>3</v>
      </c>
      <c r="I593" t="s">
        <v>416</v>
      </c>
      <c r="J593">
        <v>-260</v>
      </c>
    </row>
    <row r="594" spans="1:10" x14ac:dyDescent="0.25">
      <c r="A594">
        <v>35599</v>
      </c>
      <c r="B594" s="2">
        <v>36791</v>
      </c>
      <c r="C594" t="s">
        <v>361</v>
      </c>
      <c r="D594">
        <v>2000</v>
      </c>
      <c r="E594">
        <v>1476</v>
      </c>
      <c r="F594" t="s">
        <v>415</v>
      </c>
      <c r="H594" t="s">
        <v>3</v>
      </c>
      <c r="I594" t="s">
        <v>416</v>
      </c>
      <c r="J594">
        <v>-270</v>
      </c>
    </row>
    <row r="595" spans="1:10" x14ac:dyDescent="0.25">
      <c r="A595">
        <v>35599</v>
      </c>
      <c r="B595" s="2">
        <v>36791</v>
      </c>
      <c r="C595" t="s">
        <v>361</v>
      </c>
      <c r="D595">
        <v>2000</v>
      </c>
      <c r="E595">
        <v>1477</v>
      </c>
      <c r="F595" t="s">
        <v>438</v>
      </c>
      <c r="H595" t="s">
        <v>6</v>
      </c>
      <c r="J595">
        <v>-322.33999999999997</v>
      </c>
    </row>
    <row r="596" spans="1:10" x14ac:dyDescent="0.25">
      <c r="A596">
        <v>35599</v>
      </c>
      <c r="B596" s="2">
        <v>36798</v>
      </c>
      <c r="C596" t="s">
        <v>361</v>
      </c>
      <c r="D596">
        <v>2000</v>
      </c>
      <c r="E596">
        <v>1479</v>
      </c>
      <c r="F596" t="s">
        <v>415</v>
      </c>
      <c r="H596" t="s">
        <v>3</v>
      </c>
      <c r="I596" t="s">
        <v>4</v>
      </c>
      <c r="J596">
        <v>-270</v>
      </c>
    </row>
    <row r="597" spans="1:10" x14ac:dyDescent="0.25">
      <c r="A597">
        <v>35599</v>
      </c>
      <c r="B597" s="2">
        <v>36798</v>
      </c>
      <c r="C597" t="s">
        <v>361</v>
      </c>
      <c r="D597">
        <v>2000</v>
      </c>
      <c r="E597">
        <v>1480</v>
      </c>
      <c r="F597" t="s">
        <v>195</v>
      </c>
      <c r="H597" t="s">
        <v>3</v>
      </c>
      <c r="I597" t="s">
        <v>416</v>
      </c>
      <c r="J597">
        <v>-260</v>
      </c>
    </row>
    <row r="598" spans="1:10" x14ac:dyDescent="0.25">
      <c r="A598">
        <v>38385</v>
      </c>
      <c r="B598" s="2">
        <v>36770</v>
      </c>
      <c r="C598" t="s">
        <v>361</v>
      </c>
      <c r="D598">
        <v>2000</v>
      </c>
      <c r="F598" t="s">
        <v>368</v>
      </c>
      <c r="H598" t="s">
        <v>6</v>
      </c>
      <c r="J598">
        <v>-24.67</v>
      </c>
    </row>
    <row r="599" spans="1:10" x14ac:dyDescent="0.25">
      <c r="A599">
        <v>38385</v>
      </c>
      <c r="B599" s="2">
        <v>36774</v>
      </c>
      <c r="C599" t="s">
        <v>361</v>
      </c>
      <c r="D599">
        <v>2000</v>
      </c>
      <c r="F599" t="s">
        <v>36</v>
      </c>
      <c r="H599" t="s">
        <v>6</v>
      </c>
      <c r="J599">
        <v>-57.37</v>
      </c>
    </row>
    <row r="600" spans="1:10" x14ac:dyDescent="0.25">
      <c r="A600">
        <v>38385</v>
      </c>
      <c r="B600" s="2">
        <v>36775</v>
      </c>
      <c r="C600" t="s">
        <v>361</v>
      </c>
      <c r="D600">
        <v>2000</v>
      </c>
      <c r="F600" t="s">
        <v>385</v>
      </c>
      <c r="H600" t="s">
        <v>393</v>
      </c>
      <c r="I600" t="s">
        <v>53</v>
      </c>
      <c r="J600">
        <v>-31.16</v>
      </c>
    </row>
    <row r="601" spans="1:10" x14ac:dyDescent="0.25">
      <c r="A601">
        <v>38385</v>
      </c>
      <c r="B601" s="2">
        <v>36775</v>
      </c>
      <c r="C601" t="s">
        <v>361</v>
      </c>
      <c r="D601">
        <v>2000</v>
      </c>
      <c r="F601" t="s">
        <v>439</v>
      </c>
      <c r="H601" t="s">
        <v>6</v>
      </c>
      <c r="J601">
        <v>-25.16</v>
      </c>
    </row>
    <row r="602" spans="1:10" x14ac:dyDescent="0.25">
      <c r="A602">
        <v>38385</v>
      </c>
      <c r="B602" s="2">
        <v>36777</v>
      </c>
      <c r="C602" t="s">
        <v>361</v>
      </c>
      <c r="D602">
        <v>2000</v>
      </c>
      <c r="F602" t="s">
        <v>368</v>
      </c>
      <c r="H602" t="s">
        <v>6</v>
      </c>
      <c r="J602">
        <v>-21.97</v>
      </c>
    </row>
    <row r="603" spans="1:10" x14ac:dyDescent="0.25">
      <c r="A603">
        <v>38385</v>
      </c>
      <c r="B603" s="2">
        <v>36780</v>
      </c>
      <c r="C603" t="s">
        <v>361</v>
      </c>
      <c r="D603">
        <v>2000</v>
      </c>
      <c r="F603" t="s">
        <v>368</v>
      </c>
      <c r="H603" t="s">
        <v>6</v>
      </c>
      <c r="J603">
        <v>-131.49</v>
      </c>
    </row>
    <row r="604" spans="1:10" x14ac:dyDescent="0.25">
      <c r="A604">
        <v>38385</v>
      </c>
      <c r="B604" s="2">
        <v>36780</v>
      </c>
      <c r="C604" t="s">
        <v>361</v>
      </c>
      <c r="D604">
        <v>2000</v>
      </c>
      <c r="F604" t="s">
        <v>368</v>
      </c>
      <c r="H604" t="s">
        <v>6</v>
      </c>
      <c r="J604">
        <v>-46.23</v>
      </c>
    </row>
    <row r="605" spans="1:10" x14ac:dyDescent="0.25">
      <c r="A605">
        <v>38385</v>
      </c>
      <c r="B605" s="2">
        <v>36780</v>
      </c>
      <c r="C605" t="s">
        <v>361</v>
      </c>
      <c r="D605">
        <v>2000</v>
      </c>
      <c r="F605" t="s">
        <v>388</v>
      </c>
      <c r="H605" t="s">
        <v>393</v>
      </c>
      <c r="I605" t="s">
        <v>53</v>
      </c>
      <c r="J605">
        <v>-20</v>
      </c>
    </row>
    <row r="606" spans="1:10" x14ac:dyDescent="0.25">
      <c r="A606">
        <v>38385</v>
      </c>
      <c r="B606" s="2">
        <v>36782</v>
      </c>
      <c r="C606" t="s">
        <v>361</v>
      </c>
      <c r="D606">
        <v>2000</v>
      </c>
      <c r="F606" t="s">
        <v>369</v>
      </c>
      <c r="H606" t="s">
        <v>6</v>
      </c>
      <c r="J606">
        <v>-215.15</v>
      </c>
    </row>
    <row r="607" spans="1:10" x14ac:dyDescent="0.25">
      <c r="A607">
        <v>38385</v>
      </c>
      <c r="B607" s="2">
        <v>36782</v>
      </c>
      <c r="C607" t="s">
        <v>361</v>
      </c>
      <c r="D607">
        <v>2000</v>
      </c>
      <c r="F607" t="s">
        <v>388</v>
      </c>
      <c r="H607" t="s">
        <v>393</v>
      </c>
      <c r="I607" t="s">
        <v>53</v>
      </c>
      <c r="J607">
        <v>-29</v>
      </c>
    </row>
    <row r="608" spans="1:10" x14ac:dyDescent="0.25">
      <c r="A608">
        <v>38385</v>
      </c>
      <c r="B608" s="2">
        <v>36788</v>
      </c>
      <c r="C608" t="s">
        <v>361</v>
      </c>
      <c r="D608">
        <v>2000</v>
      </c>
      <c r="F608" t="s">
        <v>378</v>
      </c>
      <c r="H608" t="s">
        <v>393</v>
      </c>
      <c r="I608" t="s">
        <v>53</v>
      </c>
      <c r="J608">
        <v>-31.3</v>
      </c>
    </row>
    <row r="609" spans="1:10" x14ac:dyDescent="0.25">
      <c r="A609">
        <v>38385</v>
      </c>
      <c r="B609" s="2">
        <v>36791</v>
      </c>
      <c r="C609" t="s">
        <v>361</v>
      </c>
      <c r="D609">
        <v>2000</v>
      </c>
      <c r="F609" t="s">
        <v>368</v>
      </c>
      <c r="H609" t="s">
        <v>6</v>
      </c>
      <c r="J609">
        <v>-162.66999999999999</v>
      </c>
    </row>
    <row r="610" spans="1:10" x14ac:dyDescent="0.25">
      <c r="A610">
        <v>38385</v>
      </c>
      <c r="B610" s="27">
        <v>36794</v>
      </c>
      <c r="C610" t="s">
        <v>361</v>
      </c>
      <c r="D610">
        <v>2000</v>
      </c>
      <c r="F610" t="s">
        <v>126</v>
      </c>
      <c r="H610" t="s">
        <v>128</v>
      </c>
      <c r="I610" t="s">
        <v>129</v>
      </c>
      <c r="J610" s="26">
        <v>10000</v>
      </c>
    </row>
    <row r="611" spans="1:10" x14ac:dyDescent="0.25">
      <c r="A611">
        <v>38385</v>
      </c>
      <c r="B611" s="2">
        <v>36794</v>
      </c>
      <c r="C611" t="s">
        <v>361</v>
      </c>
      <c r="D611">
        <v>2000</v>
      </c>
      <c r="F611" t="s">
        <v>368</v>
      </c>
      <c r="H611" t="s">
        <v>6</v>
      </c>
      <c r="J611">
        <v>-123.36</v>
      </c>
    </row>
    <row r="612" spans="1:10" x14ac:dyDescent="0.25">
      <c r="A612">
        <v>38385</v>
      </c>
      <c r="B612" s="2">
        <v>36794</v>
      </c>
      <c r="C612" t="s">
        <v>361</v>
      </c>
      <c r="D612">
        <v>2000</v>
      </c>
      <c r="F612" t="s">
        <v>385</v>
      </c>
      <c r="H612" t="s">
        <v>393</v>
      </c>
      <c r="I612" t="s">
        <v>53</v>
      </c>
      <c r="J612">
        <v>-30.5</v>
      </c>
    </row>
    <row r="613" spans="1:10" x14ac:dyDescent="0.25">
      <c r="A613">
        <v>38385</v>
      </c>
      <c r="B613" s="2">
        <v>36796</v>
      </c>
      <c r="C613" t="s">
        <v>361</v>
      </c>
      <c r="D613">
        <v>2000</v>
      </c>
      <c r="F613" t="s">
        <v>440</v>
      </c>
      <c r="H613" t="s">
        <v>6</v>
      </c>
      <c r="J613">
        <v>-86.12</v>
      </c>
    </row>
    <row r="614" spans="1:10" x14ac:dyDescent="0.25">
      <c r="A614">
        <v>38385</v>
      </c>
      <c r="B614" s="2">
        <v>36797</v>
      </c>
      <c r="C614" t="s">
        <v>361</v>
      </c>
      <c r="D614">
        <v>2000</v>
      </c>
      <c r="F614" t="s">
        <v>368</v>
      </c>
      <c r="H614" t="s">
        <v>6</v>
      </c>
      <c r="J614">
        <v>-59.75</v>
      </c>
    </row>
    <row r="615" spans="1:10" x14ac:dyDescent="0.25">
      <c r="A615">
        <v>38385</v>
      </c>
      <c r="B615" s="2">
        <v>36798</v>
      </c>
      <c r="C615" t="s">
        <v>361</v>
      </c>
      <c r="D615">
        <v>2000</v>
      </c>
      <c r="F615" t="s">
        <v>385</v>
      </c>
      <c r="H615" t="s">
        <v>393</v>
      </c>
      <c r="I615" t="s">
        <v>53</v>
      </c>
      <c r="J615">
        <v>-31</v>
      </c>
    </row>
    <row r="616" spans="1:10" x14ac:dyDescent="0.25">
      <c r="A616">
        <v>38385</v>
      </c>
      <c r="B616" s="2">
        <v>36798</v>
      </c>
      <c r="C616" t="s">
        <v>361</v>
      </c>
      <c r="D616">
        <v>2000</v>
      </c>
      <c r="F616" t="s">
        <v>368</v>
      </c>
      <c r="H616" t="s">
        <v>6</v>
      </c>
      <c r="J616">
        <v>-12.67</v>
      </c>
    </row>
    <row r="617" spans="1:10" x14ac:dyDescent="0.25">
      <c r="A617">
        <v>38385</v>
      </c>
      <c r="B617" s="2">
        <v>36767</v>
      </c>
      <c r="C617" t="s">
        <v>361</v>
      </c>
      <c r="D617">
        <v>2000</v>
      </c>
      <c r="E617">
        <v>1179</v>
      </c>
      <c r="F617" t="s">
        <v>441</v>
      </c>
      <c r="H617" t="s">
        <v>393</v>
      </c>
      <c r="I617" t="s">
        <v>395</v>
      </c>
      <c r="J617">
        <v>-496.58</v>
      </c>
    </row>
    <row r="618" spans="1:10" x14ac:dyDescent="0.25">
      <c r="A618">
        <v>38385</v>
      </c>
      <c r="B618" s="2">
        <v>36766</v>
      </c>
      <c r="C618" t="s">
        <v>361</v>
      </c>
      <c r="D618">
        <v>2000</v>
      </c>
      <c r="E618">
        <v>1180</v>
      </c>
      <c r="F618" t="s">
        <v>363</v>
      </c>
      <c r="H618" t="s">
        <v>396</v>
      </c>
      <c r="I618" t="s">
        <v>304</v>
      </c>
      <c r="J618">
        <v>-3941.3</v>
      </c>
    </row>
    <row r="619" spans="1:10" x14ac:dyDescent="0.25">
      <c r="A619">
        <v>38385</v>
      </c>
      <c r="B619" s="2">
        <v>36766</v>
      </c>
      <c r="C619" t="s">
        <v>361</v>
      </c>
      <c r="D619">
        <v>2000</v>
      </c>
      <c r="E619">
        <v>1181</v>
      </c>
      <c r="F619" t="s">
        <v>442</v>
      </c>
      <c r="H619" t="s">
        <v>18</v>
      </c>
      <c r="I619" t="s">
        <v>128</v>
      </c>
      <c r="J619">
        <v>-25</v>
      </c>
    </row>
    <row r="620" spans="1:10" x14ac:dyDescent="0.25">
      <c r="A620">
        <v>38385</v>
      </c>
      <c r="B620" s="2">
        <v>36773</v>
      </c>
      <c r="C620" t="s">
        <v>361</v>
      </c>
      <c r="D620">
        <v>2000</v>
      </c>
      <c r="E620">
        <v>1182</v>
      </c>
      <c r="F620" t="s">
        <v>443</v>
      </c>
      <c r="H620" t="s">
        <v>393</v>
      </c>
      <c r="I620" t="s">
        <v>128</v>
      </c>
      <c r="J620">
        <v>-45</v>
      </c>
    </row>
    <row r="621" spans="1:10" x14ac:dyDescent="0.25">
      <c r="A621">
        <v>38385</v>
      </c>
      <c r="B621" s="2">
        <v>36782</v>
      </c>
      <c r="C621" t="s">
        <v>361</v>
      </c>
      <c r="D621">
        <v>2000</v>
      </c>
      <c r="E621">
        <v>1185</v>
      </c>
      <c r="F621" t="s">
        <v>444</v>
      </c>
      <c r="H621" t="s">
        <v>393</v>
      </c>
      <c r="I621" t="s">
        <v>394</v>
      </c>
      <c r="J621">
        <v>-792.28</v>
      </c>
    </row>
  </sheetData>
  <autoFilter ref="A2:N621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2" max="10" man="1"/>
    <brk id="137" max="10" man="1"/>
    <brk id="174" max="10" man="1"/>
    <brk id="216" max="10" man="1"/>
    <brk id="268" max="10" man="1"/>
    <brk id="329" max="10" man="1"/>
    <brk id="372" max="16383" man="1"/>
    <brk id="376" max="16383" man="1"/>
    <brk id="381" max="10" man="1"/>
    <brk id="426" max="16383" man="1"/>
    <brk id="453" max="16383" man="1"/>
    <brk id="488" max="10" man="1"/>
    <brk id="520" max="16383" man="1"/>
    <brk id="549" max="10" man="1"/>
    <brk id="597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workbookViewId="0">
      <selection activeCell="C48" sqref="C48"/>
    </sheetView>
  </sheetViews>
  <sheetFormatPr defaultRowHeight="13.2" x14ac:dyDescent="0.25"/>
  <sheetData>
    <row r="1" spans="2:4" x14ac:dyDescent="0.25">
      <c r="B1" t="s">
        <v>26</v>
      </c>
      <c r="D1" t="s">
        <v>28</v>
      </c>
    </row>
    <row r="3" spans="2:4" x14ac:dyDescent="0.25">
      <c r="B3" t="s">
        <v>17</v>
      </c>
      <c r="C3" t="s">
        <v>20</v>
      </c>
    </row>
    <row r="4" spans="2:4" x14ac:dyDescent="0.25">
      <c r="C4" t="s">
        <v>212</v>
      </c>
    </row>
    <row r="5" spans="2:4" x14ac:dyDescent="0.25">
      <c r="C5" t="s">
        <v>21</v>
      </c>
    </row>
    <row r="6" spans="2:4" x14ac:dyDescent="0.25">
      <c r="C6" t="s">
        <v>211</v>
      </c>
    </row>
    <row r="7" spans="2:4" x14ac:dyDescent="0.25">
      <c r="C7" t="s">
        <v>210</v>
      </c>
    </row>
    <row r="8" spans="2:4" x14ac:dyDescent="0.25">
      <c r="C8" t="s">
        <v>213</v>
      </c>
    </row>
    <row r="9" spans="2:4" x14ac:dyDescent="0.25">
      <c r="C9" t="s">
        <v>226</v>
      </c>
    </row>
    <row r="12" spans="2:4" x14ac:dyDescent="0.25">
      <c r="B12" t="s">
        <v>3</v>
      </c>
      <c r="C12" t="s">
        <v>4</v>
      </c>
    </row>
    <row r="13" spans="2:4" x14ac:dyDescent="0.25">
      <c r="C13" t="s">
        <v>5</v>
      </c>
    </row>
    <row r="14" spans="2:4" x14ac:dyDescent="0.25">
      <c r="C14" t="s">
        <v>275</v>
      </c>
    </row>
    <row r="16" spans="2:4" x14ac:dyDescent="0.25">
      <c r="B16" t="s">
        <v>6</v>
      </c>
      <c r="C16" t="s">
        <v>7</v>
      </c>
    </row>
    <row r="17" spans="3:3" x14ac:dyDescent="0.25">
      <c r="C17" t="s">
        <v>8</v>
      </c>
    </row>
    <row r="18" spans="3:3" x14ac:dyDescent="0.25">
      <c r="C18" t="s">
        <v>9</v>
      </c>
    </row>
    <row r="19" spans="3:3" x14ac:dyDescent="0.25">
      <c r="C19" t="s">
        <v>10</v>
      </c>
    </row>
    <row r="20" spans="3:3" x14ac:dyDescent="0.25">
      <c r="C20" t="s">
        <v>11</v>
      </c>
    </row>
    <row r="21" spans="3:3" x14ac:dyDescent="0.25">
      <c r="C21" t="s">
        <v>12</v>
      </c>
    </row>
    <row r="22" spans="3:3" x14ac:dyDescent="0.25">
      <c r="C22" t="s">
        <v>13</v>
      </c>
    </row>
    <row r="23" spans="3:3" x14ac:dyDescent="0.25">
      <c r="C23" t="s">
        <v>14</v>
      </c>
    </row>
    <row r="24" spans="3:3" x14ac:dyDescent="0.25">
      <c r="C24" t="s">
        <v>15</v>
      </c>
    </row>
    <row r="25" spans="3:3" x14ac:dyDescent="0.25">
      <c r="C25" t="s">
        <v>16</v>
      </c>
    </row>
    <row r="26" spans="3:3" x14ac:dyDescent="0.25">
      <c r="C26" t="s">
        <v>38</v>
      </c>
    </row>
    <row r="27" spans="3:3" x14ac:dyDescent="0.25">
      <c r="C27" t="s">
        <v>46</v>
      </c>
    </row>
    <row r="28" spans="3:3" x14ac:dyDescent="0.25">
      <c r="C28" t="s">
        <v>68</v>
      </c>
    </row>
    <row r="29" spans="3:3" x14ac:dyDescent="0.25">
      <c r="C29" t="s">
        <v>14</v>
      </c>
    </row>
    <row r="30" spans="3:3" x14ac:dyDescent="0.25">
      <c r="C30" t="s">
        <v>238</v>
      </c>
    </row>
    <row r="31" spans="3:3" x14ac:dyDescent="0.25">
      <c r="C31" t="s">
        <v>292</v>
      </c>
    </row>
    <row r="32" spans="3:3" x14ac:dyDescent="0.25">
      <c r="C32" t="s">
        <v>53</v>
      </c>
    </row>
    <row r="34" spans="2:3" x14ac:dyDescent="0.25">
      <c r="B34" t="s">
        <v>51</v>
      </c>
      <c r="C34" t="s">
        <v>10</v>
      </c>
    </row>
    <row r="35" spans="2:3" x14ac:dyDescent="0.25">
      <c r="C35" t="s">
        <v>11</v>
      </c>
    </row>
    <row r="36" spans="2:3" x14ac:dyDescent="0.25">
      <c r="C36" t="s">
        <v>52</v>
      </c>
    </row>
    <row r="37" spans="2:3" x14ac:dyDescent="0.25">
      <c r="C37" t="s">
        <v>53</v>
      </c>
    </row>
    <row r="38" spans="2:3" x14ac:dyDescent="0.25">
      <c r="C38" t="s">
        <v>54</v>
      </c>
    </row>
    <row r="41" spans="2:3" x14ac:dyDescent="0.25">
      <c r="B41" t="s">
        <v>18</v>
      </c>
      <c r="C41" t="s">
        <v>19</v>
      </c>
    </row>
    <row r="42" spans="2:3" x14ac:dyDescent="0.25">
      <c r="C42" t="s">
        <v>205</v>
      </c>
    </row>
    <row r="43" spans="2:3" x14ac:dyDescent="0.25">
      <c r="C43" t="s">
        <v>63</v>
      </c>
    </row>
    <row r="44" spans="2:3" x14ac:dyDescent="0.25">
      <c r="C44" t="s">
        <v>15</v>
      </c>
    </row>
    <row r="45" spans="2:3" x14ac:dyDescent="0.25">
      <c r="C45" t="s">
        <v>275</v>
      </c>
    </row>
    <row r="46" spans="2:3" x14ac:dyDescent="0.25">
      <c r="C46" t="s">
        <v>302</v>
      </c>
    </row>
    <row r="47" spans="2:3" x14ac:dyDescent="0.25">
      <c r="C47" t="s">
        <v>128</v>
      </c>
    </row>
    <row r="49" spans="2:3" x14ac:dyDescent="0.25">
      <c r="B49" t="s">
        <v>393</v>
      </c>
      <c r="C49" t="s">
        <v>394</v>
      </c>
    </row>
    <row r="50" spans="2:3" x14ac:dyDescent="0.25">
      <c r="C50" t="s">
        <v>395</v>
      </c>
    </row>
    <row r="51" spans="2:3" x14ac:dyDescent="0.25">
      <c r="C51" t="s">
        <v>128</v>
      </c>
    </row>
    <row r="52" spans="2:3" x14ac:dyDescent="0.25">
      <c r="C52" t="s">
        <v>307</v>
      </c>
    </row>
    <row r="54" spans="2:3" x14ac:dyDescent="0.25">
      <c r="B54" t="s">
        <v>396</v>
      </c>
      <c r="C54" t="s">
        <v>304</v>
      </c>
    </row>
    <row r="55" spans="2:3" x14ac:dyDescent="0.25">
      <c r="C55" t="s">
        <v>397</v>
      </c>
    </row>
    <row r="57" spans="2:3" x14ac:dyDescent="0.25">
      <c r="B57" t="s">
        <v>303</v>
      </c>
      <c r="C57" t="s">
        <v>401</v>
      </c>
    </row>
    <row r="58" spans="2:3" x14ac:dyDescent="0.25">
      <c r="C58" t="s">
        <v>302</v>
      </c>
    </row>
    <row r="60" spans="2:3" x14ac:dyDescent="0.25">
      <c r="B60" t="s">
        <v>128</v>
      </c>
      <c r="C60" t="s">
        <v>129</v>
      </c>
    </row>
    <row r="61" spans="2:3" x14ac:dyDescent="0.25">
      <c r="C61" t="s">
        <v>307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4" workbookViewId="0">
      <selection activeCell="B28" sqref="B28"/>
    </sheetView>
  </sheetViews>
  <sheetFormatPr defaultRowHeight="13.2" x14ac:dyDescent="0.25"/>
  <cols>
    <col min="1" max="1" width="11.5546875" customWidth="1"/>
    <col min="2" max="2" width="12.33203125" style="24" bestFit="1" customWidth="1"/>
    <col min="5" max="5" width="10.33203125" customWidth="1"/>
    <col min="9" max="9" width="10.33203125" bestFit="1" customWidth="1"/>
  </cols>
  <sheetData>
    <row r="2" spans="1:11" x14ac:dyDescent="0.25">
      <c r="A2" t="s">
        <v>20</v>
      </c>
      <c r="B2" s="24">
        <v>18500</v>
      </c>
      <c r="D2">
        <f>3400*12</f>
        <v>40800</v>
      </c>
      <c r="H2" t="s">
        <v>20</v>
      </c>
      <c r="I2">
        <f>44*410*0.85*12</f>
        <v>184008</v>
      </c>
      <c r="K2" t="s">
        <v>318</v>
      </c>
    </row>
    <row r="3" spans="1:11" x14ac:dyDescent="0.25">
      <c r="H3" t="s">
        <v>51</v>
      </c>
      <c r="I3">
        <v>12000</v>
      </c>
    </row>
    <row r="4" spans="1:11" x14ac:dyDescent="0.25">
      <c r="A4" t="s">
        <v>51</v>
      </c>
      <c r="B4" s="24">
        <v>4000</v>
      </c>
      <c r="H4" t="s">
        <v>302</v>
      </c>
      <c r="I4" s="24">
        <v>4100</v>
      </c>
    </row>
    <row r="5" spans="1:11" x14ac:dyDescent="0.25">
      <c r="A5" t="s">
        <v>302</v>
      </c>
      <c r="B5" s="24">
        <v>375</v>
      </c>
      <c r="H5" t="s">
        <v>303</v>
      </c>
      <c r="I5" s="24">
        <v>12000</v>
      </c>
    </row>
    <row r="6" spans="1:11" x14ac:dyDescent="0.25">
      <c r="A6" t="s">
        <v>303</v>
      </c>
      <c r="B6" s="24">
        <v>1000</v>
      </c>
      <c r="H6" t="s">
        <v>6</v>
      </c>
      <c r="I6" s="24">
        <v>15000</v>
      </c>
    </row>
    <row r="7" spans="1:11" x14ac:dyDescent="0.25">
      <c r="A7" t="s">
        <v>6</v>
      </c>
      <c r="B7" s="24">
        <v>1500</v>
      </c>
      <c r="H7" t="s">
        <v>304</v>
      </c>
      <c r="I7" s="24">
        <f>3941*12</f>
        <v>47292</v>
      </c>
    </row>
    <row r="8" spans="1:11" x14ac:dyDescent="0.25">
      <c r="A8" t="s">
        <v>304</v>
      </c>
      <c r="B8" s="24">
        <v>3941</v>
      </c>
      <c r="H8" t="s">
        <v>4</v>
      </c>
      <c r="I8" s="24">
        <v>24000</v>
      </c>
    </row>
    <row r="9" spans="1:11" x14ac:dyDescent="0.25">
      <c r="A9" t="s">
        <v>461</v>
      </c>
      <c r="B9" s="24">
        <v>1200</v>
      </c>
      <c r="H9" t="s">
        <v>306</v>
      </c>
      <c r="I9" s="24">
        <v>12000</v>
      </c>
    </row>
    <row r="10" spans="1:11" x14ac:dyDescent="0.25">
      <c r="A10" t="s">
        <v>416</v>
      </c>
      <c r="B10" s="24">
        <f>B2*0.07</f>
        <v>1295.0000000000002</v>
      </c>
      <c r="I10" s="24"/>
    </row>
    <row r="11" spans="1:11" x14ac:dyDescent="0.25">
      <c r="I11" s="24"/>
    </row>
    <row r="12" spans="1:11" x14ac:dyDescent="0.25">
      <c r="A12" t="s">
        <v>305</v>
      </c>
      <c r="B12" s="31">
        <f>SUM(B4:B11)</f>
        <v>13311</v>
      </c>
      <c r="I12" s="24"/>
    </row>
    <row r="13" spans="1:11" x14ac:dyDescent="0.25">
      <c r="H13" t="s">
        <v>314</v>
      </c>
      <c r="I13" s="24">
        <f>I2-SUM(I3:I9)</f>
        <v>57616</v>
      </c>
    </row>
    <row r="14" spans="1:11" x14ac:dyDescent="0.25">
      <c r="A14" t="s">
        <v>314</v>
      </c>
      <c r="B14" s="24">
        <f>B2-B12</f>
        <v>5189</v>
      </c>
    </row>
    <row r="15" spans="1:11" x14ac:dyDescent="0.25">
      <c r="E15" t="s">
        <v>307</v>
      </c>
      <c r="F15">
        <f>14.62*40</f>
        <v>584.79999999999995</v>
      </c>
    </row>
    <row r="16" spans="1:11" x14ac:dyDescent="0.25">
      <c r="A16" t="s">
        <v>312</v>
      </c>
      <c r="B16" s="24">
        <f>B14*12</f>
        <v>62268</v>
      </c>
      <c r="E16" t="s">
        <v>308</v>
      </c>
      <c r="F16">
        <f>20*10</f>
        <v>200</v>
      </c>
    </row>
    <row r="17" spans="1:6" x14ac:dyDescent="0.25">
      <c r="E17" t="s">
        <v>309</v>
      </c>
      <c r="F17">
        <f>F15+F16</f>
        <v>784.8</v>
      </c>
    </row>
    <row r="18" spans="1:6" x14ac:dyDescent="0.25">
      <c r="E18" t="s">
        <v>310</v>
      </c>
      <c r="F18">
        <f>F17*52</f>
        <v>40809.599999999999</v>
      </c>
    </row>
    <row r="19" spans="1:6" x14ac:dyDescent="0.25">
      <c r="E19" t="s">
        <v>311</v>
      </c>
      <c r="F19">
        <f>F18/12</f>
        <v>3400.7999999999997</v>
      </c>
    </row>
    <row r="20" spans="1:6" x14ac:dyDescent="0.25">
      <c r="B20" s="24">
        <f>B18*12</f>
        <v>0</v>
      </c>
    </row>
    <row r="22" spans="1:6" x14ac:dyDescent="0.25">
      <c r="A22" t="s">
        <v>313</v>
      </c>
      <c r="B22" s="24">
        <f>(B8*12)+B16</f>
        <v>109560</v>
      </c>
    </row>
    <row r="25" spans="1:6" x14ac:dyDescent="0.25">
      <c r="A25" t="s">
        <v>317</v>
      </c>
      <c r="B25" s="24">
        <f>SUM(B22:B24)</f>
        <v>109560</v>
      </c>
    </row>
    <row r="26" spans="1:6" x14ac:dyDescent="0.25">
      <c r="A26" t="s">
        <v>315</v>
      </c>
      <c r="B26" s="23">
        <v>0.13</v>
      </c>
    </row>
    <row r="28" spans="1:6" x14ac:dyDescent="0.25">
      <c r="A28" t="s">
        <v>316</v>
      </c>
      <c r="B28" s="24">
        <v>850000</v>
      </c>
    </row>
    <row r="30" spans="1:6" x14ac:dyDescent="0.25">
      <c r="A30" t="s">
        <v>462</v>
      </c>
      <c r="B30" s="32">
        <f>B28*0.06</f>
        <v>51000</v>
      </c>
    </row>
    <row r="32" spans="1:6" x14ac:dyDescent="0.25">
      <c r="A32" t="s">
        <v>397</v>
      </c>
      <c r="B32" s="32">
        <f>B28*0.02</f>
        <v>17000</v>
      </c>
    </row>
    <row r="34" spans="1:2" x14ac:dyDescent="0.25">
      <c r="A34" t="s">
        <v>463</v>
      </c>
      <c r="B34" s="24">
        <f>B28-B30-B32</f>
        <v>782000</v>
      </c>
    </row>
    <row r="36" spans="1:2" x14ac:dyDescent="0.25">
      <c r="A36" t="s">
        <v>464</v>
      </c>
      <c r="B36" s="24">
        <v>475000</v>
      </c>
    </row>
    <row r="38" spans="1:2" x14ac:dyDescent="0.25">
      <c r="A38" t="s">
        <v>465</v>
      </c>
      <c r="B38" s="24">
        <f>B34-B36</f>
        <v>307000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utility</vt:lpstr>
      <vt:lpstr>pivot</vt:lpstr>
      <vt:lpstr>Checkbook</vt:lpstr>
      <vt:lpstr>Categories</vt:lpstr>
      <vt:lpstr>Pro Forma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2000-10-11T18:54:21Z</cp:lastPrinted>
  <dcterms:created xsi:type="dcterms:W3CDTF">2000-07-02T21:14:35Z</dcterms:created>
  <dcterms:modified xsi:type="dcterms:W3CDTF">2023-09-10T15:32:10Z</dcterms:modified>
</cp:coreProperties>
</file>