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7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'E12.XLS'!$A$1:$AC$55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I34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<sst xmlns="http://schemas.openxmlformats.org/spreadsheetml/2006/main" count="993" uniqueCount="510">
  <si>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</si>
  <si>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</si>
  <si>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</si>
  <si>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</si>
  <si>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</si>
  <si>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</si>
  <si>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</si>
  <si>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</si>
  <si>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</si>
  <si>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</si>
  <si>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</si>
  <si>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</si>
  <si>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</si>
  <si>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</si>
  <si>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</si>
  <si>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</si>
  <si>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</si>
  <si>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</si>
  <si>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</si>
  <si>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</si>
  <si>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</si>
  <si>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</si>
  <si>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</si>
  <si>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</si>
  <si>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</si>
  <si>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</si>
  <si>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</si>
  <si>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</si>
  <si>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</si>
  <si>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</si>
  <si>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</si>
  <si>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</si>
  <si>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</si>
  <si>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</si>
  <si>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</si>
  <si>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</si>
  <si>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</si>
  <si>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</si>
  <si>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</si>
  <si>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</si>
  <si>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</si>
  <si>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</si>
  <si>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</si>
  <si>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</si>
  <si>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</si>
  <si>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</si>
  <si>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</si>
  <si>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</si>
  <si>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</si>
  <si>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</si>
  <si>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</si>
  <si>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</si>
  <si>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</si>
  <si>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</si>
  <si>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</si>
  <si>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</si>
  <si>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</si>
  <si>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</si>
  <si>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</si>
  <si>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</si>
  <si>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</si>
  <si>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</si>
  <si>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</si>
  <si>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</si>
  <si>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</si>
  <si>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</si>
  <si>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</si>
  <si>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</si>
  <si>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</si>
  <si>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</si>
  <si>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</si>
  <si>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</si>
  <si>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</si>
  <si>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</si>
  <si>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</si>
  <si>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</si>
  <si>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</si>
  <si>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</si>
  <si>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</si>
  <si>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</si>
  <si>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</si>
  <si>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</si>
  <si>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</si>
  <si>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</si>
  <si>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</si>
  <si>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</si>
  <si>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</si>
  <si>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</si>
  <si>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</si>
  <si>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</si>
  <si>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</si>
  <si>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</si>
  <si>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</si>
  <si>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</si>
  <si>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</si>
  <si>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</si>
  <si>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</si>
  <si>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</si>
  <si>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</si>
  <si>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</si>
  <si>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</si>
  <si>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</si>
  <si>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</si>
  <si>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</si>
  <si>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</si>
  <si>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</si>
  <si>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</si>
  <si>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</si>
  <si>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</si>
  <si>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</si>
  <si>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</si>
  <si>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</si>
  <si>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</si>
  <si>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</si>
  <si>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</si>
  <si>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</si>
  <si>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</si>
  <si>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</si>
  <si>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</si>
  <si>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</si>
  <si>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</si>
  <si>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</si>
  <si>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</si>
  <si>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</si>
  <si>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</si>
  <si>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</si>
  <si>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</si>
  <si>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</si>
  <si>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</si>
  <si>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</si>
  <si>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</si>
  <si>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</si>
  <si>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</si>
  <si>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</si>
  <si>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</si>
  <si>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</si>
  <si>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</si>
  <si>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</si>
  <si>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</si>
  <si>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</si>
  <si>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</si>
  <si>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</si>
  <si>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</si>
  <si>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</si>
  <si>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</si>
  <si>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</si>
  <si>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</si>
  <si>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</si>
  <si>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</si>
  <si>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</si>
  <si>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</si>
  <si>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</si>
  <si>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</si>
  <si>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</si>
  <si>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</si>
  <si>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</si>
  <si>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</si>
  <si>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</si>
  <si>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</si>
  <si>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</si>
  <si>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</si>
  <si>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</si>
  <si>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</si>
  <si>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</si>
  <si>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</si>
  <si>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</si>
  <si>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</si>
  <si>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</si>
  <si>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</si>
  <si>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</si>
  <si>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</si>
  <si>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</si>
  <si>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</si>
  <si>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</si>
  <si>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</si>
  <si>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</si>
  <si>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</si>
  <si>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</si>
  <si>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</si>
  <si>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</si>
  <si>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</si>
  <si>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</si>
  <si>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</si>
  <si>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</si>
  <si>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</si>
  <si>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</si>
  <si>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</si>
  <si>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</si>
  <si>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</si>
  <si>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</si>
  <si>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</si>
  <si>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</si>
  <si>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</si>
  <si>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</si>
  <si>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</si>
  <si>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</si>
  <si>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</si>
  <si>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</si>
  <si>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</si>
  <si>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</si>
  <si>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</si>
  <si>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</si>
  <si>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</si>
  <si>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</si>
  <si>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</si>
  <si>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</si>
  <si>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</si>
  <si>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</si>
  <si>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</si>
  <si>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</si>
  <si>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</si>
  <si>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</si>
  <si>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</si>
  <si>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</si>
  <si>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</si>
  <si>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</si>
  <si>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</si>
  <si>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</si>
  <si>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</si>
  <si>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</si>
  <si>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</si>
  <si>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</si>
  <si>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</si>
  <si>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</si>
  <si>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</si>
  <si>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</si>
  <si>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</si>
  <si>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</si>
  <si>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</si>
  <si>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</si>
  <si>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</si>
  <si>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</si>
  <si>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</si>
  <si>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</si>
  <si>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</si>
  <si>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</si>
  <si>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</si>
  <si>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</si>
  <si>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</si>
  <si>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</si>
  <si>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</si>
  <si>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</si>
  <si>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</si>
  <si>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</si>
  <si>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</si>
  <si>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</si>
  <si>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</si>
  <si>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</si>
  <si>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</si>
  <si>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</si>
  <si>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</si>
  <si>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</si>
  <si>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</si>
  <si>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</si>
  <si>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</si>
  <si>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</si>
  <si>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</si>
  <si>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</si>
  <si>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</si>
  <si>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</si>
  <si>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</si>
  <si>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</si>
  <si>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</si>
  <si>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</si>
  <si>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</si>
  <si>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</si>
  <si>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</si>
  <si>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</si>
  <si>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</si>
  <si>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</si>
  <si>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</si>
  <si>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</si>
  <si>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</si>
  <si>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</si>
  <si>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</si>
  <si>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</si>
  <si>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</si>
  <si>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</si>
  <si>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</si>
  <si>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</si>
  <si>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</si>
  <si>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</si>
  <si>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</si>
  <si>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</si>
  <si>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</si>
  <si>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</si>
  <si>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</si>
  <si>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</si>
  <si>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</si>
  <si>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</si>
  <si>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</si>
  <si>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</si>
  <si>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</si>
  <si>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</si>
  <si>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</si>
  <si>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</si>
  <si>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</si>
  <si>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</si>
  <si>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</si>
  <si>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</si>
  <si>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</si>
  <si>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</si>
  <si>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</si>
  <si>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</si>
  <si>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</si>
  <si>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</si>
  <si>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</si>
  <si>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</si>
  <si>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</si>
  <si>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</si>
  <si>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</si>
  <si>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</si>
  <si>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</si>
  <si>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</si>
  <si>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</si>
  <si>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</si>
  <si>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</si>
  <si>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</si>
  <si>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</si>
  <si>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</si>
  <si>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</si>
  <si>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</si>
  <si>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</si>
  <si>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</si>
  <si>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</si>
  <si>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</si>
  <si>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</si>
  <si>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</si>
  <si>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</si>
  <si>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</si>
  <si>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</si>
  <si>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</si>
  <si>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</si>
  <si>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</si>
  <si>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</si>
  <si>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</si>
  <si>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</si>
  <si>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</si>
  <si>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</si>
  <si>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</si>
  <si>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</si>
  <si>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</si>
  <si>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</si>
  <si>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</si>
  <si>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</si>
  <si>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</si>
  <si>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</si>
  <si>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</si>
  <si>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</si>
  <si>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</si>
  <si>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</si>
  <si>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</si>
  <si>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</si>
  <si>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</si>
  <si>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</si>
  <si>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</si>
  <si>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</si>
  <si>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</si>
  <si>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</si>
  <si>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</si>
  <si>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</si>
  <si>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</si>
  <si>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</si>
  <si>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</si>
  <si>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</si>
  <si>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</si>
  <si>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</si>
  <si>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</si>
  <si>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</si>
  <si>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</si>
  <si>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</si>
  <si>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</si>
  <si>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</si>
  <si>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</si>
  <si>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</si>
  <si>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</si>
  <si>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</si>
  <si>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</si>
  <si>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</si>
  <si>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</si>
  <si>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</si>
  <si>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</si>
  <si>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</si>
  <si>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</si>
  <si>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</si>
  <si>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</si>
  <si>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</si>
  <si>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</si>
  <si>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</si>
  <si>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</si>
  <si>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</si>
  <si>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</si>
  <si>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</si>
  <si>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</si>
  <si>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</si>
  <si>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</si>
  <si>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</si>
  <si>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</si>
  <si>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</si>
  <si>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</si>
  <si>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</si>
  <si>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</si>
  <si>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</si>
  <si>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</si>
  <si>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</si>
  <si>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</si>
  <si>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</si>
  <si>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</si>
  <si>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</si>
  <si>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</si>
  <si>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</si>
  <si>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</si>
  <si>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</si>
  <si>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</si>
  <si>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</si>
  <si>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</si>
  <si>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</si>
  <si>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</si>
  <si>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</si>
  <si>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</si>
  <si>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</si>
  <si>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</si>
  <si>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</si>
  <si>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</si>
  <si>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</si>
  <si>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</si>
  <si>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Misc Flex Activity</t>
  </si>
  <si>
    <t>Billings in excess</t>
  </si>
  <si>
    <t>Wells Fargo Bank</t>
  </si>
  <si>
    <t>misc July 2000 Activity to tie to co F/S</t>
  </si>
  <si>
    <t>Allowance for doubtful accts</t>
  </si>
  <si>
    <t>COMPANY # 0111</t>
  </si>
  <si>
    <t xml:space="preserve">COMPANY NAME  Pierce Mechanical </t>
  </si>
  <si>
    <t>1150</t>
  </si>
  <si>
    <t>reverse tax entry</t>
  </si>
  <si>
    <t>0051</t>
  </si>
  <si>
    <t>equity adjustments to tie with FV company</t>
  </si>
  <si>
    <t>0910</t>
  </si>
  <si>
    <t>0919</t>
  </si>
  <si>
    <t>0895</t>
  </si>
  <si>
    <t>completed</t>
  </si>
  <si>
    <t>N/A</t>
  </si>
  <si>
    <t>Depreciation Expense in Cost of Sales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</si>
  <si>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</si>
  <si>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</si>
  <si>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</si>
  <si>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</si>
  <si>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</si>
  <si>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</si>
  <si>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</si>
  <si>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</si>
  <si>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</si>
  <si>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</si>
  <si>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</si>
  <si>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</si>
  <si>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</si>
  <si>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</si>
  <si>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</si>
  <si>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</si>
  <si>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</si>
  <si>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</si>
  <si>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</si>
  <si>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</si>
  <si>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</si>
  <si>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</si>
  <si>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</si>
  <si>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</si>
  <si>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</si>
  <si>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</si>
  <si>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</si>
  <si>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</si>
  <si>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</si>
  <si>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</si>
  <si>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</si>
  <si>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</si>
  <si>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</si>
  <si>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</si>
  <si>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</si>
  <si>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</si>
  <si>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</si>
  <si>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</si>
  <si>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</si>
  <si>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</si>
  <si>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</si>
  <si>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</si>
  <si>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</si>
  <si>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</si>
  <si>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</si>
  <si>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</si>
  <si>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</si>
  <si>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</si>
  <si>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</si>
  <si>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</si>
  <si>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</si>
  <si>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</si>
  <si>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</si>
  <si>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</si>
  <si>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</si>
  <si>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1325</t>
  </si>
  <si>
    <t>Equity/ Invmt Sub</t>
  </si>
  <si>
    <t>Rvs double posted salaries</t>
  </si>
  <si>
    <t>Reclass I/C balance</t>
  </si>
  <si>
    <t>Wire transfer overage of funds</t>
  </si>
  <si>
    <t>Sonya City</t>
  </si>
  <si>
    <t>Felecia Fitzgerald</t>
  </si>
  <si>
    <t>PREPARED BY: Sonya City</t>
  </si>
  <si>
    <t>EXTENSION:  3 9690</t>
  </si>
  <si>
    <t>Note:  Loan was repaid timely; however accounting</t>
  </si>
  <si>
    <t>entries were not made in legacy systems.  Will be</t>
  </si>
  <si>
    <t>completed for Q3.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</si>
</sst>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5" fillId="0" borderId="44" xfId="2" applyNumberFormat="1" applyFont="1" applyBorder="1"/>
    <xf numFmtId="1" fontId="35" fillId="0" borderId="45" xfId="2" applyNumberFormat="1" applyFont="1" applyBorder="1"/>
    <xf numFmtId="37" fontId="35" fillId="0" borderId="45" xfId="2" applyNumberFormat="1" applyFont="1" applyBorder="1"/>
    <xf numFmtId="37" fontId="9" fillId="0" borderId="45" xfId="2" applyNumberFormat="1" applyFont="1" applyBorder="1" applyProtection="1"/>
    <xf numFmtId="37" fontId="9" fillId="0" borderId="45" xfId="2" applyNumberFormat="1" applyFont="1" applyBorder="1"/>
    <xf numFmtId="37" fontId="9" fillId="0" borderId="46" xfId="2" applyNumberFormat="1" applyFont="1" applyBorder="1" applyProtection="1"/>
    <xf numFmtId="37" fontId="35" fillId="0" borderId="31" xfId="2" applyNumberFormat="1" applyFont="1" applyBorder="1"/>
    <xf numFmtId="1" fontId="35" fillId="0" borderId="0" xfId="2" applyNumberFormat="1" applyFont="1" applyBorder="1"/>
    <xf numFmtId="37" fontId="35" fillId="0" borderId="0" xfId="2" applyNumberFormat="1" applyFont="1" applyBorder="1"/>
    <xf numFmtId="37" fontId="9" fillId="0" borderId="0" xfId="2" applyNumberFormat="1" applyFont="1" applyBorder="1" applyProtection="1"/>
    <xf numFmtId="37" fontId="9" fillId="0" borderId="0" xfId="2" applyNumberFormat="1" applyFont="1" applyBorder="1"/>
    <xf numFmtId="37" fontId="9" fillId="0" borderId="35" xfId="2" applyNumberFormat="1" applyFont="1" applyBorder="1" applyProtection="1"/>
    <xf numFmtId="37" fontId="35" fillId="0" borderId="33" xfId="2" applyNumberFormat="1" applyFont="1" applyBorder="1"/>
    <xf numFmtId="1" fontId="35" fillId="0" borderId="7" xfId="2" applyNumberFormat="1" applyFont="1" applyBorder="1"/>
    <xf numFmtId="37" fontId="35" fillId="0" borderId="7" xfId="2" applyNumberFormat="1" applyFont="1" applyBorder="1"/>
    <xf numFmtId="37" fontId="9" fillId="0" borderId="7" xfId="2" applyNumberFormat="1" applyFont="1" applyBorder="1"/>
    <xf numFmtId="37" fontId="9" fillId="0" borderId="34" xfId="2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1" t="s">
        <v>505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0111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2" t="s">
        <v>506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9"/>
      <c r="B9" s="113"/>
      <c r="C9" s="311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5">
      <c r="A10" s="306"/>
      <c r="B10" s="115"/>
      <c r="C10" s="116" t="s">
        <v>2</v>
      </c>
      <c r="D10" s="115"/>
      <c r="E10" s="116" t="s">
        <v>3</v>
      </c>
      <c r="F10" s="115"/>
      <c r="G10" s="307" t="s">
        <v>416</v>
      </c>
      <c r="H10" s="115"/>
      <c r="I10" s="116" t="s">
        <v>3</v>
      </c>
      <c r="J10" s="115"/>
      <c r="K10" s="307" t="s">
        <v>417</v>
      </c>
      <c r="L10" s="115"/>
      <c r="M10" s="116" t="s">
        <v>3</v>
      </c>
      <c r="N10" s="115"/>
      <c r="O10" s="307" t="s">
        <v>418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 t="s">
        <v>426</v>
      </c>
      <c r="B30" s="109"/>
      <c r="C30" s="122">
        <v>80</v>
      </c>
      <c r="D30" s="108"/>
      <c r="E30" s="123"/>
      <c r="F30" s="108"/>
      <c r="G30" s="122">
        <f t="shared" ref="G30:G37" si="0">SUM(C30:E30)</f>
        <v>80</v>
      </c>
      <c r="H30" s="108"/>
      <c r="I30" s="123"/>
      <c r="J30" s="108"/>
      <c r="K30" s="122">
        <f t="shared" ref="K30:K37" si="1">SUM(G30:I30)</f>
        <v>80</v>
      </c>
      <c r="L30" s="108"/>
      <c r="M30" s="123"/>
      <c r="N30" s="108"/>
      <c r="O30" s="122">
        <f t="shared" ref="O30:O37" si="2">SUM(K30:M30)</f>
        <v>80</v>
      </c>
      <c r="P30" s="108"/>
      <c r="Q30" s="123"/>
      <c r="R30" s="108"/>
      <c r="S30" s="122">
        <f t="shared" ref="S30:S37" si="3">SUM(O30:Q30)</f>
        <v>80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80</v>
      </c>
      <c r="D39" s="108"/>
      <c r="E39" s="119">
        <f>SUM(E30:E38)</f>
        <v>0</v>
      </c>
      <c r="F39" s="108"/>
      <c r="G39" s="119">
        <f>SUM(G30:G38)</f>
        <v>80</v>
      </c>
      <c r="H39" s="108"/>
      <c r="I39" s="119">
        <f>SUM(I30:I38)</f>
        <v>0</v>
      </c>
      <c r="J39" s="108"/>
      <c r="K39" s="119">
        <f>SUM(K30:K38)</f>
        <v>80</v>
      </c>
      <c r="L39" s="108"/>
      <c r="M39" s="119">
        <f>SUM(M30:M38)</f>
        <v>0</v>
      </c>
      <c r="N39" s="108"/>
      <c r="O39" s="119">
        <f>SUM(O30:O38)</f>
        <v>80</v>
      </c>
      <c r="P39" s="108"/>
      <c r="Q39" s="119">
        <f>SUM(Q30:Q38)</f>
        <v>0</v>
      </c>
      <c r="R39" s="108"/>
      <c r="S39" s="119">
        <f>SUM(S30:S38)</f>
        <v>80</v>
      </c>
    </row>
    <row r="40" spans="1:19" ht="13.2" thickTop="1" x14ac:dyDescent="0.25">
      <c r="A40" s="313" t="s">
        <v>12</v>
      </c>
    </row>
    <row r="42" spans="1:19" x14ac:dyDescent="0.25">
      <c r="E42" s="110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4" t="str">
        <f>A2</f>
        <v>COMPANY # 0111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1" sqref="E11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4" customFormat="1" ht="10.5" customHeight="1" x14ac:dyDescent="0.2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5">
      <c r="A2" s="3" t="s">
        <v>431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5">
      <c r="A3" s="3" t="s">
        <v>432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25">
      <c r="A4" s="286" t="s">
        <v>75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5">
      <c r="A5" s="112" t="str">
        <f>'E1.XLS '!A5</f>
        <v>FOR THE 6 MONTHS ENDED 6-30-2001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25">
      <c r="D6" s="283"/>
      <c r="F6" s="283"/>
      <c r="H6" s="283"/>
      <c r="J6" s="283"/>
      <c r="L6" s="283"/>
      <c r="N6" s="283"/>
      <c r="O6" s="289" t="str">
        <f>A2</f>
        <v>COMPANY # 0111</v>
      </c>
    </row>
    <row r="7" spans="1:15" s="284" customFormat="1" ht="10.5" customHeight="1" x14ac:dyDescent="0.25">
      <c r="A7" s="3" t="str">
        <f>'E1.XLS '!A7</f>
        <v>PREPARED BY: Sonya City</v>
      </c>
      <c r="D7" s="283"/>
      <c r="F7" s="283"/>
      <c r="H7" s="283"/>
      <c r="J7" s="283"/>
      <c r="L7" s="283"/>
      <c r="N7" s="283"/>
      <c r="O7" s="281" t="s">
        <v>76</v>
      </c>
    </row>
    <row r="8" spans="1:15" s="284" customFormat="1" ht="10.5" customHeight="1" x14ac:dyDescent="0.25">
      <c r="A8" s="1" t="str">
        <f>'E1.XLS '!A8</f>
        <v>EXTENSION:  3 9690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3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4.4" thickTop="1" x14ac:dyDescent="0.3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25">
      <c r="A14" s="281" t="s">
        <v>377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25">
      <c r="A15" s="285" t="s">
        <v>77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25">
      <c r="A16" s="285" t="s">
        <v>78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25">
      <c r="D17" s="283"/>
      <c r="F17" s="283"/>
      <c r="H17" s="283"/>
      <c r="J17" s="283"/>
      <c r="L17" s="283"/>
      <c r="N17" s="283"/>
    </row>
    <row r="18" spans="1:21" s="284" customFormat="1" ht="10.5" customHeight="1" x14ac:dyDescent="0.2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25">
      <c r="A19" s="281" t="s">
        <v>238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2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5">
      <c r="A21" s="287" t="s">
        <v>429</v>
      </c>
      <c r="B21" s="283"/>
      <c r="C21" s="291">
        <v>-119000</v>
      </c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-119000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1" t="s">
        <v>434</v>
      </c>
      <c r="B22" s="292"/>
      <c r="C22" s="291"/>
      <c r="D22" s="293"/>
      <c r="E22" s="291"/>
      <c r="F22" s="66"/>
      <c r="G22" s="291"/>
      <c r="H22" s="293"/>
      <c r="I22" s="291">
        <v>-111662</v>
      </c>
      <c r="J22" s="293"/>
      <c r="K22" s="560" t="s">
        <v>435</v>
      </c>
      <c r="L22" s="293"/>
      <c r="M22" s="68">
        <f t="shared" ref="M22:M38" si="0">SUM(C22:I22)</f>
        <v>-111662</v>
      </c>
      <c r="N22" s="48"/>
      <c r="O22" s="67"/>
    </row>
    <row r="23" spans="1:21" s="110" customFormat="1" ht="12.75" customHeight="1" x14ac:dyDescent="0.25">
      <c r="A23" s="291" t="s">
        <v>436</v>
      </c>
      <c r="B23" s="292"/>
      <c r="C23" s="291"/>
      <c r="D23" s="293"/>
      <c r="E23" s="291"/>
      <c r="F23" s="66"/>
      <c r="G23" s="291"/>
      <c r="H23" s="293"/>
      <c r="I23" s="291">
        <v>118596</v>
      </c>
      <c r="J23" s="293"/>
      <c r="K23" s="560" t="s">
        <v>439</v>
      </c>
      <c r="L23" s="293"/>
      <c r="M23" s="68">
        <f t="shared" si="0"/>
        <v>118596</v>
      </c>
      <c r="N23" s="48"/>
      <c r="O23" s="67"/>
    </row>
    <row r="24" spans="1:21" s="110" customFormat="1" ht="12.75" customHeight="1" x14ac:dyDescent="0.25">
      <c r="A24" s="291" t="s">
        <v>436</v>
      </c>
      <c r="B24" s="292"/>
      <c r="C24" s="291"/>
      <c r="D24" s="293"/>
      <c r="E24" s="291"/>
      <c r="F24" s="66"/>
      <c r="G24" s="291"/>
      <c r="H24" s="293"/>
      <c r="I24" s="291">
        <v>20383</v>
      </c>
      <c r="J24" s="293"/>
      <c r="K24" s="560" t="s">
        <v>437</v>
      </c>
      <c r="L24" s="293"/>
      <c r="M24" s="68">
        <f t="shared" si="0"/>
        <v>20383</v>
      </c>
      <c r="N24" s="48"/>
      <c r="O24" s="67"/>
    </row>
    <row r="25" spans="1:21" s="110" customFormat="1" ht="12.75" customHeight="1" x14ac:dyDescent="0.25">
      <c r="A25" s="291" t="s">
        <v>436</v>
      </c>
      <c r="B25" s="292"/>
      <c r="C25" s="291"/>
      <c r="D25" s="293"/>
      <c r="E25" s="291"/>
      <c r="F25" s="66"/>
      <c r="G25" s="291"/>
      <c r="H25" s="293"/>
      <c r="I25" s="291">
        <v>42282</v>
      </c>
      <c r="J25" s="293"/>
      <c r="K25" s="560" t="s">
        <v>438</v>
      </c>
      <c r="L25" s="293"/>
      <c r="M25" s="68">
        <f t="shared" si="0"/>
        <v>42282</v>
      </c>
      <c r="N25" s="48"/>
      <c r="O25" s="67"/>
    </row>
    <row r="26" spans="1:21" s="110" customFormat="1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5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5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5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5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5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5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5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2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35">
      <c r="A40" s="289" t="s">
        <v>79</v>
      </c>
      <c r="C40" s="72">
        <f>SUM(C21:C39)</f>
        <v>-119000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69599</v>
      </c>
      <c r="J40" s="379"/>
      <c r="K40" s="380"/>
      <c r="L40" s="379"/>
      <c r="M40" s="72">
        <f>SUM(M21:M39)</f>
        <v>-49401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5">
      <c r="A41" s="258" t="s">
        <v>36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25">
      <c r="A42" s="317" t="s">
        <v>30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25">
      <c r="A43" s="317"/>
      <c r="D43" s="283"/>
      <c r="F43" s="283"/>
      <c r="H43" s="283"/>
      <c r="J43" s="283"/>
      <c r="L43" s="283"/>
      <c r="N43" s="283"/>
      <c r="O43" s="289" t="str">
        <f>A2</f>
        <v>COMPANY # 0111</v>
      </c>
    </row>
    <row r="44" spans="1:21" s="284" customFormat="1" ht="9" customHeight="1" x14ac:dyDescent="0.25">
      <c r="A44" s="317"/>
      <c r="D44" s="283"/>
      <c r="F44" s="283"/>
      <c r="H44" s="283"/>
      <c r="J44" s="283"/>
      <c r="L44" s="283"/>
      <c r="N44" s="283"/>
      <c r="O44" s="281" t="s">
        <v>76</v>
      </c>
    </row>
    <row r="45" spans="1:21" s="284" customFormat="1" ht="9" customHeight="1" x14ac:dyDescent="0.25">
      <c r="D45" s="283"/>
      <c r="F45" s="283"/>
      <c r="H45" s="283"/>
      <c r="J45" s="283"/>
      <c r="L45" s="283"/>
      <c r="N45" s="283"/>
    </row>
    <row r="46" spans="1:21" ht="6.9" customHeight="1" x14ac:dyDescent="0.2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" customHeight="1" x14ac:dyDescent="0.2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:A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431</v>
      </c>
      <c r="C2" s="4"/>
    </row>
    <row r="3" spans="1:13" ht="15" customHeight="1" x14ac:dyDescent="0.25">
      <c r="A3" s="3" t="s">
        <v>432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2" t="s">
        <v>414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0111</v>
      </c>
    </row>
    <row r="8" spans="1:13" ht="15" customHeight="1" thickBot="1" x14ac:dyDescent="0.3">
      <c r="A8" s="1" t="str">
        <f>'E1.XLS '!A8</f>
        <v>EXTENSION:  3 9690</v>
      </c>
      <c r="M8" s="6" t="s">
        <v>248</v>
      </c>
    </row>
    <row r="9" spans="1:13" ht="15" customHeight="1" thickTop="1" x14ac:dyDescent="0.25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5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0111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:A8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431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432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" t="str">
        <f>'E1.XLS '!A8</f>
        <v>EXTENSION:  3 9690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0111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3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2" thickBot="1" x14ac:dyDescent="0.35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0111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431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432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0111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2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>
        <v>-6904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-6904</v>
      </c>
      <c r="O15" s="236" t="s">
        <v>430</v>
      </c>
    </row>
    <row r="16" spans="1:15" ht="14.4" thickTop="1" x14ac:dyDescent="0.3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340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341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373</v>
      </c>
      <c r="B29" s="216"/>
      <c r="F29" s="233"/>
      <c r="H29" s="233"/>
      <c r="J29" s="233"/>
      <c r="L29" s="233"/>
    </row>
    <row r="30" spans="1:15" ht="13.8" x14ac:dyDescent="0.3">
      <c r="A30" s="108" t="s">
        <v>233</v>
      </c>
      <c r="B30" s="216"/>
      <c r="F30" s="233"/>
      <c r="H30" s="233"/>
      <c r="J30" s="233"/>
      <c r="L30" s="233"/>
    </row>
    <row r="31" spans="1:15" ht="13.8" x14ac:dyDescent="0.3">
      <c r="A31" s="108" t="s">
        <v>376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4.4" thickBot="1" x14ac:dyDescent="0.3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341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0111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:A8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431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432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414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242" t="str">
        <f>'E1.XLS '!A7</f>
        <v>PREPARED BY: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0111</v>
      </c>
    </row>
    <row r="9" spans="1:11" x14ac:dyDescent="0.25">
      <c r="A9" s="239" t="str">
        <f>'E1.XLS '!A8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113</v>
      </c>
    </row>
    <row r="10" spans="1:11" ht="13.8" x14ac:dyDescent="0.3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5" t="s">
        <v>4</v>
      </c>
      <c r="B11" s="246"/>
      <c r="C11" s="247" t="s">
        <v>114</v>
      </c>
      <c r="D11" s="246"/>
      <c r="E11" s="247" t="s">
        <v>115</v>
      </c>
      <c r="F11" s="246"/>
      <c r="G11" s="247" t="s">
        <v>116</v>
      </c>
      <c r="H11" s="246"/>
      <c r="I11" s="247" t="s">
        <v>117</v>
      </c>
      <c r="J11" s="246"/>
      <c r="K11" s="248" t="s">
        <v>118</v>
      </c>
    </row>
    <row r="12" spans="1:11" x14ac:dyDescent="0.25">
      <c r="A12" s="243" t="s">
        <v>119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5">
      <c r="A13" s="108" t="s">
        <v>233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5">
      <c r="A14" s="108" t="s">
        <v>376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ht="13.8" x14ac:dyDescent="0.3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ht="13.8" x14ac:dyDescent="0.3">
      <c r="A16" s="254"/>
      <c r="B16" s="252"/>
      <c r="C16" s="254"/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0</v>
      </c>
    </row>
    <row r="17" spans="1:11" x14ac:dyDescent="0.25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5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5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5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ht="13.8" x14ac:dyDescent="0.3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5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ht="13.8" x14ac:dyDescent="0.3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5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ht="13.8" x14ac:dyDescent="0.3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5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5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5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5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4" t="s">
        <v>120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5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5">
      <c r="A40" s="256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6" t="s">
        <v>122</v>
      </c>
      <c r="B41" s="240"/>
      <c r="C41" s="257">
        <f>SUM(C15:C38)</f>
        <v>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0</v>
      </c>
    </row>
    <row r="42" spans="1:11" ht="13.2" thickTop="1" x14ac:dyDescent="0.25">
      <c r="A42" s="42" t="s">
        <v>346</v>
      </c>
    </row>
    <row r="43" spans="1:11" x14ac:dyDescent="0.25">
      <c r="A43" s="320" t="s">
        <v>345</v>
      </c>
    </row>
    <row r="45" spans="1:11" ht="13.8" x14ac:dyDescent="0.3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5" t="s">
        <v>4</v>
      </c>
      <c r="B46" s="246"/>
      <c r="C46" s="247" t="s">
        <v>114</v>
      </c>
      <c r="D46" s="246"/>
      <c r="E46" s="247" t="s">
        <v>115</v>
      </c>
      <c r="F46" s="246"/>
      <c r="G46" s="247" t="s">
        <v>116</v>
      </c>
      <c r="H46" s="246"/>
      <c r="I46" s="247" t="s">
        <v>117</v>
      </c>
      <c r="J46" s="246"/>
      <c r="K46" s="248" t="s">
        <v>118</v>
      </c>
    </row>
    <row r="47" spans="1:11" x14ac:dyDescent="0.25">
      <c r="A47" s="243" t="s">
        <v>123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5">
      <c r="A48" s="108" t="s">
        <v>233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5">
      <c r="A49" s="108" t="s">
        <v>376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ht="13.8" x14ac:dyDescent="0.3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5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5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5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ht="13.8" x14ac:dyDescent="0.3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5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ht="13.8" x14ac:dyDescent="0.3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5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5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5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5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6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6" t="s">
        <v>125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0" t="s">
        <v>347</v>
      </c>
    </row>
    <row r="71" spans="1:11" ht="13.5" customHeight="1" x14ac:dyDescent="0.25">
      <c r="A71" s="42"/>
    </row>
    <row r="72" spans="1:11" x14ac:dyDescent="0.25">
      <c r="K72" s="256" t="str">
        <f>A2</f>
        <v>COMPANY # 0111</v>
      </c>
    </row>
    <row r="73" spans="1:11" x14ac:dyDescent="0.25">
      <c r="K73" s="243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984375" defaultRowHeight="20.100000000000001" customHeight="1" x14ac:dyDescent="0.3"/>
  <cols>
    <col min="1" max="1" width="52" style="326" customWidth="1"/>
    <col min="2" max="2" width="2.5" style="326" customWidth="1"/>
    <col min="3" max="3" width="8.19921875" style="326" customWidth="1"/>
    <col min="4" max="4" width="1.59765625" style="326" customWidth="1"/>
    <col min="5" max="5" width="12.59765625" style="326" customWidth="1"/>
    <col min="6" max="6" width="1.59765625" style="326" customWidth="1"/>
    <col min="7" max="7" width="13.69921875" style="326" customWidth="1"/>
    <col min="8" max="8" width="1.59765625" style="326" customWidth="1"/>
    <col min="9" max="9" width="12.59765625" style="326" customWidth="1"/>
    <col min="10" max="10" width="1.59765625" style="326" customWidth="1"/>
    <col min="11" max="11" width="12.59765625" style="326" customWidth="1"/>
    <col min="12" max="12" width="1.59765625" style="326" customWidth="1"/>
    <col min="13" max="13" width="12.59765625" style="326" customWidth="1"/>
    <col min="14" max="14" width="1.59765625" style="326" customWidth="1"/>
    <col min="15" max="15" width="12.59765625" style="326" customWidth="1"/>
    <col min="16" max="16" width="1.59765625" style="326" customWidth="1"/>
    <col min="17" max="17" width="12.59765625" style="326" customWidth="1"/>
    <col min="18" max="18" width="1.59765625" style="326" customWidth="1"/>
    <col min="19" max="19" width="12.59765625" style="326" customWidth="1"/>
    <col min="20" max="20" width="1.59765625" style="326" customWidth="1"/>
    <col min="21" max="21" width="12.59765625" style="326" customWidth="1"/>
    <col min="22" max="22" width="1.59765625" style="326" customWidth="1"/>
    <col min="23" max="23" width="12.59765625" style="326" customWidth="1"/>
    <col min="24" max="24" width="1.59765625" style="326" customWidth="1"/>
    <col min="25" max="25" width="12.59765625" style="326" customWidth="1"/>
    <col min="26" max="26" width="1.59765625" style="326" customWidth="1"/>
    <col min="27" max="27" width="18.19921875" style="326" customWidth="1"/>
    <col min="28" max="28" width="1.59765625" style="326" customWidth="1"/>
    <col min="29" max="29" width="15.8984375" style="326" customWidth="1"/>
    <col min="30" max="30" width="0.8984375" style="326" customWidth="1"/>
    <col min="31" max="31" width="13.59765625" style="326" bestFit="1" customWidth="1"/>
    <col min="32" max="16384" width="10.8984375" style="326"/>
  </cols>
  <sheetData>
    <row r="1" spans="1:31" ht="20.100000000000001" customHeight="1" x14ac:dyDescent="0.3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3">
      <c r="A2" s="3" t="s">
        <v>431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3">
      <c r="A3" s="3" t="s">
        <v>432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3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3">
      <c r="A5" s="112" t="s">
        <v>414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3">
      <c r="E6" s="330"/>
    </row>
    <row r="7" spans="1:31" ht="20.100000000000001" customHeight="1" x14ac:dyDescent="0.3">
      <c r="A7" s="3" t="str">
        <f>'E1.XLS '!A7</f>
        <v>PREPARED BY: Sonya City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0111</v>
      </c>
      <c r="AB7" s="333"/>
    </row>
    <row r="8" spans="1:31" ht="20.100000000000001" customHeight="1" x14ac:dyDescent="0.3">
      <c r="A8" s="1" t="str">
        <f>'E1.XLS '!A8</f>
        <v>EXTENSION:  3 9690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5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3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5"/>
      <c r="D39" s="325"/>
      <c r="E39" s="325"/>
      <c r="F39" s="325"/>
      <c r="G39" s="325"/>
      <c r="H39" s="325"/>
      <c r="I39" s="325"/>
      <c r="J39" s="325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0111</v>
      </c>
    </row>
    <row r="43" spans="1:31" ht="24.9" customHeight="1" x14ac:dyDescent="0.3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" customHeight="1" x14ac:dyDescent="0.3">
      <c r="AB44" s="333"/>
      <c r="AC44" s="357"/>
    </row>
    <row r="45" spans="1:31" ht="24.9" customHeight="1" x14ac:dyDescent="0.3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" customHeight="1" x14ac:dyDescent="0.3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431</v>
      </c>
      <c r="B2" s="27"/>
      <c r="C2" s="24"/>
      <c r="D2" s="24"/>
      <c r="E2" s="24"/>
    </row>
    <row r="3" spans="1:5" x14ac:dyDescent="0.25">
      <c r="A3" s="3" t="s">
        <v>432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414</v>
      </c>
      <c r="B5" s="29"/>
      <c r="C5" s="24"/>
      <c r="D5" s="24"/>
      <c r="E5" s="24"/>
    </row>
    <row r="7" spans="1:5" x14ac:dyDescent="0.25">
      <c r="A7" s="3" t="str">
        <f>'E1.XLS '!A7</f>
        <v>PREPARED BY: Sonya City</v>
      </c>
      <c r="B7" s="29"/>
      <c r="C7" s="24"/>
      <c r="D7" s="24"/>
      <c r="E7" s="24"/>
    </row>
    <row r="8" spans="1:5" x14ac:dyDescent="0.25">
      <c r="A8" s="1" t="str">
        <f>'E1.XLS '!A8</f>
        <v>EXTENSION:  3 9690</v>
      </c>
      <c r="B8" s="23"/>
      <c r="C8" s="24"/>
      <c r="D8" s="24"/>
      <c r="E8" s="258" t="str">
        <f>A2</f>
        <v>COMPANY # 0111</v>
      </c>
    </row>
    <row r="9" spans="1:5" x14ac:dyDescent="0.25">
      <c r="A9" s="24"/>
      <c r="B9" s="24"/>
      <c r="C9" s="24"/>
      <c r="D9" s="24"/>
      <c r="E9" s="258" t="s">
        <v>221</v>
      </c>
    </row>
    <row r="11" spans="1:5" x14ac:dyDescent="0.25">
      <c r="A11" s="259" t="s">
        <v>154</v>
      </c>
      <c r="B11" s="259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9" t="s">
        <v>160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386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161</v>
      </c>
      <c r="B18" s="371"/>
      <c r="C18" s="24"/>
      <c r="D18" s="24"/>
      <c r="E18" s="24"/>
    </row>
    <row r="19" spans="1:5" ht="14.1" customHeight="1" x14ac:dyDescent="0.3">
      <c r="A19" s="371" t="s">
        <v>162</v>
      </c>
      <c r="B19" s="371"/>
    </row>
    <row r="20" spans="1:5" ht="14.1" customHeight="1" x14ac:dyDescent="0.3">
      <c r="A20" s="371" t="s">
        <v>349</v>
      </c>
      <c r="B20" s="371"/>
    </row>
    <row r="21" spans="1:5" ht="14.1" customHeight="1" x14ac:dyDescent="0.3">
      <c r="A21" s="371" t="s">
        <v>350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351</v>
      </c>
      <c r="B23" s="371"/>
    </row>
    <row r="24" spans="1:5" ht="8.1" customHeight="1" x14ac:dyDescent="0.25"/>
    <row r="25" spans="1:5" ht="15.6" x14ac:dyDescent="0.3">
      <c r="A25" s="372" t="s">
        <v>155</v>
      </c>
      <c r="B25" s="372"/>
    </row>
    <row r="26" spans="1:5" ht="15.6" x14ac:dyDescent="0.3">
      <c r="A26" s="372" t="s">
        <v>163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60" t="s">
        <v>165</v>
      </c>
      <c r="B29" s="33"/>
      <c r="C29" s="24"/>
      <c r="D29" s="24"/>
      <c r="E29" s="260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8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4" t="s">
        <v>12</v>
      </c>
      <c r="B53" s="314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0" t="s">
        <v>156</v>
      </c>
      <c r="B56" s="33"/>
      <c r="C56" s="24"/>
      <c r="D56" s="24"/>
      <c r="E56" s="260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8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4" t="s">
        <v>346</v>
      </c>
      <c r="B73" s="314"/>
      <c r="C73" s="24"/>
      <c r="D73" s="24"/>
      <c r="E73" s="24"/>
    </row>
    <row r="74" spans="1:5" x14ac:dyDescent="0.25">
      <c r="A74" s="314"/>
      <c r="B74" s="314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8" t="str">
        <f>A2</f>
        <v>COMPANY # 0111</v>
      </c>
    </row>
    <row r="81" spans="1:5" x14ac:dyDescent="0.25">
      <c r="A81" s="24"/>
      <c r="B81" s="24"/>
      <c r="C81" s="24"/>
      <c r="D81" s="24"/>
      <c r="E81" s="258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6" x14ac:dyDescent="0.25"/>
  <cols>
    <col min="1" max="1" width="32.19921875" style="565" customWidth="1"/>
    <col min="2" max="2" width="2.59765625" style="565" customWidth="1"/>
    <col min="3" max="3" width="13.5" style="565" customWidth="1"/>
    <col min="4" max="4" width="1.59765625" style="565" customWidth="1"/>
    <col min="5" max="5" width="15.59765625" style="565" customWidth="1"/>
    <col min="6" max="6" width="1.59765625" style="565" customWidth="1"/>
    <col min="7" max="7" width="15.59765625" style="565" customWidth="1"/>
    <col min="8" max="8" width="1.59765625" style="565" customWidth="1"/>
    <col min="9" max="9" width="15.59765625" style="565" customWidth="1"/>
    <col min="10" max="10" width="1.59765625" style="565" customWidth="1"/>
    <col min="11" max="11" width="15.59765625" style="565" customWidth="1"/>
    <col min="12" max="12" width="1.59765625" style="565" customWidth="1"/>
    <col min="13" max="13" width="15.59765625" style="565" customWidth="1"/>
    <col min="14" max="14" width="1.59765625" style="565" customWidth="1"/>
    <col min="15" max="15" width="15.59765625" style="565" customWidth="1"/>
    <col min="16" max="16" width="2" style="565" customWidth="1"/>
    <col min="17" max="17" width="25.69921875" style="565" customWidth="1"/>
    <col min="18" max="18" width="1.59765625" style="565" customWidth="1"/>
    <col min="19" max="19" width="15.59765625" style="565" customWidth="1"/>
    <col min="20" max="16384" width="23" style="565"/>
  </cols>
  <sheetData>
    <row r="1" spans="1:21" x14ac:dyDescent="0.25">
      <c r="A1" s="286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5">
      <c r="A2" s="3" t="s">
        <v>431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5">
      <c r="A3" s="3" t="s">
        <v>432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5">
      <c r="A4" s="563" t="s">
        <v>445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5">
      <c r="A5" s="112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5">
      <c r="A7" s="3" t="str">
        <f>'E1.XLS '!A7</f>
        <v>PREPARED BY: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0111</v>
      </c>
    </row>
    <row r="8" spans="1:21" ht="13.2" thickBot="1" x14ac:dyDescent="0.3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446</v>
      </c>
    </row>
    <row r="9" spans="1:21" ht="13.2" thickTop="1" x14ac:dyDescent="0.25">
      <c r="A9" s="570"/>
      <c r="B9" s="571"/>
      <c r="C9" s="571"/>
      <c r="D9" s="572"/>
      <c r="E9" s="573" t="s">
        <v>447</v>
      </c>
      <c r="F9" s="574"/>
      <c r="G9" s="575"/>
      <c r="H9" s="574"/>
      <c r="I9" s="575" t="s">
        <v>448</v>
      </c>
      <c r="J9" s="575"/>
      <c r="K9" s="631" t="s">
        <v>449</v>
      </c>
      <c r="L9" s="631"/>
      <c r="M9" s="631"/>
      <c r="N9" s="575"/>
      <c r="O9" s="631" t="s">
        <v>450</v>
      </c>
      <c r="P9" s="631"/>
      <c r="Q9" s="631"/>
      <c r="R9" s="572"/>
      <c r="S9" s="576"/>
      <c r="U9" s="577"/>
    </row>
    <row r="10" spans="1:21" ht="13.8" x14ac:dyDescent="0.3">
      <c r="A10" s="578"/>
      <c r="B10" s="579"/>
      <c r="C10" s="580"/>
      <c r="D10" s="574"/>
      <c r="E10" s="581" t="s">
        <v>451</v>
      </c>
      <c r="F10" s="574"/>
      <c r="G10" s="582" t="s">
        <v>452</v>
      </c>
      <c r="H10" s="574"/>
      <c r="I10" s="581" t="s">
        <v>453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451</v>
      </c>
      <c r="U10" s="581"/>
    </row>
    <row r="11" spans="1:21" ht="13.2" thickBot="1" x14ac:dyDescent="0.3">
      <c r="A11" s="585"/>
      <c r="B11" s="586"/>
      <c r="C11" s="587" t="s">
        <v>454</v>
      </c>
      <c r="D11" s="568"/>
      <c r="E11" s="588" t="s">
        <v>455</v>
      </c>
      <c r="F11" s="568"/>
      <c r="G11" s="588" t="s">
        <v>456</v>
      </c>
      <c r="H11" s="568"/>
      <c r="I11" s="588" t="s">
        <v>457</v>
      </c>
      <c r="J11" s="568"/>
      <c r="K11" s="588" t="s">
        <v>458</v>
      </c>
      <c r="L11" s="568"/>
      <c r="M11" s="588" t="s">
        <v>459</v>
      </c>
      <c r="N11" s="568"/>
      <c r="O11" s="588" t="s">
        <v>91</v>
      </c>
      <c r="P11" s="568"/>
      <c r="Q11" s="588" t="s">
        <v>460</v>
      </c>
      <c r="R11" s="588"/>
      <c r="S11" s="589" t="s">
        <v>461</v>
      </c>
      <c r="U11" s="581"/>
    </row>
    <row r="12" spans="1:21" ht="12.75" customHeight="1" thickTop="1" x14ac:dyDescent="0.25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3">
      <c r="A13" s="592" t="s">
        <v>462</v>
      </c>
      <c r="B13" s="593"/>
      <c r="C13" s="320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3">
      <c r="A14" s="592" t="s">
        <v>463</v>
      </c>
      <c r="B14" s="593"/>
      <c r="C14" s="596" t="s">
        <v>464</v>
      </c>
      <c r="D14" s="593"/>
      <c r="E14" s="592">
        <v>-140377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-140377</v>
      </c>
      <c r="U14" s="577"/>
    </row>
    <row r="15" spans="1:21" ht="23.25" customHeight="1" x14ac:dyDescent="0.3">
      <c r="A15" s="592" t="s">
        <v>465</v>
      </c>
      <c r="B15" s="593"/>
      <c r="C15" s="596" t="s">
        <v>437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3">
      <c r="A16" s="592" t="s">
        <v>466</v>
      </c>
      <c r="B16" s="593"/>
      <c r="C16" s="596" t="s">
        <v>467</v>
      </c>
      <c r="D16" s="593"/>
      <c r="E16" s="592">
        <v>-20383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-20383</v>
      </c>
      <c r="U16" s="577"/>
    </row>
    <row r="17" spans="1:21" ht="23.25" customHeight="1" x14ac:dyDescent="0.3">
      <c r="A17" s="592" t="s">
        <v>468</v>
      </c>
      <c r="B17" s="593"/>
      <c r="C17" s="596" t="s">
        <v>469</v>
      </c>
      <c r="D17" s="593"/>
      <c r="E17" s="592">
        <v>-1230598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-1230598</v>
      </c>
      <c r="U17" s="577"/>
    </row>
    <row r="18" spans="1:21" ht="23.25" customHeight="1" x14ac:dyDescent="0.3">
      <c r="A18" s="592" t="s">
        <v>470</v>
      </c>
      <c r="B18" s="593"/>
      <c r="C18" s="596" t="s">
        <v>471</v>
      </c>
      <c r="D18" s="593"/>
      <c r="E18" s="592"/>
      <c r="F18" s="593"/>
      <c r="G18" s="592"/>
      <c r="H18" s="593"/>
      <c r="I18" s="592">
        <v>-180445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-180445</v>
      </c>
    </row>
    <row r="19" spans="1:21" ht="23.25" customHeight="1" x14ac:dyDescent="0.3">
      <c r="A19" s="592" t="s">
        <v>472</v>
      </c>
      <c r="B19" s="593"/>
      <c r="C19" s="596" t="s">
        <v>473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3">
      <c r="A20" s="592" t="s">
        <v>474</v>
      </c>
      <c r="B20" s="593"/>
      <c r="C20" s="596" t="s">
        <v>475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3">
      <c r="A21" s="592" t="s">
        <v>476</v>
      </c>
      <c r="B21" s="593"/>
      <c r="C21" s="596" t="s">
        <v>477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3">
      <c r="A22" s="592" t="s">
        <v>478</v>
      </c>
      <c r="B22" s="593"/>
      <c r="C22" s="596" t="s">
        <v>479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35">
      <c r="A23" s="592" t="s">
        <v>480</v>
      </c>
      <c r="B23" s="593"/>
      <c r="C23" s="592" t="s">
        <v>481</v>
      </c>
      <c r="D23" s="593"/>
      <c r="E23" s="599">
        <f>SUM(E14:E22)</f>
        <v>-1391358</v>
      </c>
      <c r="F23" s="593"/>
      <c r="G23" s="599">
        <f>SUM(G14:G22)</f>
        <v>0</v>
      </c>
      <c r="H23" s="593"/>
      <c r="I23" s="599">
        <f>SUM(I14:I22)</f>
        <v>-180446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-1571804</v>
      </c>
    </row>
    <row r="24" spans="1:21" s="577" customFormat="1" ht="12.75" customHeight="1" thickTop="1" x14ac:dyDescent="0.3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3">
      <c r="A25" s="595" t="s">
        <v>482</v>
      </c>
      <c r="B25" s="593"/>
      <c r="C25" s="592" t="s">
        <v>483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5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3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5">
      <c r="A28" s="564" t="s">
        <v>484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3">
      <c r="A29" s="602" t="s">
        <v>485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3">
      <c r="A30" s="592" t="s">
        <v>486</v>
      </c>
      <c r="B30" s="593"/>
      <c r="C30" s="596" t="s">
        <v>487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3">
      <c r="A31" s="592" t="s">
        <v>488</v>
      </c>
      <c r="B31" s="593"/>
      <c r="C31" s="596" t="s">
        <v>489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3">
      <c r="A32" s="592" t="s">
        <v>490</v>
      </c>
      <c r="B32" s="593"/>
      <c r="C32" s="596" t="s">
        <v>491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35">
      <c r="A33" s="604" t="s">
        <v>492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3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35">
      <c r="A35" s="592" t="s">
        <v>493</v>
      </c>
      <c r="B35" s="593"/>
      <c r="C35" s="596" t="s">
        <v>494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3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3">
      <c r="A37" s="595" t="s">
        <v>495</v>
      </c>
      <c r="B37" s="593"/>
      <c r="C37" s="595"/>
      <c r="D37" s="593"/>
      <c r="E37" s="592">
        <f>+E23+E33</f>
        <v>-1391358</v>
      </c>
      <c r="F37" s="593"/>
      <c r="G37" s="592">
        <f>+G23+G33</f>
        <v>0</v>
      </c>
      <c r="H37" s="593"/>
      <c r="I37" s="592">
        <f>+I23+I33</f>
        <v>-180446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-1571804</v>
      </c>
    </row>
    <row r="38" spans="1:19" s="577" customFormat="1" ht="13.5" customHeight="1" x14ac:dyDescent="0.3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3">
      <c r="A39" s="592" t="s">
        <v>496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3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3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3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ht="13.8" x14ac:dyDescent="0.3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ht="13.8" x14ac:dyDescent="0.3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4.4" thickBot="1" x14ac:dyDescent="0.3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4.4" thickTop="1" x14ac:dyDescent="0.3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ht="13.8" x14ac:dyDescent="0.3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ht="13.8" x14ac:dyDescent="0.3">
      <c r="A48" s="569" t="s">
        <v>497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0111</v>
      </c>
    </row>
    <row r="49" spans="1:19" ht="13.8" x14ac:dyDescent="0.3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446</v>
      </c>
    </row>
    <row r="50" spans="1:19" ht="13.8" x14ac:dyDescent="0.3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ht="13.8" x14ac:dyDescent="0.3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ht="13.8" x14ac:dyDescent="0.3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ht="13.8" x14ac:dyDescent="0.3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ht="13.8" x14ac:dyDescent="0.3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ht="13.8" x14ac:dyDescent="0.3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ht="13.8" x14ac:dyDescent="0.3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ht="13.8" x14ac:dyDescent="0.3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ht="13.8" x14ac:dyDescent="0.3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ht="13.8" x14ac:dyDescent="0.3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ht="13.8" x14ac:dyDescent="0.3">
      <c r="R60" s="597"/>
    </row>
    <row r="61" spans="1:19" ht="13.8" x14ac:dyDescent="0.3">
      <c r="R61" s="597"/>
    </row>
    <row r="62" spans="1:19" ht="13.8" x14ac:dyDescent="0.3">
      <c r="R62" s="597"/>
    </row>
    <row r="63" spans="1:19" ht="13.8" x14ac:dyDescent="0.3">
      <c r="R63" s="597"/>
    </row>
    <row r="64" spans="1:19" ht="13.8" x14ac:dyDescent="0.3">
      <c r="R64" s="597"/>
    </row>
    <row r="65" spans="18:18" ht="13.8" x14ac:dyDescent="0.3">
      <c r="R65" s="597"/>
    </row>
    <row r="66" spans="18:18" ht="13.8" x14ac:dyDescent="0.3">
      <c r="R66" s="597"/>
    </row>
    <row r="67" spans="18:18" ht="13.8" x14ac:dyDescent="0.3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37" sqref="E37"/>
    </sheetView>
  </sheetViews>
  <sheetFormatPr defaultColWidth="20.59765625" defaultRowHeight="12.6" x14ac:dyDescent="0.25"/>
  <cols>
    <col min="1" max="1" width="7.59765625" style="262" customWidth="1"/>
    <col min="2" max="2" width="25.59765625" style="262" customWidth="1"/>
    <col min="3" max="3" width="45.3984375" style="262" customWidth="1"/>
    <col min="4" max="4" width="18.59765625" style="262" customWidth="1"/>
    <col min="5" max="9" width="20.59765625" style="262"/>
    <col min="10" max="10" width="7.59765625" style="262" customWidth="1"/>
    <col min="11" max="16384" width="20.59765625" style="262"/>
  </cols>
  <sheetData>
    <row r="1" spans="1:4" x14ac:dyDescent="0.25">
      <c r="A1" s="261" t="s">
        <v>0</v>
      </c>
      <c r="B1" s="261"/>
    </row>
    <row r="2" spans="1:4" x14ac:dyDescent="0.25">
      <c r="A2" s="3" t="s">
        <v>431</v>
      </c>
      <c r="B2" s="263"/>
      <c r="C2" s="264" t="s">
        <v>183</v>
      </c>
      <c r="D2" s="383" t="s">
        <v>503</v>
      </c>
    </row>
    <row r="3" spans="1:4" x14ac:dyDescent="0.25">
      <c r="A3" s="3" t="s">
        <v>432</v>
      </c>
      <c r="B3" s="263"/>
      <c r="C3" s="264"/>
      <c r="D3" s="389"/>
    </row>
    <row r="4" spans="1:4" x14ac:dyDescent="0.25">
      <c r="A4" s="261" t="s">
        <v>184</v>
      </c>
      <c r="B4" s="261"/>
    </row>
    <row r="5" spans="1:4" ht="13.8" x14ac:dyDescent="0.3">
      <c r="A5" s="263" t="s">
        <v>444</v>
      </c>
      <c r="B5" s="263"/>
      <c r="C5" s="264" t="s">
        <v>185</v>
      </c>
      <c r="D5" s="384" t="s">
        <v>504</v>
      </c>
    </row>
    <row r="6" spans="1:4" ht="13.8" x14ac:dyDescent="0.3">
      <c r="A6" s="263"/>
      <c r="B6" s="263"/>
      <c r="D6"/>
    </row>
    <row r="7" spans="1:4" x14ac:dyDescent="0.25">
      <c r="A7" s="262" t="s">
        <v>186</v>
      </c>
      <c r="B7" s="263"/>
      <c r="D7" s="321" t="str">
        <f>A2</f>
        <v>COMPANY # 0111</v>
      </c>
    </row>
    <row r="8" spans="1:4" x14ac:dyDescent="0.25">
      <c r="A8" s="266"/>
      <c r="B8" s="263"/>
      <c r="D8" s="265"/>
    </row>
    <row r="9" spans="1:4" x14ac:dyDescent="0.25">
      <c r="A9" s="267" t="s">
        <v>187</v>
      </c>
      <c r="B9" s="268" t="s">
        <v>188</v>
      </c>
      <c r="C9" s="269" t="s">
        <v>189</v>
      </c>
      <c r="D9" s="270" t="s">
        <v>190</v>
      </c>
    </row>
    <row r="10" spans="1:4" x14ac:dyDescent="0.25">
      <c r="C10" s="271"/>
      <c r="D10" s="271"/>
    </row>
    <row r="11" spans="1:4" x14ac:dyDescent="0.25">
      <c r="A11" s="261" t="s">
        <v>191</v>
      </c>
      <c r="B11" s="272" t="s">
        <v>192</v>
      </c>
      <c r="C11" s="261" t="s">
        <v>193</v>
      </c>
      <c r="D11" s="273" t="s">
        <v>440</v>
      </c>
    </row>
    <row r="12" spans="1:4" ht="6.75" customHeight="1" x14ac:dyDescent="0.25">
      <c r="C12" s="271"/>
      <c r="D12" s="271"/>
    </row>
    <row r="13" spans="1:4" x14ac:dyDescent="0.25">
      <c r="A13" s="261" t="s">
        <v>194</v>
      </c>
      <c r="B13" s="272" t="s">
        <v>195</v>
      </c>
      <c r="C13" s="261" t="s">
        <v>196</v>
      </c>
      <c r="D13" s="273" t="s">
        <v>440</v>
      </c>
    </row>
    <row r="14" spans="1:4" ht="7.5" customHeight="1" x14ac:dyDescent="0.25"/>
    <row r="15" spans="1:4" x14ac:dyDescent="0.25">
      <c r="A15" s="261" t="s">
        <v>197</v>
      </c>
      <c r="B15" s="262" t="s">
        <v>198</v>
      </c>
      <c r="C15" s="261" t="s">
        <v>199</v>
      </c>
    </row>
    <row r="16" spans="1:4" ht="13.8" x14ac:dyDescent="0.3">
      <c r="A16"/>
      <c r="B16" s="261" t="s">
        <v>200</v>
      </c>
      <c r="C16" s="261" t="s">
        <v>387</v>
      </c>
      <c r="D16" s="273" t="s">
        <v>441</v>
      </c>
    </row>
    <row r="17" spans="1:4" ht="7.5" customHeight="1" x14ac:dyDescent="0.3">
      <c r="D17"/>
    </row>
    <row r="18" spans="1:4" x14ac:dyDescent="0.25">
      <c r="A18" s="261" t="s">
        <v>339</v>
      </c>
      <c r="B18" s="261" t="s">
        <v>359</v>
      </c>
      <c r="C18" s="261" t="s">
        <v>388</v>
      </c>
      <c r="D18" s="273" t="s">
        <v>441</v>
      </c>
    </row>
    <row r="19" spans="1:4" ht="7.5" customHeight="1" x14ac:dyDescent="0.25"/>
    <row r="20" spans="1:4" x14ac:dyDescent="0.25">
      <c r="A20" s="261" t="s">
        <v>239</v>
      </c>
      <c r="B20" s="261">
        <v>344</v>
      </c>
      <c r="C20" s="261" t="s">
        <v>254</v>
      </c>
      <c r="D20" s="273" t="s">
        <v>441</v>
      </c>
    </row>
    <row r="21" spans="1:4" ht="7.5" customHeight="1" x14ac:dyDescent="0.25"/>
    <row r="22" spans="1:4" x14ac:dyDescent="0.25">
      <c r="A22" s="261" t="s">
        <v>201</v>
      </c>
      <c r="B22" s="261" t="s">
        <v>49</v>
      </c>
      <c r="C22" s="261" t="s">
        <v>202</v>
      </c>
      <c r="D22" s="273" t="s">
        <v>440</v>
      </c>
    </row>
    <row r="23" spans="1:4" x14ac:dyDescent="0.25">
      <c r="A23" s="261"/>
      <c r="B23" s="261" t="s">
        <v>285</v>
      </c>
      <c r="C23" s="261" t="s">
        <v>203</v>
      </c>
      <c r="D23" s="274"/>
    </row>
    <row r="24" spans="1:4" ht="7.5" customHeight="1" x14ac:dyDescent="0.25"/>
    <row r="25" spans="1:4" x14ac:dyDescent="0.25">
      <c r="A25" s="261" t="s">
        <v>204</v>
      </c>
      <c r="B25" s="272" t="s">
        <v>255</v>
      </c>
      <c r="C25" s="261" t="s">
        <v>205</v>
      </c>
      <c r="D25" s="273" t="s">
        <v>440</v>
      </c>
    </row>
    <row r="26" spans="1:4" ht="7.5" customHeight="1" x14ac:dyDescent="0.25"/>
    <row r="27" spans="1:4" x14ac:dyDescent="0.25">
      <c r="A27" s="261" t="s">
        <v>206</v>
      </c>
      <c r="B27" s="272" t="s">
        <v>207</v>
      </c>
      <c r="C27" s="261" t="s">
        <v>389</v>
      </c>
      <c r="D27" s="273" t="s">
        <v>440</v>
      </c>
    </row>
    <row r="28" spans="1:4" ht="7.5" customHeight="1" x14ac:dyDescent="0.25"/>
    <row r="29" spans="1:4" x14ac:dyDescent="0.25">
      <c r="A29" s="261" t="s">
        <v>208</v>
      </c>
      <c r="B29" s="261" t="s">
        <v>358</v>
      </c>
      <c r="C29" s="261" t="s">
        <v>257</v>
      </c>
      <c r="D29" s="273" t="s">
        <v>440</v>
      </c>
    </row>
    <row r="30" spans="1:4" x14ac:dyDescent="0.25">
      <c r="A30" s="261"/>
      <c r="B30" s="261" t="s">
        <v>256</v>
      </c>
      <c r="C30" s="261"/>
      <c r="D30" s="274"/>
    </row>
    <row r="31" spans="1:4" ht="7.5" customHeight="1" x14ac:dyDescent="0.25"/>
    <row r="32" spans="1:4" x14ac:dyDescent="0.25">
      <c r="A32" s="261" t="s">
        <v>209</v>
      </c>
      <c r="B32" s="272" t="s">
        <v>210</v>
      </c>
      <c r="C32" s="261" t="s">
        <v>211</v>
      </c>
      <c r="D32" s="273" t="s">
        <v>440</v>
      </c>
    </row>
    <row r="33" spans="1:33" ht="7.5" customHeight="1" x14ac:dyDescent="0.25"/>
    <row r="34" spans="1:33" x14ac:dyDescent="0.25">
      <c r="A34" s="261" t="s">
        <v>248</v>
      </c>
      <c r="B34" s="272">
        <v>855</v>
      </c>
      <c r="C34" s="261" t="s">
        <v>258</v>
      </c>
      <c r="D34" s="273" t="s">
        <v>441</v>
      </c>
    </row>
    <row r="35" spans="1:33" ht="7.5" customHeight="1" x14ac:dyDescent="0.25"/>
    <row r="36" spans="1:33" x14ac:dyDescent="0.25">
      <c r="A36" s="261" t="s">
        <v>212</v>
      </c>
      <c r="B36" s="272" t="s">
        <v>213</v>
      </c>
      <c r="C36" s="261" t="s">
        <v>390</v>
      </c>
      <c r="D36" s="273" t="s">
        <v>441</v>
      </c>
    </row>
    <row r="37" spans="1:33" ht="7.5" customHeight="1" x14ac:dyDescent="0.25"/>
    <row r="38" spans="1:33" x14ac:dyDescent="0.25">
      <c r="A38" s="261" t="s">
        <v>214</v>
      </c>
      <c r="B38" s="272" t="s">
        <v>215</v>
      </c>
      <c r="C38" s="261" t="s">
        <v>216</v>
      </c>
      <c r="D38" s="273" t="s">
        <v>441</v>
      </c>
    </row>
    <row r="39" spans="1:33" ht="7.5" customHeight="1" x14ac:dyDescent="0.25"/>
    <row r="40" spans="1:33" x14ac:dyDescent="0.25">
      <c r="A40" s="261" t="s">
        <v>128</v>
      </c>
      <c r="B40" s="261"/>
      <c r="C40" s="261" t="s">
        <v>217</v>
      </c>
      <c r="D40" s="273" t="s">
        <v>440</v>
      </c>
    </row>
    <row r="41" spans="1:33" ht="6.75" customHeight="1" x14ac:dyDescent="0.25">
      <c r="A41" s="261"/>
      <c r="B41" s="261"/>
      <c r="C41" s="261"/>
      <c r="D41" s="274"/>
    </row>
    <row r="42" spans="1:33" x14ac:dyDescent="0.25">
      <c r="A42" s="261" t="s">
        <v>446</v>
      </c>
      <c r="B42" s="261"/>
      <c r="C42" s="261" t="s">
        <v>499</v>
      </c>
      <c r="D42" s="273" t="s">
        <v>440</v>
      </c>
    </row>
    <row r="43" spans="1:33" ht="6.75" customHeight="1" x14ac:dyDescent="0.25">
      <c r="A43" s="261"/>
      <c r="B43" s="261"/>
      <c r="C43" s="261"/>
      <c r="D43" s="274"/>
    </row>
    <row r="44" spans="1:33" ht="13.8" x14ac:dyDescent="0.3">
      <c r="A44" s="261" t="s">
        <v>221</v>
      </c>
      <c r="B44" s="261" t="s">
        <v>198</v>
      </c>
      <c r="C44" s="261" t="s">
        <v>222</v>
      </c>
      <c r="D44" s="273" t="s">
        <v>441</v>
      </c>
      <c r="AG44"/>
    </row>
    <row r="45" spans="1:33" x14ac:dyDescent="0.25">
      <c r="B45" s="261" t="s">
        <v>200</v>
      </c>
      <c r="C45" s="262" t="s">
        <v>10</v>
      </c>
    </row>
    <row r="47" spans="1:33" x14ac:dyDescent="0.25">
      <c r="A47" s="275"/>
      <c r="B47" s="276"/>
      <c r="C47" s="269" t="s">
        <v>218</v>
      </c>
      <c r="D47" s="277"/>
    </row>
    <row r="48" spans="1:33" x14ac:dyDescent="0.25">
      <c r="C48" s="271"/>
    </row>
    <row r="49" spans="1:4" x14ac:dyDescent="0.25">
      <c r="A49" s="261" t="s">
        <v>219</v>
      </c>
      <c r="B49" s="272" t="s">
        <v>360</v>
      </c>
      <c r="C49" s="261" t="s">
        <v>220</v>
      </c>
      <c r="D49" s="273" t="s">
        <v>441</v>
      </c>
    </row>
    <row r="50" spans="1:4" ht="7.5" customHeight="1" x14ac:dyDescent="0.25"/>
    <row r="51" spans="1:4" x14ac:dyDescent="0.25">
      <c r="A51" s="261"/>
      <c r="B51" s="261"/>
      <c r="C51" s="261"/>
      <c r="D51" s="274"/>
    </row>
    <row r="52" spans="1:4" x14ac:dyDescent="0.25">
      <c r="A52" s="261"/>
      <c r="B52" s="261"/>
      <c r="D52" s="274"/>
    </row>
    <row r="53" spans="1:4" x14ac:dyDescent="0.25">
      <c r="A53" s="261"/>
      <c r="B53" s="272"/>
      <c r="C53" s="261"/>
      <c r="D53" s="322" t="str">
        <f>A2</f>
        <v>COMPANY # 0111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431</v>
      </c>
      <c r="C2" s="4"/>
    </row>
    <row r="3" spans="1:19" ht="15" customHeight="1" x14ac:dyDescent="0.25">
      <c r="A3" s="3" t="s">
        <v>432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Sonya City</v>
      </c>
      <c r="S7" s="20" t="str">
        <f>A2</f>
        <v>COMPANY # 0111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502</v>
      </c>
      <c r="C16" s="18">
        <v>130931</v>
      </c>
      <c r="D16" s="19"/>
      <c r="E16" s="18">
        <v>-47374</v>
      </c>
      <c r="F16" s="19"/>
      <c r="G16" s="18">
        <f t="shared" ref="G16:G32" si="0">SUM(C16:E16)</f>
        <v>83557</v>
      </c>
      <c r="H16" s="19"/>
      <c r="I16" s="18">
        <v>-428543</v>
      </c>
      <c r="J16" s="19"/>
      <c r="K16" s="18">
        <f t="shared" ref="K16:K32" si="1">SUM(G16:I16)</f>
        <v>-344986</v>
      </c>
      <c r="L16" s="19"/>
      <c r="M16" s="18"/>
      <c r="N16" s="19"/>
      <c r="O16" s="18">
        <f t="shared" ref="O16:O32" si="2">SUM(K16:M16)</f>
        <v>-344986</v>
      </c>
      <c r="P16" s="19"/>
      <c r="Q16" s="18"/>
      <c r="R16" s="19"/>
      <c r="S16" s="18">
        <f t="shared" ref="S16:S32" si="3">SUM(O16:Q16)</f>
        <v>-344986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130931</v>
      </c>
      <c r="D34" s="19"/>
      <c r="E34" s="21">
        <f>SUM(E15:E32)</f>
        <v>-47374</v>
      </c>
      <c r="F34" s="19"/>
      <c r="G34" s="21">
        <f>SUM(G15:G32)</f>
        <v>83557</v>
      </c>
      <c r="H34" s="19"/>
      <c r="I34" s="21">
        <f>SUM(I15:I32)</f>
        <v>-428543</v>
      </c>
      <c r="J34" s="19"/>
      <c r="K34" s="21">
        <f>SUM(K15:K32)</f>
        <v>-344986</v>
      </c>
      <c r="L34" s="19"/>
      <c r="M34" s="21">
        <f>SUM(M15:M32)</f>
        <v>0</v>
      </c>
      <c r="N34" s="19"/>
      <c r="O34" s="21">
        <f>SUM(O15:O32)</f>
        <v>-344986</v>
      </c>
      <c r="P34" s="19"/>
      <c r="Q34" s="21">
        <f>SUM(Q15:Q32)</f>
        <v>0</v>
      </c>
      <c r="R34" s="19"/>
      <c r="S34" s="21">
        <f>SUM(S15:S32)</f>
        <v>-344986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0111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0111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ht="13.8" x14ac:dyDescent="0.3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2" thickBot="1" x14ac:dyDescent="0.3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3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3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3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3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3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3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3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3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3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3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3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3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3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3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3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3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3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3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3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3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3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0111</v>
      </c>
    </row>
    <row r="44" spans="1:21" ht="13.8" x14ac:dyDescent="0.3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0111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4.4" thickTop="1" x14ac:dyDescent="0.3">
      <c r="A10" s="54"/>
      <c r="B10" s="55"/>
      <c r="C10" s="304" t="s">
        <v>415</v>
      </c>
      <c r="D10" s="55"/>
      <c r="E10" s="627" t="s">
        <v>397</v>
      </c>
      <c r="F10" s="627"/>
      <c r="G10" s="627"/>
      <c r="H10" s="627"/>
      <c r="I10" s="627"/>
      <c r="J10" s="55"/>
      <c r="K10" s="627" t="s">
        <v>400</v>
      </c>
      <c r="L10" s="628"/>
      <c r="M10" s="628"/>
      <c r="N10" s="55"/>
      <c r="O10" s="627" t="s">
        <v>224</v>
      </c>
      <c r="P10" s="628"/>
      <c r="Q10" s="628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5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5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5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5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5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5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5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5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5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3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5">
      <c r="A29" s="258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5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5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5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5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3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5">
      <c r="A38" s="258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5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5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5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5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5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5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2" thickTop="1" x14ac:dyDescent="0.25">
      <c r="A51" s="258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0111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431</v>
      </c>
      <c r="C2" s="4"/>
    </row>
    <row r="3" spans="1:15" ht="15" customHeight="1" x14ac:dyDescent="0.25">
      <c r="A3" s="3" t="s">
        <v>432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2" t="s">
        <v>414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0111</v>
      </c>
    </row>
    <row r="8" spans="1:15" ht="15" customHeight="1" thickBot="1" x14ac:dyDescent="0.3">
      <c r="A8" s="1" t="str">
        <f>'E1.XLS '!A8</f>
        <v>EXTENSION:  3 9690</v>
      </c>
      <c r="O8" s="6" t="s">
        <v>239</v>
      </c>
    </row>
    <row r="9" spans="1:15" ht="15" customHeight="1" thickTop="1" x14ac:dyDescent="0.25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5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246</v>
      </c>
      <c r="B36" s="320" t="s">
        <v>347</v>
      </c>
    </row>
    <row r="37" spans="1:16" ht="15.75" customHeight="1" x14ac:dyDescent="0.25">
      <c r="A37" s="22" t="s">
        <v>247</v>
      </c>
      <c r="B37" s="320" t="s">
        <v>345</v>
      </c>
      <c r="O37" s="20" t="str">
        <f>O7</f>
        <v>COMPANY # 0111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3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0111</v>
      </c>
      <c r="R7" s="100"/>
    </row>
    <row r="8" spans="1:18" ht="14.4" thickBot="1" x14ac:dyDescent="0.35">
      <c r="A8" s="1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5" t="s">
        <v>415</v>
      </c>
      <c r="D9" s="81"/>
      <c r="E9" s="80"/>
      <c r="F9" s="81"/>
      <c r="G9" s="80"/>
      <c r="H9" s="81"/>
      <c r="I9" s="629" t="s">
        <v>259</v>
      </c>
      <c r="J9" s="629"/>
      <c r="K9" s="629"/>
      <c r="L9" s="629"/>
      <c r="M9" s="629"/>
      <c r="N9" s="397"/>
      <c r="O9" s="397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3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3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3">
      <c r="A18" s="94" t="s">
        <v>411</v>
      </c>
      <c r="B18" s="94"/>
      <c r="C18" s="95">
        <v>618304</v>
      </c>
      <c r="E18" s="96">
        <v>6695</v>
      </c>
      <c r="G18" s="96">
        <v>-33687</v>
      </c>
      <c r="I18" s="96"/>
      <c r="K18" s="96"/>
      <c r="M18" s="96"/>
      <c r="N18" s="399"/>
      <c r="O18" s="96"/>
      <c r="Q18" s="95">
        <f t="shared" si="0"/>
        <v>591312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618304</v>
      </c>
      <c r="E19" s="95">
        <f>SUM(E14:E18)</f>
        <v>6695</v>
      </c>
      <c r="G19" s="95">
        <f>SUM(G14:G18)</f>
        <v>-33687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591312</v>
      </c>
      <c r="R19" s="84"/>
    </row>
    <row r="20" spans="1:18" ht="18.75" customHeight="1" x14ac:dyDescent="0.3">
      <c r="A20" s="94" t="s">
        <v>270</v>
      </c>
      <c r="B20" s="94"/>
      <c r="C20" s="95">
        <v>-466240</v>
      </c>
      <c r="E20" s="96"/>
      <c r="G20" s="96">
        <v>33687</v>
      </c>
      <c r="I20" s="96">
        <v>-6252</v>
      </c>
      <c r="K20" s="96"/>
      <c r="M20" s="96">
        <f>-8160-5861</f>
        <v>-14021</v>
      </c>
      <c r="N20" s="399"/>
      <c r="O20" s="96"/>
      <c r="Q20" s="95">
        <f t="shared" si="0"/>
        <v>-452826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152064</v>
      </c>
      <c r="D23" s="400" t="s">
        <v>17</v>
      </c>
      <c r="E23" s="90">
        <f>SUM(E19:E21)</f>
        <v>6695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-6252</v>
      </c>
      <c r="K23" s="90">
        <f>SUM(K19:K21)</f>
        <v>0</v>
      </c>
      <c r="M23" s="90">
        <f>SUM(M19:M21)</f>
        <v>-14021</v>
      </c>
      <c r="N23" s="84"/>
      <c r="O23" s="90">
        <f>SUM(O19:O21)</f>
        <v>0</v>
      </c>
      <c r="Q23" s="90">
        <f>SUM(Q19:Q21)</f>
        <v>138486</v>
      </c>
      <c r="R23" s="401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30" t="s">
        <v>357</v>
      </c>
      <c r="I29" s="630"/>
      <c r="J29" s="630"/>
      <c r="K29" s="630"/>
      <c r="L29" s="630"/>
      <c r="M29" s="630"/>
      <c r="N29" s="630"/>
      <c r="O29" s="630"/>
      <c r="P29" s="630"/>
      <c r="Q29" s="630"/>
    </row>
    <row r="30" spans="1:18" ht="14.4" thickTop="1" x14ac:dyDescent="0.3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4.4" thickBot="1" x14ac:dyDescent="0.35">
      <c r="A31" s="630" t="s">
        <v>272</v>
      </c>
      <c r="B31" s="630"/>
      <c r="C31" s="630"/>
      <c r="D31" s="630"/>
      <c r="E31" s="630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442</v>
      </c>
      <c r="B36" s="75"/>
      <c r="C36" s="559" t="s">
        <v>433</v>
      </c>
      <c r="E36" s="105">
        <v>14021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5" t="s">
        <v>71</v>
      </c>
      <c r="E46" s="416">
        <f>SUM(E36:E44)</f>
        <v>14021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3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0111</v>
      </c>
      <c r="R65" s="100"/>
    </row>
    <row r="66" spans="1:18" x14ac:dyDescent="0.3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3">
      <c r="A67" s="417"/>
      <c r="B67" s="86"/>
      <c r="C67" s="417"/>
      <c r="H67" s="86"/>
      <c r="I67" s="417"/>
    </row>
    <row r="68" spans="1:18" x14ac:dyDescent="0.3">
      <c r="A68" s="417"/>
      <c r="B68" s="86"/>
      <c r="C68" s="417"/>
      <c r="H68" s="86"/>
      <c r="I68" s="417"/>
    </row>
    <row r="69" spans="1:18" x14ac:dyDescent="0.3">
      <c r="B69" s="75"/>
      <c r="H69" s="86"/>
      <c r="I69" s="417"/>
    </row>
    <row r="70" spans="1:18" x14ac:dyDescent="0.3">
      <c r="D70" s="76"/>
      <c r="H70" s="86"/>
      <c r="I70" s="417"/>
    </row>
    <row r="71" spans="1:18" x14ac:dyDescent="0.3">
      <c r="B71" s="75"/>
      <c r="H71" s="86"/>
      <c r="I71" s="417"/>
    </row>
    <row r="72" spans="1:18" x14ac:dyDescent="0.3">
      <c r="B72" s="75"/>
      <c r="H72" s="86"/>
      <c r="I72" s="417"/>
    </row>
    <row r="73" spans="1:18" x14ac:dyDescent="0.3">
      <c r="B73" s="75"/>
      <c r="H73" s="86"/>
      <c r="I73" s="417"/>
      <c r="Q73" s="74"/>
      <c r="R73" s="74"/>
    </row>
    <row r="74" spans="1:18" x14ac:dyDescent="0.3">
      <c r="B74" s="75"/>
      <c r="H74" s="86"/>
      <c r="I74" s="417"/>
    </row>
    <row r="75" spans="1:18" x14ac:dyDescent="0.3">
      <c r="B75" s="75"/>
      <c r="H75" s="86"/>
      <c r="I75" s="417"/>
    </row>
    <row r="76" spans="1:18" x14ac:dyDescent="0.3">
      <c r="B76" s="75"/>
      <c r="H76" s="86"/>
      <c r="I76" s="417"/>
    </row>
    <row r="77" spans="1:18" x14ac:dyDescent="0.3">
      <c r="B77" s="75"/>
      <c r="H77" s="86"/>
      <c r="I77" s="417"/>
    </row>
    <row r="78" spans="1:18" x14ac:dyDescent="0.3">
      <c r="B78" s="75"/>
      <c r="H78" s="86"/>
      <c r="I78" s="417"/>
    </row>
    <row r="79" spans="1:18" x14ac:dyDescent="0.3">
      <c r="B79" s="75"/>
      <c r="H79" s="86"/>
      <c r="I79" s="417"/>
    </row>
    <row r="80" spans="1:18" x14ac:dyDescent="0.3">
      <c r="B80" s="75"/>
      <c r="H80" s="86"/>
      <c r="I80" s="417"/>
    </row>
    <row r="81" spans="2:9" x14ac:dyDescent="0.3">
      <c r="B81" s="75"/>
      <c r="H81" s="86"/>
      <c r="I81" s="417"/>
    </row>
    <row r="82" spans="2:9" x14ac:dyDescent="0.3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0111</v>
      </c>
      <c r="N7" s="109"/>
      <c r="O7"/>
      <c r="P7" s="109"/>
      <c r="Q7" s="109"/>
      <c r="R7" s="109"/>
      <c r="S7" s="109"/>
      <c r="T7" s="109"/>
    </row>
    <row r="8" spans="1:20" x14ac:dyDescent="0.25">
      <c r="A8" s="1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5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5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5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5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3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5">
      <c r="A31" s="258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1" t="s">
        <v>500</v>
      </c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>
        <f>374171+91530</f>
        <v>465701</v>
      </c>
      <c r="J34" s="293"/>
      <c r="K34" s="609" t="s">
        <v>498</v>
      </c>
      <c r="L34" s="293"/>
      <c r="M34" s="68">
        <f>SUM(C34:I34)</f>
        <v>465701</v>
      </c>
      <c r="N34" s="48"/>
      <c r="O34" s="67"/>
    </row>
    <row r="35" spans="1:21" ht="14.25" customHeight="1" x14ac:dyDescent="0.25">
      <c r="A35" s="291" t="s">
        <v>501</v>
      </c>
      <c r="B35" s="292"/>
      <c r="C35" s="291">
        <v>0</v>
      </c>
      <c r="D35" s="293"/>
      <c r="E35" s="291"/>
      <c r="F35" s="66"/>
      <c r="G35" s="291"/>
      <c r="H35" s="293"/>
      <c r="I35" s="291">
        <v>950540</v>
      </c>
      <c r="J35" s="293"/>
      <c r="K35" s="609" t="s">
        <v>435</v>
      </c>
      <c r="L35" s="293"/>
      <c r="M35" s="68">
        <f t="shared" ref="M35:M45" si="1">SUM(C35:I35)</f>
        <v>950540</v>
      </c>
      <c r="N35" s="48"/>
      <c r="O35" s="67"/>
    </row>
    <row r="36" spans="1:2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5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5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ht="13.8" x14ac:dyDescent="0.3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ht="13.8" x14ac:dyDescent="0.3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ht="13.8" x14ac:dyDescent="0.3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1416241</v>
      </c>
      <c r="J47" s="379"/>
      <c r="K47" s="380"/>
      <c r="L47" s="379"/>
      <c r="M47" s="72">
        <f>SUM(M34:M46)</f>
        <v>1416241</v>
      </c>
      <c r="N47" s="48"/>
      <c r="O47" s="48"/>
    </row>
    <row r="48" spans="1:21" s="125" customFormat="1" ht="15.75" customHeight="1" thickTop="1" x14ac:dyDescent="0.3">
      <c r="A48" s="258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0111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0111</v>
      </c>
      <c r="T7" s="129"/>
    </row>
    <row r="8" spans="1:20" ht="15" customHeight="1" thickBot="1" x14ac:dyDescent="0.3">
      <c r="A8" s="1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427</v>
      </c>
      <c r="B15" s="135"/>
      <c r="C15" s="136">
        <v>-12094</v>
      </c>
      <c r="D15" s="137"/>
      <c r="E15" s="134">
        <v>-75929</v>
      </c>
      <c r="F15" s="137"/>
      <c r="G15" s="134">
        <f t="shared" ref="G15:G28" si="0">SUM(C15:E15)</f>
        <v>-88023</v>
      </c>
      <c r="H15" s="137"/>
      <c r="I15" s="134">
        <v>149531</v>
      </c>
      <c r="J15" s="137"/>
      <c r="K15" s="134">
        <f t="shared" ref="K15:K28" si="1">SUM(G15:I15)</f>
        <v>61508</v>
      </c>
      <c r="L15" s="137"/>
      <c r="M15" s="134"/>
      <c r="N15" s="137"/>
      <c r="O15" s="134">
        <f t="shared" ref="O15:O28" si="2">SUM(K15:M15)</f>
        <v>61508</v>
      </c>
      <c r="P15" s="137"/>
      <c r="Q15" s="134"/>
      <c r="R15" s="137"/>
      <c r="S15" s="134">
        <f t="shared" ref="S15:S28" si="3">SUM(O15:Q15)</f>
        <v>61508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-12094</v>
      </c>
      <c r="D31" s="129"/>
      <c r="E31" s="141">
        <f>SUM(E15:E28)</f>
        <v>-75929</v>
      </c>
      <c r="F31" s="129"/>
      <c r="G31" s="141">
        <f>SUM(G15:G28)</f>
        <v>-88023</v>
      </c>
      <c r="H31" s="129"/>
      <c r="I31" s="141">
        <f>SUM(I15:I28)</f>
        <v>149531</v>
      </c>
      <c r="J31" s="129"/>
      <c r="K31" s="141">
        <f>SUM(K15:K28)</f>
        <v>61508</v>
      </c>
      <c r="L31" s="129"/>
      <c r="M31" s="141">
        <f>SUM(M15:M28)</f>
        <v>0</v>
      </c>
      <c r="N31" s="129"/>
      <c r="O31" s="141">
        <f>SUM(O15:O28)</f>
        <v>61508</v>
      </c>
      <c r="P31" s="129"/>
      <c r="Q31" s="141">
        <f>SUM(Q15:Q28)</f>
        <v>0</v>
      </c>
      <c r="R31" s="129"/>
      <c r="S31" s="141">
        <f>SUM(S15:S28)</f>
        <v>61508</v>
      </c>
      <c r="T31" s="139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6" t="s">
        <v>10</v>
      </c>
    </row>
    <row r="35" spans="1:20" ht="14.25" customHeight="1" x14ac:dyDescent="0.25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0111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C13" sqref="C13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13.09765625" style="513" customWidth="1"/>
    <col min="6" max="6" width="1.59765625" style="511" customWidth="1"/>
    <col min="7" max="7" width="10" style="514" customWidth="1"/>
    <col min="8" max="8" width="1.69921875" style="511" customWidth="1"/>
    <col min="9" max="9" width="14.59765625" style="144"/>
    <col min="10" max="10" width="1.59765625" style="511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431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432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tr">
        <f>'E1.XLS '!A5</f>
        <v>FOR THE 6 MONTHS ENDED 6-30-2001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3" t="str">
        <f>'E1.XLS '!A7</f>
        <v>PREPARED BY: Sonya City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0111</v>
      </c>
    </row>
    <row r="8" spans="1:29" ht="16.2" thickBot="1" x14ac:dyDescent="0.35">
      <c r="A8" s="1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3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2" thickBot="1" x14ac:dyDescent="0.35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2" thickTop="1" x14ac:dyDescent="0.3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3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299</v>
      </c>
      <c r="C18" s="496" t="s">
        <v>300</v>
      </c>
      <c r="E18" s="558">
        <v>36951</v>
      </c>
      <c r="G18" s="525">
        <v>8.5000000000000006E-2</v>
      </c>
      <c r="I18" s="156"/>
      <c r="K18" s="505">
        <v>27985</v>
      </c>
      <c r="M18" s="143"/>
      <c r="O18" s="505">
        <f>SUM(K18:M18)</f>
        <v>27985</v>
      </c>
      <c r="Q18" s="505">
        <v>1204</v>
      </c>
      <c r="S18" s="505"/>
      <c r="U18" s="505"/>
      <c r="W18" s="156"/>
      <c r="Y18" s="505">
        <f>SUM(O18:U18)</f>
        <v>29189</v>
      </c>
      <c r="AA18" s="143"/>
      <c r="AC18" s="505">
        <f>+Y18+AA18</f>
        <v>29189</v>
      </c>
    </row>
    <row r="19" spans="1:29" x14ac:dyDescent="0.3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27985</v>
      </c>
      <c r="M20" s="143"/>
      <c r="O20" s="505">
        <f>SUM(O15:O19)</f>
        <v>27985</v>
      </c>
      <c r="Q20" s="505">
        <f>SUM(Q15:Q19)</f>
        <v>1204</v>
      </c>
      <c r="S20" s="505">
        <f>SUM(S15:S19)</f>
        <v>0</v>
      </c>
      <c r="U20" s="505">
        <f>SUM(U15:U19)</f>
        <v>0</v>
      </c>
      <c r="W20" s="156"/>
      <c r="Y20" s="505">
        <f>SUM(Y15:Y19)</f>
        <v>29189</v>
      </c>
      <c r="AA20" s="143"/>
      <c r="AC20" s="505">
        <f>SUM(AC15:AC19)</f>
        <v>29189</v>
      </c>
    </row>
    <row r="21" spans="1:29" x14ac:dyDescent="0.3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6" t="s">
        <v>309</v>
      </c>
      <c r="E22" s="526"/>
      <c r="G22" s="155"/>
      <c r="H22" s="155"/>
      <c r="I22" s="155"/>
      <c r="AA22" s="143"/>
    </row>
    <row r="23" spans="1:29" x14ac:dyDescent="0.3">
      <c r="A23" s="506"/>
      <c r="E23" s="526"/>
      <c r="G23" s="155"/>
      <c r="H23" s="155"/>
      <c r="I23" s="155"/>
      <c r="AA23" s="143"/>
    </row>
    <row r="24" spans="1:29" x14ac:dyDescent="0.3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3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3">
      <c r="A26" s="156" t="s">
        <v>428</v>
      </c>
      <c r="C26" s="496">
        <v>705</v>
      </c>
      <c r="E26" s="558">
        <v>36951</v>
      </c>
      <c r="G26" s="525">
        <v>8.5000000000000006E-2</v>
      </c>
      <c r="I26" s="156"/>
      <c r="M26" s="157">
        <v>-21759</v>
      </c>
      <c r="O26" s="157">
        <f>SUM(K26:M26)</f>
        <v>-21759</v>
      </c>
      <c r="Q26" s="156"/>
      <c r="S26" s="156">
        <v>-4470</v>
      </c>
      <c r="U26" s="156"/>
      <c r="W26" s="156"/>
      <c r="AA26" s="157">
        <f t="shared" ref="AA26:AA35" si="0">SUM(O26:U26)</f>
        <v>-26229</v>
      </c>
      <c r="AC26" s="157">
        <f t="shared" ref="AC26:AC35" si="1">+Y26+AA26</f>
        <v>-26229</v>
      </c>
    </row>
    <row r="27" spans="1:29" ht="24.75" customHeight="1" x14ac:dyDescent="0.3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318</v>
      </c>
      <c r="E36" s="144"/>
      <c r="F36" s="144"/>
      <c r="G36" s="144"/>
      <c r="H36" s="144"/>
      <c r="M36" s="505">
        <f>SUM(M26:M35)</f>
        <v>-21759</v>
      </c>
      <c r="O36" s="505">
        <f>SUM(K36:M36)</f>
        <v>-21759</v>
      </c>
      <c r="Q36" s="505">
        <f>SUM(Q26:Q35)</f>
        <v>0</v>
      </c>
      <c r="S36" s="505">
        <f>SUM(S26:S35)</f>
        <v>-4470</v>
      </c>
      <c r="U36" s="505">
        <f>SUM(U26:U35)</f>
        <v>0</v>
      </c>
      <c r="AA36" s="505">
        <f>SUM(O36:U36)</f>
        <v>-26229</v>
      </c>
      <c r="AC36" s="505">
        <f>SUM(AC26:AC35)</f>
        <v>-26229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7"/>
      <c r="E39" s="510"/>
      <c r="G39" s="155"/>
      <c r="I39" s="155"/>
    </row>
    <row r="40" spans="1:30" ht="27.9" customHeight="1" thickBot="1" x14ac:dyDescent="0.35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3">
      <c r="E41" s="510"/>
      <c r="G41" s="155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-21759</v>
      </c>
      <c r="N43" s="501"/>
      <c r="O43" s="158">
        <f>SUM(O36:O41)</f>
        <v>-21759</v>
      </c>
      <c r="P43" s="501"/>
      <c r="Q43" s="158">
        <f>SUM(Q36:Q41)</f>
        <v>0</v>
      </c>
      <c r="R43" s="501"/>
      <c r="S43" s="158">
        <f>SUM(S36:S41)</f>
        <v>-4470</v>
      </c>
      <c r="T43" s="501"/>
      <c r="U43" s="158">
        <f>SUM(U36:U41)</f>
        <v>0</v>
      </c>
      <c r="V43" s="501"/>
      <c r="X43" s="501"/>
      <c r="Z43" s="501"/>
      <c r="AA43" s="158">
        <f>SUM(AA36:AA41)</f>
        <v>-26229</v>
      </c>
      <c r="AB43" s="501"/>
      <c r="AC43" s="158">
        <f>SUM(AC36:AC41)</f>
        <v>-26229</v>
      </c>
      <c r="AD43" s="501"/>
    </row>
    <row r="44" spans="1:30" ht="16.2" thickTop="1" x14ac:dyDescent="0.3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3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2" thickBot="1" x14ac:dyDescent="0.35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27985</v>
      </c>
      <c r="L46" s="501"/>
      <c r="M46" s="158">
        <f>M43+M20</f>
        <v>-21759</v>
      </c>
      <c r="N46" s="501"/>
      <c r="O46" s="158">
        <f>O43+O20</f>
        <v>6226</v>
      </c>
      <c r="P46" s="501"/>
      <c r="Q46" s="158">
        <f>Q43+Q20</f>
        <v>1204</v>
      </c>
      <c r="R46" s="501"/>
      <c r="S46" s="158">
        <f>S43+S20</f>
        <v>-4470</v>
      </c>
      <c r="T46" s="501"/>
      <c r="U46" s="158">
        <f>U43+U20</f>
        <v>0</v>
      </c>
      <c r="V46" s="501"/>
      <c r="X46" s="501"/>
      <c r="Y46" s="158">
        <f>Y43+Y20</f>
        <v>29189</v>
      </c>
      <c r="Z46" s="501"/>
      <c r="AA46" s="158">
        <f>AA43+AA20</f>
        <v>-26229</v>
      </c>
      <c r="AB46" s="501"/>
      <c r="AC46" s="158">
        <f>AC43+AC20</f>
        <v>2960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8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0111</v>
      </c>
    </row>
    <row r="51" spans="1:29" x14ac:dyDescent="0.3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8"/>
      <c r="G52" s="610" t="s">
        <v>507</v>
      </c>
      <c r="H52" s="611"/>
      <c r="I52" s="612"/>
      <c r="J52" s="612"/>
      <c r="K52" s="613"/>
      <c r="L52" s="614"/>
      <c r="M52" s="613"/>
      <c r="N52" s="614"/>
      <c r="O52" s="615"/>
      <c r="Q52" s="143"/>
      <c r="S52" s="143"/>
      <c r="U52" s="143"/>
      <c r="W52" s="143"/>
      <c r="Y52" s="143"/>
      <c r="AA52" s="143"/>
      <c r="AC52" s="502"/>
    </row>
    <row r="53" spans="1:29" x14ac:dyDescent="0.3">
      <c r="A53" s="143"/>
      <c r="C53" s="143"/>
      <c r="E53" s="528"/>
      <c r="G53" s="616" t="s">
        <v>508</v>
      </c>
      <c r="H53" s="617"/>
      <c r="I53" s="618"/>
      <c r="J53" s="618"/>
      <c r="K53" s="619"/>
      <c r="L53" s="620"/>
      <c r="M53" s="619"/>
      <c r="N53" s="620"/>
      <c r="O53" s="621"/>
      <c r="Q53" s="143"/>
      <c r="S53" s="143"/>
      <c r="U53" s="143"/>
      <c r="W53" s="143"/>
      <c r="Y53" s="143"/>
      <c r="AA53" s="143"/>
      <c r="AC53" s="502"/>
    </row>
    <row r="54" spans="1:29" x14ac:dyDescent="0.3">
      <c r="E54" s="528"/>
      <c r="G54" s="622" t="s">
        <v>509</v>
      </c>
      <c r="H54" s="623"/>
      <c r="I54" s="624"/>
      <c r="J54" s="624"/>
      <c r="K54" s="625"/>
      <c r="L54" s="625"/>
      <c r="M54" s="625"/>
      <c r="N54" s="625"/>
      <c r="O54" s="626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5"/>
    </row>
    <row r="72" spans="5:10" x14ac:dyDescent="0.3">
      <c r="E72" s="30" t="s">
        <v>315</v>
      </c>
      <c r="G72" s="512"/>
      <c r="I72" s="145"/>
    </row>
    <row r="73" spans="5:10" x14ac:dyDescent="0.3">
      <c r="E73" s="510"/>
      <c r="G73" s="512"/>
      <c r="H73" s="30" t="s">
        <v>316</v>
      </c>
      <c r="I73" s="145"/>
    </row>
    <row r="74" spans="5:10" x14ac:dyDescent="0.3">
      <c r="E74" s="510"/>
      <c r="G74" s="512"/>
      <c r="I74" s="143"/>
    </row>
    <row r="75" spans="5:10" x14ac:dyDescent="0.3">
      <c r="E75" s="510"/>
      <c r="G75" s="512"/>
      <c r="I75" s="143"/>
    </row>
  </sheetData>
  <printOptions gridLinesSet="0"/>
  <pageMargins left="0.75" right="0" top="0.75" bottom="0" header="0.5" footer="0.22"/>
  <pageSetup scale="4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2001-07-19T00:14:49Z</cp:lastPrinted>
  <dcterms:created xsi:type="dcterms:W3CDTF">1998-03-02T21:51:31Z</dcterms:created>
  <dcterms:modified xsi:type="dcterms:W3CDTF">2023-09-10T15:32:56Z</dcterms:modified>
</cp:coreProperties>
</file>