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36" windowWidth="15180" windowHeight="8328" tabRatio="945"/>
  </bookViews>
  <sheets>
    <sheet name="BROKER DEAL SUMMARY" sheetId="4" r:id="rId1"/>
    <sheet name="EXCHANGE DEAL SUMMARY" sheetId="8" r:id="rId2"/>
    <sheet name="Daily Deals Graph" sheetId="7" r:id="rId3"/>
    <sheet name="FAILED DEALS SUMMARY" sheetId="5" r:id="rId4"/>
    <sheet name="Deal Detail" sheetId="1" r:id="rId5"/>
    <sheet name="Failed Transaction Detail" sheetId="3" r:id="rId6"/>
    <sheet name="Exchange  Data" sheetId="9" r:id="rId7"/>
    <sheet name="Daily Deals Data" sheetId="6" r:id="rId8"/>
  </sheets>
  <definedNames>
    <definedName name="_xlnm._FilterDatabase" localSheetId="4" hidden="1">'Deal Detail'!$A$14:$AI$611</definedName>
    <definedName name="_xlnm._FilterDatabase" localSheetId="5" hidden="1">'Failed Transaction Detail'!$A$5:$S$97</definedName>
  </definedNames>
  <calcPr calcId="92512"/>
  <pivotCaches>
    <pivotCache cacheId="0" r:id="rId9"/>
    <pivotCache cacheId="1" r:id="rId10"/>
    <pivotCache cacheId="2" r:id="rId11"/>
    <pivotCache cacheId="3" r:id="rId12"/>
    <pivotCache cacheId="4" r:id="rId13"/>
    <pivotCache cacheId="5" r:id="rId14"/>
    <pivotCache cacheId="6" r:id="rId15"/>
  </pivotCaches>
</workbook>
</file>

<file path=xl/calcChain.xml><?xml version="1.0" encoding="utf-8"?>
<calcChain xmlns="http://schemas.openxmlformats.org/spreadsheetml/2006/main">
  <c r="B5" i="6" l="1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B1293" i="6"/>
  <c r="B1294" i="6"/>
  <c r="B1295" i="6"/>
  <c r="B129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32" i="6"/>
  <c r="B1333" i="6"/>
  <c r="B1334" i="6"/>
  <c r="B1335" i="6"/>
  <c r="B1336" i="6"/>
  <c r="B1337" i="6"/>
  <c r="B1338" i="6"/>
  <c r="B1339" i="6"/>
  <c r="B1340" i="6"/>
  <c r="B1341" i="6"/>
  <c r="B1342" i="6"/>
  <c r="B1343" i="6"/>
  <c r="B1344" i="6"/>
  <c r="B1345" i="6"/>
  <c r="B1346" i="6"/>
  <c r="B1347" i="6"/>
  <c r="B1348" i="6"/>
  <c r="B1349" i="6"/>
  <c r="B1350" i="6"/>
  <c r="B1351" i="6"/>
  <c r="B1352" i="6"/>
  <c r="B1353" i="6"/>
  <c r="B1354" i="6"/>
  <c r="B1355" i="6"/>
  <c r="B1356" i="6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B1383" i="6"/>
  <c r="B1384" i="6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/>
  <c r="B1408" i="6"/>
  <c r="B1409" i="6"/>
  <c r="B1410" i="6"/>
  <c r="B1411" i="6"/>
  <c r="B1412" i="6"/>
  <c r="B1413" i="6"/>
  <c r="B1414" i="6"/>
  <c r="B1415" i="6"/>
  <c r="B1416" i="6"/>
  <c r="B1417" i="6"/>
  <c r="B1418" i="6"/>
  <c r="B1419" i="6"/>
  <c r="B1420" i="6"/>
  <c r="B1421" i="6"/>
  <c r="B1422" i="6"/>
  <c r="B1423" i="6"/>
  <c r="B1424" i="6"/>
  <c r="B1425" i="6"/>
  <c r="B1426" i="6"/>
  <c r="B1427" i="6"/>
  <c r="B1428" i="6"/>
  <c r="B1429" i="6"/>
  <c r="B1430" i="6"/>
  <c r="B1431" i="6"/>
  <c r="B1432" i="6"/>
  <c r="B1433" i="6"/>
  <c r="B1434" i="6"/>
  <c r="B1435" i="6"/>
  <c r="B1436" i="6"/>
  <c r="B1437" i="6"/>
  <c r="B1438" i="6"/>
  <c r="B1439" i="6"/>
  <c r="B1440" i="6"/>
  <c r="B1441" i="6"/>
  <c r="B1442" i="6"/>
  <c r="B1443" i="6"/>
  <c r="B1444" i="6"/>
  <c r="B1445" i="6"/>
  <c r="B1446" i="6"/>
  <c r="B1447" i="6"/>
  <c r="B1448" i="6"/>
  <c r="B1449" i="6"/>
  <c r="B1450" i="6"/>
  <c r="B1451" i="6"/>
  <c r="B1452" i="6"/>
  <c r="B1453" i="6"/>
  <c r="B1454" i="6"/>
  <c r="B1455" i="6"/>
  <c r="B1456" i="6"/>
  <c r="B1457" i="6"/>
  <c r="B1458" i="6"/>
  <c r="B1459" i="6"/>
  <c r="B1460" i="6"/>
  <c r="B1461" i="6"/>
  <c r="B1462" i="6"/>
  <c r="B1463" i="6"/>
  <c r="B1464" i="6"/>
  <c r="B1465" i="6"/>
  <c r="B1466" i="6"/>
  <c r="B1467" i="6"/>
  <c r="B1468" i="6"/>
  <c r="B1469" i="6"/>
  <c r="B1470" i="6"/>
  <c r="B1471" i="6"/>
  <c r="B1472" i="6"/>
  <c r="B1473" i="6"/>
  <c r="B1474" i="6"/>
  <c r="B1475" i="6"/>
  <c r="B1476" i="6"/>
  <c r="B1477" i="6"/>
  <c r="B1478" i="6"/>
  <c r="B1479" i="6"/>
  <c r="B1480" i="6"/>
  <c r="B1481" i="6"/>
  <c r="B1482" i="6"/>
  <c r="B1483" i="6"/>
  <c r="B1484" i="6"/>
  <c r="B1485" i="6"/>
  <c r="B1486" i="6"/>
  <c r="B1487" i="6"/>
  <c r="B1488" i="6"/>
  <c r="B1489" i="6"/>
  <c r="B1490" i="6"/>
  <c r="B1491" i="6"/>
  <c r="B1492" i="6"/>
  <c r="B1493" i="6"/>
  <c r="B1494" i="6"/>
  <c r="B1495" i="6"/>
  <c r="B1496" i="6"/>
  <c r="B1497" i="6"/>
  <c r="B1498" i="6"/>
  <c r="B1499" i="6"/>
  <c r="B1500" i="6"/>
  <c r="B1501" i="6"/>
  <c r="B1502" i="6"/>
  <c r="B1503" i="6"/>
  <c r="B1504" i="6"/>
  <c r="B1505" i="6"/>
  <c r="B1506" i="6"/>
  <c r="B1507" i="6"/>
  <c r="B1508" i="6"/>
  <c r="B1509" i="6"/>
  <c r="B1510" i="6"/>
  <c r="B1511" i="6"/>
  <c r="B1512" i="6"/>
  <c r="B1513" i="6"/>
  <c r="B1514" i="6"/>
  <c r="B1515" i="6"/>
  <c r="B1516" i="6"/>
  <c r="B1517" i="6"/>
  <c r="B1518" i="6"/>
  <c r="B1519" i="6"/>
  <c r="B1520" i="6"/>
  <c r="B1521" i="6"/>
  <c r="B1522" i="6"/>
  <c r="B1523" i="6"/>
  <c r="B1524" i="6"/>
  <c r="B1525" i="6"/>
  <c r="B1526" i="6"/>
  <c r="B1527" i="6"/>
  <c r="B1528" i="6"/>
  <c r="B1529" i="6"/>
  <c r="B1530" i="6"/>
  <c r="B1531" i="6"/>
  <c r="B1532" i="6"/>
  <c r="B1533" i="6"/>
  <c r="B1534" i="6"/>
  <c r="B1535" i="6"/>
  <c r="B1536" i="6"/>
  <c r="B1537" i="6"/>
  <c r="B1538" i="6"/>
  <c r="B1539" i="6"/>
  <c r="B1540" i="6"/>
  <c r="B1541" i="6"/>
  <c r="B1542" i="6"/>
  <c r="B1543" i="6"/>
  <c r="B1544" i="6"/>
  <c r="B1545" i="6"/>
  <c r="B1546" i="6"/>
  <c r="B1547" i="6"/>
  <c r="B1548" i="6"/>
  <c r="B1549" i="6"/>
  <c r="B1550" i="6"/>
  <c r="B1551" i="6"/>
  <c r="B1552" i="6"/>
  <c r="B1553" i="6"/>
  <c r="B1554" i="6"/>
  <c r="B1555" i="6"/>
  <c r="B1556" i="6"/>
  <c r="B1557" i="6"/>
  <c r="B1558" i="6"/>
  <c r="B1559" i="6"/>
  <c r="B1560" i="6"/>
  <c r="B1561" i="6"/>
  <c r="B1562" i="6"/>
  <c r="B1563" i="6"/>
  <c r="B1564" i="6"/>
  <c r="B1565" i="6"/>
  <c r="B1566" i="6"/>
  <c r="B1567" i="6"/>
  <c r="B1568" i="6"/>
  <c r="B1569" i="6"/>
  <c r="B1570" i="6"/>
  <c r="B1571" i="6"/>
  <c r="B1572" i="6"/>
  <c r="B1573" i="6"/>
  <c r="B1574" i="6"/>
  <c r="B1575" i="6"/>
  <c r="B1576" i="6"/>
  <c r="B1577" i="6"/>
  <c r="B1578" i="6"/>
  <c r="B1579" i="6"/>
  <c r="B1580" i="6"/>
  <c r="B1581" i="6"/>
  <c r="B1582" i="6"/>
  <c r="B1583" i="6"/>
  <c r="B1584" i="6"/>
  <c r="B1585" i="6"/>
  <c r="B1586" i="6"/>
  <c r="B1587" i="6"/>
  <c r="B1588" i="6"/>
  <c r="B1589" i="6"/>
  <c r="B1590" i="6"/>
  <c r="B1591" i="6"/>
  <c r="B1592" i="6"/>
  <c r="B1593" i="6"/>
  <c r="B1594" i="6"/>
  <c r="B1595" i="6"/>
  <c r="B1596" i="6"/>
  <c r="B1597" i="6"/>
  <c r="B1598" i="6"/>
  <c r="B1599" i="6"/>
  <c r="B1600" i="6"/>
  <c r="B1601" i="6"/>
  <c r="B1602" i="6"/>
  <c r="B1603" i="6"/>
  <c r="B1604" i="6"/>
  <c r="B1605" i="6"/>
  <c r="B1606" i="6"/>
  <c r="B1607" i="6"/>
  <c r="B1608" i="6"/>
  <c r="B1609" i="6"/>
  <c r="B1610" i="6"/>
  <c r="B1611" i="6"/>
  <c r="B1612" i="6"/>
  <c r="B1613" i="6"/>
  <c r="B1614" i="6"/>
  <c r="B1615" i="6"/>
  <c r="B1616" i="6"/>
  <c r="B1617" i="6"/>
  <c r="B1618" i="6"/>
  <c r="B1619" i="6"/>
  <c r="B1620" i="6"/>
  <c r="B1621" i="6"/>
  <c r="B1622" i="6"/>
  <c r="B1623" i="6"/>
  <c r="B1624" i="6"/>
  <c r="B1625" i="6"/>
  <c r="B1626" i="6"/>
  <c r="B1627" i="6"/>
  <c r="B1628" i="6"/>
  <c r="B1629" i="6"/>
  <c r="B1630" i="6"/>
  <c r="B1631" i="6"/>
  <c r="B1632" i="6"/>
  <c r="B1633" i="6"/>
  <c r="B1634" i="6"/>
  <c r="B1635" i="6"/>
  <c r="B1636" i="6"/>
  <c r="B1637" i="6"/>
  <c r="B1638" i="6"/>
  <c r="B1639" i="6"/>
  <c r="B1640" i="6"/>
  <c r="B1641" i="6"/>
  <c r="B1642" i="6"/>
  <c r="B1643" i="6"/>
  <c r="B1644" i="6"/>
  <c r="B1645" i="6"/>
  <c r="B1646" i="6"/>
  <c r="B1647" i="6"/>
  <c r="B1648" i="6"/>
  <c r="B1649" i="6"/>
  <c r="B1650" i="6"/>
  <c r="B1651" i="6"/>
  <c r="B1652" i="6"/>
  <c r="B1653" i="6"/>
  <c r="B1654" i="6"/>
  <c r="B1655" i="6"/>
  <c r="B1656" i="6"/>
  <c r="B1657" i="6"/>
  <c r="B1658" i="6"/>
  <c r="B1659" i="6"/>
  <c r="B1660" i="6"/>
  <c r="B1661" i="6"/>
  <c r="B1662" i="6"/>
  <c r="B1663" i="6"/>
  <c r="B1664" i="6"/>
  <c r="B1665" i="6"/>
  <c r="B1666" i="6"/>
  <c r="B1667" i="6"/>
  <c r="B1668" i="6"/>
  <c r="B1669" i="6"/>
  <c r="B1670" i="6"/>
  <c r="B1671" i="6"/>
  <c r="B1672" i="6"/>
  <c r="B1673" i="6"/>
  <c r="B1674" i="6"/>
  <c r="B1675" i="6"/>
  <c r="B1676" i="6"/>
  <c r="B1677" i="6"/>
  <c r="B1678" i="6"/>
  <c r="B1679" i="6"/>
  <c r="B1680" i="6"/>
  <c r="B1681" i="6"/>
  <c r="B1682" i="6"/>
  <c r="B1683" i="6"/>
  <c r="B1684" i="6"/>
  <c r="B1685" i="6"/>
  <c r="B1686" i="6"/>
  <c r="B1687" i="6"/>
  <c r="B1688" i="6"/>
  <c r="B1689" i="6"/>
  <c r="B1690" i="6"/>
  <c r="B1691" i="6"/>
  <c r="B1692" i="6"/>
  <c r="B1693" i="6"/>
  <c r="B1694" i="6"/>
  <c r="B1695" i="6"/>
  <c r="B1696" i="6"/>
  <c r="B1697" i="6"/>
  <c r="B1698" i="6"/>
  <c r="B1699" i="6"/>
  <c r="B1700" i="6"/>
  <c r="B1701" i="6"/>
  <c r="B1702" i="6"/>
  <c r="B1703" i="6"/>
  <c r="B1704" i="6"/>
  <c r="B1705" i="6"/>
  <c r="B1706" i="6"/>
  <c r="B1707" i="6"/>
  <c r="B1708" i="6"/>
  <c r="B1709" i="6"/>
  <c r="B1710" i="6"/>
  <c r="B1711" i="6"/>
  <c r="B1712" i="6"/>
  <c r="B1713" i="6"/>
  <c r="B1714" i="6"/>
  <c r="B1715" i="6"/>
  <c r="B1716" i="6"/>
  <c r="B1717" i="6"/>
  <c r="B1718" i="6"/>
  <c r="B1719" i="6"/>
  <c r="B1720" i="6"/>
  <c r="B1721" i="6"/>
  <c r="B1722" i="6"/>
  <c r="B1723" i="6"/>
  <c r="B1724" i="6"/>
  <c r="B1725" i="6"/>
  <c r="B1726" i="6"/>
  <c r="B1727" i="6"/>
  <c r="B1728" i="6"/>
  <c r="B1729" i="6"/>
  <c r="B1730" i="6"/>
  <c r="B1731" i="6"/>
  <c r="B1732" i="6"/>
  <c r="B1733" i="6"/>
  <c r="B1734" i="6"/>
  <c r="B1735" i="6"/>
  <c r="B1736" i="6"/>
  <c r="B1737" i="6"/>
  <c r="B1738" i="6"/>
  <c r="B1739" i="6"/>
  <c r="B1740" i="6"/>
  <c r="B1741" i="6"/>
  <c r="B1742" i="6"/>
  <c r="B1743" i="6"/>
  <c r="B1744" i="6"/>
  <c r="B1745" i="6"/>
  <c r="B1746" i="6"/>
  <c r="B1747" i="6"/>
  <c r="B1748" i="6"/>
  <c r="B1749" i="6"/>
  <c r="B1750" i="6"/>
  <c r="B1751" i="6"/>
  <c r="B1752" i="6"/>
  <c r="B1753" i="6"/>
  <c r="B1754" i="6"/>
  <c r="B1755" i="6"/>
  <c r="B1756" i="6"/>
  <c r="B1757" i="6"/>
  <c r="B1758" i="6"/>
  <c r="B1759" i="6"/>
  <c r="B1760" i="6"/>
  <c r="B1761" i="6"/>
  <c r="B1762" i="6"/>
  <c r="B1763" i="6"/>
  <c r="B1764" i="6"/>
  <c r="B1765" i="6"/>
  <c r="B1766" i="6"/>
  <c r="B1767" i="6"/>
  <c r="B1768" i="6"/>
  <c r="B1769" i="6"/>
  <c r="B1770" i="6"/>
  <c r="B1771" i="6"/>
  <c r="B1772" i="6"/>
  <c r="B1773" i="6"/>
  <c r="B1774" i="6"/>
  <c r="B1775" i="6"/>
  <c r="B1776" i="6"/>
  <c r="B1777" i="6"/>
  <c r="B1778" i="6"/>
  <c r="B1779" i="6"/>
  <c r="B1780" i="6"/>
  <c r="B1781" i="6"/>
  <c r="B1782" i="6"/>
  <c r="B1783" i="6"/>
  <c r="B1784" i="6"/>
  <c r="B1785" i="6"/>
  <c r="B1786" i="6"/>
  <c r="B1787" i="6"/>
  <c r="B1788" i="6"/>
  <c r="B1789" i="6"/>
  <c r="B1790" i="6"/>
  <c r="B1791" i="6"/>
  <c r="B1792" i="6"/>
  <c r="B1793" i="6"/>
  <c r="B1794" i="6"/>
  <c r="B1795" i="6"/>
  <c r="B1796" i="6"/>
  <c r="B1797" i="6"/>
  <c r="B1798" i="6"/>
  <c r="B1799" i="6"/>
  <c r="B1800" i="6"/>
  <c r="B1801" i="6"/>
  <c r="B1802" i="6"/>
  <c r="B1803" i="6"/>
  <c r="B1804" i="6"/>
  <c r="B1805" i="6"/>
  <c r="B1806" i="6"/>
  <c r="B1807" i="6"/>
  <c r="B1808" i="6"/>
  <c r="B1809" i="6"/>
  <c r="B1810" i="6"/>
  <c r="B1811" i="6"/>
  <c r="B1812" i="6"/>
  <c r="B1813" i="6"/>
  <c r="B1814" i="6"/>
  <c r="B1815" i="6"/>
  <c r="B1816" i="6"/>
  <c r="B1817" i="6"/>
  <c r="B1818" i="6"/>
  <c r="B1819" i="6"/>
  <c r="B1820" i="6"/>
  <c r="B1821" i="6"/>
  <c r="B1822" i="6"/>
  <c r="B1823" i="6"/>
  <c r="B1824" i="6"/>
  <c r="B1825" i="6"/>
  <c r="B1826" i="6"/>
  <c r="B1827" i="6"/>
  <c r="B1828" i="6"/>
  <c r="B1829" i="6"/>
  <c r="B1830" i="6"/>
  <c r="B1831" i="6"/>
  <c r="B1832" i="6"/>
  <c r="B1833" i="6"/>
  <c r="B1834" i="6"/>
  <c r="B1835" i="6"/>
  <c r="B1836" i="6"/>
  <c r="B1837" i="6"/>
  <c r="B1838" i="6"/>
  <c r="B1839" i="6"/>
  <c r="B1840" i="6"/>
  <c r="B1841" i="6"/>
  <c r="B1842" i="6"/>
  <c r="B1843" i="6"/>
  <c r="B1844" i="6"/>
  <c r="B1845" i="6"/>
  <c r="B1846" i="6"/>
  <c r="B1847" i="6"/>
  <c r="B1848" i="6"/>
  <c r="B1849" i="6"/>
  <c r="B1850" i="6"/>
  <c r="B1851" i="6"/>
  <c r="B1852" i="6"/>
  <c r="B1853" i="6"/>
  <c r="B1854" i="6"/>
  <c r="B1855" i="6"/>
  <c r="B1856" i="6"/>
  <c r="B1857" i="6"/>
  <c r="B1858" i="6"/>
  <c r="B1859" i="6"/>
  <c r="B1860" i="6"/>
  <c r="B1861" i="6"/>
  <c r="B1862" i="6"/>
  <c r="B1863" i="6"/>
  <c r="B1864" i="6"/>
  <c r="B1865" i="6"/>
  <c r="B1866" i="6"/>
  <c r="B1867" i="6"/>
  <c r="B1868" i="6"/>
  <c r="B1869" i="6"/>
  <c r="B1870" i="6"/>
  <c r="B1871" i="6"/>
  <c r="B1872" i="6"/>
  <c r="B1873" i="6"/>
  <c r="B1874" i="6"/>
  <c r="B1875" i="6"/>
  <c r="B1876" i="6"/>
  <c r="B1877" i="6"/>
  <c r="B1878" i="6"/>
  <c r="B1879" i="6"/>
  <c r="B1880" i="6"/>
  <c r="B1881" i="6"/>
  <c r="B1882" i="6"/>
  <c r="B1883" i="6"/>
  <c r="B1884" i="6"/>
  <c r="B1885" i="6"/>
  <c r="B1886" i="6"/>
  <c r="B1887" i="6"/>
  <c r="B1888" i="6"/>
  <c r="B1889" i="6"/>
  <c r="B1890" i="6"/>
  <c r="B1891" i="6"/>
  <c r="B1892" i="6"/>
  <c r="B1893" i="6"/>
  <c r="B1894" i="6"/>
  <c r="B1895" i="6"/>
  <c r="B1896" i="6"/>
  <c r="B1897" i="6"/>
  <c r="B1898" i="6"/>
  <c r="B1899" i="6"/>
  <c r="B1900" i="6"/>
  <c r="B1901" i="6"/>
  <c r="B1902" i="6"/>
  <c r="B1903" i="6"/>
  <c r="B1904" i="6"/>
  <c r="B1905" i="6"/>
  <c r="B1906" i="6"/>
  <c r="B1907" i="6"/>
  <c r="B1908" i="6"/>
  <c r="B1909" i="6"/>
  <c r="B1910" i="6"/>
  <c r="B1911" i="6"/>
  <c r="B1912" i="6"/>
  <c r="B1913" i="6"/>
  <c r="B1914" i="6"/>
  <c r="B1915" i="6"/>
  <c r="B1916" i="6"/>
  <c r="B1917" i="6"/>
  <c r="B1918" i="6"/>
  <c r="B1919" i="6"/>
  <c r="B1920" i="6"/>
  <c r="B1921" i="6"/>
  <c r="B1922" i="6"/>
  <c r="B1923" i="6"/>
  <c r="B1924" i="6"/>
  <c r="B1925" i="6"/>
  <c r="B1926" i="6"/>
  <c r="B1927" i="6"/>
  <c r="B1928" i="6"/>
  <c r="B1929" i="6"/>
  <c r="B1930" i="6"/>
  <c r="B1931" i="6"/>
  <c r="B1932" i="6"/>
  <c r="B1933" i="6"/>
  <c r="B1934" i="6"/>
  <c r="B1935" i="6"/>
  <c r="B1936" i="6"/>
  <c r="B1937" i="6"/>
  <c r="B1938" i="6"/>
  <c r="B1939" i="6"/>
  <c r="B1940" i="6"/>
  <c r="B1941" i="6"/>
  <c r="B1942" i="6"/>
  <c r="B1943" i="6"/>
  <c r="B1944" i="6"/>
  <c r="B1945" i="6"/>
  <c r="B1946" i="6"/>
  <c r="B1947" i="6"/>
  <c r="B1948" i="6"/>
  <c r="B1949" i="6"/>
  <c r="B1950" i="6"/>
  <c r="B1951" i="6"/>
  <c r="B1952" i="6"/>
  <c r="B1953" i="6"/>
  <c r="B1954" i="6"/>
  <c r="B1955" i="6"/>
  <c r="B1956" i="6"/>
  <c r="B1957" i="6"/>
  <c r="B1958" i="6"/>
  <c r="B1959" i="6"/>
  <c r="B1960" i="6"/>
  <c r="B1961" i="6"/>
  <c r="B1962" i="6"/>
  <c r="B1963" i="6"/>
  <c r="B1964" i="6"/>
  <c r="B1965" i="6"/>
  <c r="B1966" i="6"/>
  <c r="B1967" i="6"/>
  <c r="B1968" i="6"/>
  <c r="B1969" i="6"/>
  <c r="B1970" i="6"/>
  <c r="B1971" i="6"/>
  <c r="B1972" i="6"/>
  <c r="B1973" i="6"/>
  <c r="B1974" i="6"/>
  <c r="B1975" i="6"/>
  <c r="B1976" i="6"/>
  <c r="B1977" i="6"/>
  <c r="B1978" i="6"/>
  <c r="B1979" i="6"/>
  <c r="B1980" i="6"/>
  <c r="B1981" i="6"/>
  <c r="B1982" i="6"/>
  <c r="B1983" i="6"/>
  <c r="B1984" i="6"/>
  <c r="B1985" i="6"/>
  <c r="B1986" i="6"/>
  <c r="B1987" i="6"/>
  <c r="B1988" i="6"/>
  <c r="B1989" i="6"/>
  <c r="B1990" i="6"/>
  <c r="B1991" i="6"/>
  <c r="B1992" i="6"/>
  <c r="B1993" i="6"/>
  <c r="B1994" i="6"/>
  <c r="B1995" i="6"/>
  <c r="B1996" i="6"/>
  <c r="B1997" i="6"/>
  <c r="B1998" i="6"/>
  <c r="B1999" i="6"/>
  <c r="B2000" i="6"/>
  <c r="B2001" i="6"/>
  <c r="B2002" i="6"/>
  <c r="B2003" i="6"/>
  <c r="B2004" i="6"/>
  <c r="B2005" i="6"/>
  <c r="B2006" i="6"/>
  <c r="B2007" i="6"/>
  <c r="B2008" i="6"/>
  <c r="B2009" i="6"/>
  <c r="B2010" i="6"/>
  <c r="B2011" i="6"/>
  <c r="B2012" i="6"/>
  <c r="B2013" i="6"/>
  <c r="B2014" i="6"/>
  <c r="B2015" i="6"/>
  <c r="B2016" i="6"/>
  <c r="B2017" i="6"/>
  <c r="B2018" i="6"/>
  <c r="B2019" i="6"/>
  <c r="B2020" i="6"/>
  <c r="B2021" i="6"/>
  <c r="B2022" i="6"/>
  <c r="B2023" i="6"/>
  <c r="B2024" i="6"/>
  <c r="B2025" i="6"/>
  <c r="B2026" i="6"/>
  <c r="B2027" i="6"/>
  <c r="B2028" i="6"/>
  <c r="B2029" i="6"/>
  <c r="B2030" i="6"/>
  <c r="B2031" i="6"/>
  <c r="B2032" i="6"/>
  <c r="B2033" i="6"/>
  <c r="B2034" i="6"/>
  <c r="B2035" i="6"/>
  <c r="B2036" i="6"/>
  <c r="B2037" i="6"/>
  <c r="B2038" i="6"/>
  <c r="B2039" i="6"/>
  <c r="B2040" i="6"/>
  <c r="B2041" i="6"/>
  <c r="B2042" i="6"/>
  <c r="B2043" i="6"/>
  <c r="B2044" i="6"/>
  <c r="B2045" i="6"/>
  <c r="B2046" i="6"/>
  <c r="B2047" i="6"/>
  <c r="B2048" i="6"/>
  <c r="B2049" i="6"/>
  <c r="B2050" i="6"/>
  <c r="B2051" i="6"/>
  <c r="B2052" i="6"/>
  <c r="B2053" i="6"/>
  <c r="B2054" i="6"/>
  <c r="B2055" i="6"/>
  <c r="B2056" i="6"/>
  <c r="B2057" i="6"/>
  <c r="B2058" i="6"/>
  <c r="B2059" i="6"/>
  <c r="B2060" i="6"/>
  <c r="B2061" i="6"/>
  <c r="B2062" i="6"/>
  <c r="B2063" i="6"/>
  <c r="B2064" i="6"/>
  <c r="B2065" i="6"/>
  <c r="B2066" i="6"/>
  <c r="B2067" i="6"/>
  <c r="B2068" i="6"/>
  <c r="B2069" i="6"/>
  <c r="B2070" i="6"/>
  <c r="B2071" i="6"/>
  <c r="B2072" i="6"/>
  <c r="B2073" i="6"/>
  <c r="B2074" i="6"/>
  <c r="B2075" i="6"/>
  <c r="B2076" i="6"/>
  <c r="B2077" i="6"/>
  <c r="B2078" i="6"/>
  <c r="B2079" i="6"/>
  <c r="B2080" i="6"/>
  <c r="B2081" i="6"/>
  <c r="B2082" i="6"/>
  <c r="B2083" i="6"/>
  <c r="B2084" i="6"/>
  <c r="B2085" i="6"/>
  <c r="B2086" i="6"/>
  <c r="B2087" i="6"/>
  <c r="B2088" i="6"/>
  <c r="B2089" i="6"/>
  <c r="B2090" i="6"/>
  <c r="B2091" i="6"/>
  <c r="B2092" i="6"/>
  <c r="B2093" i="6"/>
  <c r="B2094" i="6"/>
  <c r="B2095" i="6"/>
  <c r="B2096" i="6"/>
  <c r="B2097" i="6"/>
  <c r="B2098" i="6"/>
  <c r="B2099" i="6"/>
  <c r="B2100" i="6"/>
  <c r="B2101" i="6"/>
  <c r="B2102" i="6"/>
  <c r="B2103" i="6"/>
  <c r="B2104" i="6"/>
  <c r="B2105" i="6"/>
  <c r="B2106" i="6"/>
  <c r="B2107" i="6"/>
  <c r="B2108" i="6"/>
  <c r="B2109" i="6"/>
  <c r="B2110" i="6"/>
  <c r="B2111" i="6"/>
  <c r="B2112" i="6"/>
  <c r="B2113" i="6"/>
  <c r="B2114" i="6"/>
  <c r="B2115" i="6"/>
  <c r="B2116" i="6"/>
  <c r="B2117" i="6"/>
  <c r="B2118" i="6"/>
  <c r="B2119" i="6"/>
  <c r="B2120" i="6"/>
  <c r="B2121" i="6"/>
  <c r="B2122" i="6"/>
  <c r="B2123" i="6"/>
  <c r="B2124" i="6"/>
  <c r="B2125" i="6"/>
  <c r="B2126" i="6"/>
  <c r="B2127" i="6"/>
  <c r="B2128" i="6"/>
  <c r="B2129" i="6"/>
  <c r="B2130" i="6"/>
  <c r="B2131" i="6"/>
  <c r="B2132" i="6"/>
  <c r="B2133" i="6"/>
  <c r="B2134" i="6"/>
  <c r="B2135" i="6"/>
  <c r="B2136" i="6"/>
  <c r="B2137" i="6"/>
  <c r="B2138" i="6"/>
  <c r="B2139" i="6"/>
  <c r="B2140" i="6"/>
  <c r="B2141" i="6"/>
  <c r="B2142" i="6"/>
  <c r="B2143" i="6"/>
  <c r="B2144" i="6"/>
  <c r="B2145" i="6"/>
  <c r="B2146" i="6"/>
  <c r="B2147" i="6"/>
  <c r="B2148" i="6"/>
  <c r="B2149" i="6"/>
  <c r="B2150" i="6"/>
  <c r="B2151" i="6"/>
  <c r="B2152" i="6"/>
  <c r="B2153" i="6"/>
  <c r="B2154" i="6"/>
  <c r="B2155" i="6"/>
  <c r="B2156" i="6"/>
  <c r="B2157" i="6"/>
  <c r="B2158" i="6"/>
  <c r="B2159" i="6"/>
  <c r="B2160" i="6"/>
  <c r="B2161" i="6"/>
  <c r="B2162" i="6"/>
  <c r="B2163" i="6"/>
  <c r="B2164" i="6"/>
  <c r="B2165" i="6"/>
  <c r="B2166" i="6"/>
  <c r="B2167" i="6"/>
  <c r="B2168" i="6"/>
  <c r="B2169" i="6"/>
  <c r="B2170" i="6"/>
  <c r="B2171" i="6"/>
  <c r="B2172" i="6"/>
  <c r="B2173" i="6"/>
  <c r="B2174" i="6"/>
  <c r="B2175" i="6"/>
  <c r="B2176" i="6"/>
  <c r="B2177" i="6"/>
  <c r="B2178" i="6"/>
  <c r="B2179" i="6"/>
  <c r="B2180" i="6"/>
  <c r="B2181" i="6"/>
  <c r="B2182" i="6"/>
  <c r="B2183" i="6"/>
  <c r="B2184" i="6"/>
  <c r="B2185" i="6"/>
  <c r="B2186" i="6"/>
  <c r="B2187" i="6"/>
  <c r="B2188" i="6"/>
  <c r="B2189" i="6"/>
  <c r="B2190" i="6"/>
  <c r="B2191" i="6"/>
  <c r="B2192" i="6"/>
  <c r="B2193" i="6"/>
  <c r="B2194" i="6"/>
  <c r="B2195" i="6"/>
  <c r="B2196" i="6"/>
  <c r="B2197" i="6"/>
  <c r="B2198" i="6"/>
  <c r="B2199" i="6"/>
  <c r="B2200" i="6"/>
  <c r="B2201" i="6"/>
  <c r="B2202" i="6"/>
  <c r="B2203" i="6"/>
  <c r="B2204" i="6"/>
  <c r="B2205" i="6"/>
  <c r="B2206" i="6"/>
  <c r="B2207" i="6"/>
  <c r="B2208" i="6"/>
  <c r="B2209" i="6"/>
  <c r="B2210" i="6"/>
  <c r="B2211" i="6"/>
  <c r="B2212" i="6"/>
  <c r="B2213" i="6"/>
  <c r="B2214" i="6"/>
  <c r="B2215" i="6"/>
  <c r="B2216" i="6"/>
  <c r="B2217" i="6"/>
  <c r="B2218" i="6"/>
  <c r="B2219" i="6"/>
  <c r="B2220" i="6"/>
  <c r="B2221" i="6"/>
  <c r="B2222" i="6"/>
  <c r="B2223" i="6"/>
  <c r="B2224" i="6"/>
  <c r="B2225" i="6"/>
  <c r="B2226" i="6"/>
  <c r="B2227" i="6"/>
  <c r="B2228" i="6"/>
  <c r="B2229" i="6"/>
  <c r="B2230" i="6"/>
  <c r="B2231" i="6"/>
  <c r="B2232" i="6"/>
  <c r="B2233" i="6"/>
  <c r="B2234" i="6"/>
  <c r="B2235" i="6"/>
  <c r="B2236" i="6"/>
  <c r="B2237" i="6"/>
  <c r="B2238" i="6"/>
  <c r="B2239" i="6"/>
  <c r="B2240" i="6"/>
  <c r="B2241" i="6"/>
  <c r="B2242" i="6"/>
  <c r="B2243" i="6"/>
  <c r="B2244" i="6"/>
  <c r="B2245" i="6"/>
  <c r="B2246" i="6"/>
  <c r="B2247" i="6"/>
  <c r="B2248" i="6"/>
  <c r="B2249" i="6"/>
  <c r="B2250" i="6"/>
  <c r="B2251" i="6"/>
  <c r="B2252" i="6"/>
  <c r="B2253" i="6"/>
  <c r="B2254" i="6"/>
  <c r="B2255" i="6"/>
  <c r="B2256" i="6"/>
  <c r="B2257" i="6"/>
  <c r="B2258" i="6"/>
  <c r="B2259" i="6"/>
  <c r="B2260" i="6"/>
  <c r="B2261" i="6"/>
  <c r="B2262" i="6"/>
  <c r="B2263" i="6"/>
  <c r="B2264" i="6"/>
  <c r="B2265" i="6"/>
  <c r="B2266" i="6"/>
  <c r="B2267" i="6"/>
  <c r="B2268" i="6"/>
  <c r="B2269" i="6"/>
  <c r="B2270" i="6"/>
  <c r="B2271" i="6"/>
  <c r="B2272" i="6"/>
  <c r="B2273" i="6"/>
  <c r="B2274" i="6"/>
  <c r="B2275" i="6"/>
  <c r="B2276" i="6"/>
  <c r="B2277" i="6"/>
  <c r="B2278" i="6"/>
  <c r="B2279" i="6"/>
  <c r="B2280" i="6"/>
  <c r="B2281" i="6"/>
  <c r="B2282" i="6"/>
  <c r="B2283" i="6"/>
  <c r="B2284" i="6"/>
  <c r="B2285" i="6"/>
  <c r="B2286" i="6"/>
  <c r="B2287" i="6"/>
  <c r="B2288" i="6"/>
  <c r="B2289" i="6"/>
  <c r="B2290" i="6"/>
  <c r="B2291" i="6"/>
  <c r="B2292" i="6"/>
  <c r="B2293" i="6"/>
  <c r="B2294" i="6"/>
  <c r="B2295" i="6"/>
  <c r="B2296" i="6"/>
  <c r="B2297" i="6"/>
  <c r="B2298" i="6"/>
  <c r="B2299" i="6"/>
  <c r="B2300" i="6"/>
  <c r="B2301" i="6"/>
  <c r="B2302" i="6"/>
  <c r="B2303" i="6"/>
  <c r="B2304" i="6"/>
  <c r="B2305" i="6"/>
  <c r="B2306" i="6"/>
  <c r="B2307" i="6"/>
  <c r="B2308" i="6"/>
  <c r="B2309" i="6"/>
  <c r="B2310" i="6"/>
  <c r="B2311" i="6"/>
  <c r="B2312" i="6"/>
  <c r="B2313" i="6"/>
  <c r="B2314" i="6"/>
  <c r="B2315" i="6"/>
  <c r="B2316" i="6"/>
  <c r="B2317" i="6"/>
  <c r="B2318" i="6"/>
  <c r="B2319" i="6"/>
  <c r="B2320" i="6"/>
  <c r="B2321" i="6"/>
  <c r="B2322" i="6"/>
  <c r="B2323" i="6"/>
  <c r="B2324" i="6"/>
  <c r="B2325" i="6"/>
  <c r="B2326" i="6"/>
  <c r="B2327" i="6"/>
  <c r="B2328" i="6"/>
  <c r="B2329" i="6"/>
  <c r="B2330" i="6"/>
  <c r="B2331" i="6"/>
  <c r="B2332" i="6"/>
  <c r="B2333" i="6"/>
  <c r="B2334" i="6"/>
  <c r="B2335" i="6"/>
  <c r="B2336" i="6"/>
  <c r="B2337" i="6"/>
  <c r="B2338" i="6"/>
  <c r="B2339" i="6"/>
  <c r="B2340" i="6"/>
  <c r="B2341" i="6"/>
  <c r="B2342" i="6"/>
  <c r="B2343" i="6"/>
  <c r="B2344" i="6"/>
  <c r="B2345" i="6"/>
  <c r="B2346" i="6"/>
  <c r="B2347" i="6"/>
  <c r="B2348" i="6"/>
  <c r="B2349" i="6"/>
  <c r="B2350" i="6"/>
  <c r="B2351" i="6"/>
  <c r="B2352" i="6"/>
  <c r="B2353" i="6"/>
  <c r="B2354" i="6"/>
  <c r="B2355" i="6"/>
  <c r="B2356" i="6"/>
  <c r="B2357" i="6"/>
  <c r="B2358" i="6"/>
  <c r="B2359" i="6"/>
  <c r="B2360" i="6"/>
  <c r="B2361" i="6"/>
  <c r="B2362" i="6"/>
  <c r="B2363" i="6"/>
  <c r="B2364" i="6"/>
  <c r="B2365" i="6"/>
  <c r="B2366" i="6"/>
  <c r="B2367" i="6"/>
  <c r="B2368" i="6"/>
  <c r="B2369" i="6"/>
  <c r="B2370" i="6"/>
  <c r="B2371" i="6"/>
  <c r="B2372" i="6"/>
  <c r="B2373" i="6"/>
  <c r="B2374" i="6"/>
  <c r="B2375" i="6"/>
  <c r="B2376" i="6"/>
  <c r="B2377" i="6"/>
  <c r="B2378" i="6"/>
  <c r="B2379" i="6"/>
  <c r="B2380" i="6"/>
  <c r="B2381" i="6"/>
  <c r="B2382" i="6"/>
  <c r="B2383" i="6"/>
  <c r="B2384" i="6"/>
  <c r="B2385" i="6"/>
  <c r="B2386" i="6"/>
  <c r="B2387" i="6"/>
  <c r="B2388" i="6"/>
  <c r="B2389" i="6"/>
  <c r="B2390" i="6"/>
  <c r="B2391" i="6"/>
  <c r="B2392" i="6"/>
  <c r="B2393" i="6"/>
  <c r="B2394" i="6"/>
  <c r="B2395" i="6"/>
  <c r="B2396" i="6"/>
  <c r="B2397" i="6"/>
  <c r="B2398" i="6"/>
  <c r="B2399" i="6"/>
  <c r="B2400" i="6"/>
  <c r="B2401" i="6"/>
  <c r="B2402" i="6"/>
  <c r="B2403" i="6"/>
  <c r="B2404" i="6"/>
  <c r="B2405" i="6"/>
  <c r="B2406" i="6"/>
  <c r="B2407" i="6"/>
  <c r="B2408" i="6"/>
  <c r="B2409" i="6"/>
  <c r="B2410" i="6"/>
  <c r="B2411" i="6"/>
  <c r="B2412" i="6"/>
  <c r="B2413" i="6"/>
  <c r="B2414" i="6"/>
  <c r="B2415" i="6"/>
  <c r="B2416" i="6"/>
  <c r="B2417" i="6"/>
  <c r="B2418" i="6"/>
  <c r="B2419" i="6"/>
  <c r="B2420" i="6"/>
  <c r="B2421" i="6"/>
  <c r="B2422" i="6"/>
  <c r="B2423" i="6"/>
  <c r="B2424" i="6"/>
  <c r="B2425" i="6"/>
  <c r="B2426" i="6"/>
  <c r="B2427" i="6"/>
  <c r="B2428" i="6"/>
  <c r="B2429" i="6"/>
  <c r="B2430" i="6"/>
  <c r="B2431" i="6"/>
  <c r="B2432" i="6"/>
  <c r="B2433" i="6"/>
  <c r="B2434" i="6"/>
  <c r="B2435" i="6"/>
  <c r="B2436" i="6"/>
  <c r="B2437" i="6"/>
  <c r="B2438" i="6"/>
  <c r="B2439" i="6"/>
  <c r="B2440" i="6"/>
  <c r="B2441" i="6"/>
  <c r="B2442" i="6"/>
  <c r="B2443" i="6"/>
  <c r="B2444" i="6"/>
  <c r="B2445" i="6"/>
  <c r="B2446" i="6"/>
  <c r="B2447" i="6"/>
  <c r="B2448" i="6"/>
  <c r="B2449" i="6"/>
  <c r="B2450" i="6"/>
  <c r="B2451" i="6"/>
  <c r="B2452" i="6"/>
  <c r="B2453" i="6"/>
  <c r="B2454" i="6"/>
  <c r="B2455" i="6"/>
  <c r="B2456" i="6"/>
  <c r="B2457" i="6"/>
  <c r="B2458" i="6"/>
  <c r="B2459" i="6"/>
  <c r="B2460" i="6"/>
  <c r="B2461" i="6"/>
  <c r="B2462" i="6"/>
  <c r="B2463" i="6"/>
  <c r="B2464" i="6"/>
  <c r="B2465" i="6"/>
  <c r="B2466" i="6"/>
  <c r="B2467" i="6"/>
  <c r="B2468" i="6"/>
  <c r="B2469" i="6"/>
  <c r="B2470" i="6"/>
  <c r="B2471" i="6"/>
  <c r="B2472" i="6"/>
  <c r="B2473" i="6"/>
  <c r="B2474" i="6"/>
  <c r="B2475" i="6"/>
  <c r="B2476" i="6"/>
  <c r="B2477" i="6"/>
  <c r="B2478" i="6"/>
  <c r="B2479" i="6"/>
  <c r="B2480" i="6"/>
  <c r="B2481" i="6"/>
  <c r="B2482" i="6"/>
  <c r="B2483" i="6"/>
  <c r="B2484" i="6"/>
  <c r="B2485" i="6"/>
  <c r="B2486" i="6"/>
  <c r="B2487" i="6"/>
  <c r="B2488" i="6"/>
  <c r="B2489" i="6"/>
  <c r="B2490" i="6"/>
  <c r="B2491" i="6"/>
  <c r="B2492" i="6"/>
  <c r="B2493" i="6"/>
  <c r="B2494" i="6"/>
  <c r="B2495" i="6"/>
  <c r="B2496" i="6"/>
  <c r="B2497" i="6"/>
  <c r="B2498" i="6"/>
  <c r="B2499" i="6"/>
  <c r="B2500" i="6"/>
  <c r="B2501" i="6"/>
  <c r="B2502" i="6"/>
  <c r="B2503" i="6"/>
  <c r="B2504" i="6"/>
  <c r="B2505" i="6"/>
  <c r="B2506" i="6"/>
  <c r="B2507" i="6"/>
  <c r="B2508" i="6"/>
  <c r="B2509" i="6"/>
  <c r="B2510" i="6"/>
  <c r="B2511" i="6"/>
  <c r="B2512" i="6"/>
  <c r="B2513" i="6"/>
  <c r="B2514" i="6"/>
  <c r="B2515" i="6"/>
  <c r="B2516" i="6"/>
  <c r="B2517" i="6"/>
  <c r="B2518" i="6"/>
  <c r="B2519" i="6"/>
  <c r="B2520" i="6"/>
  <c r="B2521" i="6"/>
  <c r="B2522" i="6"/>
  <c r="B2523" i="6"/>
  <c r="B2524" i="6"/>
  <c r="B2525" i="6"/>
  <c r="B2526" i="6"/>
  <c r="B2527" i="6"/>
  <c r="B2528" i="6"/>
  <c r="B2529" i="6"/>
  <c r="B2530" i="6"/>
  <c r="B2531" i="6"/>
  <c r="B2532" i="6"/>
  <c r="B2533" i="6"/>
  <c r="B2534" i="6"/>
  <c r="B2535" i="6"/>
  <c r="B2536" i="6"/>
  <c r="B2537" i="6"/>
  <c r="B2538" i="6"/>
  <c r="B2539" i="6"/>
  <c r="B2540" i="6"/>
  <c r="B2541" i="6"/>
  <c r="B2542" i="6"/>
  <c r="B2543" i="6"/>
  <c r="B2544" i="6"/>
  <c r="B2545" i="6"/>
  <c r="B2546" i="6"/>
  <c r="B2547" i="6"/>
  <c r="B2548" i="6"/>
  <c r="B2549" i="6"/>
  <c r="B2550" i="6"/>
  <c r="B2551" i="6"/>
  <c r="B2552" i="6"/>
  <c r="B2553" i="6"/>
  <c r="B2554" i="6"/>
  <c r="B2555" i="6"/>
  <c r="B2556" i="6"/>
  <c r="B2557" i="6"/>
  <c r="B2558" i="6"/>
  <c r="B2559" i="6"/>
  <c r="B2560" i="6"/>
  <c r="B2561" i="6"/>
  <c r="B2562" i="6"/>
  <c r="B2563" i="6"/>
  <c r="B2564" i="6"/>
  <c r="B2565" i="6"/>
  <c r="B2566" i="6"/>
  <c r="B2567" i="6"/>
  <c r="B2568" i="6"/>
  <c r="B2569" i="6"/>
  <c r="B2570" i="6"/>
  <c r="B2571" i="6"/>
  <c r="B2572" i="6"/>
  <c r="B2573" i="6"/>
  <c r="B2574" i="6"/>
  <c r="B2575" i="6"/>
  <c r="B2576" i="6"/>
  <c r="B2577" i="6"/>
  <c r="B2578" i="6"/>
  <c r="B2579" i="6"/>
  <c r="B2580" i="6"/>
  <c r="B2581" i="6"/>
  <c r="B2582" i="6"/>
  <c r="B2583" i="6"/>
  <c r="B2584" i="6"/>
  <c r="B2585" i="6"/>
  <c r="B2586" i="6"/>
  <c r="B2587" i="6"/>
  <c r="B2588" i="6"/>
  <c r="B2589" i="6"/>
  <c r="B2590" i="6"/>
  <c r="B2591" i="6"/>
  <c r="B2592" i="6"/>
  <c r="B2593" i="6"/>
  <c r="B2594" i="6"/>
  <c r="B2595" i="6"/>
  <c r="B2596" i="6"/>
  <c r="B2597" i="6"/>
  <c r="B2598" i="6"/>
  <c r="B2599" i="6"/>
  <c r="B2600" i="6"/>
  <c r="B2601" i="6"/>
  <c r="B2602" i="6"/>
  <c r="B2603" i="6"/>
  <c r="B2604" i="6"/>
  <c r="B2605" i="6"/>
  <c r="B2606" i="6"/>
  <c r="B2607" i="6"/>
  <c r="B2608" i="6"/>
  <c r="B2609" i="6"/>
  <c r="B2610" i="6"/>
  <c r="B2611" i="6"/>
  <c r="B2612" i="6"/>
  <c r="B2613" i="6"/>
  <c r="B2614" i="6"/>
  <c r="B2615" i="6"/>
  <c r="B2616" i="6"/>
  <c r="B2617" i="6"/>
  <c r="B2618" i="6"/>
  <c r="B2619" i="6"/>
  <c r="B2620" i="6"/>
  <c r="B2621" i="6"/>
  <c r="B2622" i="6"/>
  <c r="B2623" i="6"/>
  <c r="B2624" i="6"/>
  <c r="B2625" i="6"/>
  <c r="B2626" i="6"/>
  <c r="B2627" i="6"/>
  <c r="B2628" i="6"/>
  <c r="B2629" i="6"/>
  <c r="B2630" i="6"/>
  <c r="B2631" i="6"/>
  <c r="B2632" i="6"/>
  <c r="B2633" i="6"/>
  <c r="B2634" i="6"/>
  <c r="B2635" i="6"/>
  <c r="B2636" i="6"/>
  <c r="B2637" i="6"/>
  <c r="B2638" i="6"/>
  <c r="B2639" i="6"/>
  <c r="B2640" i="6"/>
  <c r="B2641" i="6"/>
  <c r="B2642" i="6"/>
  <c r="B2643" i="6"/>
  <c r="B2644" i="6"/>
  <c r="B2645" i="6"/>
  <c r="B2646" i="6"/>
  <c r="B2647" i="6"/>
  <c r="B2648" i="6"/>
  <c r="B2649" i="6"/>
  <c r="B2650" i="6"/>
  <c r="B2651" i="6"/>
  <c r="B2652" i="6"/>
  <c r="B2653" i="6"/>
  <c r="B2654" i="6"/>
  <c r="B2655" i="6"/>
  <c r="B2656" i="6"/>
  <c r="B2657" i="6"/>
  <c r="B2658" i="6"/>
  <c r="B2659" i="6"/>
  <c r="B2660" i="6"/>
  <c r="B2661" i="6"/>
  <c r="B2662" i="6"/>
  <c r="B2663" i="6"/>
  <c r="B2664" i="6"/>
  <c r="B2665" i="6"/>
  <c r="B2666" i="6"/>
  <c r="B2667" i="6"/>
  <c r="B2668" i="6"/>
  <c r="B2669" i="6"/>
  <c r="B2670" i="6"/>
  <c r="B2671" i="6"/>
  <c r="B2672" i="6"/>
  <c r="B2673" i="6"/>
  <c r="B2674" i="6"/>
  <c r="B2675" i="6"/>
  <c r="B2676" i="6"/>
  <c r="B2677" i="6"/>
  <c r="B2678" i="6"/>
  <c r="B2679" i="6"/>
  <c r="B2680" i="6"/>
  <c r="B2681" i="6"/>
  <c r="B2682" i="6"/>
  <c r="B2683" i="6"/>
  <c r="B2684" i="6"/>
  <c r="B2685" i="6"/>
  <c r="B2686" i="6"/>
  <c r="B2687" i="6"/>
  <c r="B2688" i="6"/>
  <c r="B2689" i="6"/>
  <c r="B2690" i="6"/>
  <c r="B2691" i="6"/>
  <c r="B2692" i="6"/>
  <c r="B2693" i="6"/>
  <c r="B2694" i="6"/>
  <c r="B2695" i="6"/>
  <c r="B2696" i="6"/>
  <c r="B2697" i="6"/>
  <c r="B2698" i="6"/>
  <c r="B2699" i="6"/>
  <c r="B2700" i="6"/>
  <c r="B2701" i="6"/>
  <c r="B2702" i="6"/>
  <c r="B2703" i="6"/>
  <c r="B2704" i="6"/>
  <c r="B2705" i="6"/>
  <c r="B2706" i="6"/>
  <c r="B2707" i="6"/>
  <c r="B2708" i="6"/>
  <c r="B2709" i="6"/>
  <c r="B2710" i="6"/>
  <c r="B2711" i="6"/>
  <c r="B2712" i="6"/>
  <c r="B2713" i="6"/>
  <c r="B2714" i="6"/>
  <c r="B2715" i="6"/>
  <c r="B2716" i="6"/>
  <c r="B2717" i="6"/>
  <c r="B2718" i="6"/>
  <c r="B2719" i="6"/>
  <c r="B2720" i="6"/>
  <c r="B2721" i="6"/>
  <c r="B2722" i="6"/>
  <c r="B2723" i="6"/>
  <c r="B2724" i="6"/>
  <c r="B2725" i="6"/>
  <c r="B2726" i="6"/>
  <c r="B2727" i="6"/>
  <c r="B2728" i="6"/>
  <c r="B2729" i="6"/>
  <c r="B2730" i="6"/>
  <c r="B2731" i="6"/>
  <c r="B2732" i="6"/>
  <c r="B2733" i="6"/>
  <c r="B2734" i="6"/>
  <c r="B2735" i="6"/>
  <c r="B2736" i="6"/>
  <c r="B2737" i="6"/>
  <c r="B2738" i="6"/>
  <c r="B2739" i="6"/>
  <c r="B2740" i="6"/>
  <c r="B2741" i="6"/>
  <c r="B2742" i="6"/>
  <c r="B2743" i="6"/>
  <c r="B2744" i="6"/>
  <c r="B2745" i="6"/>
  <c r="B2746" i="6"/>
  <c r="B2747" i="6"/>
  <c r="B2748" i="6"/>
  <c r="B2749" i="6"/>
  <c r="B2750" i="6"/>
  <c r="B2751" i="6"/>
  <c r="B2752" i="6"/>
  <c r="B2753" i="6"/>
  <c r="B2754" i="6"/>
  <c r="B2755" i="6"/>
  <c r="B2756" i="6"/>
  <c r="B2757" i="6"/>
  <c r="B2758" i="6"/>
  <c r="B2759" i="6"/>
  <c r="B2760" i="6"/>
  <c r="B2761" i="6"/>
  <c r="B2762" i="6"/>
  <c r="B2763" i="6"/>
  <c r="B2764" i="6"/>
  <c r="B2765" i="6"/>
  <c r="B2766" i="6"/>
  <c r="B2767" i="6"/>
  <c r="B2768" i="6"/>
  <c r="B2769" i="6"/>
  <c r="B2770" i="6"/>
  <c r="B2771" i="6"/>
  <c r="B2772" i="6"/>
  <c r="B2773" i="6"/>
  <c r="B2774" i="6"/>
  <c r="B2775" i="6"/>
  <c r="B2776" i="6"/>
  <c r="B2777" i="6"/>
  <c r="B2778" i="6"/>
  <c r="B2779" i="6"/>
  <c r="B2780" i="6"/>
  <c r="B2781" i="6"/>
  <c r="B2782" i="6"/>
  <c r="B2783" i="6"/>
  <c r="B2784" i="6"/>
  <c r="B2785" i="6"/>
  <c r="B2786" i="6"/>
  <c r="B2787" i="6"/>
  <c r="B2788" i="6"/>
  <c r="B2789" i="6"/>
  <c r="B2790" i="6"/>
  <c r="B2791" i="6"/>
  <c r="B2792" i="6"/>
  <c r="B2793" i="6"/>
  <c r="B2794" i="6"/>
  <c r="B2795" i="6"/>
  <c r="B2796" i="6"/>
  <c r="B2797" i="6"/>
  <c r="B2798" i="6"/>
  <c r="B2799" i="6"/>
  <c r="B2800" i="6"/>
  <c r="B2801" i="6"/>
  <c r="B2802" i="6"/>
  <c r="B2803" i="6"/>
  <c r="B2804" i="6"/>
  <c r="B2805" i="6"/>
  <c r="B2806" i="6"/>
  <c r="B2807" i="6"/>
  <c r="B2808" i="6"/>
  <c r="B2809" i="6"/>
  <c r="B2810" i="6"/>
  <c r="B2811" i="6"/>
  <c r="B2812" i="6"/>
  <c r="B2813" i="6"/>
  <c r="B2814" i="6"/>
  <c r="B2815" i="6"/>
  <c r="B2816" i="6"/>
  <c r="B2817" i="6"/>
  <c r="B2818" i="6"/>
  <c r="B2819" i="6"/>
  <c r="B2820" i="6"/>
  <c r="B2821" i="6"/>
  <c r="B2822" i="6"/>
  <c r="B2823" i="6"/>
  <c r="B2824" i="6"/>
  <c r="B2825" i="6"/>
  <c r="B2826" i="6"/>
  <c r="B2827" i="6"/>
  <c r="B2828" i="6"/>
  <c r="B2829" i="6"/>
  <c r="B2830" i="6"/>
  <c r="B2831" i="6"/>
  <c r="B2832" i="6"/>
  <c r="B2833" i="6"/>
  <c r="B2834" i="6"/>
  <c r="B2835" i="6"/>
  <c r="B2836" i="6"/>
  <c r="B2837" i="6"/>
  <c r="B2838" i="6"/>
  <c r="B2839" i="6"/>
  <c r="B2840" i="6"/>
  <c r="B2841" i="6"/>
  <c r="B2842" i="6"/>
  <c r="B2843" i="6"/>
  <c r="B2844" i="6"/>
  <c r="B2845" i="6"/>
  <c r="B2846" i="6"/>
  <c r="B2847" i="6"/>
  <c r="B2848" i="6"/>
  <c r="B2849" i="6"/>
  <c r="B2850" i="6"/>
  <c r="B2851" i="6"/>
  <c r="B2852" i="6"/>
  <c r="B2853" i="6"/>
  <c r="B2854" i="6"/>
  <c r="B2855" i="6"/>
  <c r="B2856" i="6"/>
  <c r="B2857" i="6"/>
  <c r="B2858" i="6"/>
  <c r="B2859" i="6"/>
  <c r="B2860" i="6"/>
  <c r="B2861" i="6"/>
  <c r="B2862" i="6"/>
  <c r="B2863" i="6"/>
  <c r="B2864" i="6"/>
  <c r="B2865" i="6"/>
  <c r="B2866" i="6"/>
  <c r="B2867" i="6"/>
  <c r="B2868" i="6"/>
  <c r="B2869" i="6"/>
  <c r="B2870" i="6"/>
  <c r="B2871" i="6"/>
  <c r="B2872" i="6"/>
  <c r="B2873" i="6"/>
  <c r="B2874" i="6"/>
  <c r="B2875" i="6"/>
  <c r="B2876" i="6"/>
  <c r="B2877" i="6"/>
  <c r="B2878" i="6"/>
  <c r="B2879" i="6"/>
  <c r="B2880" i="6"/>
  <c r="B2881" i="6"/>
  <c r="B2882" i="6"/>
  <c r="B2883" i="6"/>
  <c r="B2884" i="6"/>
  <c r="B2885" i="6"/>
  <c r="B2886" i="6"/>
  <c r="B2887" i="6"/>
  <c r="B2888" i="6"/>
  <c r="B2889" i="6"/>
  <c r="B2890" i="6"/>
  <c r="B2891" i="6"/>
  <c r="B2892" i="6"/>
  <c r="B2893" i="6"/>
  <c r="B2894" i="6"/>
  <c r="B2895" i="6"/>
  <c r="B2896" i="6"/>
  <c r="B2897" i="6"/>
  <c r="B2898" i="6"/>
  <c r="B2899" i="6"/>
  <c r="B2900" i="6"/>
  <c r="B2901" i="6"/>
  <c r="B2902" i="6"/>
  <c r="B2903" i="6"/>
  <c r="B2904" i="6"/>
  <c r="B2905" i="6"/>
  <c r="B2906" i="6"/>
  <c r="B2907" i="6"/>
  <c r="B2908" i="6"/>
  <c r="B2909" i="6"/>
  <c r="B2910" i="6"/>
  <c r="B2911" i="6"/>
  <c r="B2912" i="6"/>
  <c r="B2913" i="6"/>
  <c r="B2914" i="6"/>
  <c r="B2915" i="6"/>
  <c r="B2916" i="6"/>
  <c r="B2917" i="6"/>
  <c r="B2918" i="6"/>
  <c r="B2919" i="6"/>
  <c r="B2920" i="6"/>
  <c r="B2921" i="6"/>
  <c r="B2922" i="6"/>
  <c r="B2923" i="6"/>
  <c r="B2924" i="6"/>
  <c r="B2925" i="6"/>
  <c r="B2926" i="6"/>
  <c r="B2927" i="6"/>
  <c r="B2928" i="6"/>
  <c r="B2929" i="6"/>
  <c r="B2930" i="6"/>
  <c r="B2931" i="6"/>
  <c r="B2932" i="6"/>
  <c r="B2933" i="6"/>
  <c r="B2934" i="6"/>
  <c r="B2935" i="6"/>
  <c r="B2936" i="6"/>
  <c r="B2937" i="6"/>
  <c r="B2938" i="6"/>
  <c r="B2939" i="6"/>
  <c r="B2940" i="6"/>
  <c r="B2941" i="6"/>
  <c r="B2942" i="6"/>
  <c r="B2943" i="6"/>
  <c r="B2944" i="6"/>
  <c r="B2945" i="6"/>
  <c r="B2946" i="6"/>
  <c r="B2947" i="6"/>
  <c r="B2948" i="6"/>
  <c r="B2949" i="6"/>
  <c r="B2950" i="6"/>
  <c r="B2951" i="6"/>
  <c r="B2952" i="6"/>
  <c r="B2953" i="6"/>
  <c r="B2954" i="6"/>
  <c r="B2955" i="6"/>
  <c r="B2956" i="6"/>
  <c r="B2957" i="6"/>
  <c r="B2958" i="6"/>
  <c r="B2959" i="6"/>
  <c r="B2960" i="6"/>
  <c r="B2961" i="6"/>
  <c r="B2962" i="6"/>
  <c r="B2963" i="6"/>
  <c r="B2964" i="6"/>
  <c r="B2965" i="6"/>
  <c r="B2966" i="6"/>
  <c r="B2967" i="6"/>
  <c r="B2968" i="6"/>
  <c r="B2969" i="6"/>
  <c r="B2970" i="6"/>
  <c r="B2971" i="6"/>
  <c r="B2972" i="6"/>
  <c r="B2973" i="6"/>
  <c r="B2974" i="6"/>
  <c r="B2975" i="6"/>
  <c r="B2976" i="6"/>
  <c r="B2977" i="6"/>
  <c r="B2978" i="6"/>
  <c r="B2979" i="6"/>
  <c r="B2980" i="6"/>
  <c r="B2981" i="6"/>
  <c r="B2982" i="6"/>
  <c r="B2983" i="6"/>
  <c r="B2984" i="6"/>
  <c r="B2985" i="6"/>
  <c r="B2986" i="6"/>
  <c r="B2987" i="6"/>
  <c r="B2988" i="6"/>
  <c r="B2989" i="6"/>
  <c r="B2990" i="6"/>
  <c r="B2991" i="6"/>
  <c r="B2992" i="6"/>
  <c r="B2993" i="6"/>
  <c r="B2994" i="6"/>
  <c r="B2995" i="6"/>
  <c r="B2996" i="6"/>
  <c r="B2997" i="6"/>
  <c r="B2998" i="6"/>
  <c r="B2999" i="6"/>
  <c r="B3000" i="6"/>
  <c r="B3001" i="6"/>
  <c r="B3002" i="6"/>
  <c r="B3003" i="6"/>
  <c r="B3004" i="6"/>
  <c r="B3005" i="6"/>
  <c r="B3006" i="6"/>
  <c r="B3007" i="6"/>
  <c r="B3008" i="6"/>
  <c r="B3009" i="6"/>
  <c r="B3010" i="6"/>
  <c r="B3011" i="6"/>
  <c r="B3012" i="6"/>
  <c r="B3013" i="6"/>
  <c r="B3014" i="6"/>
  <c r="B3015" i="6"/>
  <c r="B3016" i="6"/>
  <c r="B3017" i="6"/>
  <c r="B3018" i="6"/>
  <c r="B3019" i="6"/>
  <c r="B3020" i="6"/>
  <c r="B3021" i="6"/>
  <c r="B3022" i="6"/>
  <c r="B3023" i="6"/>
  <c r="B3024" i="6"/>
  <c r="B3025" i="6"/>
  <c r="B3026" i="6"/>
  <c r="B3027" i="6"/>
  <c r="B3028" i="6"/>
  <c r="B3029" i="6"/>
  <c r="B3030" i="6"/>
  <c r="B3031" i="6"/>
  <c r="B3032" i="6"/>
  <c r="B3033" i="6"/>
  <c r="B3034" i="6"/>
  <c r="B3035" i="6"/>
  <c r="B3036" i="6"/>
  <c r="B3037" i="6"/>
  <c r="B3038" i="6"/>
  <c r="B3039" i="6"/>
  <c r="B3040" i="6"/>
  <c r="B3041" i="6"/>
  <c r="B3042" i="6"/>
  <c r="B3043" i="6"/>
  <c r="B3044" i="6"/>
  <c r="B3045" i="6"/>
  <c r="B3046" i="6"/>
  <c r="B3047" i="6"/>
  <c r="B3048" i="6"/>
  <c r="B3049" i="6"/>
  <c r="B3050" i="6"/>
  <c r="B3051" i="6"/>
  <c r="B3052" i="6"/>
  <c r="B3053" i="6"/>
  <c r="B3054" i="6"/>
  <c r="B3055" i="6"/>
  <c r="B3056" i="6"/>
  <c r="B3057" i="6"/>
  <c r="B3058" i="6"/>
  <c r="B3059" i="6"/>
  <c r="B3060" i="6"/>
  <c r="B3061" i="6"/>
  <c r="B3062" i="6"/>
  <c r="B3063" i="6"/>
  <c r="B3064" i="6"/>
  <c r="B3065" i="6"/>
  <c r="B3066" i="6"/>
  <c r="B3067" i="6"/>
  <c r="B3068" i="6"/>
  <c r="B3069" i="6"/>
  <c r="B3070" i="6"/>
  <c r="B3071" i="6"/>
  <c r="B3072" i="6"/>
  <c r="B3073" i="6"/>
  <c r="B3074" i="6"/>
  <c r="B3075" i="6"/>
  <c r="B3076" i="6"/>
  <c r="B3077" i="6"/>
  <c r="B3078" i="6"/>
  <c r="B3079" i="6"/>
  <c r="B3080" i="6"/>
  <c r="B3081" i="6"/>
  <c r="B3082" i="6"/>
  <c r="B3083" i="6"/>
  <c r="B3084" i="6"/>
  <c r="B3085" i="6"/>
  <c r="B3086" i="6"/>
  <c r="B3087" i="6"/>
  <c r="B3088" i="6"/>
  <c r="B3089" i="6"/>
  <c r="B3090" i="6"/>
  <c r="B3091" i="6"/>
  <c r="B3092" i="6"/>
  <c r="B3093" i="6"/>
  <c r="B3094" i="6"/>
  <c r="B3095" i="6"/>
  <c r="B3096" i="6"/>
  <c r="B3097" i="6"/>
  <c r="B3098" i="6"/>
  <c r="B3099" i="6"/>
  <c r="B3100" i="6"/>
  <c r="B3101" i="6"/>
  <c r="B3102" i="6"/>
  <c r="B3103" i="6"/>
  <c r="B3104" i="6"/>
  <c r="B3105" i="6"/>
  <c r="B3106" i="6"/>
  <c r="B3107" i="6"/>
  <c r="B3108" i="6"/>
  <c r="B3109" i="6"/>
  <c r="B3110" i="6"/>
  <c r="B3111" i="6"/>
  <c r="B3112" i="6"/>
  <c r="B3113" i="6"/>
  <c r="B3114" i="6"/>
  <c r="B3115" i="6"/>
  <c r="B3116" i="6"/>
  <c r="B3117" i="6"/>
  <c r="B3118" i="6"/>
  <c r="B3119" i="6"/>
  <c r="B3120" i="6"/>
  <c r="B3121" i="6"/>
  <c r="B3122" i="6"/>
  <c r="B3123" i="6"/>
  <c r="B3124" i="6"/>
  <c r="B3125" i="6"/>
  <c r="B3126" i="6"/>
  <c r="B3127" i="6"/>
  <c r="B3128" i="6"/>
  <c r="B3129" i="6"/>
  <c r="B3130" i="6"/>
  <c r="B3131" i="6"/>
  <c r="B3132" i="6"/>
  <c r="B3133" i="6"/>
  <c r="B3134" i="6"/>
  <c r="B3135" i="6"/>
  <c r="B3136" i="6"/>
  <c r="B3137" i="6"/>
  <c r="B3138" i="6"/>
  <c r="B3139" i="6"/>
  <c r="B3140" i="6"/>
  <c r="B3141" i="6"/>
  <c r="B3142" i="6"/>
  <c r="B3143" i="6"/>
  <c r="B3144" i="6"/>
  <c r="B3145" i="6"/>
  <c r="B3146" i="6"/>
  <c r="B3147" i="6"/>
  <c r="B3148" i="6"/>
  <c r="B3149" i="6"/>
  <c r="B3150" i="6"/>
  <c r="B3151" i="6"/>
  <c r="B3152" i="6"/>
  <c r="B3153" i="6"/>
  <c r="B3154" i="6"/>
  <c r="B3155" i="6"/>
  <c r="B3156" i="6"/>
  <c r="B3157" i="6"/>
  <c r="B3158" i="6"/>
  <c r="B3159" i="6"/>
  <c r="B3160" i="6"/>
  <c r="B3161" i="6"/>
  <c r="B3162" i="6"/>
  <c r="B3163" i="6"/>
  <c r="B3164" i="6"/>
  <c r="B3165" i="6"/>
  <c r="B3166" i="6"/>
  <c r="B3167" i="6"/>
  <c r="B3168" i="6"/>
  <c r="B3169" i="6"/>
  <c r="B3170" i="6"/>
  <c r="B3171" i="6"/>
  <c r="B3172" i="6"/>
  <c r="B3173" i="6"/>
  <c r="B3174" i="6"/>
  <c r="B3175" i="6"/>
  <c r="B3176" i="6"/>
  <c r="B3177" i="6"/>
  <c r="B3178" i="6"/>
  <c r="B3179" i="6"/>
  <c r="B3180" i="6"/>
  <c r="B3181" i="6"/>
  <c r="B3182" i="6"/>
  <c r="B3183" i="6"/>
  <c r="B3184" i="6"/>
  <c r="B3185" i="6"/>
  <c r="B3186" i="6"/>
  <c r="B3187" i="6"/>
  <c r="B3188" i="6"/>
  <c r="B3189" i="6"/>
  <c r="B3190" i="6"/>
  <c r="B3191" i="6"/>
  <c r="B3192" i="6"/>
  <c r="B3193" i="6"/>
  <c r="B3194" i="6"/>
  <c r="B3195" i="6"/>
  <c r="B3196" i="6"/>
  <c r="B3197" i="6"/>
  <c r="B3198" i="6"/>
  <c r="B3199" i="6"/>
  <c r="B3200" i="6"/>
  <c r="B3201" i="6"/>
  <c r="B3202" i="6"/>
  <c r="B3203" i="6"/>
  <c r="B3204" i="6"/>
  <c r="B3205" i="6"/>
  <c r="B3206" i="6"/>
  <c r="B3207" i="6"/>
  <c r="B3208" i="6"/>
  <c r="B3209" i="6"/>
  <c r="B3210" i="6"/>
  <c r="B3211" i="6"/>
  <c r="B3212" i="6"/>
  <c r="B3213" i="6"/>
  <c r="B3214" i="6"/>
  <c r="B3215" i="6"/>
  <c r="B3216" i="6"/>
  <c r="B3217" i="6"/>
  <c r="B3218" i="6"/>
  <c r="B3219" i="6"/>
  <c r="B3220" i="6"/>
  <c r="B3221" i="6"/>
  <c r="B3222" i="6"/>
  <c r="B3223" i="6"/>
  <c r="B3224" i="6"/>
  <c r="B3225" i="6"/>
  <c r="B3226" i="6"/>
  <c r="B3227" i="6"/>
  <c r="B3228" i="6"/>
  <c r="B3229" i="6"/>
  <c r="B3230" i="6"/>
  <c r="B3231" i="6"/>
  <c r="B3232" i="6"/>
  <c r="B3233" i="6"/>
  <c r="B3234" i="6"/>
  <c r="B3235" i="6"/>
  <c r="B3236" i="6"/>
  <c r="B3237" i="6"/>
  <c r="B3238" i="6"/>
  <c r="B3239" i="6"/>
  <c r="B3240" i="6"/>
  <c r="B3241" i="6"/>
  <c r="B3242" i="6"/>
  <c r="B3243" i="6"/>
  <c r="B3244" i="6"/>
  <c r="B3245" i="6"/>
  <c r="B3246" i="6"/>
  <c r="B3247" i="6"/>
  <c r="B3248" i="6"/>
  <c r="B3249" i="6"/>
  <c r="B3250" i="6"/>
  <c r="B3251" i="6"/>
  <c r="B3252" i="6"/>
  <c r="B3253" i="6"/>
  <c r="B3254" i="6"/>
  <c r="B3255" i="6"/>
  <c r="B3256" i="6"/>
  <c r="B3257" i="6"/>
  <c r="B3258" i="6"/>
  <c r="B3259" i="6"/>
  <c r="B3260" i="6"/>
  <c r="B3261" i="6"/>
  <c r="B3262" i="6"/>
  <c r="B3263" i="6"/>
  <c r="B3264" i="6"/>
  <c r="B3265" i="6"/>
  <c r="B3266" i="6"/>
  <c r="B3267" i="6"/>
  <c r="B3268" i="6"/>
  <c r="B3269" i="6"/>
  <c r="B3270" i="6"/>
  <c r="B3271" i="6"/>
  <c r="B3272" i="6"/>
  <c r="B3273" i="6"/>
  <c r="B3274" i="6"/>
  <c r="B3275" i="6"/>
  <c r="B3276" i="6"/>
  <c r="B3277" i="6"/>
  <c r="B3278" i="6"/>
  <c r="B3279" i="6"/>
  <c r="B3280" i="6"/>
  <c r="B3281" i="6"/>
  <c r="B3282" i="6"/>
  <c r="B3283" i="6"/>
  <c r="B3284" i="6"/>
  <c r="B3285" i="6"/>
  <c r="B3286" i="6"/>
  <c r="B3287" i="6"/>
  <c r="B3288" i="6"/>
  <c r="B3289" i="6"/>
  <c r="B3290" i="6"/>
  <c r="B3291" i="6"/>
  <c r="B3292" i="6"/>
  <c r="B3293" i="6"/>
  <c r="B3294" i="6"/>
  <c r="B3295" i="6"/>
  <c r="B3296" i="6"/>
  <c r="B3297" i="6"/>
  <c r="B3298" i="6"/>
  <c r="B3299" i="6"/>
  <c r="B3300" i="6"/>
  <c r="B3301" i="6"/>
  <c r="B3302" i="6"/>
  <c r="B3303" i="6"/>
  <c r="B3304" i="6"/>
  <c r="B3305" i="6"/>
  <c r="B3306" i="6"/>
  <c r="B3307" i="6"/>
  <c r="B3308" i="6"/>
  <c r="B3309" i="6"/>
  <c r="B3310" i="6"/>
  <c r="B3311" i="6"/>
  <c r="B3312" i="6"/>
  <c r="B3313" i="6"/>
  <c r="B3314" i="6"/>
  <c r="B3315" i="6"/>
  <c r="B3316" i="6"/>
  <c r="B3317" i="6"/>
  <c r="B3318" i="6"/>
  <c r="B3319" i="6"/>
  <c r="B3320" i="6"/>
  <c r="B3321" i="6"/>
  <c r="B3322" i="6"/>
  <c r="B3323" i="6"/>
  <c r="B3324" i="6"/>
  <c r="B3325" i="6"/>
  <c r="B3326" i="6"/>
  <c r="B3327" i="6"/>
  <c r="B3328" i="6"/>
  <c r="B3329" i="6"/>
  <c r="B3330" i="6"/>
  <c r="B3331" i="6"/>
  <c r="B3332" i="6"/>
  <c r="B3333" i="6"/>
  <c r="B3334" i="6"/>
  <c r="B3335" i="6"/>
  <c r="B3336" i="6"/>
  <c r="B3337" i="6"/>
  <c r="B3338" i="6"/>
  <c r="B3339" i="6"/>
  <c r="B3340" i="6"/>
  <c r="B3341" i="6"/>
  <c r="B3342" i="6"/>
  <c r="B3343" i="6"/>
  <c r="B3344" i="6"/>
  <c r="B3345" i="6"/>
  <c r="B3346" i="6"/>
  <c r="B3347" i="6"/>
  <c r="B3348" i="6"/>
  <c r="B3349" i="6"/>
  <c r="B3350" i="6"/>
  <c r="B3351" i="6"/>
  <c r="B3352" i="6"/>
  <c r="B3353" i="6"/>
  <c r="B3354" i="6"/>
  <c r="B3355" i="6"/>
  <c r="B3356" i="6"/>
  <c r="B3357" i="6"/>
  <c r="B3358" i="6"/>
  <c r="B3359" i="6"/>
  <c r="B3360" i="6"/>
  <c r="B3361" i="6"/>
  <c r="B3362" i="6"/>
  <c r="B3363" i="6"/>
  <c r="B3364" i="6"/>
  <c r="B3365" i="6"/>
  <c r="B3366" i="6"/>
  <c r="B3367" i="6"/>
  <c r="B3368" i="6"/>
  <c r="B3369" i="6"/>
  <c r="B3370" i="6"/>
  <c r="B3371" i="6"/>
  <c r="B3372" i="6"/>
  <c r="B3373" i="6"/>
  <c r="B3374" i="6"/>
  <c r="B3375" i="6"/>
  <c r="B3376" i="6"/>
  <c r="B3377" i="6"/>
  <c r="B3378" i="6"/>
  <c r="B3379" i="6"/>
  <c r="B3380" i="6"/>
  <c r="B3381" i="6"/>
  <c r="B3382" i="6"/>
  <c r="B3383" i="6"/>
  <c r="B3384" i="6"/>
  <c r="B3385" i="6"/>
  <c r="B3386" i="6"/>
  <c r="B3387" i="6"/>
  <c r="B3388" i="6"/>
  <c r="B3389" i="6"/>
  <c r="B3390" i="6"/>
  <c r="B3391" i="6"/>
  <c r="B3392" i="6"/>
  <c r="B3393" i="6"/>
  <c r="B3394" i="6"/>
  <c r="B3395" i="6"/>
  <c r="B3396" i="6"/>
  <c r="B3397" i="6"/>
  <c r="B3398" i="6"/>
  <c r="B3399" i="6"/>
  <c r="B3400" i="6"/>
  <c r="B3401" i="6"/>
  <c r="B3402" i="6"/>
  <c r="B3403" i="6"/>
  <c r="B3404" i="6"/>
  <c r="B3405" i="6"/>
  <c r="B3406" i="6"/>
  <c r="B3407" i="6"/>
  <c r="B3408" i="6"/>
  <c r="B3409" i="6"/>
  <c r="B3410" i="6"/>
  <c r="B3411" i="6"/>
  <c r="B3412" i="6"/>
  <c r="B3413" i="6"/>
  <c r="B3414" i="6"/>
  <c r="B3415" i="6"/>
  <c r="B3416" i="6"/>
  <c r="B3417" i="6"/>
  <c r="B3418" i="6"/>
  <c r="B3419" i="6"/>
  <c r="B3420" i="6"/>
  <c r="B3421" i="6"/>
  <c r="B3422" i="6"/>
  <c r="B3423" i="6"/>
  <c r="B3424" i="6"/>
  <c r="B3425" i="6"/>
  <c r="B3426" i="6"/>
  <c r="B3427" i="6"/>
  <c r="B3428" i="6"/>
  <c r="B3429" i="6"/>
  <c r="B3430" i="6"/>
  <c r="B3431" i="6"/>
  <c r="B3432" i="6"/>
  <c r="B3433" i="6"/>
  <c r="B3434" i="6"/>
  <c r="B3435" i="6"/>
  <c r="B3436" i="6"/>
  <c r="B3437" i="6"/>
  <c r="B3438" i="6"/>
  <c r="B3439" i="6"/>
  <c r="B3440" i="6"/>
  <c r="B3441" i="6"/>
  <c r="B3442" i="6"/>
  <c r="B3443" i="6"/>
  <c r="B3444" i="6"/>
  <c r="B3445" i="6"/>
  <c r="B3446" i="6"/>
  <c r="B3447" i="6"/>
  <c r="B3448" i="6"/>
  <c r="B3449" i="6"/>
  <c r="B3450" i="6"/>
  <c r="B3451" i="6"/>
  <c r="B3452" i="6"/>
  <c r="B3453" i="6"/>
  <c r="B3454" i="6"/>
  <c r="B3455" i="6"/>
  <c r="B3456" i="6"/>
  <c r="B3457" i="6"/>
  <c r="B3458" i="6"/>
  <c r="B3459" i="6"/>
  <c r="B3460" i="6"/>
  <c r="B3461" i="6"/>
  <c r="B3462" i="6"/>
  <c r="B3463" i="6"/>
  <c r="B3464" i="6"/>
  <c r="B3465" i="6"/>
  <c r="B3466" i="6"/>
  <c r="B3467" i="6"/>
  <c r="B3468" i="6"/>
  <c r="B3469" i="6"/>
  <c r="B3470" i="6"/>
  <c r="B3471" i="6"/>
  <c r="B3472" i="6"/>
  <c r="B3473" i="6"/>
  <c r="B3474" i="6"/>
  <c r="B3475" i="6"/>
  <c r="B3476" i="6"/>
  <c r="B3477" i="6"/>
  <c r="B3478" i="6"/>
  <c r="B3479" i="6"/>
  <c r="B3480" i="6"/>
  <c r="B3481" i="6"/>
  <c r="B3482" i="6"/>
  <c r="B3483" i="6"/>
  <c r="B3484" i="6"/>
  <c r="B3485" i="6"/>
  <c r="B3486" i="6"/>
  <c r="B3487" i="6"/>
  <c r="B3488" i="6"/>
  <c r="B3489" i="6"/>
  <c r="B3490" i="6"/>
  <c r="B3491" i="6"/>
  <c r="B3492" i="6"/>
  <c r="B3493" i="6"/>
  <c r="B3494" i="6"/>
  <c r="B3495" i="6"/>
  <c r="B3496" i="6"/>
  <c r="B3497" i="6"/>
  <c r="B3498" i="6"/>
  <c r="B3499" i="6"/>
  <c r="B3500" i="6"/>
  <c r="B3501" i="6"/>
  <c r="B3502" i="6"/>
  <c r="B3503" i="6"/>
  <c r="B3504" i="6"/>
  <c r="B3505" i="6"/>
  <c r="B3506" i="6"/>
  <c r="B3507" i="6"/>
  <c r="B3508" i="6"/>
  <c r="B3509" i="6"/>
  <c r="B3510" i="6"/>
  <c r="B3511" i="6"/>
  <c r="B3512" i="6"/>
  <c r="B3513" i="6"/>
  <c r="B3514" i="6"/>
  <c r="B3515" i="6"/>
  <c r="B3516" i="6"/>
  <c r="B3517" i="6"/>
  <c r="B3518" i="6"/>
  <c r="B3519" i="6"/>
  <c r="B3520" i="6"/>
  <c r="B3521" i="6"/>
  <c r="B3522" i="6"/>
  <c r="B3523" i="6"/>
  <c r="B3524" i="6"/>
  <c r="B3525" i="6"/>
  <c r="B3526" i="6"/>
  <c r="B3527" i="6"/>
  <c r="B3528" i="6"/>
  <c r="B3529" i="6"/>
  <c r="B3530" i="6"/>
  <c r="B3531" i="6"/>
  <c r="B3532" i="6"/>
  <c r="B3533" i="6"/>
  <c r="B3534" i="6"/>
  <c r="B3535" i="6"/>
  <c r="B3536" i="6"/>
  <c r="B3537" i="6"/>
  <c r="B3538" i="6"/>
  <c r="B3539" i="6"/>
  <c r="B3540" i="6"/>
  <c r="B3541" i="6"/>
  <c r="B3542" i="6"/>
  <c r="B3543" i="6"/>
  <c r="B3544" i="6"/>
  <c r="B3545" i="6"/>
  <c r="B3546" i="6"/>
  <c r="B3547" i="6"/>
  <c r="B3548" i="6"/>
  <c r="B3549" i="6"/>
  <c r="B3550" i="6"/>
  <c r="B3551" i="6"/>
  <c r="B3552" i="6"/>
  <c r="B3553" i="6"/>
  <c r="B3554" i="6"/>
  <c r="B3555" i="6"/>
  <c r="B3556" i="6"/>
  <c r="B3557" i="6"/>
  <c r="B3558" i="6"/>
  <c r="B3559" i="6"/>
  <c r="B3560" i="6"/>
  <c r="B3561" i="6"/>
  <c r="B3562" i="6"/>
  <c r="B3563" i="6"/>
  <c r="B3564" i="6"/>
  <c r="B3565" i="6"/>
  <c r="B3566" i="6"/>
  <c r="B3567" i="6"/>
  <c r="B3568" i="6"/>
  <c r="B3569" i="6"/>
  <c r="B3570" i="6"/>
  <c r="B3571" i="6"/>
  <c r="B3572" i="6"/>
  <c r="B3573" i="6"/>
  <c r="B3574" i="6"/>
  <c r="B3575" i="6"/>
  <c r="B3576" i="6"/>
  <c r="B3577" i="6"/>
  <c r="B3578" i="6"/>
  <c r="B3579" i="6"/>
  <c r="B3580" i="6"/>
  <c r="B3581" i="6"/>
  <c r="B3582" i="6"/>
  <c r="B3583" i="6"/>
  <c r="B3584" i="6"/>
  <c r="B3585" i="6"/>
  <c r="B3586" i="6"/>
  <c r="B3587" i="6"/>
  <c r="B3588" i="6"/>
  <c r="B3589" i="6"/>
  <c r="B3590" i="6"/>
  <c r="B3591" i="6"/>
  <c r="B3592" i="6"/>
  <c r="B3593" i="6"/>
  <c r="B3594" i="6"/>
  <c r="B3595" i="6"/>
  <c r="B3596" i="6"/>
  <c r="B3597" i="6"/>
  <c r="B3598" i="6"/>
  <c r="B3599" i="6"/>
  <c r="B3600" i="6"/>
  <c r="B3601" i="6"/>
  <c r="B3602" i="6"/>
  <c r="B3603" i="6"/>
  <c r="B3604" i="6"/>
  <c r="B3605" i="6"/>
  <c r="B3606" i="6"/>
  <c r="B3607" i="6"/>
  <c r="B3608" i="6"/>
  <c r="B3609" i="6"/>
  <c r="B3610" i="6"/>
  <c r="B3611" i="6"/>
  <c r="B3612" i="6"/>
  <c r="B3613" i="6"/>
  <c r="B3614" i="6"/>
  <c r="B3615" i="6"/>
  <c r="B3616" i="6"/>
  <c r="B3617" i="6"/>
  <c r="B3618" i="6"/>
  <c r="B3619" i="6"/>
  <c r="B3620" i="6"/>
  <c r="B3621" i="6"/>
  <c r="B3622" i="6"/>
  <c r="B3623" i="6"/>
  <c r="B3624" i="6"/>
  <c r="B3625" i="6"/>
  <c r="B3626" i="6"/>
  <c r="B3627" i="6"/>
  <c r="B3628" i="6"/>
  <c r="B3629" i="6"/>
  <c r="B3630" i="6"/>
  <c r="B3631" i="6"/>
  <c r="B3632" i="6"/>
  <c r="B3633" i="6"/>
  <c r="B3634" i="6"/>
  <c r="B3635" i="6"/>
  <c r="B3636" i="6"/>
  <c r="B3637" i="6"/>
  <c r="B3638" i="6"/>
  <c r="B3639" i="6"/>
  <c r="B3640" i="6"/>
  <c r="B3641" i="6"/>
  <c r="B3642" i="6"/>
  <c r="B3643" i="6"/>
  <c r="B3644" i="6"/>
  <c r="B3645" i="6"/>
  <c r="B3646" i="6"/>
  <c r="B3647" i="6"/>
  <c r="B3648" i="6"/>
  <c r="B3649" i="6"/>
  <c r="B3650" i="6"/>
  <c r="B3651" i="6"/>
  <c r="B3652" i="6"/>
  <c r="B3653" i="6"/>
  <c r="B3654" i="6"/>
  <c r="B3655" i="6"/>
  <c r="B3656" i="6"/>
  <c r="B3657" i="6"/>
  <c r="B3658" i="6"/>
  <c r="B3659" i="6"/>
  <c r="B3660" i="6"/>
  <c r="B3661" i="6"/>
  <c r="B3662" i="6"/>
  <c r="B3663" i="6"/>
  <c r="B3664" i="6"/>
  <c r="B3665" i="6"/>
  <c r="B3666" i="6"/>
  <c r="B3667" i="6"/>
  <c r="B3668" i="6"/>
  <c r="B3669" i="6"/>
  <c r="B3670" i="6"/>
  <c r="B3671" i="6"/>
  <c r="B3672" i="6"/>
  <c r="B3673" i="6"/>
  <c r="B3674" i="6"/>
  <c r="B3675" i="6"/>
  <c r="B3676" i="6"/>
  <c r="B3677" i="6"/>
  <c r="B3678" i="6"/>
  <c r="B3679" i="6"/>
  <c r="B3680" i="6"/>
  <c r="B3681" i="6"/>
  <c r="B3682" i="6"/>
  <c r="B3683" i="6"/>
  <c r="B3684" i="6"/>
  <c r="B3685" i="6"/>
  <c r="B3686" i="6"/>
  <c r="B3687" i="6"/>
  <c r="B3688" i="6"/>
  <c r="B3689" i="6"/>
  <c r="B3690" i="6"/>
  <c r="B3691" i="6"/>
  <c r="B3692" i="6"/>
  <c r="B3693" i="6"/>
  <c r="B3694" i="6"/>
  <c r="B3695" i="6"/>
  <c r="B3696" i="6"/>
  <c r="B3697" i="6"/>
  <c r="B3698" i="6"/>
  <c r="B3699" i="6"/>
  <c r="B3700" i="6"/>
  <c r="B3701" i="6"/>
  <c r="B3702" i="6"/>
  <c r="B3703" i="6"/>
  <c r="B3704" i="6"/>
  <c r="B3705" i="6"/>
  <c r="B3706" i="6"/>
  <c r="B3707" i="6"/>
  <c r="B3708" i="6"/>
  <c r="B3709" i="6"/>
  <c r="B3710" i="6"/>
  <c r="B3711" i="6"/>
  <c r="B3712" i="6"/>
  <c r="B3713" i="6"/>
  <c r="B3714" i="6"/>
  <c r="B3715" i="6"/>
  <c r="B3716" i="6"/>
  <c r="B3717" i="6"/>
  <c r="B3718" i="6"/>
  <c r="B3719" i="6"/>
  <c r="B3720" i="6"/>
  <c r="B3721" i="6"/>
  <c r="B3722" i="6"/>
  <c r="B3723" i="6"/>
  <c r="B3724" i="6"/>
  <c r="B3725" i="6"/>
  <c r="B3726" i="6"/>
  <c r="B3727" i="6"/>
  <c r="B3728" i="6"/>
  <c r="B3729" i="6"/>
  <c r="B3730" i="6"/>
  <c r="B3731" i="6"/>
  <c r="B3732" i="6"/>
  <c r="B3733" i="6"/>
  <c r="B3734" i="6"/>
  <c r="B3735" i="6"/>
  <c r="B3736" i="6"/>
  <c r="B3737" i="6"/>
  <c r="B3738" i="6"/>
  <c r="B3739" i="6"/>
  <c r="B3740" i="6"/>
  <c r="B3741" i="6"/>
  <c r="B3742" i="6"/>
  <c r="B3743" i="6"/>
  <c r="B3744" i="6"/>
  <c r="B3745" i="6"/>
  <c r="B3746" i="6"/>
  <c r="B3747" i="6"/>
  <c r="B3748" i="6"/>
  <c r="B3749" i="6"/>
  <c r="B3750" i="6"/>
  <c r="B3751" i="6"/>
  <c r="B3752" i="6"/>
  <c r="B3753" i="6"/>
  <c r="B3754" i="6"/>
  <c r="B3755" i="6"/>
  <c r="B3756" i="6"/>
  <c r="B3757" i="6"/>
  <c r="B3758" i="6"/>
  <c r="B3759" i="6"/>
  <c r="B3760" i="6"/>
  <c r="B3761" i="6"/>
  <c r="B3762" i="6"/>
  <c r="B3763" i="6"/>
  <c r="B3764" i="6"/>
  <c r="B3765" i="6"/>
  <c r="B3766" i="6"/>
  <c r="B3767" i="6"/>
  <c r="B3768" i="6"/>
  <c r="B3769" i="6"/>
  <c r="B3770" i="6"/>
  <c r="B3771" i="6"/>
  <c r="B3772" i="6"/>
  <c r="B3773" i="6"/>
  <c r="B3774" i="6"/>
  <c r="B3775" i="6"/>
  <c r="B3776" i="6"/>
  <c r="B3777" i="6"/>
  <c r="B3778" i="6"/>
  <c r="B3779" i="6"/>
  <c r="B3780" i="6"/>
  <c r="B3781" i="6"/>
  <c r="B3782" i="6"/>
  <c r="B3783" i="6"/>
  <c r="B3784" i="6"/>
  <c r="B3785" i="6"/>
  <c r="B3786" i="6"/>
  <c r="B3787" i="6"/>
  <c r="B3788" i="6"/>
  <c r="B3789" i="6"/>
  <c r="B3790" i="6"/>
  <c r="B3791" i="6"/>
  <c r="B3792" i="6"/>
  <c r="B3793" i="6"/>
  <c r="B3794" i="6"/>
  <c r="B3795" i="6"/>
  <c r="B3796" i="6"/>
  <c r="B3797" i="6"/>
  <c r="B3798" i="6"/>
  <c r="B3799" i="6"/>
  <c r="B3800" i="6"/>
  <c r="B3801" i="6"/>
  <c r="B3802" i="6"/>
  <c r="B3803" i="6"/>
  <c r="B3804" i="6"/>
  <c r="B3805" i="6"/>
  <c r="B3806" i="6"/>
  <c r="B3807" i="6"/>
  <c r="B3808" i="6"/>
  <c r="B3809" i="6"/>
  <c r="B3810" i="6"/>
  <c r="B3811" i="6"/>
  <c r="B3812" i="6"/>
  <c r="B3813" i="6"/>
  <c r="B3814" i="6"/>
  <c r="B3815" i="6"/>
  <c r="B3816" i="6"/>
  <c r="B3817" i="6"/>
  <c r="B3818" i="6"/>
  <c r="B3819" i="6"/>
  <c r="B3820" i="6"/>
  <c r="B3821" i="6"/>
  <c r="B3822" i="6"/>
  <c r="B3823" i="6"/>
  <c r="B3824" i="6"/>
  <c r="B3825" i="6"/>
  <c r="B3826" i="6"/>
  <c r="B3827" i="6"/>
  <c r="B3828" i="6"/>
  <c r="B3829" i="6"/>
  <c r="B3830" i="6"/>
  <c r="B3831" i="6"/>
  <c r="B3832" i="6"/>
  <c r="B3833" i="6"/>
  <c r="B3834" i="6"/>
  <c r="B3835" i="6"/>
  <c r="B3836" i="6"/>
  <c r="B3837" i="6"/>
  <c r="B3838" i="6"/>
  <c r="B3839" i="6"/>
  <c r="B3840" i="6"/>
  <c r="B3841" i="6"/>
  <c r="B3842" i="6"/>
  <c r="B3843" i="6"/>
  <c r="B3844" i="6"/>
  <c r="B3845" i="6"/>
  <c r="B3846" i="6"/>
  <c r="B3847" i="6"/>
  <c r="B3848" i="6"/>
  <c r="B3849" i="6"/>
  <c r="B3850" i="6"/>
  <c r="B3851" i="6"/>
  <c r="B3852" i="6"/>
  <c r="B3853" i="6"/>
  <c r="B3854" i="6"/>
  <c r="B3855" i="6"/>
  <c r="B3856" i="6"/>
  <c r="B3857" i="6"/>
  <c r="B3858" i="6"/>
  <c r="B3859" i="6"/>
  <c r="B3860" i="6"/>
  <c r="B3861" i="6"/>
  <c r="B3862" i="6"/>
  <c r="B3863" i="6"/>
  <c r="B3864" i="6"/>
  <c r="B3865" i="6"/>
  <c r="B3866" i="6"/>
  <c r="B3867" i="6"/>
  <c r="B3868" i="6"/>
  <c r="B3869" i="6"/>
  <c r="B3870" i="6"/>
  <c r="B3871" i="6"/>
  <c r="B3872" i="6"/>
  <c r="B3873" i="6"/>
  <c r="B3874" i="6"/>
  <c r="B3875" i="6"/>
  <c r="B3876" i="6"/>
  <c r="B3877" i="6"/>
  <c r="B3878" i="6"/>
  <c r="B3879" i="6"/>
  <c r="B3880" i="6"/>
  <c r="B3881" i="6"/>
  <c r="B3882" i="6"/>
  <c r="B3883" i="6"/>
  <c r="B3884" i="6"/>
  <c r="B3885" i="6"/>
  <c r="B3886" i="6"/>
  <c r="B3887" i="6"/>
  <c r="B3888" i="6"/>
  <c r="B3889" i="6"/>
  <c r="B3890" i="6"/>
  <c r="B3891" i="6"/>
  <c r="B3892" i="6"/>
  <c r="B3893" i="6"/>
  <c r="B3894" i="6"/>
  <c r="B3895" i="6"/>
  <c r="B3896" i="6"/>
  <c r="B3897" i="6"/>
  <c r="B3898" i="6"/>
  <c r="B3899" i="6"/>
  <c r="B3900" i="6"/>
  <c r="B3901" i="6"/>
  <c r="B3902" i="6"/>
  <c r="B3903" i="6"/>
  <c r="B3904" i="6"/>
  <c r="B3905" i="6"/>
  <c r="B3906" i="6"/>
  <c r="B3907" i="6"/>
  <c r="B3908" i="6"/>
  <c r="B3909" i="6"/>
  <c r="B3910" i="6"/>
  <c r="B3911" i="6"/>
  <c r="B3912" i="6"/>
  <c r="B3913" i="6"/>
  <c r="B3914" i="6"/>
  <c r="B3915" i="6"/>
  <c r="B3916" i="6"/>
  <c r="B3917" i="6"/>
  <c r="B3918" i="6"/>
  <c r="B3919" i="6"/>
  <c r="B3920" i="6"/>
  <c r="B3921" i="6"/>
  <c r="B3922" i="6"/>
  <c r="B3923" i="6"/>
  <c r="B3924" i="6"/>
  <c r="B3925" i="6"/>
  <c r="B3926" i="6"/>
  <c r="B3927" i="6"/>
  <c r="B3928" i="6"/>
  <c r="B3929" i="6"/>
  <c r="B3930" i="6"/>
  <c r="B3931" i="6"/>
  <c r="B3932" i="6"/>
  <c r="B3933" i="6"/>
  <c r="B3934" i="6"/>
  <c r="B3935" i="6"/>
  <c r="B3936" i="6"/>
  <c r="B3937" i="6"/>
  <c r="B3938" i="6"/>
  <c r="B3939" i="6"/>
  <c r="B3940" i="6"/>
  <c r="B3941" i="6"/>
  <c r="B3942" i="6"/>
  <c r="B3943" i="6"/>
  <c r="B3944" i="6"/>
  <c r="B3945" i="6"/>
  <c r="B3946" i="6"/>
  <c r="B3947" i="6"/>
  <c r="B3948" i="6"/>
  <c r="B3949" i="6"/>
  <c r="B3950" i="6"/>
  <c r="B3951" i="6"/>
  <c r="B3952" i="6"/>
  <c r="B3953" i="6"/>
  <c r="B3954" i="6"/>
  <c r="B3955" i="6"/>
  <c r="B3956" i="6"/>
  <c r="B3957" i="6"/>
  <c r="B3958" i="6"/>
  <c r="B3959" i="6"/>
  <c r="B3960" i="6"/>
  <c r="B3961" i="6"/>
  <c r="B3962" i="6"/>
  <c r="B3963" i="6"/>
  <c r="B3964" i="6"/>
  <c r="B3965" i="6"/>
  <c r="B3966" i="6"/>
  <c r="B3967" i="6"/>
  <c r="B3968" i="6"/>
  <c r="B3969" i="6"/>
  <c r="B3970" i="6"/>
  <c r="B3971" i="6"/>
  <c r="B3972" i="6"/>
  <c r="B3973" i="6"/>
  <c r="B3974" i="6"/>
  <c r="B3975" i="6"/>
  <c r="B3976" i="6"/>
  <c r="B3977" i="6"/>
  <c r="B3978" i="6"/>
  <c r="B3979" i="6"/>
  <c r="B3980" i="6"/>
  <c r="B3981" i="6"/>
  <c r="B3982" i="6"/>
  <c r="B3983" i="6"/>
  <c r="B3984" i="6"/>
  <c r="B3985" i="6"/>
  <c r="B3986" i="6"/>
  <c r="B3987" i="6"/>
  <c r="B3988" i="6"/>
  <c r="B3989" i="6"/>
  <c r="B3990" i="6"/>
  <c r="B3991" i="6"/>
  <c r="B3992" i="6"/>
  <c r="B3993" i="6"/>
  <c r="B3994" i="6"/>
  <c r="B3995" i="6"/>
  <c r="B3996" i="6"/>
  <c r="B3997" i="6"/>
  <c r="B3998" i="6"/>
  <c r="B3999" i="6"/>
  <c r="B4000" i="6"/>
  <c r="B4001" i="6"/>
  <c r="B4002" i="6"/>
  <c r="B4003" i="6"/>
  <c r="B4004" i="6"/>
  <c r="B4005" i="6"/>
  <c r="B4006" i="6"/>
  <c r="B4007" i="6"/>
  <c r="B4008" i="6"/>
  <c r="B4009" i="6"/>
  <c r="B4010" i="6"/>
  <c r="B4011" i="6"/>
  <c r="B4012" i="6"/>
  <c r="B4013" i="6"/>
  <c r="B4014" i="6"/>
  <c r="B4015" i="6"/>
  <c r="B4016" i="6"/>
  <c r="B4017" i="6"/>
  <c r="B4018" i="6"/>
  <c r="B4019" i="6"/>
  <c r="B4020" i="6"/>
  <c r="B4021" i="6"/>
  <c r="B4022" i="6"/>
  <c r="B4023" i="6"/>
  <c r="B4024" i="6"/>
  <c r="B4025" i="6"/>
  <c r="B4026" i="6"/>
  <c r="B4027" i="6"/>
  <c r="B4028" i="6"/>
  <c r="B4029" i="6"/>
  <c r="B4030" i="6"/>
  <c r="B4031" i="6"/>
  <c r="B4032" i="6"/>
  <c r="B4033" i="6"/>
  <c r="B4034" i="6"/>
  <c r="B4035" i="6"/>
  <c r="B4036" i="6"/>
  <c r="B4037" i="6"/>
  <c r="B4038" i="6"/>
  <c r="B4039" i="6"/>
  <c r="B4040" i="6"/>
  <c r="B4041" i="6"/>
  <c r="B4042" i="6"/>
  <c r="B4043" i="6"/>
  <c r="B4044" i="6"/>
  <c r="B4045" i="6"/>
  <c r="B4046" i="6"/>
  <c r="B4047" i="6"/>
  <c r="B4048" i="6"/>
  <c r="B4049" i="6"/>
  <c r="B4050" i="6"/>
  <c r="B4051" i="6"/>
  <c r="B4052" i="6"/>
  <c r="B4053" i="6"/>
  <c r="B4054" i="6"/>
  <c r="B4055" i="6"/>
  <c r="B4056" i="6"/>
  <c r="B4057" i="6"/>
  <c r="B4058" i="6"/>
  <c r="B4059" i="6"/>
  <c r="B4060" i="6"/>
  <c r="B4061" i="6"/>
  <c r="B4062" i="6"/>
  <c r="B4063" i="6"/>
  <c r="B4064" i="6"/>
  <c r="B4065" i="6"/>
  <c r="B4066" i="6"/>
  <c r="B4067" i="6"/>
  <c r="B4068" i="6"/>
  <c r="B4069" i="6"/>
  <c r="B4070" i="6"/>
  <c r="B4071" i="6"/>
  <c r="B4072" i="6"/>
  <c r="B4073" i="6"/>
  <c r="B4074" i="6"/>
  <c r="B4075" i="6"/>
  <c r="B4076" i="6"/>
  <c r="B4077" i="6"/>
  <c r="B4078" i="6"/>
  <c r="B4079" i="6"/>
  <c r="B4080" i="6"/>
  <c r="B4081" i="6"/>
  <c r="B4082" i="6"/>
  <c r="B4083" i="6"/>
  <c r="B4084" i="6"/>
  <c r="B4085" i="6"/>
  <c r="B4086" i="6"/>
  <c r="B4087" i="6"/>
  <c r="B4088" i="6"/>
  <c r="B4089" i="6"/>
  <c r="B4090" i="6"/>
  <c r="B4091" i="6"/>
  <c r="B4092" i="6"/>
  <c r="B4093" i="6"/>
  <c r="B4094" i="6"/>
  <c r="B4095" i="6"/>
  <c r="B4096" i="6"/>
  <c r="B4097" i="6"/>
  <c r="B4098" i="6"/>
  <c r="B4099" i="6"/>
  <c r="B4100" i="6"/>
  <c r="B4101" i="6"/>
  <c r="B4102" i="6"/>
  <c r="B4103" i="6"/>
  <c r="B4104" i="6"/>
  <c r="B4105" i="6"/>
  <c r="B4106" i="6"/>
  <c r="B4107" i="6"/>
  <c r="B4108" i="6"/>
  <c r="B4109" i="6"/>
  <c r="B4110" i="6"/>
  <c r="B4111" i="6"/>
  <c r="B4112" i="6"/>
  <c r="B4113" i="6"/>
  <c r="B4114" i="6"/>
  <c r="B4115" i="6"/>
  <c r="B4116" i="6"/>
  <c r="B4117" i="6"/>
  <c r="B4118" i="6"/>
  <c r="B4119" i="6"/>
  <c r="B4120" i="6"/>
  <c r="B4121" i="6"/>
  <c r="B4122" i="6"/>
  <c r="B4123" i="6"/>
  <c r="B4124" i="6"/>
  <c r="B4125" i="6"/>
  <c r="B4126" i="6"/>
  <c r="B4127" i="6"/>
  <c r="B4128" i="6"/>
  <c r="B4129" i="6"/>
  <c r="B4130" i="6"/>
  <c r="B4131" i="6"/>
  <c r="B4132" i="6"/>
  <c r="B4133" i="6"/>
  <c r="B4134" i="6"/>
  <c r="B4135" i="6"/>
  <c r="B4136" i="6"/>
  <c r="B4137" i="6"/>
  <c r="B4138" i="6"/>
  <c r="B4139" i="6"/>
  <c r="B4140" i="6"/>
  <c r="B4141" i="6"/>
  <c r="B4142" i="6"/>
  <c r="B4143" i="6"/>
  <c r="B4144" i="6"/>
  <c r="B4145" i="6"/>
  <c r="B4146" i="6"/>
  <c r="B4147" i="6"/>
  <c r="B4148" i="6"/>
  <c r="B4149" i="6"/>
  <c r="B4150" i="6"/>
  <c r="B4151" i="6"/>
  <c r="B4152" i="6"/>
  <c r="B4153" i="6"/>
  <c r="B4154" i="6"/>
  <c r="B4155" i="6"/>
  <c r="B4156" i="6"/>
  <c r="B4157" i="6"/>
  <c r="B4158" i="6"/>
  <c r="B4159" i="6"/>
  <c r="B4160" i="6"/>
  <c r="B4161" i="6"/>
  <c r="B4162" i="6"/>
  <c r="B4163" i="6"/>
  <c r="B4164" i="6"/>
  <c r="B4165" i="6"/>
  <c r="B4166" i="6"/>
  <c r="B4167" i="6"/>
  <c r="B4168" i="6"/>
  <c r="B4169" i="6"/>
  <c r="B4170" i="6"/>
  <c r="B4171" i="6"/>
  <c r="B4172" i="6"/>
  <c r="B4173" i="6"/>
  <c r="B4174" i="6"/>
  <c r="B4175" i="6"/>
  <c r="B4176" i="6"/>
  <c r="B4177" i="6"/>
  <c r="B4178" i="6"/>
  <c r="B4179" i="6"/>
  <c r="B4180" i="6"/>
  <c r="B4181" i="6"/>
  <c r="B4182" i="6"/>
  <c r="B4183" i="6"/>
  <c r="B4184" i="6"/>
  <c r="B4185" i="6"/>
  <c r="B4186" i="6"/>
  <c r="B4187" i="6"/>
  <c r="B4188" i="6"/>
  <c r="B4189" i="6"/>
  <c r="B4190" i="6"/>
  <c r="B4191" i="6"/>
  <c r="B4192" i="6"/>
  <c r="B4193" i="6"/>
  <c r="B4194" i="6"/>
  <c r="B4195" i="6"/>
  <c r="B4196" i="6"/>
  <c r="B4197" i="6"/>
  <c r="B4198" i="6"/>
  <c r="B4199" i="6"/>
  <c r="B4200" i="6"/>
  <c r="B4201" i="6"/>
  <c r="B4202" i="6"/>
  <c r="B4203" i="6"/>
  <c r="B4204" i="6"/>
  <c r="B4205" i="6"/>
  <c r="B4206" i="6"/>
  <c r="B4207" i="6"/>
  <c r="B4208" i="6"/>
  <c r="B4209" i="6"/>
  <c r="B4210" i="6"/>
  <c r="B4211" i="6"/>
  <c r="B4212" i="6"/>
  <c r="B4213" i="6"/>
  <c r="B4214" i="6"/>
  <c r="B4215" i="6"/>
  <c r="B4216" i="6"/>
  <c r="B4217" i="6"/>
  <c r="B4218" i="6"/>
  <c r="B4219" i="6"/>
  <c r="B4220" i="6"/>
  <c r="B4221" i="6"/>
  <c r="B4222" i="6"/>
  <c r="B4223" i="6"/>
  <c r="B4224" i="6"/>
  <c r="B4225" i="6"/>
  <c r="B4226" i="6"/>
  <c r="B4227" i="6"/>
  <c r="B4228" i="6"/>
  <c r="B4229" i="6"/>
  <c r="B4230" i="6"/>
  <c r="B4231" i="6"/>
  <c r="B4232" i="6"/>
  <c r="B4233" i="6"/>
  <c r="B4234" i="6"/>
  <c r="B4235" i="6"/>
  <c r="B4236" i="6"/>
  <c r="B4237" i="6"/>
  <c r="B4238" i="6"/>
  <c r="B4239" i="6"/>
  <c r="B4240" i="6"/>
  <c r="B4241" i="6"/>
  <c r="B4242" i="6"/>
  <c r="B4243" i="6"/>
  <c r="B4244" i="6"/>
  <c r="B4245" i="6"/>
  <c r="B4246" i="6"/>
  <c r="B4247" i="6"/>
  <c r="B4248" i="6"/>
  <c r="B4249" i="6"/>
  <c r="B4250" i="6"/>
  <c r="B4251" i="6"/>
  <c r="B4252" i="6"/>
  <c r="B4253" i="6"/>
  <c r="B4254" i="6"/>
  <c r="B4255" i="6"/>
  <c r="B4256" i="6"/>
  <c r="B4257" i="6"/>
  <c r="B4258" i="6"/>
  <c r="B4259" i="6"/>
  <c r="B4260" i="6"/>
  <c r="B4261" i="6"/>
  <c r="B4262" i="6"/>
  <c r="B4263" i="6"/>
  <c r="B4264" i="6"/>
  <c r="B4265" i="6"/>
  <c r="B4266" i="6"/>
  <c r="B4267" i="6"/>
  <c r="B4268" i="6"/>
  <c r="B4269" i="6"/>
  <c r="B4270" i="6"/>
  <c r="B4271" i="6"/>
  <c r="B4272" i="6"/>
  <c r="B4273" i="6"/>
  <c r="B4274" i="6"/>
  <c r="B4275" i="6"/>
  <c r="B4276" i="6"/>
  <c r="B4277" i="6"/>
  <c r="B4278" i="6"/>
  <c r="B4279" i="6"/>
  <c r="B4280" i="6"/>
  <c r="B4281" i="6"/>
  <c r="B4282" i="6"/>
  <c r="B4283" i="6"/>
  <c r="B4284" i="6"/>
  <c r="B4285" i="6"/>
  <c r="B4286" i="6"/>
  <c r="B4287" i="6"/>
  <c r="B4288" i="6"/>
  <c r="B4289" i="6"/>
  <c r="B4290" i="6"/>
  <c r="B4291" i="6"/>
  <c r="B4292" i="6"/>
  <c r="B4293" i="6"/>
  <c r="B4294" i="6"/>
  <c r="B4295" i="6"/>
  <c r="B4296" i="6"/>
  <c r="B4297" i="6"/>
  <c r="B4298" i="6"/>
  <c r="B4299" i="6"/>
  <c r="B4300" i="6"/>
  <c r="B4301" i="6"/>
  <c r="B4302" i="6"/>
  <c r="B4303" i="6"/>
  <c r="B4304" i="6"/>
  <c r="B4305" i="6"/>
  <c r="B4306" i="6"/>
  <c r="B4307" i="6"/>
  <c r="B4308" i="6"/>
  <c r="B4309" i="6"/>
  <c r="B4310" i="6"/>
  <c r="B4311" i="6"/>
  <c r="B4312" i="6"/>
  <c r="B4313" i="6"/>
  <c r="B4314" i="6"/>
  <c r="B4315" i="6"/>
  <c r="B4316" i="6"/>
  <c r="B4317" i="6"/>
  <c r="B4318" i="6"/>
  <c r="B4319" i="6"/>
  <c r="B4320" i="6"/>
  <c r="B4321" i="6"/>
  <c r="B4322" i="6"/>
  <c r="B4323" i="6"/>
  <c r="B4324" i="6"/>
  <c r="B4325" i="6"/>
  <c r="B4326" i="6"/>
  <c r="B4327" i="6"/>
  <c r="B4328" i="6"/>
  <c r="B4329" i="6"/>
  <c r="B4330" i="6"/>
  <c r="B4331" i="6"/>
  <c r="B4332" i="6"/>
  <c r="B4333" i="6"/>
  <c r="B4334" i="6"/>
  <c r="B4335" i="6"/>
  <c r="B4336" i="6"/>
  <c r="B4337" i="6"/>
  <c r="B4338" i="6"/>
  <c r="B4339" i="6"/>
  <c r="B4340" i="6"/>
  <c r="B4341" i="6"/>
  <c r="B4342" i="6"/>
  <c r="B4343" i="6"/>
  <c r="B4344" i="6"/>
  <c r="B4345" i="6"/>
  <c r="B4346" i="6"/>
  <c r="B4347" i="6"/>
  <c r="B4348" i="6"/>
  <c r="B4349" i="6"/>
  <c r="B4350" i="6"/>
  <c r="B4351" i="6"/>
  <c r="B4352" i="6"/>
  <c r="B4353" i="6"/>
  <c r="B4354" i="6"/>
  <c r="B4355" i="6"/>
  <c r="B4356" i="6"/>
  <c r="B4357" i="6"/>
  <c r="B4358" i="6"/>
  <c r="B4359" i="6"/>
  <c r="B4360" i="6"/>
  <c r="B4361" i="6"/>
  <c r="B4362" i="6"/>
  <c r="B4363" i="6"/>
  <c r="B4364" i="6"/>
  <c r="B4365" i="6"/>
  <c r="B4366" i="6"/>
  <c r="B4367" i="6"/>
  <c r="B4368" i="6"/>
  <c r="B4369" i="6"/>
  <c r="B4370" i="6"/>
  <c r="B4371" i="6"/>
  <c r="B4372" i="6"/>
  <c r="B4373" i="6"/>
  <c r="B4374" i="6"/>
  <c r="B4375" i="6"/>
  <c r="B4376" i="6"/>
  <c r="B4377" i="6"/>
  <c r="B4378" i="6"/>
  <c r="B4379" i="6"/>
  <c r="B4380" i="6"/>
  <c r="B4381" i="6"/>
  <c r="B4382" i="6"/>
  <c r="B4383" i="6"/>
  <c r="B4384" i="6"/>
  <c r="B4385" i="6"/>
  <c r="B4386" i="6"/>
  <c r="B4387" i="6"/>
  <c r="B4388" i="6"/>
  <c r="B4389" i="6"/>
  <c r="B4390" i="6"/>
  <c r="B4391" i="6"/>
  <c r="B4392" i="6"/>
  <c r="B4393" i="6"/>
  <c r="B4394" i="6"/>
  <c r="B4395" i="6"/>
  <c r="B4396" i="6"/>
  <c r="B4397" i="6"/>
  <c r="B4398" i="6"/>
  <c r="B4399" i="6"/>
  <c r="B4400" i="6"/>
  <c r="B4401" i="6"/>
  <c r="B4402" i="6"/>
  <c r="B4403" i="6"/>
  <c r="B4404" i="6"/>
  <c r="B4405" i="6"/>
  <c r="B4406" i="6"/>
  <c r="B4407" i="6"/>
  <c r="B4408" i="6"/>
  <c r="B4409" i="6"/>
  <c r="B4410" i="6"/>
  <c r="B4411" i="6"/>
  <c r="B4412" i="6"/>
  <c r="B4413" i="6"/>
  <c r="B4414" i="6"/>
  <c r="B4415" i="6"/>
  <c r="B4416" i="6"/>
  <c r="B4417" i="6"/>
  <c r="B4418" i="6"/>
  <c r="B4419" i="6"/>
  <c r="B4420" i="6"/>
  <c r="B4421" i="6"/>
  <c r="B4422" i="6"/>
  <c r="B4423" i="6"/>
  <c r="B4424" i="6"/>
  <c r="B4425" i="6"/>
  <c r="B4426" i="6"/>
  <c r="B4427" i="6"/>
  <c r="B4428" i="6"/>
  <c r="B4429" i="6"/>
  <c r="B4430" i="6"/>
  <c r="B4431" i="6"/>
  <c r="B4432" i="6"/>
  <c r="B4433" i="6"/>
  <c r="B4434" i="6"/>
  <c r="B4435" i="6"/>
  <c r="B4436" i="6"/>
  <c r="B4437" i="6"/>
  <c r="B4438" i="6"/>
  <c r="B4439" i="6"/>
  <c r="B4440" i="6"/>
  <c r="B4441" i="6"/>
  <c r="B4442" i="6"/>
  <c r="B4443" i="6"/>
  <c r="B4444" i="6"/>
  <c r="B4445" i="6"/>
  <c r="B4446" i="6"/>
  <c r="B4447" i="6"/>
  <c r="B4448" i="6"/>
  <c r="B4449" i="6"/>
  <c r="B4450" i="6"/>
  <c r="B4451" i="6"/>
  <c r="B4452" i="6"/>
  <c r="B4453" i="6"/>
  <c r="B4454" i="6"/>
  <c r="B4455" i="6"/>
  <c r="B4456" i="6"/>
  <c r="B4457" i="6"/>
  <c r="B4458" i="6"/>
  <c r="B4459" i="6"/>
  <c r="B4460" i="6"/>
  <c r="B4461" i="6"/>
  <c r="B4462" i="6"/>
  <c r="B4463" i="6"/>
  <c r="B4464" i="6"/>
  <c r="B4465" i="6"/>
  <c r="B4466" i="6"/>
  <c r="B4467" i="6"/>
  <c r="B4468" i="6"/>
  <c r="B4469" i="6"/>
  <c r="B4470" i="6"/>
  <c r="B4471" i="6"/>
  <c r="B4472" i="6"/>
  <c r="B4473" i="6"/>
  <c r="B4474" i="6"/>
  <c r="B4475" i="6"/>
  <c r="B4476" i="6"/>
  <c r="B4477" i="6"/>
  <c r="B4478" i="6"/>
  <c r="B4479" i="6"/>
  <c r="B4480" i="6"/>
  <c r="B4481" i="6"/>
  <c r="B4482" i="6"/>
  <c r="B4483" i="6"/>
  <c r="B4484" i="6"/>
  <c r="B4485" i="6"/>
  <c r="B4486" i="6"/>
  <c r="B4487" i="6"/>
  <c r="B4488" i="6"/>
  <c r="B4489" i="6"/>
  <c r="B4490" i="6"/>
  <c r="B4491" i="6"/>
  <c r="B4492" i="6"/>
  <c r="B4493" i="6"/>
  <c r="B4494" i="6"/>
  <c r="B4495" i="6"/>
  <c r="B4496" i="6"/>
  <c r="B4497" i="6"/>
  <c r="B4498" i="6"/>
  <c r="B4499" i="6"/>
  <c r="B4500" i="6"/>
  <c r="B4501" i="6"/>
  <c r="B4502" i="6"/>
  <c r="B4503" i="6"/>
  <c r="B4504" i="6"/>
  <c r="B4505" i="6"/>
  <c r="B4506" i="6"/>
  <c r="B4507" i="6"/>
  <c r="B4508" i="6"/>
  <c r="B4509" i="6"/>
  <c r="B4510" i="6"/>
  <c r="B4511" i="6"/>
  <c r="B4512" i="6"/>
  <c r="B4513" i="6"/>
  <c r="B4514" i="6"/>
  <c r="B4515" i="6"/>
  <c r="B4516" i="6"/>
  <c r="B4517" i="6"/>
  <c r="B4518" i="6"/>
  <c r="B4519" i="6"/>
  <c r="B4520" i="6"/>
  <c r="B4521" i="6"/>
  <c r="B4522" i="6"/>
  <c r="B4523" i="6"/>
  <c r="B4524" i="6"/>
  <c r="B4525" i="6"/>
  <c r="B4526" i="6"/>
  <c r="B4527" i="6"/>
  <c r="B4528" i="6"/>
  <c r="B4529" i="6"/>
  <c r="B4530" i="6"/>
  <c r="B4531" i="6"/>
  <c r="B4532" i="6"/>
  <c r="B4533" i="6"/>
  <c r="B4534" i="6"/>
  <c r="B4535" i="6"/>
  <c r="B4536" i="6"/>
  <c r="B4537" i="6"/>
  <c r="B4538" i="6"/>
  <c r="B4539" i="6"/>
  <c r="B4540" i="6"/>
  <c r="B4541" i="6"/>
  <c r="B4542" i="6"/>
  <c r="B4543" i="6"/>
  <c r="B4544" i="6"/>
  <c r="B4545" i="6"/>
  <c r="B4546" i="6"/>
  <c r="B4547" i="6"/>
  <c r="B4548" i="6"/>
  <c r="B4549" i="6"/>
  <c r="B4550" i="6"/>
  <c r="B4551" i="6"/>
  <c r="B4552" i="6"/>
  <c r="B4553" i="6"/>
  <c r="B4554" i="6"/>
  <c r="B4555" i="6"/>
  <c r="B4556" i="6"/>
  <c r="B4557" i="6"/>
  <c r="B4558" i="6"/>
  <c r="B4559" i="6"/>
  <c r="B4560" i="6"/>
  <c r="B4561" i="6"/>
  <c r="B4562" i="6"/>
  <c r="B4563" i="6"/>
  <c r="B4564" i="6"/>
  <c r="B4565" i="6"/>
  <c r="B4566" i="6"/>
  <c r="B4567" i="6"/>
  <c r="B4568" i="6"/>
  <c r="B4569" i="6"/>
  <c r="B4570" i="6"/>
  <c r="B4571" i="6"/>
  <c r="B4572" i="6"/>
  <c r="B4573" i="6"/>
  <c r="B4574" i="6"/>
  <c r="B4575" i="6"/>
  <c r="B4576" i="6"/>
  <c r="B4577" i="6"/>
  <c r="B4578" i="6"/>
  <c r="B4579" i="6"/>
  <c r="B4580" i="6"/>
  <c r="B4581" i="6"/>
  <c r="B4582" i="6"/>
  <c r="B4583" i="6"/>
  <c r="B4584" i="6"/>
  <c r="B4585" i="6"/>
  <c r="B4586" i="6"/>
  <c r="B4587" i="6"/>
  <c r="B4588" i="6"/>
  <c r="B4589" i="6"/>
  <c r="B4590" i="6"/>
  <c r="B4591" i="6"/>
  <c r="B4592" i="6"/>
  <c r="B4593" i="6"/>
  <c r="B4594" i="6"/>
  <c r="B4595" i="6"/>
  <c r="B4596" i="6"/>
  <c r="B4597" i="6"/>
  <c r="B4598" i="6"/>
  <c r="B4599" i="6"/>
  <c r="B4600" i="6"/>
  <c r="B4601" i="6"/>
  <c r="B4602" i="6"/>
  <c r="B4603" i="6"/>
  <c r="B4604" i="6"/>
  <c r="B4605" i="6"/>
  <c r="B4606" i="6"/>
  <c r="B4607" i="6"/>
  <c r="B4608" i="6"/>
  <c r="B4609" i="6"/>
  <c r="B4610" i="6"/>
  <c r="B4611" i="6"/>
  <c r="B4612" i="6"/>
  <c r="B4613" i="6"/>
  <c r="B4614" i="6"/>
  <c r="B4615" i="6"/>
  <c r="B4616" i="6"/>
  <c r="B4617" i="6"/>
  <c r="B4618" i="6"/>
  <c r="B4619" i="6"/>
  <c r="B4620" i="6"/>
  <c r="B4621" i="6"/>
  <c r="B4622" i="6"/>
  <c r="B4623" i="6"/>
  <c r="B4624" i="6"/>
  <c r="B4625" i="6"/>
  <c r="B4626" i="6"/>
  <c r="B4627" i="6"/>
  <c r="B4628" i="6"/>
  <c r="B4629" i="6"/>
  <c r="B4630" i="6"/>
  <c r="B4631" i="6"/>
  <c r="B4632" i="6"/>
  <c r="B4633" i="6"/>
  <c r="B4634" i="6"/>
  <c r="B4635" i="6"/>
  <c r="B4636" i="6"/>
  <c r="B4637" i="6"/>
  <c r="B4638" i="6"/>
  <c r="B4639" i="6"/>
  <c r="B4640" i="6"/>
  <c r="B4641" i="6"/>
  <c r="B4642" i="6"/>
  <c r="B4643" i="6"/>
  <c r="B4644" i="6"/>
  <c r="B4645" i="6"/>
  <c r="B4646" i="6"/>
  <c r="B4647" i="6"/>
  <c r="B4648" i="6"/>
  <c r="B4649" i="6"/>
  <c r="B4650" i="6"/>
  <c r="B4651" i="6"/>
  <c r="B4652" i="6"/>
  <c r="B4653" i="6"/>
  <c r="B4654" i="6"/>
  <c r="B4655" i="6"/>
  <c r="B4656" i="6"/>
  <c r="B4657" i="6"/>
  <c r="B4658" i="6"/>
  <c r="B4659" i="6"/>
  <c r="B4660" i="6"/>
  <c r="B4661" i="6"/>
  <c r="B4662" i="6"/>
  <c r="B4663" i="6"/>
  <c r="B4664" i="6"/>
  <c r="B4665" i="6"/>
  <c r="B4666" i="6"/>
  <c r="B4667" i="6"/>
  <c r="B4668" i="6"/>
  <c r="B4669" i="6"/>
  <c r="B4670" i="6"/>
  <c r="B4671" i="6"/>
  <c r="B4672" i="6"/>
  <c r="B4673" i="6"/>
  <c r="B4674" i="6"/>
  <c r="B4675" i="6"/>
  <c r="B4676" i="6"/>
  <c r="B4677" i="6"/>
  <c r="B4678" i="6"/>
  <c r="B4679" i="6"/>
  <c r="B4680" i="6"/>
  <c r="B4681" i="6"/>
  <c r="B4682" i="6"/>
  <c r="B4683" i="6"/>
  <c r="B4684" i="6"/>
  <c r="B4685" i="6"/>
  <c r="B4686" i="6"/>
  <c r="B4687" i="6"/>
  <c r="B4688" i="6"/>
  <c r="B4689" i="6"/>
  <c r="B4690" i="6"/>
  <c r="B4691" i="6"/>
  <c r="B4692" i="6"/>
  <c r="B4693" i="6"/>
  <c r="B4694" i="6"/>
  <c r="B4695" i="6"/>
  <c r="B4696" i="6"/>
  <c r="B4697" i="6"/>
  <c r="B4698" i="6"/>
  <c r="B4699" i="6"/>
  <c r="B4700" i="6"/>
  <c r="B4701" i="6"/>
  <c r="B4702" i="6"/>
  <c r="B4703" i="6"/>
  <c r="B4704" i="6"/>
  <c r="B4705" i="6"/>
  <c r="B4706" i="6"/>
  <c r="B4707" i="6"/>
  <c r="B4708" i="6"/>
  <c r="B4709" i="6"/>
  <c r="B4710" i="6"/>
  <c r="B4711" i="6"/>
  <c r="B4712" i="6"/>
  <c r="B4713" i="6"/>
  <c r="B4714" i="6"/>
  <c r="B4715" i="6"/>
  <c r="B4716" i="6"/>
  <c r="B4717" i="6"/>
  <c r="B4718" i="6"/>
  <c r="B4719" i="6"/>
  <c r="B4720" i="6"/>
  <c r="B4721" i="6"/>
  <c r="B4722" i="6"/>
  <c r="B4723" i="6"/>
  <c r="B4724" i="6"/>
  <c r="B4725" i="6"/>
  <c r="B4726" i="6"/>
  <c r="B4727" i="6"/>
  <c r="B4728" i="6"/>
  <c r="B4729" i="6"/>
  <c r="B4730" i="6"/>
  <c r="B4731" i="6"/>
  <c r="B4732" i="6"/>
  <c r="B4733" i="6"/>
  <c r="B4734" i="6"/>
  <c r="B4735" i="6"/>
  <c r="B4736" i="6"/>
  <c r="B4737" i="6"/>
  <c r="B4738" i="6"/>
  <c r="B4739" i="6"/>
  <c r="B4740" i="6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5" i="1"/>
  <c r="B45" i="1"/>
  <c r="C45" i="1"/>
  <c r="D45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7" i="1"/>
  <c r="B57" i="1"/>
  <c r="C57" i="1"/>
  <c r="D57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3" i="1"/>
  <c r="B63" i="1"/>
  <c r="C63" i="1"/>
  <c r="D63" i="1"/>
  <c r="A64" i="1"/>
  <c r="B64" i="1"/>
  <c r="C64" i="1"/>
  <c r="D64" i="1"/>
  <c r="A65" i="1"/>
  <c r="B65" i="1"/>
  <c r="C65" i="1"/>
  <c r="D65" i="1"/>
  <c r="A66" i="1"/>
  <c r="B66" i="1"/>
  <c r="C66" i="1"/>
  <c r="D66" i="1"/>
  <c r="A67" i="1"/>
  <c r="B67" i="1"/>
  <c r="C67" i="1"/>
  <c r="D67" i="1"/>
  <c r="A68" i="1"/>
  <c r="B68" i="1"/>
  <c r="C68" i="1"/>
  <c r="D68" i="1"/>
  <c r="A69" i="1"/>
  <c r="B69" i="1"/>
  <c r="C69" i="1"/>
  <c r="D69" i="1"/>
  <c r="A70" i="1"/>
  <c r="B70" i="1"/>
  <c r="C70" i="1"/>
  <c r="D70" i="1"/>
  <c r="A71" i="1"/>
  <c r="B71" i="1"/>
  <c r="C71" i="1"/>
  <c r="D71" i="1"/>
  <c r="A72" i="1"/>
  <c r="B72" i="1"/>
  <c r="C72" i="1"/>
  <c r="D72" i="1"/>
  <c r="A73" i="1"/>
  <c r="B73" i="1"/>
  <c r="C73" i="1"/>
  <c r="D73" i="1"/>
  <c r="A74" i="1"/>
  <c r="B74" i="1"/>
  <c r="C74" i="1"/>
  <c r="D74" i="1"/>
  <c r="A75" i="1"/>
  <c r="B75" i="1"/>
  <c r="C75" i="1"/>
  <c r="D75" i="1"/>
  <c r="A76" i="1"/>
  <c r="B76" i="1"/>
  <c r="C76" i="1"/>
  <c r="D76" i="1"/>
  <c r="A77" i="1"/>
  <c r="B77" i="1"/>
  <c r="C77" i="1"/>
  <c r="D77" i="1"/>
  <c r="A78" i="1"/>
  <c r="B78" i="1"/>
  <c r="C78" i="1"/>
  <c r="D78" i="1"/>
  <c r="A79" i="1"/>
  <c r="B79" i="1"/>
  <c r="C79" i="1"/>
  <c r="D79" i="1"/>
  <c r="A80" i="1"/>
  <c r="B80" i="1"/>
  <c r="C80" i="1"/>
  <c r="D80" i="1"/>
  <c r="A81" i="1"/>
  <c r="B81" i="1"/>
  <c r="C81" i="1"/>
  <c r="D81" i="1"/>
  <c r="A82" i="1"/>
  <c r="B82" i="1"/>
  <c r="C82" i="1"/>
  <c r="D82" i="1"/>
  <c r="A83" i="1"/>
  <c r="B83" i="1"/>
  <c r="C83" i="1"/>
  <c r="D83" i="1"/>
  <c r="A84" i="1"/>
  <c r="B84" i="1"/>
  <c r="C84" i="1"/>
  <c r="D84" i="1"/>
  <c r="A85" i="1"/>
  <c r="B85" i="1"/>
  <c r="C85" i="1"/>
  <c r="D85" i="1"/>
  <c r="A86" i="1"/>
  <c r="B86" i="1"/>
  <c r="C86" i="1"/>
  <c r="D86" i="1"/>
  <c r="A87" i="1"/>
  <c r="B87" i="1"/>
  <c r="C87" i="1"/>
  <c r="D87" i="1"/>
  <c r="A88" i="1"/>
  <c r="B88" i="1"/>
  <c r="C88" i="1"/>
  <c r="D88" i="1"/>
  <c r="A89" i="1"/>
  <c r="B89" i="1"/>
  <c r="C89" i="1"/>
  <c r="D89" i="1"/>
  <c r="A90" i="1"/>
  <c r="B90" i="1"/>
  <c r="C90" i="1"/>
  <c r="D90" i="1"/>
  <c r="A91" i="1"/>
  <c r="B91" i="1"/>
  <c r="C91" i="1"/>
  <c r="D91" i="1"/>
  <c r="A92" i="1"/>
  <c r="B92" i="1"/>
  <c r="C92" i="1"/>
  <c r="D92" i="1"/>
  <c r="A93" i="1"/>
  <c r="B93" i="1"/>
  <c r="C93" i="1"/>
  <c r="D93" i="1"/>
  <c r="A94" i="1"/>
  <c r="B94" i="1"/>
  <c r="C94" i="1"/>
  <c r="D94" i="1"/>
  <c r="A95" i="1"/>
  <c r="B95" i="1"/>
  <c r="C95" i="1"/>
  <c r="D95" i="1"/>
  <c r="A96" i="1"/>
  <c r="B96" i="1"/>
  <c r="C96" i="1"/>
  <c r="D96" i="1"/>
  <c r="A97" i="1"/>
  <c r="B97" i="1"/>
  <c r="C97" i="1"/>
  <c r="D97" i="1"/>
  <c r="A98" i="1"/>
  <c r="B98" i="1"/>
  <c r="C98" i="1"/>
  <c r="D98" i="1"/>
  <c r="A99" i="1"/>
  <c r="B99" i="1"/>
  <c r="C99" i="1"/>
  <c r="D99" i="1"/>
  <c r="A100" i="1"/>
  <c r="B100" i="1"/>
  <c r="C100" i="1"/>
  <c r="D100" i="1"/>
  <c r="A101" i="1"/>
  <c r="B101" i="1"/>
  <c r="C101" i="1"/>
  <c r="D101" i="1"/>
  <c r="A102" i="1"/>
  <c r="B102" i="1"/>
  <c r="C102" i="1"/>
  <c r="D102" i="1"/>
  <c r="A103" i="1"/>
  <c r="B103" i="1"/>
  <c r="C103" i="1"/>
  <c r="D103" i="1"/>
  <c r="A104" i="1"/>
  <c r="B104" i="1"/>
  <c r="C104" i="1"/>
  <c r="D104" i="1"/>
  <c r="A105" i="1"/>
  <c r="B105" i="1"/>
  <c r="C105" i="1"/>
  <c r="D105" i="1"/>
  <c r="A106" i="1"/>
  <c r="B106" i="1"/>
  <c r="C106" i="1"/>
  <c r="D106" i="1"/>
  <c r="A107" i="1"/>
  <c r="B107" i="1"/>
  <c r="C107" i="1"/>
  <c r="D107" i="1"/>
  <c r="A108" i="1"/>
  <c r="B108" i="1"/>
  <c r="C108" i="1"/>
  <c r="D108" i="1"/>
  <c r="A109" i="1"/>
  <c r="B109" i="1"/>
  <c r="C109" i="1"/>
  <c r="D109" i="1"/>
  <c r="A110" i="1"/>
  <c r="B110" i="1"/>
  <c r="C110" i="1"/>
  <c r="D110" i="1"/>
  <c r="A111" i="1"/>
  <c r="B111" i="1"/>
  <c r="C111" i="1"/>
  <c r="D111" i="1"/>
  <c r="A112" i="1"/>
  <c r="B112" i="1"/>
  <c r="C112" i="1"/>
  <c r="D112" i="1"/>
  <c r="A113" i="1"/>
  <c r="B113" i="1"/>
  <c r="C113" i="1"/>
  <c r="D113" i="1"/>
  <c r="A114" i="1"/>
  <c r="B114" i="1"/>
  <c r="C114" i="1"/>
  <c r="D114" i="1"/>
  <c r="A115" i="1"/>
  <c r="B115" i="1"/>
  <c r="C115" i="1"/>
  <c r="D115" i="1"/>
  <c r="A116" i="1"/>
  <c r="B116" i="1"/>
  <c r="C116" i="1"/>
  <c r="D116" i="1"/>
  <c r="A117" i="1"/>
  <c r="B117" i="1"/>
  <c r="C117" i="1"/>
  <c r="D117" i="1"/>
  <c r="A118" i="1"/>
  <c r="B118" i="1"/>
  <c r="C118" i="1"/>
  <c r="D118" i="1"/>
  <c r="A119" i="1"/>
  <c r="B119" i="1"/>
  <c r="C119" i="1"/>
  <c r="D119" i="1"/>
  <c r="A120" i="1"/>
  <c r="B120" i="1"/>
  <c r="C120" i="1"/>
  <c r="D120" i="1"/>
  <c r="A121" i="1"/>
  <c r="B121" i="1"/>
  <c r="C121" i="1"/>
  <c r="D121" i="1"/>
  <c r="A122" i="1"/>
  <c r="B122" i="1"/>
  <c r="C122" i="1"/>
  <c r="D122" i="1"/>
  <c r="A123" i="1"/>
  <c r="B123" i="1"/>
  <c r="C123" i="1"/>
  <c r="D123" i="1"/>
  <c r="A124" i="1"/>
  <c r="B124" i="1"/>
  <c r="C124" i="1"/>
  <c r="D124" i="1"/>
  <c r="A125" i="1"/>
  <c r="B125" i="1"/>
  <c r="C125" i="1"/>
  <c r="D125" i="1"/>
  <c r="A126" i="1"/>
  <c r="B126" i="1"/>
  <c r="C126" i="1"/>
  <c r="D126" i="1"/>
  <c r="A127" i="1"/>
  <c r="B127" i="1"/>
  <c r="C127" i="1"/>
  <c r="D127" i="1"/>
  <c r="A128" i="1"/>
  <c r="B128" i="1"/>
  <c r="C128" i="1"/>
  <c r="D128" i="1"/>
  <c r="A129" i="1"/>
  <c r="B129" i="1"/>
  <c r="C129" i="1"/>
  <c r="D129" i="1"/>
  <c r="A130" i="1"/>
  <c r="B130" i="1"/>
  <c r="C130" i="1"/>
  <c r="D130" i="1"/>
  <c r="A131" i="1"/>
  <c r="B131" i="1"/>
  <c r="C131" i="1"/>
  <c r="D131" i="1"/>
  <c r="A132" i="1"/>
  <c r="B132" i="1"/>
  <c r="C132" i="1"/>
  <c r="D132" i="1"/>
  <c r="A133" i="1"/>
  <c r="B133" i="1"/>
  <c r="C133" i="1"/>
  <c r="D133" i="1"/>
  <c r="A134" i="1"/>
  <c r="B134" i="1"/>
  <c r="C134" i="1"/>
  <c r="D134" i="1"/>
  <c r="A135" i="1"/>
  <c r="B135" i="1"/>
  <c r="C135" i="1"/>
  <c r="D135" i="1"/>
  <c r="A136" i="1"/>
  <c r="B136" i="1"/>
  <c r="C136" i="1"/>
  <c r="D136" i="1"/>
  <c r="A137" i="1"/>
  <c r="B137" i="1"/>
  <c r="C137" i="1"/>
  <c r="D137" i="1"/>
  <c r="A138" i="1"/>
  <c r="B138" i="1"/>
  <c r="C138" i="1"/>
  <c r="D138" i="1"/>
  <c r="A139" i="1"/>
  <c r="B139" i="1"/>
  <c r="C139" i="1"/>
  <c r="D139" i="1"/>
  <c r="A140" i="1"/>
  <c r="B140" i="1"/>
  <c r="C140" i="1"/>
  <c r="D140" i="1"/>
  <c r="A141" i="1"/>
  <c r="B141" i="1"/>
  <c r="C141" i="1"/>
  <c r="D141" i="1"/>
  <c r="A142" i="1"/>
  <c r="B142" i="1"/>
  <c r="C142" i="1"/>
  <c r="D142" i="1"/>
  <c r="A143" i="1"/>
  <c r="B143" i="1"/>
  <c r="C143" i="1"/>
  <c r="D143" i="1"/>
  <c r="A144" i="1"/>
  <c r="B144" i="1"/>
  <c r="C144" i="1"/>
  <c r="D144" i="1"/>
  <c r="A145" i="1"/>
  <c r="B145" i="1"/>
  <c r="C145" i="1"/>
  <c r="D145" i="1"/>
  <c r="A146" i="1"/>
  <c r="B146" i="1"/>
  <c r="C146" i="1"/>
  <c r="D146" i="1"/>
  <c r="A147" i="1"/>
  <c r="B147" i="1"/>
  <c r="C147" i="1"/>
  <c r="D147" i="1"/>
  <c r="A148" i="1"/>
  <c r="B148" i="1"/>
  <c r="C148" i="1"/>
  <c r="D148" i="1"/>
  <c r="A149" i="1"/>
  <c r="B149" i="1"/>
  <c r="C149" i="1"/>
  <c r="D149" i="1"/>
  <c r="A150" i="1"/>
  <c r="B150" i="1"/>
  <c r="C150" i="1"/>
  <c r="D150" i="1"/>
  <c r="A151" i="1"/>
  <c r="B151" i="1"/>
  <c r="C151" i="1"/>
  <c r="D151" i="1"/>
  <c r="A152" i="1"/>
  <c r="B152" i="1"/>
  <c r="C152" i="1"/>
  <c r="D152" i="1"/>
  <c r="A153" i="1"/>
  <c r="B153" i="1"/>
  <c r="C153" i="1"/>
  <c r="D153" i="1"/>
  <c r="A154" i="1"/>
  <c r="B154" i="1"/>
  <c r="C154" i="1"/>
  <c r="D154" i="1"/>
  <c r="A155" i="1"/>
  <c r="B155" i="1"/>
  <c r="C155" i="1"/>
  <c r="D155" i="1"/>
  <c r="A156" i="1"/>
  <c r="B156" i="1"/>
  <c r="C156" i="1"/>
  <c r="D156" i="1"/>
  <c r="A157" i="1"/>
  <c r="B157" i="1"/>
  <c r="C157" i="1"/>
  <c r="D157" i="1"/>
  <c r="A158" i="1"/>
  <c r="B158" i="1"/>
  <c r="C158" i="1"/>
  <c r="D158" i="1"/>
  <c r="A159" i="1"/>
  <c r="B159" i="1"/>
  <c r="C159" i="1"/>
  <c r="D159" i="1"/>
  <c r="A160" i="1"/>
  <c r="B160" i="1"/>
  <c r="C160" i="1"/>
  <c r="D160" i="1"/>
  <c r="A161" i="1"/>
  <c r="B161" i="1"/>
  <c r="C161" i="1"/>
  <c r="D161" i="1"/>
  <c r="A162" i="1"/>
  <c r="B162" i="1"/>
  <c r="C162" i="1"/>
  <c r="D162" i="1"/>
  <c r="A163" i="1"/>
  <c r="B163" i="1"/>
  <c r="C163" i="1"/>
  <c r="D163" i="1"/>
  <c r="A164" i="1"/>
  <c r="B164" i="1"/>
  <c r="C164" i="1"/>
  <c r="D164" i="1"/>
  <c r="A165" i="1"/>
  <c r="B165" i="1"/>
  <c r="C165" i="1"/>
  <c r="D165" i="1"/>
  <c r="A166" i="1"/>
  <c r="B166" i="1"/>
  <c r="C166" i="1"/>
  <c r="D166" i="1"/>
  <c r="A167" i="1"/>
  <c r="B167" i="1"/>
  <c r="C167" i="1"/>
  <c r="D167" i="1"/>
  <c r="A168" i="1"/>
  <c r="B168" i="1"/>
  <c r="C168" i="1"/>
  <c r="D168" i="1"/>
  <c r="A169" i="1"/>
  <c r="B169" i="1"/>
  <c r="C169" i="1"/>
  <c r="D169" i="1"/>
  <c r="A170" i="1"/>
  <c r="B170" i="1"/>
  <c r="C170" i="1"/>
  <c r="D170" i="1"/>
  <c r="A171" i="1"/>
  <c r="B171" i="1"/>
  <c r="C171" i="1"/>
  <c r="D171" i="1"/>
  <c r="A172" i="1"/>
  <c r="B172" i="1"/>
  <c r="C172" i="1"/>
  <c r="D172" i="1"/>
  <c r="A173" i="1"/>
  <c r="B173" i="1"/>
  <c r="C173" i="1"/>
  <c r="D173" i="1"/>
  <c r="A174" i="1"/>
  <c r="B174" i="1"/>
  <c r="C174" i="1"/>
  <c r="D174" i="1"/>
  <c r="A175" i="1"/>
  <c r="B175" i="1"/>
  <c r="C175" i="1"/>
  <c r="D175" i="1"/>
  <c r="A176" i="1"/>
  <c r="B176" i="1"/>
  <c r="C176" i="1"/>
  <c r="D176" i="1"/>
  <c r="A177" i="1"/>
  <c r="B177" i="1"/>
  <c r="C177" i="1"/>
  <c r="D177" i="1"/>
  <c r="A178" i="1"/>
  <c r="B178" i="1"/>
  <c r="C178" i="1"/>
  <c r="D178" i="1"/>
  <c r="A179" i="1"/>
  <c r="B179" i="1"/>
  <c r="C179" i="1"/>
  <c r="D179" i="1"/>
  <c r="A180" i="1"/>
  <c r="B180" i="1"/>
  <c r="C180" i="1"/>
  <c r="D180" i="1"/>
  <c r="A181" i="1"/>
  <c r="B181" i="1"/>
  <c r="C181" i="1"/>
  <c r="D181" i="1"/>
  <c r="A182" i="1"/>
  <c r="B182" i="1"/>
  <c r="C182" i="1"/>
  <c r="D182" i="1"/>
  <c r="A183" i="1"/>
  <c r="B183" i="1"/>
  <c r="C183" i="1"/>
  <c r="D183" i="1"/>
  <c r="A184" i="1"/>
  <c r="B184" i="1"/>
  <c r="C184" i="1"/>
  <c r="D184" i="1"/>
  <c r="A185" i="1"/>
  <c r="B185" i="1"/>
  <c r="C185" i="1"/>
  <c r="D185" i="1"/>
  <c r="A186" i="1"/>
  <c r="B186" i="1"/>
  <c r="C186" i="1"/>
  <c r="D186" i="1"/>
  <c r="A187" i="1"/>
  <c r="B187" i="1"/>
  <c r="C187" i="1"/>
  <c r="D187" i="1"/>
  <c r="A188" i="1"/>
  <c r="B188" i="1"/>
  <c r="C188" i="1"/>
  <c r="D188" i="1"/>
  <c r="A189" i="1"/>
  <c r="B189" i="1"/>
  <c r="C189" i="1"/>
  <c r="D189" i="1"/>
  <c r="A190" i="1"/>
  <c r="B190" i="1"/>
  <c r="C190" i="1"/>
  <c r="D190" i="1"/>
  <c r="A191" i="1"/>
  <c r="B191" i="1"/>
  <c r="C191" i="1"/>
  <c r="D191" i="1"/>
  <c r="A192" i="1"/>
  <c r="B192" i="1"/>
  <c r="C192" i="1"/>
  <c r="D192" i="1"/>
  <c r="A193" i="1"/>
  <c r="B193" i="1"/>
  <c r="C193" i="1"/>
  <c r="D193" i="1"/>
  <c r="A194" i="1"/>
  <c r="B194" i="1"/>
  <c r="C194" i="1"/>
  <c r="D194" i="1"/>
  <c r="A195" i="1"/>
  <c r="B195" i="1"/>
  <c r="C195" i="1"/>
  <c r="D195" i="1"/>
  <c r="A196" i="1"/>
  <c r="B196" i="1"/>
  <c r="C196" i="1"/>
  <c r="D196" i="1"/>
  <c r="A197" i="1"/>
  <c r="B197" i="1"/>
  <c r="C197" i="1"/>
  <c r="D197" i="1"/>
  <c r="A198" i="1"/>
  <c r="B198" i="1"/>
  <c r="C198" i="1"/>
  <c r="D198" i="1"/>
  <c r="A199" i="1"/>
  <c r="B199" i="1"/>
  <c r="C199" i="1"/>
  <c r="D199" i="1"/>
  <c r="A200" i="1"/>
  <c r="B200" i="1"/>
  <c r="C200" i="1"/>
  <c r="D200" i="1"/>
  <c r="A201" i="1"/>
  <c r="B201" i="1"/>
  <c r="C201" i="1"/>
  <c r="D201" i="1"/>
  <c r="A202" i="1"/>
  <c r="B202" i="1"/>
  <c r="C202" i="1"/>
  <c r="D202" i="1"/>
  <c r="A203" i="1"/>
  <c r="B203" i="1"/>
  <c r="C203" i="1"/>
  <c r="D203" i="1"/>
  <c r="A204" i="1"/>
  <c r="B204" i="1"/>
  <c r="C204" i="1"/>
  <c r="D204" i="1"/>
  <c r="A205" i="1"/>
  <c r="B205" i="1"/>
  <c r="C205" i="1"/>
  <c r="D205" i="1"/>
  <c r="A206" i="1"/>
  <c r="B206" i="1"/>
  <c r="C206" i="1"/>
  <c r="D206" i="1"/>
  <c r="A207" i="1"/>
  <c r="B207" i="1"/>
  <c r="C207" i="1"/>
  <c r="D207" i="1"/>
  <c r="A208" i="1"/>
  <c r="B208" i="1"/>
  <c r="C208" i="1"/>
  <c r="D208" i="1"/>
  <c r="A209" i="1"/>
  <c r="B209" i="1"/>
  <c r="C209" i="1"/>
  <c r="D209" i="1"/>
  <c r="A210" i="1"/>
  <c r="B210" i="1"/>
  <c r="C210" i="1"/>
  <c r="D210" i="1"/>
  <c r="A211" i="1"/>
  <c r="B211" i="1"/>
  <c r="C211" i="1"/>
  <c r="D211" i="1"/>
  <c r="A212" i="1"/>
  <c r="B212" i="1"/>
  <c r="C212" i="1"/>
  <c r="D212" i="1"/>
  <c r="A213" i="1"/>
  <c r="B213" i="1"/>
  <c r="C213" i="1"/>
  <c r="D213" i="1"/>
  <c r="A214" i="1"/>
  <c r="B214" i="1"/>
  <c r="C214" i="1"/>
  <c r="D214" i="1"/>
  <c r="A215" i="1"/>
  <c r="B215" i="1"/>
  <c r="C215" i="1"/>
  <c r="D215" i="1"/>
  <c r="A216" i="1"/>
  <c r="B216" i="1"/>
  <c r="C216" i="1"/>
  <c r="D216" i="1"/>
  <c r="A217" i="1"/>
  <c r="B217" i="1"/>
  <c r="C217" i="1"/>
  <c r="D217" i="1"/>
  <c r="A218" i="1"/>
  <c r="B218" i="1"/>
  <c r="C218" i="1"/>
  <c r="D218" i="1"/>
  <c r="A219" i="1"/>
  <c r="B219" i="1"/>
  <c r="C219" i="1"/>
  <c r="D219" i="1"/>
  <c r="A220" i="1"/>
  <c r="B220" i="1"/>
  <c r="C220" i="1"/>
  <c r="D220" i="1"/>
  <c r="A221" i="1"/>
  <c r="B221" i="1"/>
  <c r="C221" i="1"/>
  <c r="D221" i="1"/>
  <c r="A222" i="1"/>
  <c r="B222" i="1"/>
  <c r="C222" i="1"/>
  <c r="D222" i="1"/>
  <c r="A223" i="1"/>
  <c r="B223" i="1"/>
  <c r="C223" i="1"/>
  <c r="D223" i="1"/>
  <c r="A224" i="1"/>
  <c r="B224" i="1"/>
  <c r="C224" i="1"/>
  <c r="D224" i="1"/>
  <c r="A225" i="1"/>
  <c r="B225" i="1"/>
  <c r="C225" i="1"/>
  <c r="D225" i="1"/>
  <c r="A226" i="1"/>
  <c r="B226" i="1"/>
  <c r="C226" i="1"/>
  <c r="D226" i="1"/>
  <c r="A227" i="1"/>
  <c r="B227" i="1"/>
  <c r="C227" i="1"/>
  <c r="D227" i="1"/>
  <c r="A228" i="1"/>
  <c r="B228" i="1"/>
  <c r="C228" i="1"/>
  <c r="D228" i="1"/>
  <c r="A229" i="1"/>
  <c r="B229" i="1"/>
  <c r="C229" i="1"/>
  <c r="D229" i="1"/>
  <c r="A230" i="1"/>
  <c r="B230" i="1"/>
  <c r="C230" i="1"/>
  <c r="D230" i="1"/>
  <c r="A231" i="1"/>
  <c r="B231" i="1"/>
  <c r="C231" i="1"/>
  <c r="D231" i="1"/>
  <c r="A232" i="1"/>
  <c r="B232" i="1"/>
  <c r="C232" i="1"/>
  <c r="D232" i="1"/>
  <c r="A233" i="1"/>
  <c r="B233" i="1"/>
  <c r="C233" i="1"/>
  <c r="D233" i="1"/>
  <c r="A234" i="1"/>
  <c r="B234" i="1"/>
  <c r="C234" i="1"/>
  <c r="D234" i="1"/>
  <c r="A235" i="1"/>
  <c r="B235" i="1"/>
  <c r="C235" i="1"/>
  <c r="D235" i="1"/>
  <c r="A236" i="1"/>
  <c r="B236" i="1"/>
  <c r="C236" i="1"/>
  <c r="D236" i="1"/>
  <c r="A237" i="1"/>
  <c r="B237" i="1"/>
  <c r="C237" i="1"/>
  <c r="D237" i="1"/>
  <c r="A238" i="1"/>
  <c r="B238" i="1"/>
  <c r="C238" i="1"/>
  <c r="D238" i="1"/>
  <c r="A239" i="1"/>
  <c r="B239" i="1"/>
  <c r="C239" i="1"/>
  <c r="D239" i="1"/>
  <c r="A240" i="1"/>
  <c r="B240" i="1"/>
  <c r="C240" i="1"/>
  <c r="D240" i="1"/>
  <c r="A241" i="1"/>
  <c r="B241" i="1"/>
  <c r="C241" i="1"/>
  <c r="D241" i="1"/>
  <c r="A242" i="1"/>
  <c r="B242" i="1"/>
  <c r="C242" i="1"/>
  <c r="D242" i="1"/>
  <c r="A243" i="1"/>
  <c r="B243" i="1"/>
  <c r="C243" i="1"/>
  <c r="D243" i="1"/>
  <c r="A244" i="1"/>
  <c r="B244" i="1"/>
  <c r="C244" i="1"/>
  <c r="D244" i="1"/>
  <c r="A245" i="1"/>
  <c r="B245" i="1"/>
  <c r="C245" i="1"/>
  <c r="D245" i="1"/>
  <c r="A246" i="1"/>
  <c r="B246" i="1"/>
  <c r="C246" i="1"/>
  <c r="D246" i="1"/>
  <c r="A247" i="1"/>
  <c r="B247" i="1"/>
  <c r="C247" i="1"/>
  <c r="D247" i="1"/>
  <c r="A248" i="1"/>
  <c r="B248" i="1"/>
  <c r="C248" i="1"/>
  <c r="D248" i="1"/>
  <c r="A249" i="1"/>
  <c r="B249" i="1"/>
  <c r="C249" i="1"/>
  <c r="D249" i="1"/>
  <c r="A250" i="1"/>
  <c r="B250" i="1"/>
  <c r="C250" i="1"/>
  <c r="D250" i="1"/>
  <c r="A251" i="1"/>
  <c r="B251" i="1"/>
  <c r="C251" i="1"/>
  <c r="D251" i="1"/>
  <c r="A252" i="1"/>
  <c r="B252" i="1"/>
  <c r="C252" i="1"/>
  <c r="D252" i="1"/>
  <c r="A253" i="1"/>
  <c r="B253" i="1"/>
  <c r="C253" i="1"/>
  <c r="D253" i="1"/>
  <c r="A254" i="1"/>
  <c r="B254" i="1"/>
  <c r="C254" i="1"/>
  <c r="D254" i="1"/>
  <c r="A255" i="1"/>
  <c r="B255" i="1"/>
  <c r="C255" i="1"/>
  <c r="D255" i="1"/>
  <c r="A256" i="1"/>
  <c r="B256" i="1"/>
  <c r="C256" i="1"/>
  <c r="D256" i="1"/>
  <c r="A257" i="1"/>
  <c r="B257" i="1"/>
  <c r="C257" i="1"/>
  <c r="D257" i="1"/>
  <c r="A258" i="1"/>
  <c r="B258" i="1"/>
  <c r="C258" i="1"/>
  <c r="D258" i="1"/>
  <c r="A259" i="1"/>
  <c r="B259" i="1"/>
  <c r="C259" i="1"/>
  <c r="D259" i="1"/>
  <c r="A260" i="1"/>
  <c r="B260" i="1"/>
  <c r="C260" i="1"/>
  <c r="D260" i="1"/>
  <c r="A261" i="1"/>
  <c r="B261" i="1"/>
  <c r="C261" i="1"/>
  <c r="D261" i="1"/>
  <c r="A262" i="1"/>
  <c r="B262" i="1"/>
  <c r="C262" i="1"/>
  <c r="D262" i="1"/>
  <c r="A263" i="1"/>
  <c r="B263" i="1"/>
  <c r="C263" i="1"/>
  <c r="D263" i="1"/>
  <c r="A264" i="1"/>
  <c r="B264" i="1"/>
  <c r="C264" i="1"/>
  <c r="D264" i="1"/>
  <c r="A265" i="1"/>
  <c r="B265" i="1"/>
  <c r="C265" i="1"/>
  <c r="D265" i="1"/>
  <c r="A266" i="1"/>
  <c r="B266" i="1"/>
  <c r="C266" i="1"/>
  <c r="D266" i="1"/>
  <c r="A267" i="1"/>
  <c r="B267" i="1"/>
  <c r="C267" i="1"/>
  <c r="D267" i="1"/>
  <c r="A268" i="1"/>
  <c r="B268" i="1"/>
  <c r="C268" i="1"/>
  <c r="D268" i="1"/>
  <c r="A269" i="1"/>
  <c r="B269" i="1"/>
  <c r="C269" i="1"/>
  <c r="D269" i="1"/>
  <c r="A270" i="1"/>
  <c r="B270" i="1"/>
  <c r="C270" i="1"/>
  <c r="D270" i="1"/>
  <c r="A271" i="1"/>
  <c r="B271" i="1"/>
  <c r="C271" i="1"/>
  <c r="D271" i="1"/>
  <c r="A272" i="1"/>
  <c r="B272" i="1"/>
  <c r="C272" i="1"/>
  <c r="D272" i="1"/>
  <c r="A273" i="1"/>
  <c r="B273" i="1"/>
  <c r="C273" i="1"/>
  <c r="D273" i="1"/>
  <c r="A274" i="1"/>
  <c r="B274" i="1"/>
  <c r="C274" i="1"/>
  <c r="D274" i="1"/>
  <c r="A275" i="1"/>
  <c r="B275" i="1"/>
  <c r="C275" i="1"/>
  <c r="D275" i="1"/>
  <c r="A276" i="1"/>
  <c r="B276" i="1"/>
  <c r="C276" i="1"/>
  <c r="D276" i="1"/>
  <c r="A277" i="1"/>
  <c r="B277" i="1"/>
  <c r="C277" i="1"/>
  <c r="D277" i="1"/>
  <c r="A278" i="1"/>
  <c r="B278" i="1"/>
  <c r="C278" i="1"/>
  <c r="D278" i="1"/>
  <c r="A279" i="1"/>
  <c r="B279" i="1"/>
  <c r="C279" i="1"/>
  <c r="D279" i="1"/>
  <c r="A280" i="1"/>
  <c r="B280" i="1"/>
  <c r="C280" i="1"/>
  <c r="D280" i="1"/>
  <c r="A281" i="1"/>
  <c r="B281" i="1"/>
  <c r="C281" i="1"/>
  <c r="D281" i="1"/>
  <c r="A282" i="1"/>
  <c r="B282" i="1"/>
  <c r="C282" i="1"/>
  <c r="D282" i="1"/>
  <c r="A283" i="1"/>
  <c r="B283" i="1"/>
  <c r="C283" i="1"/>
  <c r="D283" i="1"/>
  <c r="A284" i="1"/>
  <c r="B284" i="1"/>
  <c r="C284" i="1"/>
  <c r="D284" i="1"/>
  <c r="A285" i="1"/>
  <c r="B285" i="1"/>
  <c r="C285" i="1"/>
  <c r="D285" i="1"/>
  <c r="A286" i="1"/>
  <c r="B286" i="1"/>
  <c r="C286" i="1"/>
  <c r="D286" i="1"/>
  <c r="A287" i="1"/>
  <c r="B287" i="1"/>
  <c r="C287" i="1"/>
  <c r="D287" i="1"/>
  <c r="A288" i="1"/>
  <c r="B288" i="1"/>
  <c r="C288" i="1"/>
  <c r="D288" i="1"/>
  <c r="A289" i="1"/>
  <c r="B289" i="1"/>
  <c r="C289" i="1"/>
  <c r="D289" i="1"/>
  <c r="A290" i="1"/>
  <c r="B290" i="1"/>
  <c r="C290" i="1"/>
  <c r="D290" i="1"/>
  <c r="A291" i="1"/>
  <c r="B291" i="1"/>
  <c r="C291" i="1"/>
  <c r="D291" i="1"/>
  <c r="A292" i="1"/>
  <c r="B292" i="1"/>
  <c r="C292" i="1"/>
  <c r="D292" i="1"/>
  <c r="A293" i="1"/>
  <c r="B293" i="1"/>
  <c r="C293" i="1"/>
  <c r="D293" i="1"/>
  <c r="A294" i="1"/>
  <c r="B294" i="1"/>
  <c r="C294" i="1"/>
  <c r="D294" i="1"/>
  <c r="A295" i="1"/>
  <c r="B295" i="1"/>
  <c r="C295" i="1"/>
  <c r="D295" i="1"/>
  <c r="A296" i="1"/>
  <c r="B296" i="1"/>
  <c r="C296" i="1"/>
  <c r="D296" i="1"/>
  <c r="A297" i="1"/>
  <c r="B297" i="1"/>
  <c r="C297" i="1"/>
  <c r="D297" i="1"/>
  <c r="A298" i="1"/>
  <c r="B298" i="1"/>
  <c r="C298" i="1"/>
  <c r="D298" i="1"/>
  <c r="A299" i="1"/>
  <c r="B299" i="1"/>
  <c r="C299" i="1"/>
  <c r="D299" i="1"/>
  <c r="A300" i="1"/>
  <c r="B300" i="1"/>
  <c r="C300" i="1"/>
  <c r="D300" i="1"/>
  <c r="A301" i="1"/>
  <c r="B301" i="1"/>
  <c r="C301" i="1"/>
  <c r="D301" i="1"/>
  <c r="A302" i="1"/>
  <c r="B302" i="1"/>
  <c r="C302" i="1"/>
  <c r="D302" i="1"/>
  <c r="A303" i="1"/>
  <c r="B303" i="1"/>
  <c r="C303" i="1"/>
  <c r="D303" i="1"/>
  <c r="A304" i="1"/>
  <c r="B304" i="1"/>
  <c r="C304" i="1"/>
  <c r="D304" i="1"/>
  <c r="A305" i="1"/>
  <c r="B305" i="1"/>
  <c r="C305" i="1"/>
  <c r="D305" i="1"/>
  <c r="A306" i="1"/>
  <c r="B306" i="1"/>
  <c r="C306" i="1"/>
  <c r="D306" i="1"/>
  <c r="A307" i="1"/>
  <c r="B307" i="1"/>
  <c r="C307" i="1"/>
  <c r="D307" i="1"/>
  <c r="A308" i="1"/>
  <c r="B308" i="1"/>
  <c r="C308" i="1"/>
  <c r="D308" i="1"/>
  <c r="A309" i="1"/>
  <c r="B309" i="1"/>
  <c r="C309" i="1"/>
  <c r="D309" i="1"/>
  <c r="A310" i="1"/>
  <c r="B310" i="1"/>
  <c r="C310" i="1"/>
  <c r="D310" i="1"/>
  <c r="A311" i="1"/>
  <c r="B311" i="1"/>
  <c r="C311" i="1"/>
  <c r="D311" i="1"/>
  <c r="A312" i="1"/>
  <c r="B312" i="1"/>
  <c r="C312" i="1"/>
  <c r="D312" i="1"/>
  <c r="A313" i="1"/>
  <c r="B313" i="1"/>
  <c r="C313" i="1"/>
  <c r="D313" i="1"/>
  <c r="A314" i="1"/>
  <c r="B314" i="1"/>
  <c r="C314" i="1"/>
  <c r="D314" i="1"/>
  <c r="A315" i="1"/>
  <c r="B315" i="1"/>
  <c r="C315" i="1"/>
  <c r="D315" i="1"/>
  <c r="A316" i="1"/>
  <c r="B316" i="1"/>
  <c r="C316" i="1"/>
  <c r="D316" i="1"/>
  <c r="A317" i="1"/>
  <c r="B317" i="1"/>
  <c r="C317" i="1"/>
  <c r="D317" i="1"/>
  <c r="A318" i="1"/>
  <c r="B318" i="1"/>
  <c r="C318" i="1"/>
  <c r="D318" i="1"/>
  <c r="A319" i="1"/>
  <c r="B319" i="1"/>
  <c r="C319" i="1"/>
  <c r="D319" i="1"/>
  <c r="A320" i="1"/>
  <c r="B320" i="1"/>
  <c r="C320" i="1"/>
  <c r="D320" i="1"/>
  <c r="A321" i="1"/>
  <c r="B321" i="1"/>
  <c r="C321" i="1"/>
  <c r="D321" i="1"/>
  <c r="A322" i="1"/>
  <c r="B322" i="1"/>
  <c r="C322" i="1"/>
  <c r="D322" i="1"/>
  <c r="A323" i="1"/>
  <c r="B323" i="1"/>
  <c r="C323" i="1"/>
  <c r="D323" i="1"/>
  <c r="A324" i="1"/>
  <c r="B324" i="1"/>
  <c r="C324" i="1"/>
  <c r="D324" i="1"/>
  <c r="A325" i="1"/>
  <c r="B325" i="1"/>
  <c r="C325" i="1"/>
  <c r="D325" i="1"/>
  <c r="A326" i="1"/>
  <c r="B326" i="1"/>
  <c r="C326" i="1"/>
  <c r="D326" i="1"/>
  <c r="A327" i="1"/>
  <c r="B327" i="1"/>
  <c r="C327" i="1"/>
  <c r="D327" i="1"/>
  <c r="A328" i="1"/>
  <c r="B328" i="1"/>
  <c r="C328" i="1"/>
  <c r="D328" i="1"/>
  <c r="A329" i="1"/>
  <c r="B329" i="1"/>
  <c r="C329" i="1"/>
  <c r="D329" i="1"/>
  <c r="A330" i="1"/>
  <c r="B330" i="1"/>
  <c r="C330" i="1"/>
  <c r="D330" i="1"/>
  <c r="A331" i="1"/>
  <c r="B331" i="1"/>
  <c r="C331" i="1"/>
  <c r="D331" i="1"/>
  <c r="A332" i="1"/>
  <c r="B332" i="1"/>
  <c r="C332" i="1"/>
  <c r="D332" i="1"/>
  <c r="A333" i="1"/>
  <c r="B333" i="1"/>
  <c r="C333" i="1"/>
  <c r="D333" i="1"/>
  <c r="A334" i="1"/>
  <c r="B334" i="1"/>
  <c r="C334" i="1"/>
  <c r="D334" i="1"/>
  <c r="A335" i="1"/>
  <c r="B335" i="1"/>
  <c r="C335" i="1"/>
  <c r="D335" i="1"/>
  <c r="A336" i="1"/>
  <c r="B336" i="1"/>
  <c r="C336" i="1"/>
  <c r="D336" i="1"/>
  <c r="A337" i="1"/>
  <c r="B337" i="1"/>
  <c r="C337" i="1"/>
  <c r="D337" i="1"/>
  <c r="A338" i="1"/>
  <c r="B338" i="1"/>
  <c r="C338" i="1"/>
  <c r="D338" i="1"/>
  <c r="A339" i="1"/>
  <c r="B339" i="1"/>
  <c r="C339" i="1"/>
  <c r="D339" i="1"/>
  <c r="A340" i="1"/>
  <c r="B340" i="1"/>
  <c r="C340" i="1"/>
  <c r="D340" i="1"/>
  <c r="A341" i="1"/>
  <c r="B341" i="1"/>
  <c r="C341" i="1"/>
  <c r="D341" i="1"/>
  <c r="A342" i="1"/>
  <c r="B342" i="1"/>
  <c r="C342" i="1"/>
  <c r="D342" i="1"/>
  <c r="A343" i="1"/>
  <c r="B343" i="1"/>
  <c r="C343" i="1"/>
  <c r="D343" i="1"/>
  <c r="A344" i="1"/>
  <c r="B344" i="1"/>
  <c r="C344" i="1"/>
  <c r="D344" i="1"/>
  <c r="A345" i="1"/>
  <c r="B345" i="1"/>
  <c r="C345" i="1"/>
  <c r="D345" i="1"/>
  <c r="A346" i="1"/>
  <c r="B346" i="1"/>
  <c r="C346" i="1"/>
  <c r="D346" i="1"/>
  <c r="A347" i="1"/>
  <c r="B347" i="1"/>
  <c r="C347" i="1"/>
  <c r="D347" i="1"/>
  <c r="A348" i="1"/>
  <c r="B348" i="1"/>
  <c r="C348" i="1"/>
  <c r="D348" i="1"/>
  <c r="A349" i="1"/>
  <c r="B349" i="1"/>
  <c r="C349" i="1"/>
  <c r="D349" i="1"/>
  <c r="A350" i="1"/>
  <c r="B350" i="1"/>
  <c r="C350" i="1"/>
  <c r="D350" i="1"/>
  <c r="A351" i="1"/>
  <c r="B351" i="1"/>
  <c r="C351" i="1"/>
  <c r="D351" i="1"/>
  <c r="A352" i="1"/>
  <c r="B352" i="1"/>
  <c r="C352" i="1"/>
  <c r="D352" i="1"/>
  <c r="A353" i="1"/>
  <c r="B353" i="1"/>
  <c r="C353" i="1"/>
  <c r="D353" i="1"/>
  <c r="A354" i="1"/>
  <c r="B354" i="1"/>
  <c r="C354" i="1"/>
  <c r="D354" i="1"/>
  <c r="A355" i="1"/>
  <c r="B355" i="1"/>
  <c r="C355" i="1"/>
  <c r="D355" i="1"/>
  <c r="A356" i="1"/>
  <c r="B356" i="1"/>
  <c r="C356" i="1"/>
  <c r="D356" i="1"/>
  <c r="A357" i="1"/>
  <c r="B357" i="1"/>
  <c r="C357" i="1"/>
  <c r="D357" i="1"/>
  <c r="A358" i="1"/>
  <c r="B358" i="1"/>
  <c r="C358" i="1"/>
  <c r="D358" i="1"/>
  <c r="A359" i="1"/>
  <c r="B359" i="1"/>
  <c r="C359" i="1"/>
  <c r="D359" i="1"/>
  <c r="A360" i="1"/>
  <c r="B360" i="1"/>
  <c r="C360" i="1"/>
  <c r="D360" i="1"/>
  <c r="A361" i="1"/>
  <c r="B361" i="1"/>
  <c r="C361" i="1"/>
  <c r="D361" i="1"/>
  <c r="A362" i="1"/>
  <c r="B362" i="1"/>
  <c r="C362" i="1"/>
  <c r="D362" i="1"/>
  <c r="A363" i="1"/>
  <c r="B363" i="1"/>
  <c r="C363" i="1"/>
  <c r="D363" i="1"/>
  <c r="A364" i="1"/>
  <c r="B364" i="1"/>
  <c r="C364" i="1"/>
  <c r="D364" i="1"/>
  <c r="A365" i="1"/>
  <c r="B365" i="1"/>
  <c r="C365" i="1"/>
  <c r="D365" i="1"/>
  <c r="A366" i="1"/>
  <c r="B366" i="1"/>
  <c r="C366" i="1"/>
  <c r="D366" i="1"/>
  <c r="A367" i="1"/>
  <c r="B367" i="1"/>
  <c r="C367" i="1"/>
  <c r="D367" i="1"/>
  <c r="A368" i="1"/>
  <c r="B368" i="1"/>
  <c r="C368" i="1"/>
  <c r="D368" i="1"/>
  <c r="A369" i="1"/>
  <c r="B369" i="1"/>
  <c r="C369" i="1"/>
  <c r="D369" i="1"/>
  <c r="A370" i="1"/>
  <c r="B370" i="1"/>
  <c r="C370" i="1"/>
  <c r="D370" i="1"/>
  <c r="A371" i="1"/>
  <c r="B371" i="1"/>
  <c r="C371" i="1"/>
  <c r="D371" i="1"/>
  <c r="A372" i="1"/>
  <c r="B372" i="1"/>
  <c r="C372" i="1"/>
  <c r="D372" i="1"/>
  <c r="A373" i="1"/>
  <c r="B373" i="1"/>
  <c r="C373" i="1"/>
  <c r="D373" i="1"/>
  <c r="A374" i="1"/>
  <c r="B374" i="1"/>
  <c r="C374" i="1"/>
  <c r="D374" i="1"/>
  <c r="A375" i="1"/>
  <c r="B375" i="1"/>
  <c r="C375" i="1"/>
  <c r="D375" i="1"/>
  <c r="A376" i="1"/>
  <c r="B376" i="1"/>
  <c r="C376" i="1"/>
  <c r="D376" i="1"/>
  <c r="A377" i="1"/>
  <c r="B377" i="1"/>
  <c r="C377" i="1"/>
  <c r="D377" i="1"/>
  <c r="A378" i="1"/>
  <c r="B378" i="1"/>
  <c r="C378" i="1"/>
  <c r="D378" i="1"/>
  <c r="A379" i="1"/>
  <c r="B379" i="1"/>
  <c r="C379" i="1"/>
  <c r="D379" i="1"/>
  <c r="A380" i="1"/>
  <c r="B380" i="1"/>
  <c r="C380" i="1"/>
  <c r="D380" i="1"/>
  <c r="A381" i="1"/>
  <c r="B381" i="1"/>
  <c r="C381" i="1"/>
  <c r="D381" i="1"/>
  <c r="A382" i="1"/>
  <c r="B382" i="1"/>
  <c r="C382" i="1"/>
  <c r="D382" i="1"/>
  <c r="A383" i="1"/>
  <c r="B383" i="1"/>
  <c r="C383" i="1"/>
  <c r="D383" i="1"/>
  <c r="A384" i="1"/>
  <c r="B384" i="1"/>
  <c r="C384" i="1"/>
  <c r="D384" i="1"/>
  <c r="A385" i="1"/>
  <c r="B385" i="1"/>
  <c r="C385" i="1"/>
  <c r="D385" i="1"/>
  <c r="A386" i="1"/>
  <c r="B386" i="1"/>
  <c r="C386" i="1"/>
  <c r="D386" i="1"/>
  <c r="A387" i="1"/>
  <c r="B387" i="1"/>
  <c r="C387" i="1"/>
  <c r="D387" i="1"/>
  <c r="A388" i="1"/>
  <c r="B388" i="1"/>
  <c r="C388" i="1"/>
  <c r="D388" i="1"/>
  <c r="A389" i="1"/>
  <c r="B389" i="1"/>
  <c r="C389" i="1"/>
  <c r="D389" i="1"/>
  <c r="A390" i="1"/>
  <c r="B390" i="1"/>
  <c r="C390" i="1"/>
  <c r="D390" i="1"/>
  <c r="A391" i="1"/>
  <c r="B391" i="1"/>
  <c r="C391" i="1"/>
  <c r="D391" i="1"/>
  <c r="A392" i="1"/>
  <c r="B392" i="1"/>
  <c r="C392" i="1"/>
  <c r="D392" i="1"/>
  <c r="A393" i="1"/>
  <c r="B393" i="1"/>
  <c r="C393" i="1"/>
  <c r="D393" i="1"/>
  <c r="A394" i="1"/>
  <c r="B394" i="1"/>
  <c r="C394" i="1"/>
  <c r="D394" i="1"/>
  <c r="A395" i="1"/>
  <c r="B395" i="1"/>
  <c r="C395" i="1"/>
  <c r="D395" i="1"/>
  <c r="A396" i="1"/>
  <c r="B396" i="1"/>
  <c r="C396" i="1"/>
  <c r="D396" i="1"/>
  <c r="A397" i="1"/>
  <c r="B397" i="1"/>
  <c r="C397" i="1"/>
  <c r="D397" i="1"/>
  <c r="A398" i="1"/>
  <c r="B398" i="1"/>
  <c r="C398" i="1"/>
  <c r="D398" i="1"/>
  <c r="A399" i="1"/>
  <c r="B399" i="1"/>
  <c r="C399" i="1"/>
  <c r="D399" i="1"/>
  <c r="A400" i="1"/>
  <c r="B400" i="1"/>
  <c r="C400" i="1"/>
  <c r="D400" i="1"/>
  <c r="A401" i="1"/>
  <c r="B401" i="1"/>
  <c r="C401" i="1"/>
  <c r="D401" i="1"/>
  <c r="A402" i="1"/>
  <c r="B402" i="1"/>
  <c r="C402" i="1"/>
  <c r="D402" i="1"/>
  <c r="A403" i="1"/>
  <c r="B403" i="1"/>
  <c r="C403" i="1"/>
  <c r="D403" i="1"/>
  <c r="A404" i="1"/>
  <c r="B404" i="1"/>
  <c r="C404" i="1"/>
  <c r="D404" i="1"/>
  <c r="A405" i="1"/>
  <c r="B405" i="1"/>
  <c r="C405" i="1"/>
  <c r="D405" i="1"/>
  <c r="A406" i="1"/>
  <c r="B406" i="1"/>
  <c r="C406" i="1"/>
  <c r="D406" i="1"/>
  <c r="A407" i="1"/>
  <c r="B407" i="1"/>
  <c r="C407" i="1"/>
  <c r="D407" i="1"/>
  <c r="A408" i="1"/>
  <c r="B408" i="1"/>
  <c r="C408" i="1"/>
  <c r="D408" i="1"/>
  <c r="A409" i="1"/>
  <c r="B409" i="1"/>
  <c r="C409" i="1"/>
  <c r="D409" i="1"/>
  <c r="A410" i="1"/>
  <c r="B410" i="1"/>
  <c r="C410" i="1"/>
  <c r="D410" i="1"/>
  <c r="A411" i="1"/>
  <c r="B411" i="1"/>
  <c r="C411" i="1"/>
  <c r="D411" i="1"/>
  <c r="A412" i="1"/>
  <c r="B412" i="1"/>
  <c r="C412" i="1"/>
  <c r="D412" i="1"/>
  <c r="A413" i="1"/>
  <c r="B413" i="1"/>
  <c r="C413" i="1"/>
  <c r="D413" i="1"/>
  <c r="A414" i="1"/>
  <c r="B414" i="1"/>
  <c r="C414" i="1"/>
  <c r="D414" i="1"/>
  <c r="A415" i="1"/>
  <c r="B415" i="1"/>
  <c r="C415" i="1"/>
  <c r="D415" i="1"/>
  <c r="A416" i="1"/>
  <c r="B416" i="1"/>
  <c r="C416" i="1"/>
  <c r="D416" i="1"/>
  <c r="A417" i="1"/>
  <c r="B417" i="1"/>
  <c r="C417" i="1"/>
  <c r="D417" i="1"/>
  <c r="A418" i="1"/>
  <c r="B418" i="1"/>
  <c r="C418" i="1"/>
  <c r="D418" i="1"/>
  <c r="A419" i="1"/>
  <c r="B419" i="1"/>
  <c r="C419" i="1"/>
  <c r="D419" i="1"/>
  <c r="A420" i="1"/>
  <c r="B420" i="1"/>
  <c r="C420" i="1"/>
  <c r="D420" i="1"/>
  <c r="A421" i="1"/>
  <c r="B421" i="1"/>
  <c r="C421" i="1"/>
  <c r="D421" i="1"/>
  <c r="A422" i="1"/>
  <c r="B422" i="1"/>
  <c r="C422" i="1"/>
  <c r="D422" i="1"/>
  <c r="A423" i="1"/>
  <c r="B423" i="1"/>
  <c r="C423" i="1"/>
  <c r="D423" i="1"/>
  <c r="A424" i="1"/>
  <c r="B424" i="1"/>
  <c r="C424" i="1"/>
  <c r="D424" i="1"/>
  <c r="A425" i="1"/>
  <c r="B425" i="1"/>
  <c r="C425" i="1"/>
  <c r="D425" i="1"/>
  <c r="A426" i="1"/>
  <c r="B426" i="1"/>
  <c r="C426" i="1"/>
  <c r="D426" i="1"/>
  <c r="A427" i="1"/>
  <c r="B427" i="1"/>
  <c r="C427" i="1"/>
  <c r="D427" i="1"/>
  <c r="A428" i="1"/>
  <c r="B428" i="1"/>
  <c r="C428" i="1"/>
  <c r="D428" i="1"/>
  <c r="A429" i="1"/>
  <c r="B429" i="1"/>
  <c r="C429" i="1"/>
  <c r="D429" i="1"/>
  <c r="A430" i="1"/>
  <c r="B430" i="1"/>
  <c r="C430" i="1"/>
  <c r="D430" i="1"/>
  <c r="A431" i="1"/>
  <c r="B431" i="1"/>
  <c r="C431" i="1"/>
  <c r="D431" i="1"/>
  <c r="A432" i="1"/>
  <c r="B432" i="1"/>
  <c r="C432" i="1"/>
  <c r="D432" i="1"/>
  <c r="A433" i="1"/>
  <c r="B433" i="1"/>
  <c r="C433" i="1"/>
  <c r="D433" i="1"/>
  <c r="A434" i="1"/>
  <c r="B434" i="1"/>
  <c r="C434" i="1"/>
  <c r="D434" i="1"/>
  <c r="A435" i="1"/>
  <c r="B435" i="1"/>
  <c r="C435" i="1"/>
  <c r="D435" i="1"/>
  <c r="A436" i="1"/>
  <c r="B436" i="1"/>
  <c r="C436" i="1"/>
  <c r="D436" i="1"/>
  <c r="A437" i="1"/>
  <c r="B437" i="1"/>
  <c r="C437" i="1"/>
  <c r="D437" i="1"/>
  <c r="A438" i="1"/>
  <c r="B438" i="1"/>
  <c r="C438" i="1"/>
  <c r="D438" i="1"/>
  <c r="A439" i="1"/>
  <c r="B439" i="1"/>
  <c r="C439" i="1"/>
  <c r="D439" i="1"/>
  <c r="A440" i="1"/>
  <c r="B440" i="1"/>
  <c r="C440" i="1"/>
  <c r="D440" i="1"/>
  <c r="A441" i="1"/>
  <c r="B441" i="1"/>
  <c r="C441" i="1"/>
  <c r="D441" i="1"/>
  <c r="A442" i="1"/>
  <c r="B442" i="1"/>
  <c r="C442" i="1"/>
  <c r="D442" i="1"/>
  <c r="A443" i="1"/>
  <c r="B443" i="1"/>
  <c r="C443" i="1"/>
  <c r="D443" i="1"/>
  <c r="A444" i="1"/>
  <c r="B444" i="1"/>
  <c r="C444" i="1"/>
  <c r="D444" i="1"/>
  <c r="A445" i="1"/>
  <c r="B445" i="1"/>
  <c r="C445" i="1"/>
  <c r="D445" i="1"/>
  <c r="A446" i="1"/>
  <c r="B446" i="1"/>
  <c r="C446" i="1"/>
  <c r="D446" i="1"/>
  <c r="A447" i="1"/>
  <c r="B447" i="1"/>
  <c r="C447" i="1"/>
  <c r="D447" i="1"/>
  <c r="A448" i="1"/>
  <c r="B448" i="1"/>
  <c r="C448" i="1"/>
  <c r="D448" i="1"/>
  <c r="A449" i="1"/>
  <c r="B449" i="1"/>
  <c r="C449" i="1"/>
  <c r="D449" i="1"/>
  <c r="A450" i="1"/>
  <c r="B450" i="1"/>
  <c r="C450" i="1"/>
  <c r="D450" i="1"/>
  <c r="A451" i="1"/>
  <c r="B451" i="1"/>
  <c r="C451" i="1"/>
  <c r="D451" i="1"/>
  <c r="A452" i="1"/>
  <c r="B452" i="1"/>
  <c r="C452" i="1"/>
  <c r="D452" i="1"/>
  <c r="A453" i="1"/>
  <c r="B453" i="1"/>
  <c r="C453" i="1"/>
  <c r="D453" i="1"/>
  <c r="A454" i="1"/>
  <c r="B454" i="1"/>
  <c r="C454" i="1"/>
  <c r="D454" i="1"/>
  <c r="A455" i="1"/>
  <c r="B455" i="1"/>
  <c r="C455" i="1"/>
  <c r="D455" i="1"/>
  <c r="A456" i="1"/>
  <c r="B456" i="1"/>
  <c r="C456" i="1"/>
  <c r="D456" i="1"/>
  <c r="A457" i="1"/>
  <c r="B457" i="1"/>
  <c r="C457" i="1"/>
  <c r="D457" i="1"/>
  <c r="A458" i="1"/>
  <c r="B458" i="1"/>
  <c r="C458" i="1"/>
  <c r="D458" i="1"/>
  <c r="A459" i="1"/>
  <c r="B459" i="1"/>
  <c r="C459" i="1"/>
  <c r="D459" i="1"/>
  <c r="A460" i="1"/>
  <c r="B460" i="1"/>
  <c r="C460" i="1"/>
  <c r="D460" i="1"/>
  <c r="A461" i="1"/>
  <c r="B461" i="1"/>
  <c r="C461" i="1"/>
  <c r="D461" i="1"/>
  <c r="A462" i="1"/>
  <c r="B462" i="1"/>
  <c r="C462" i="1"/>
  <c r="D462" i="1"/>
  <c r="A463" i="1"/>
  <c r="B463" i="1"/>
  <c r="C463" i="1"/>
  <c r="D463" i="1"/>
  <c r="A464" i="1"/>
  <c r="B464" i="1"/>
  <c r="C464" i="1"/>
  <c r="D464" i="1"/>
  <c r="A465" i="1"/>
  <c r="B465" i="1"/>
  <c r="C465" i="1"/>
  <c r="D465" i="1"/>
  <c r="A466" i="1"/>
  <c r="B466" i="1"/>
  <c r="C466" i="1"/>
  <c r="D466" i="1"/>
  <c r="A467" i="1"/>
  <c r="B467" i="1"/>
  <c r="C467" i="1"/>
  <c r="D467" i="1"/>
  <c r="A468" i="1"/>
  <c r="B468" i="1"/>
  <c r="C468" i="1"/>
  <c r="D468" i="1"/>
  <c r="A469" i="1"/>
  <c r="B469" i="1"/>
  <c r="C469" i="1"/>
  <c r="D469" i="1"/>
  <c r="A470" i="1"/>
  <c r="B470" i="1"/>
  <c r="C470" i="1"/>
  <c r="D470" i="1"/>
  <c r="A471" i="1"/>
  <c r="B471" i="1"/>
  <c r="C471" i="1"/>
  <c r="D471" i="1"/>
  <c r="A472" i="1"/>
  <c r="B472" i="1"/>
  <c r="C472" i="1"/>
  <c r="D472" i="1"/>
  <c r="A473" i="1"/>
  <c r="B473" i="1"/>
  <c r="C473" i="1"/>
  <c r="D473" i="1"/>
  <c r="A474" i="1"/>
  <c r="B474" i="1"/>
  <c r="C474" i="1"/>
  <c r="D474" i="1"/>
  <c r="A475" i="1"/>
  <c r="B475" i="1"/>
  <c r="C475" i="1"/>
  <c r="D475" i="1"/>
  <c r="A476" i="1"/>
  <c r="B476" i="1"/>
  <c r="C476" i="1"/>
  <c r="D476" i="1"/>
  <c r="A477" i="1"/>
  <c r="B477" i="1"/>
  <c r="C477" i="1"/>
  <c r="D477" i="1"/>
  <c r="A478" i="1"/>
  <c r="B478" i="1"/>
  <c r="C478" i="1"/>
  <c r="D478" i="1"/>
  <c r="A479" i="1"/>
  <c r="B479" i="1"/>
  <c r="C479" i="1"/>
  <c r="D479" i="1"/>
  <c r="A480" i="1"/>
  <c r="B480" i="1"/>
  <c r="C480" i="1"/>
  <c r="D480" i="1"/>
  <c r="A481" i="1"/>
  <c r="B481" i="1"/>
  <c r="C481" i="1"/>
  <c r="D481" i="1"/>
  <c r="A482" i="1"/>
  <c r="B482" i="1"/>
  <c r="C482" i="1"/>
  <c r="D482" i="1"/>
  <c r="A483" i="1"/>
  <c r="B483" i="1"/>
  <c r="C483" i="1"/>
  <c r="D483" i="1"/>
  <c r="A484" i="1"/>
  <c r="B484" i="1"/>
  <c r="C484" i="1"/>
  <c r="D484" i="1"/>
  <c r="A485" i="1"/>
  <c r="B485" i="1"/>
  <c r="C485" i="1"/>
  <c r="D485" i="1"/>
  <c r="A486" i="1"/>
  <c r="B486" i="1"/>
  <c r="C486" i="1"/>
  <c r="D486" i="1"/>
  <c r="A487" i="1"/>
  <c r="B487" i="1"/>
  <c r="C487" i="1"/>
  <c r="D487" i="1"/>
  <c r="A488" i="1"/>
  <c r="B488" i="1"/>
  <c r="C488" i="1"/>
  <c r="D488" i="1"/>
  <c r="A489" i="1"/>
  <c r="B489" i="1"/>
  <c r="C489" i="1"/>
  <c r="D489" i="1"/>
  <c r="A490" i="1"/>
  <c r="B490" i="1"/>
  <c r="C490" i="1"/>
  <c r="D490" i="1"/>
  <c r="A491" i="1"/>
  <c r="B491" i="1"/>
  <c r="C491" i="1"/>
  <c r="D491" i="1"/>
  <c r="A492" i="1"/>
  <c r="B492" i="1"/>
  <c r="C492" i="1"/>
  <c r="D492" i="1"/>
  <c r="A493" i="1"/>
  <c r="B493" i="1"/>
  <c r="C493" i="1"/>
  <c r="D493" i="1"/>
  <c r="A494" i="1"/>
  <c r="B494" i="1"/>
  <c r="C494" i="1"/>
  <c r="D494" i="1"/>
  <c r="A495" i="1"/>
  <c r="B495" i="1"/>
  <c r="C495" i="1"/>
  <c r="D495" i="1"/>
  <c r="A496" i="1"/>
  <c r="B496" i="1"/>
  <c r="C496" i="1"/>
  <c r="D496" i="1"/>
  <c r="A497" i="1"/>
  <c r="B497" i="1"/>
  <c r="C497" i="1"/>
  <c r="D497" i="1"/>
  <c r="A498" i="1"/>
  <c r="B498" i="1"/>
  <c r="C498" i="1"/>
  <c r="D498" i="1"/>
  <c r="A499" i="1"/>
  <c r="B499" i="1"/>
  <c r="C499" i="1"/>
  <c r="D499" i="1"/>
  <c r="A500" i="1"/>
  <c r="B500" i="1"/>
  <c r="C500" i="1"/>
  <c r="D500" i="1"/>
  <c r="A501" i="1"/>
  <c r="B501" i="1"/>
  <c r="C501" i="1"/>
  <c r="D501" i="1"/>
  <c r="A502" i="1"/>
  <c r="B502" i="1"/>
  <c r="C502" i="1"/>
  <c r="D502" i="1"/>
  <c r="A503" i="1"/>
  <c r="B503" i="1"/>
  <c r="C503" i="1"/>
  <c r="D503" i="1"/>
  <c r="A504" i="1"/>
  <c r="B504" i="1"/>
  <c r="C504" i="1"/>
  <c r="D504" i="1"/>
  <c r="A505" i="1"/>
  <c r="B505" i="1"/>
  <c r="C505" i="1"/>
  <c r="D505" i="1"/>
  <c r="A506" i="1"/>
  <c r="B506" i="1"/>
  <c r="C506" i="1"/>
  <c r="D506" i="1"/>
  <c r="A507" i="1"/>
  <c r="B507" i="1"/>
  <c r="C507" i="1"/>
  <c r="D507" i="1"/>
  <c r="A508" i="1"/>
  <c r="B508" i="1"/>
  <c r="C508" i="1"/>
  <c r="D508" i="1"/>
  <c r="A509" i="1"/>
  <c r="B509" i="1"/>
  <c r="C509" i="1"/>
  <c r="D509" i="1"/>
  <c r="A510" i="1"/>
  <c r="B510" i="1"/>
  <c r="C510" i="1"/>
  <c r="D510" i="1"/>
  <c r="A511" i="1"/>
  <c r="B511" i="1"/>
  <c r="C511" i="1"/>
  <c r="D511" i="1"/>
  <c r="A512" i="1"/>
  <c r="B512" i="1"/>
  <c r="C512" i="1"/>
  <c r="D512" i="1"/>
  <c r="A513" i="1"/>
  <c r="B513" i="1"/>
  <c r="C513" i="1"/>
  <c r="D513" i="1"/>
  <c r="A514" i="1"/>
  <c r="B514" i="1"/>
  <c r="C514" i="1"/>
  <c r="D514" i="1"/>
  <c r="A515" i="1"/>
  <c r="B515" i="1"/>
  <c r="C515" i="1"/>
  <c r="D515" i="1"/>
  <c r="A516" i="1"/>
  <c r="B516" i="1"/>
  <c r="C516" i="1"/>
  <c r="D516" i="1"/>
  <c r="A517" i="1"/>
  <c r="B517" i="1"/>
  <c r="C517" i="1"/>
  <c r="D517" i="1"/>
  <c r="A518" i="1"/>
  <c r="B518" i="1"/>
  <c r="C518" i="1"/>
  <c r="D518" i="1"/>
  <c r="A519" i="1"/>
  <c r="B519" i="1"/>
  <c r="C519" i="1"/>
  <c r="D519" i="1"/>
  <c r="A520" i="1"/>
  <c r="B520" i="1"/>
  <c r="C520" i="1"/>
  <c r="D520" i="1"/>
  <c r="A521" i="1"/>
  <c r="B521" i="1"/>
  <c r="C521" i="1"/>
  <c r="D521" i="1"/>
  <c r="A522" i="1"/>
  <c r="B522" i="1"/>
  <c r="C522" i="1"/>
  <c r="D522" i="1"/>
  <c r="A523" i="1"/>
  <c r="B523" i="1"/>
  <c r="C523" i="1"/>
  <c r="D523" i="1"/>
  <c r="A524" i="1"/>
  <c r="B524" i="1"/>
  <c r="C524" i="1"/>
  <c r="D524" i="1"/>
  <c r="A525" i="1"/>
  <c r="B525" i="1"/>
  <c r="C525" i="1"/>
  <c r="D525" i="1"/>
  <c r="A526" i="1"/>
  <c r="B526" i="1"/>
  <c r="C526" i="1"/>
  <c r="D526" i="1"/>
  <c r="A527" i="1"/>
  <c r="B527" i="1"/>
  <c r="C527" i="1"/>
  <c r="D527" i="1"/>
  <c r="A528" i="1"/>
  <c r="B528" i="1"/>
  <c r="C528" i="1"/>
  <c r="D528" i="1"/>
  <c r="A529" i="1"/>
  <c r="B529" i="1"/>
  <c r="C529" i="1"/>
  <c r="D529" i="1"/>
  <c r="A530" i="1"/>
  <c r="B530" i="1"/>
  <c r="C530" i="1"/>
  <c r="D530" i="1"/>
  <c r="A531" i="1"/>
  <c r="B531" i="1"/>
  <c r="C531" i="1"/>
  <c r="D531" i="1"/>
  <c r="A532" i="1"/>
  <c r="B532" i="1"/>
  <c r="C532" i="1"/>
  <c r="D532" i="1"/>
  <c r="A533" i="1"/>
  <c r="B533" i="1"/>
  <c r="C533" i="1"/>
  <c r="D533" i="1"/>
  <c r="A534" i="1"/>
  <c r="B534" i="1"/>
  <c r="C534" i="1"/>
  <c r="D534" i="1"/>
  <c r="A535" i="1"/>
  <c r="B535" i="1"/>
  <c r="C535" i="1"/>
  <c r="D535" i="1"/>
  <c r="A536" i="1"/>
  <c r="B536" i="1"/>
  <c r="C536" i="1"/>
  <c r="D536" i="1"/>
  <c r="A537" i="1"/>
  <c r="B537" i="1"/>
  <c r="C537" i="1"/>
  <c r="D537" i="1"/>
  <c r="A538" i="1"/>
  <c r="B538" i="1"/>
  <c r="C538" i="1"/>
  <c r="D538" i="1"/>
  <c r="A539" i="1"/>
  <c r="B539" i="1"/>
  <c r="C539" i="1"/>
  <c r="D539" i="1"/>
  <c r="A540" i="1"/>
  <c r="B540" i="1"/>
  <c r="C540" i="1"/>
  <c r="D540" i="1"/>
  <c r="A541" i="1"/>
  <c r="B541" i="1"/>
  <c r="C541" i="1"/>
  <c r="D541" i="1"/>
  <c r="A542" i="1"/>
  <c r="B542" i="1"/>
  <c r="C542" i="1"/>
  <c r="D542" i="1"/>
  <c r="A543" i="1"/>
  <c r="B543" i="1"/>
  <c r="C543" i="1"/>
  <c r="D543" i="1"/>
  <c r="A544" i="1"/>
  <c r="B544" i="1"/>
  <c r="C544" i="1"/>
  <c r="D544" i="1"/>
  <c r="A545" i="1"/>
  <c r="B545" i="1"/>
  <c r="C545" i="1"/>
  <c r="D545" i="1"/>
  <c r="A546" i="1"/>
  <c r="B546" i="1"/>
  <c r="C546" i="1"/>
  <c r="D546" i="1"/>
  <c r="A547" i="1"/>
  <c r="B547" i="1"/>
  <c r="C547" i="1"/>
  <c r="D547" i="1"/>
  <c r="A548" i="1"/>
  <c r="B548" i="1"/>
  <c r="C548" i="1"/>
  <c r="D548" i="1"/>
  <c r="A549" i="1"/>
  <c r="B549" i="1"/>
  <c r="C549" i="1"/>
  <c r="D549" i="1"/>
  <c r="A550" i="1"/>
  <c r="B550" i="1"/>
  <c r="C550" i="1"/>
  <c r="D550" i="1"/>
  <c r="A551" i="1"/>
  <c r="B551" i="1"/>
  <c r="C551" i="1"/>
  <c r="D551" i="1"/>
  <c r="A552" i="1"/>
  <c r="B552" i="1"/>
  <c r="C552" i="1"/>
  <c r="D552" i="1"/>
  <c r="A553" i="1"/>
  <c r="B553" i="1"/>
  <c r="C553" i="1"/>
  <c r="D553" i="1"/>
  <c r="A554" i="1"/>
  <c r="B554" i="1"/>
  <c r="C554" i="1"/>
  <c r="D554" i="1"/>
  <c r="A555" i="1"/>
  <c r="B555" i="1"/>
  <c r="C555" i="1"/>
  <c r="D555" i="1"/>
  <c r="A556" i="1"/>
  <c r="B556" i="1"/>
  <c r="C556" i="1"/>
  <c r="D556" i="1"/>
  <c r="A557" i="1"/>
  <c r="B557" i="1"/>
  <c r="C557" i="1"/>
  <c r="D557" i="1"/>
  <c r="A558" i="1"/>
  <c r="B558" i="1"/>
  <c r="C558" i="1"/>
  <c r="D558" i="1"/>
  <c r="A559" i="1"/>
  <c r="B559" i="1"/>
  <c r="C559" i="1"/>
  <c r="D559" i="1"/>
  <c r="A560" i="1"/>
  <c r="B560" i="1"/>
  <c r="C560" i="1"/>
  <c r="D560" i="1"/>
  <c r="A561" i="1"/>
  <c r="B561" i="1"/>
  <c r="C561" i="1"/>
  <c r="D561" i="1"/>
  <c r="A562" i="1"/>
  <c r="B562" i="1"/>
  <c r="C562" i="1"/>
  <c r="D562" i="1"/>
  <c r="A563" i="1"/>
  <c r="B563" i="1"/>
  <c r="C563" i="1"/>
  <c r="D563" i="1"/>
  <c r="A564" i="1"/>
  <c r="B564" i="1"/>
  <c r="C564" i="1"/>
  <c r="D564" i="1"/>
  <c r="A565" i="1"/>
  <c r="B565" i="1"/>
  <c r="C565" i="1"/>
  <c r="D565" i="1"/>
  <c r="A566" i="1"/>
  <c r="B566" i="1"/>
  <c r="C566" i="1"/>
  <c r="D566" i="1"/>
  <c r="A567" i="1"/>
  <c r="B567" i="1"/>
  <c r="C567" i="1"/>
  <c r="D567" i="1"/>
  <c r="A568" i="1"/>
  <c r="B568" i="1"/>
  <c r="C568" i="1"/>
  <c r="D568" i="1"/>
  <c r="A569" i="1"/>
  <c r="B569" i="1"/>
  <c r="C569" i="1"/>
  <c r="D569" i="1"/>
  <c r="A570" i="1"/>
  <c r="B570" i="1"/>
  <c r="C570" i="1"/>
  <c r="D570" i="1"/>
  <c r="A571" i="1"/>
  <c r="B571" i="1"/>
  <c r="C571" i="1"/>
  <c r="D571" i="1"/>
  <c r="A572" i="1"/>
  <c r="B572" i="1"/>
  <c r="C572" i="1"/>
  <c r="D572" i="1"/>
  <c r="A573" i="1"/>
  <c r="B573" i="1"/>
  <c r="C573" i="1"/>
  <c r="D573" i="1"/>
  <c r="A574" i="1"/>
  <c r="B574" i="1"/>
  <c r="C574" i="1"/>
  <c r="D574" i="1"/>
  <c r="A575" i="1"/>
  <c r="B575" i="1"/>
  <c r="C575" i="1"/>
  <c r="D575" i="1"/>
  <c r="A576" i="1"/>
  <c r="B576" i="1"/>
  <c r="C576" i="1"/>
  <c r="D576" i="1"/>
  <c r="A577" i="1"/>
  <c r="B577" i="1"/>
  <c r="C577" i="1"/>
  <c r="D577" i="1"/>
  <c r="A578" i="1"/>
  <c r="B578" i="1"/>
  <c r="C578" i="1"/>
  <c r="D578" i="1"/>
  <c r="A579" i="1"/>
  <c r="B579" i="1"/>
  <c r="C579" i="1"/>
  <c r="D579" i="1"/>
  <c r="A580" i="1"/>
  <c r="B580" i="1"/>
  <c r="C580" i="1"/>
  <c r="D580" i="1"/>
  <c r="A581" i="1"/>
  <c r="B581" i="1"/>
  <c r="C581" i="1"/>
  <c r="D581" i="1"/>
  <c r="A582" i="1"/>
  <c r="B582" i="1"/>
  <c r="C582" i="1"/>
  <c r="D582" i="1"/>
  <c r="A583" i="1"/>
  <c r="B583" i="1"/>
  <c r="C583" i="1"/>
  <c r="D583" i="1"/>
  <c r="A584" i="1"/>
  <c r="B584" i="1"/>
  <c r="C584" i="1"/>
  <c r="D584" i="1"/>
  <c r="A585" i="1"/>
  <c r="B585" i="1"/>
  <c r="C585" i="1"/>
  <c r="D585" i="1"/>
  <c r="A586" i="1"/>
  <c r="B586" i="1"/>
  <c r="C586" i="1"/>
  <c r="D586" i="1"/>
  <c r="A587" i="1"/>
  <c r="B587" i="1"/>
  <c r="C587" i="1"/>
  <c r="D587" i="1"/>
  <c r="A588" i="1"/>
  <c r="B588" i="1"/>
  <c r="C588" i="1"/>
  <c r="D588" i="1"/>
  <c r="A589" i="1"/>
  <c r="B589" i="1"/>
  <c r="C589" i="1"/>
  <c r="D589" i="1"/>
  <c r="A590" i="1"/>
  <c r="B590" i="1"/>
  <c r="C590" i="1"/>
  <c r="D590" i="1"/>
  <c r="A591" i="1"/>
  <c r="B591" i="1"/>
  <c r="C591" i="1"/>
  <c r="D591" i="1"/>
  <c r="A592" i="1"/>
  <c r="B592" i="1"/>
  <c r="C592" i="1"/>
  <c r="D592" i="1"/>
  <c r="A593" i="1"/>
  <c r="B593" i="1"/>
  <c r="C593" i="1"/>
  <c r="D593" i="1"/>
  <c r="A594" i="1"/>
  <c r="B594" i="1"/>
  <c r="C594" i="1"/>
  <c r="D594" i="1"/>
  <c r="A595" i="1"/>
  <c r="B595" i="1"/>
  <c r="C595" i="1"/>
  <c r="D595" i="1"/>
  <c r="A596" i="1"/>
  <c r="B596" i="1"/>
  <c r="C596" i="1"/>
  <c r="D596" i="1"/>
  <c r="A597" i="1"/>
  <c r="B597" i="1"/>
  <c r="C597" i="1"/>
  <c r="D597" i="1"/>
  <c r="A598" i="1"/>
  <c r="B598" i="1"/>
  <c r="C598" i="1"/>
  <c r="D598" i="1"/>
  <c r="A599" i="1"/>
  <c r="B599" i="1"/>
  <c r="C599" i="1"/>
  <c r="D599" i="1"/>
  <c r="A600" i="1"/>
  <c r="B600" i="1"/>
  <c r="C600" i="1"/>
  <c r="D600" i="1"/>
  <c r="A601" i="1"/>
  <c r="B601" i="1"/>
  <c r="C601" i="1"/>
  <c r="D601" i="1"/>
  <c r="A602" i="1"/>
  <c r="B602" i="1"/>
  <c r="C602" i="1"/>
  <c r="D602" i="1"/>
  <c r="A603" i="1"/>
  <c r="B603" i="1"/>
  <c r="C603" i="1"/>
  <c r="D603" i="1"/>
  <c r="A604" i="1"/>
  <c r="B604" i="1"/>
  <c r="C604" i="1"/>
  <c r="D604" i="1"/>
  <c r="A605" i="1"/>
  <c r="B605" i="1"/>
  <c r="C605" i="1"/>
  <c r="D605" i="1"/>
  <c r="A606" i="1"/>
  <c r="B606" i="1"/>
  <c r="C606" i="1"/>
  <c r="D606" i="1"/>
  <c r="A607" i="1"/>
  <c r="B607" i="1"/>
  <c r="C607" i="1"/>
  <c r="D607" i="1"/>
  <c r="A608" i="1"/>
  <c r="B608" i="1"/>
  <c r="C608" i="1"/>
  <c r="D608" i="1"/>
  <c r="A609" i="1"/>
  <c r="B609" i="1"/>
  <c r="C609" i="1"/>
  <c r="D609" i="1"/>
  <c r="A610" i="1"/>
  <c r="B610" i="1"/>
  <c r="C610" i="1"/>
  <c r="D610" i="1"/>
  <c r="A611" i="1"/>
  <c r="B611" i="1"/>
  <c r="C611" i="1"/>
  <c r="D611" i="1"/>
  <c r="A612" i="1"/>
  <c r="B612" i="1"/>
  <c r="C612" i="1"/>
  <c r="D612" i="1"/>
  <c r="A613" i="1"/>
  <c r="B613" i="1"/>
  <c r="C613" i="1"/>
  <c r="D613" i="1"/>
  <c r="A614" i="1"/>
  <c r="B614" i="1"/>
  <c r="C614" i="1"/>
  <c r="D614" i="1"/>
  <c r="A615" i="1"/>
  <c r="B615" i="1"/>
  <c r="C615" i="1"/>
  <c r="D615" i="1"/>
  <c r="A616" i="1"/>
  <c r="B616" i="1"/>
  <c r="C616" i="1"/>
  <c r="D616" i="1"/>
  <c r="A617" i="1"/>
  <c r="B617" i="1"/>
  <c r="C617" i="1"/>
  <c r="D617" i="1"/>
  <c r="A618" i="1"/>
  <c r="B618" i="1"/>
  <c r="C618" i="1"/>
  <c r="D618" i="1"/>
  <c r="A619" i="1"/>
  <c r="B619" i="1"/>
  <c r="C619" i="1"/>
  <c r="D619" i="1"/>
  <c r="A620" i="1"/>
  <c r="B620" i="1"/>
  <c r="C620" i="1"/>
  <c r="D620" i="1"/>
  <c r="A621" i="1"/>
  <c r="B621" i="1"/>
  <c r="C621" i="1"/>
  <c r="D621" i="1"/>
  <c r="A622" i="1"/>
  <c r="B622" i="1"/>
  <c r="C622" i="1"/>
  <c r="D622" i="1"/>
  <c r="A623" i="1"/>
  <c r="B623" i="1"/>
  <c r="C623" i="1"/>
  <c r="D623" i="1"/>
  <c r="A624" i="1"/>
  <c r="B624" i="1"/>
  <c r="C624" i="1"/>
  <c r="D624" i="1"/>
  <c r="A625" i="1"/>
  <c r="B625" i="1"/>
  <c r="C625" i="1"/>
  <c r="D625" i="1"/>
  <c r="A626" i="1"/>
  <c r="B626" i="1"/>
  <c r="C626" i="1"/>
  <c r="D626" i="1"/>
  <c r="A627" i="1"/>
  <c r="B627" i="1"/>
  <c r="C627" i="1"/>
  <c r="D627" i="1"/>
  <c r="A628" i="1"/>
  <c r="B628" i="1"/>
  <c r="C628" i="1"/>
  <c r="D628" i="1"/>
  <c r="A629" i="1"/>
  <c r="B629" i="1"/>
  <c r="C629" i="1"/>
  <c r="D629" i="1"/>
  <c r="A630" i="1"/>
  <c r="B630" i="1"/>
  <c r="C630" i="1"/>
  <c r="D630" i="1"/>
  <c r="A631" i="1"/>
  <c r="B631" i="1"/>
  <c r="C631" i="1"/>
  <c r="D631" i="1"/>
  <c r="A632" i="1"/>
  <c r="B632" i="1"/>
  <c r="C632" i="1"/>
  <c r="D632" i="1"/>
  <c r="A633" i="1"/>
  <c r="B633" i="1"/>
  <c r="C633" i="1"/>
  <c r="D633" i="1"/>
  <c r="A634" i="1"/>
  <c r="B634" i="1"/>
  <c r="C634" i="1"/>
  <c r="D634" i="1"/>
  <c r="A635" i="1"/>
  <c r="B635" i="1"/>
  <c r="C635" i="1"/>
  <c r="D635" i="1"/>
  <c r="A636" i="1"/>
  <c r="B636" i="1"/>
  <c r="C636" i="1"/>
  <c r="D636" i="1"/>
  <c r="A637" i="1"/>
  <c r="B637" i="1"/>
  <c r="C637" i="1"/>
  <c r="D637" i="1"/>
  <c r="A638" i="1"/>
  <c r="B638" i="1"/>
  <c r="C638" i="1"/>
  <c r="D638" i="1"/>
  <c r="A639" i="1"/>
  <c r="B639" i="1"/>
  <c r="C639" i="1"/>
  <c r="D639" i="1"/>
  <c r="A640" i="1"/>
  <c r="B640" i="1"/>
  <c r="C640" i="1"/>
  <c r="D640" i="1"/>
  <c r="A641" i="1"/>
  <c r="B641" i="1"/>
  <c r="C641" i="1"/>
  <c r="D641" i="1"/>
  <c r="A642" i="1"/>
  <c r="B642" i="1"/>
  <c r="C642" i="1"/>
  <c r="D642" i="1"/>
  <c r="A643" i="1"/>
  <c r="B643" i="1"/>
  <c r="C643" i="1"/>
  <c r="D643" i="1"/>
  <c r="A644" i="1"/>
  <c r="B644" i="1"/>
  <c r="C644" i="1"/>
  <c r="D644" i="1"/>
  <c r="A645" i="1"/>
  <c r="B645" i="1"/>
  <c r="C645" i="1"/>
  <c r="D645" i="1"/>
  <c r="A646" i="1"/>
  <c r="B646" i="1"/>
  <c r="C646" i="1"/>
  <c r="D646" i="1"/>
  <c r="A647" i="1"/>
  <c r="B647" i="1"/>
  <c r="C647" i="1"/>
  <c r="D647" i="1"/>
  <c r="A648" i="1"/>
  <c r="B648" i="1"/>
  <c r="C648" i="1"/>
  <c r="D648" i="1"/>
  <c r="A649" i="1"/>
  <c r="B649" i="1"/>
  <c r="C649" i="1"/>
  <c r="D649" i="1"/>
  <c r="A650" i="1"/>
  <c r="B650" i="1"/>
  <c r="C650" i="1"/>
  <c r="D650" i="1"/>
  <c r="A651" i="1"/>
  <c r="B651" i="1"/>
  <c r="C651" i="1"/>
  <c r="D651" i="1"/>
  <c r="A652" i="1"/>
  <c r="B652" i="1"/>
  <c r="C652" i="1"/>
  <c r="D652" i="1"/>
  <c r="A653" i="1"/>
  <c r="B653" i="1"/>
  <c r="C653" i="1"/>
  <c r="D653" i="1"/>
  <c r="A654" i="1"/>
  <c r="B654" i="1"/>
  <c r="C654" i="1"/>
  <c r="D654" i="1"/>
  <c r="A655" i="1"/>
  <c r="B655" i="1"/>
  <c r="C655" i="1"/>
  <c r="D655" i="1"/>
  <c r="A656" i="1"/>
  <c r="B656" i="1"/>
  <c r="C656" i="1"/>
  <c r="D656" i="1"/>
  <c r="A657" i="1"/>
  <c r="B657" i="1"/>
  <c r="C657" i="1"/>
  <c r="D657" i="1"/>
  <c r="A658" i="1"/>
  <c r="B658" i="1"/>
  <c r="C658" i="1"/>
  <c r="D658" i="1"/>
  <c r="A659" i="1"/>
  <c r="B659" i="1"/>
  <c r="C659" i="1"/>
  <c r="D659" i="1"/>
  <c r="A660" i="1"/>
  <c r="B660" i="1"/>
  <c r="C660" i="1"/>
  <c r="D660" i="1"/>
  <c r="A661" i="1"/>
  <c r="B661" i="1"/>
  <c r="C661" i="1"/>
  <c r="D661" i="1"/>
  <c r="A662" i="1"/>
  <c r="B662" i="1"/>
  <c r="C662" i="1"/>
  <c r="D662" i="1"/>
  <c r="A663" i="1"/>
  <c r="B663" i="1"/>
  <c r="C663" i="1"/>
  <c r="D663" i="1"/>
  <c r="A664" i="1"/>
  <c r="B664" i="1"/>
  <c r="C664" i="1"/>
  <c r="D664" i="1"/>
  <c r="A665" i="1"/>
  <c r="B665" i="1"/>
  <c r="C665" i="1"/>
  <c r="D665" i="1"/>
  <c r="A666" i="1"/>
  <c r="B666" i="1"/>
  <c r="C666" i="1"/>
  <c r="D666" i="1"/>
  <c r="A667" i="1"/>
  <c r="B667" i="1"/>
  <c r="C667" i="1"/>
  <c r="D667" i="1"/>
  <c r="A668" i="1"/>
  <c r="B668" i="1"/>
  <c r="C668" i="1"/>
  <c r="D668" i="1"/>
  <c r="A669" i="1"/>
  <c r="B669" i="1"/>
  <c r="C669" i="1"/>
  <c r="D669" i="1"/>
  <c r="A670" i="1"/>
  <c r="B670" i="1"/>
  <c r="C670" i="1"/>
  <c r="D670" i="1"/>
  <c r="A671" i="1"/>
  <c r="B671" i="1"/>
  <c r="C671" i="1"/>
  <c r="D671" i="1"/>
  <c r="A672" i="1"/>
  <c r="B672" i="1"/>
  <c r="C672" i="1"/>
  <c r="D672" i="1"/>
  <c r="A673" i="1"/>
  <c r="B673" i="1"/>
  <c r="C673" i="1"/>
  <c r="D673" i="1"/>
  <c r="A674" i="1"/>
  <c r="B674" i="1"/>
  <c r="C674" i="1"/>
  <c r="D674" i="1"/>
  <c r="A675" i="1"/>
  <c r="B675" i="1"/>
  <c r="C675" i="1"/>
  <c r="D675" i="1"/>
  <c r="A676" i="1"/>
  <c r="B676" i="1"/>
  <c r="C676" i="1"/>
  <c r="D676" i="1"/>
  <c r="A677" i="1"/>
  <c r="B677" i="1"/>
  <c r="C677" i="1"/>
  <c r="D677" i="1"/>
  <c r="A678" i="1"/>
  <c r="B678" i="1"/>
  <c r="C678" i="1"/>
  <c r="D678" i="1"/>
  <c r="A679" i="1"/>
  <c r="B679" i="1"/>
  <c r="C679" i="1"/>
  <c r="D679" i="1"/>
  <c r="A680" i="1"/>
  <c r="B680" i="1"/>
  <c r="C680" i="1"/>
  <c r="D680" i="1"/>
  <c r="A681" i="1"/>
  <c r="B681" i="1"/>
  <c r="C681" i="1"/>
  <c r="D681" i="1"/>
  <c r="A682" i="1"/>
  <c r="B682" i="1"/>
  <c r="C682" i="1"/>
  <c r="D682" i="1"/>
  <c r="A683" i="1"/>
  <c r="B683" i="1"/>
  <c r="C683" i="1"/>
  <c r="D683" i="1"/>
  <c r="A684" i="1"/>
  <c r="B684" i="1"/>
  <c r="C684" i="1"/>
  <c r="D684" i="1"/>
  <c r="A685" i="1"/>
  <c r="B685" i="1"/>
  <c r="C685" i="1"/>
  <c r="D685" i="1"/>
  <c r="A686" i="1"/>
  <c r="B686" i="1"/>
  <c r="C686" i="1"/>
  <c r="D686" i="1"/>
  <c r="A687" i="1"/>
  <c r="B687" i="1"/>
  <c r="C687" i="1"/>
  <c r="D687" i="1"/>
  <c r="A688" i="1"/>
  <c r="B688" i="1"/>
  <c r="C688" i="1"/>
  <c r="D688" i="1"/>
  <c r="A689" i="1"/>
  <c r="B689" i="1"/>
  <c r="C689" i="1"/>
  <c r="D689" i="1"/>
  <c r="A690" i="1"/>
  <c r="B690" i="1"/>
  <c r="C690" i="1"/>
  <c r="D690" i="1"/>
  <c r="A691" i="1"/>
  <c r="B691" i="1"/>
  <c r="C691" i="1"/>
  <c r="D691" i="1"/>
  <c r="A692" i="1"/>
  <c r="B692" i="1"/>
  <c r="C692" i="1"/>
  <c r="D692" i="1"/>
  <c r="A693" i="1"/>
  <c r="B693" i="1"/>
  <c r="C693" i="1"/>
  <c r="D693" i="1"/>
  <c r="A694" i="1"/>
  <c r="B694" i="1"/>
  <c r="C694" i="1"/>
  <c r="D694" i="1"/>
  <c r="A695" i="1"/>
  <c r="B695" i="1"/>
  <c r="C695" i="1"/>
  <c r="D695" i="1"/>
  <c r="A696" i="1"/>
  <c r="B696" i="1"/>
  <c r="C696" i="1"/>
  <c r="D696" i="1"/>
  <c r="A697" i="1"/>
  <c r="B697" i="1"/>
  <c r="C697" i="1"/>
  <c r="D697" i="1"/>
  <c r="A698" i="1"/>
  <c r="B698" i="1"/>
  <c r="C698" i="1"/>
  <c r="D698" i="1"/>
  <c r="A699" i="1"/>
  <c r="B699" i="1"/>
  <c r="C699" i="1"/>
  <c r="D699" i="1"/>
  <c r="A700" i="1"/>
  <c r="B700" i="1"/>
  <c r="C700" i="1"/>
  <c r="D700" i="1"/>
  <c r="A701" i="1"/>
  <c r="B701" i="1"/>
  <c r="C701" i="1"/>
  <c r="D701" i="1"/>
  <c r="A702" i="1"/>
  <c r="B702" i="1"/>
  <c r="C702" i="1"/>
  <c r="D702" i="1"/>
  <c r="A703" i="1"/>
  <c r="B703" i="1"/>
  <c r="C703" i="1"/>
  <c r="D703" i="1"/>
  <c r="A704" i="1"/>
  <c r="B704" i="1"/>
  <c r="C704" i="1"/>
  <c r="D704" i="1"/>
  <c r="A705" i="1"/>
  <c r="B705" i="1"/>
  <c r="C705" i="1"/>
  <c r="D705" i="1"/>
  <c r="A706" i="1"/>
  <c r="B706" i="1"/>
  <c r="C706" i="1"/>
  <c r="D706" i="1"/>
  <c r="A707" i="1"/>
  <c r="B707" i="1"/>
  <c r="C707" i="1"/>
  <c r="D707" i="1"/>
  <c r="A708" i="1"/>
  <c r="B708" i="1"/>
  <c r="C708" i="1"/>
  <c r="D708" i="1"/>
  <c r="A709" i="1"/>
  <c r="B709" i="1"/>
  <c r="C709" i="1"/>
  <c r="D709" i="1"/>
  <c r="A710" i="1"/>
  <c r="B710" i="1"/>
  <c r="C710" i="1"/>
  <c r="D710" i="1"/>
  <c r="A711" i="1"/>
  <c r="B711" i="1"/>
  <c r="C711" i="1"/>
  <c r="D711" i="1"/>
  <c r="A712" i="1"/>
  <c r="B712" i="1"/>
  <c r="C712" i="1"/>
  <c r="D712" i="1"/>
  <c r="A713" i="1"/>
  <c r="B713" i="1"/>
  <c r="C713" i="1"/>
  <c r="D713" i="1"/>
  <c r="A714" i="1"/>
  <c r="B714" i="1"/>
  <c r="C714" i="1"/>
  <c r="D714" i="1"/>
  <c r="A715" i="1"/>
  <c r="B715" i="1"/>
  <c r="C715" i="1"/>
  <c r="D715" i="1"/>
  <c r="A716" i="1"/>
  <c r="B716" i="1"/>
  <c r="C716" i="1"/>
  <c r="D716" i="1"/>
  <c r="A717" i="1"/>
  <c r="B717" i="1"/>
  <c r="C717" i="1"/>
  <c r="D717" i="1"/>
  <c r="A718" i="1"/>
  <c r="B718" i="1"/>
  <c r="C718" i="1"/>
  <c r="D718" i="1"/>
  <c r="A719" i="1"/>
  <c r="B719" i="1"/>
  <c r="C719" i="1"/>
  <c r="D719" i="1"/>
  <c r="A720" i="1"/>
  <c r="B720" i="1"/>
  <c r="C720" i="1"/>
  <c r="D720" i="1"/>
  <c r="A721" i="1"/>
  <c r="B721" i="1"/>
  <c r="C721" i="1"/>
  <c r="D721" i="1"/>
  <c r="A722" i="1"/>
  <c r="B722" i="1"/>
  <c r="C722" i="1"/>
  <c r="D722" i="1"/>
  <c r="A723" i="1"/>
  <c r="B723" i="1"/>
  <c r="C723" i="1"/>
  <c r="D723" i="1"/>
  <c r="A724" i="1"/>
  <c r="B724" i="1"/>
  <c r="C724" i="1"/>
  <c r="D724" i="1"/>
  <c r="A725" i="1"/>
  <c r="B725" i="1"/>
  <c r="C725" i="1"/>
  <c r="D725" i="1"/>
  <c r="A726" i="1"/>
  <c r="B726" i="1"/>
  <c r="C726" i="1"/>
  <c r="D726" i="1"/>
  <c r="A727" i="1"/>
  <c r="B727" i="1"/>
  <c r="C727" i="1"/>
  <c r="D727" i="1"/>
  <c r="A728" i="1"/>
  <c r="B728" i="1"/>
  <c r="C728" i="1"/>
  <c r="D728" i="1"/>
  <c r="A729" i="1"/>
  <c r="B729" i="1"/>
  <c r="C729" i="1"/>
  <c r="D729" i="1"/>
  <c r="A730" i="1"/>
  <c r="B730" i="1"/>
  <c r="C730" i="1"/>
  <c r="D730" i="1"/>
  <c r="A731" i="1"/>
  <c r="B731" i="1"/>
  <c r="C731" i="1"/>
  <c r="D731" i="1"/>
  <c r="A732" i="1"/>
  <c r="B732" i="1"/>
  <c r="C732" i="1"/>
  <c r="D732" i="1"/>
  <c r="A733" i="1"/>
  <c r="B733" i="1"/>
  <c r="C733" i="1"/>
  <c r="D733" i="1"/>
  <c r="A734" i="1"/>
  <c r="B734" i="1"/>
  <c r="C734" i="1"/>
  <c r="D734" i="1"/>
  <c r="A735" i="1"/>
  <c r="B735" i="1"/>
  <c r="C735" i="1"/>
  <c r="D735" i="1"/>
  <c r="A736" i="1"/>
  <c r="B736" i="1"/>
  <c r="C736" i="1"/>
  <c r="D736" i="1"/>
  <c r="A737" i="1"/>
  <c r="B737" i="1"/>
  <c r="C737" i="1"/>
  <c r="D737" i="1"/>
  <c r="A738" i="1"/>
  <c r="B738" i="1"/>
  <c r="C738" i="1"/>
  <c r="D738" i="1"/>
  <c r="A739" i="1"/>
  <c r="B739" i="1"/>
  <c r="C739" i="1"/>
  <c r="D739" i="1"/>
  <c r="A740" i="1"/>
  <c r="B740" i="1"/>
  <c r="C740" i="1"/>
  <c r="D740" i="1"/>
  <c r="A741" i="1"/>
  <c r="B741" i="1"/>
  <c r="C741" i="1"/>
  <c r="D741" i="1"/>
  <c r="A742" i="1"/>
  <c r="B742" i="1"/>
  <c r="C742" i="1"/>
  <c r="D742" i="1"/>
  <c r="A743" i="1"/>
  <c r="B743" i="1"/>
  <c r="C743" i="1"/>
  <c r="D743" i="1"/>
  <c r="A744" i="1"/>
  <c r="B744" i="1"/>
  <c r="C744" i="1"/>
  <c r="D744" i="1"/>
  <c r="A745" i="1"/>
  <c r="B745" i="1"/>
  <c r="C745" i="1"/>
  <c r="D745" i="1"/>
  <c r="A746" i="1"/>
  <c r="B746" i="1"/>
  <c r="C746" i="1"/>
  <c r="D746" i="1"/>
  <c r="A747" i="1"/>
  <c r="B747" i="1"/>
  <c r="C747" i="1"/>
  <c r="D747" i="1"/>
  <c r="A748" i="1"/>
  <c r="B748" i="1"/>
  <c r="C748" i="1"/>
  <c r="D748" i="1"/>
  <c r="A749" i="1"/>
  <c r="B749" i="1"/>
  <c r="C749" i="1"/>
  <c r="D749" i="1"/>
  <c r="A750" i="1"/>
  <c r="B750" i="1"/>
  <c r="C750" i="1"/>
  <c r="D750" i="1"/>
  <c r="A751" i="1"/>
  <c r="B751" i="1"/>
  <c r="C751" i="1"/>
  <c r="D751" i="1"/>
  <c r="A752" i="1"/>
  <c r="B752" i="1"/>
  <c r="C752" i="1"/>
  <c r="D752" i="1"/>
  <c r="A753" i="1"/>
  <c r="B753" i="1"/>
  <c r="C753" i="1"/>
  <c r="D753" i="1"/>
  <c r="A754" i="1"/>
  <c r="B754" i="1"/>
  <c r="C754" i="1"/>
  <c r="D754" i="1"/>
  <c r="A755" i="1"/>
  <c r="B755" i="1"/>
  <c r="C755" i="1"/>
  <c r="D755" i="1"/>
  <c r="A756" i="1"/>
  <c r="B756" i="1"/>
  <c r="C756" i="1"/>
  <c r="D756" i="1"/>
  <c r="A757" i="1"/>
  <c r="B757" i="1"/>
  <c r="C757" i="1"/>
  <c r="D757" i="1"/>
  <c r="A758" i="1"/>
  <c r="B758" i="1"/>
  <c r="C758" i="1"/>
  <c r="D758" i="1"/>
  <c r="A759" i="1"/>
  <c r="B759" i="1"/>
  <c r="C759" i="1"/>
  <c r="D759" i="1"/>
  <c r="A760" i="1"/>
  <c r="B760" i="1"/>
  <c r="C760" i="1"/>
  <c r="D760" i="1"/>
  <c r="A761" i="1"/>
  <c r="B761" i="1"/>
  <c r="C761" i="1"/>
  <c r="D761" i="1"/>
  <c r="A762" i="1"/>
  <c r="B762" i="1"/>
  <c r="C762" i="1"/>
  <c r="D762" i="1"/>
  <c r="A763" i="1"/>
  <c r="B763" i="1"/>
  <c r="C763" i="1"/>
  <c r="D763" i="1"/>
  <c r="A764" i="1"/>
  <c r="B764" i="1"/>
  <c r="C764" i="1"/>
  <c r="D764" i="1"/>
  <c r="A765" i="1"/>
  <c r="B765" i="1"/>
  <c r="C765" i="1"/>
  <c r="D765" i="1"/>
  <c r="A766" i="1"/>
  <c r="B766" i="1"/>
  <c r="C766" i="1"/>
  <c r="D766" i="1"/>
  <c r="A767" i="1"/>
  <c r="B767" i="1"/>
  <c r="C767" i="1"/>
  <c r="D767" i="1"/>
  <c r="A768" i="1"/>
  <c r="B768" i="1"/>
  <c r="C768" i="1"/>
  <c r="D768" i="1"/>
  <c r="A769" i="1"/>
  <c r="B769" i="1"/>
  <c r="C769" i="1"/>
  <c r="D769" i="1"/>
  <c r="A770" i="1"/>
  <c r="B770" i="1"/>
  <c r="C770" i="1"/>
  <c r="D770" i="1"/>
  <c r="A771" i="1"/>
  <c r="B771" i="1"/>
  <c r="C771" i="1"/>
  <c r="D771" i="1"/>
  <c r="A772" i="1"/>
  <c r="B772" i="1"/>
  <c r="C772" i="1"/>
  <c r="D772" i="1"/>
  <c r="A773" i="1"/>
  <c r="B773" i="1"/>
  <c r="C773" i="1"/>
  <c r="D773" i="1"/>
  <c r="A774" i="1"/>
  <c r="B774" i="1"/>
  <c r="C774" i="1"/>
  <c r="D774" i="1"/>
  <c r="A775" i="1"/>
  <c r="B775" i="1"/>
  <c r="C775" i="1"/>
  <c r="D775" i="1"/>
  <c r="A776" i="1"/>
  <c r="B776" i="1"/>
  <c r="C776" i="1"/>
  <c r="D776" i="1"/>
  <c r="A777" i="1"/>
  <c r="B777" i="1"/>
  <c r="C777" i="1"/>
  <c r="D777" i="1"/>
  <c r="A778" i="1"/>
  <c r="B778" i="1"/>
  <c r="C778" i="1"/>
  <c r="D778" i="1"/>
  <c r="A779" i="1"/>
  <c r="B779" i="1"/>
  <c r="C779" i="1"/>
  <c r="D779" i="1"/>
  <c r="A780" i="1"/>
  <c r="B780" i="1"/>
  <c r="C780" i="1"/>
  <c r="D780" i="1"/>
  <c r="A781" i="1"/>
  <c r="B781" i="1"/>
  <c r="C781" i="1"/>
  <c r="D781" i="1"/>
  <c r="A782" i="1"/>
  <c r="B782" i="1"/>
  <c r="C782" i="1"/>
  <c r="D782" i="1"/>
  <c r="A783" i="1"/>
  <c r="B783" i="1"/>
  <c r="C783" i="1"/>
  <c r="D783" i="1"/>
  <c r="A784" i="1"/>
  <c r="B784" i="1"/>
  <c r="C784" i="1"/>
  <c r="D784" i="1"/>
  <c r="A785" i="1"/>
  <c r="B785" i="1"/>
  <c r="C785" i="1"/>
  <c r="D785" i="1"/>
  <c r="A786" i="1"/>
  <c r="B786" i="1"/>
  <c r="C786" i="1"/>
  <c r="D786" i="1"/>
  <c r="A787" i="1"/>
  <c r="B787" i="1"/>
  <c r="C787" i="1"/>
  <c r="D787" i="1"/>
  <c r="A788" i="1"/>
  <c r="B788" i="1"/>
  <c r="C788" i="1"/>
  <c r="D788" i="1"/>
  <c r="A789" i="1"/>
  <c r="B789" i="1"/>
  <c r="C789" i="1"/>
  <c r="D789" i="1"/>
  <c r="A790" i="1"/>
  <c r="B790" i="1"/>
  <c r="C790" i="1"/>
  <c r="D790" i="1"/>
  <c r="A791" i="1"/>
  <c r="B791" i="1"/>
  <c r="C791" i="1"/>
  <c r="D791" i="1"/>
  <c r="A792" i="1"/>
  <c r="B792" i="1"/>
  <c r="C792" i="1"/>
  <c r="D792" i="1"/>
  <c r="A793" i="1"/>
  <c r="B793" i="1"/>
  <c r="C793" i="1"/>
  <c r="D793" i="1"/>
  <c r="A794" i="1"/>
  <c r="B794" i="1"/>
  <c r="C794" i="1"/>
  <c r="D794" i="1"/>
  <c r="A795" i="1"/>
  <c r="B795" i="1"/>
  <c r="C795" i="1"/>
  <c r="D795" i="1"/>
  <c r="A796" i="1"/>
  <c r="B796" i="1"/>
  <c r="C796" i="1"/>
  <c r="D796" i="1"/>
  <c r="A797" i="1"/>
  <c r="B797" i="1"/>
  <c r="C797" i="1"/>
  <c r="D797" i="1"/>
  <c r="A798" i="1"/>
  <c r="B798" i="1"/>
  <c r="C798" i="1"/>
  <c r="D798" i="1"/>
  <c r="A799" i="1"/>
  <c r="B799" i="1"/>
  <c r="C799" i="1"/>
  <c r="D799" i="1"/>
  <c r="A800" i="1"/>
  <c r="B800" i="1"/>
  <c r="C800" i="1"/>
  <c r="D800" i="1"/>
  <c r="A801" i="1"/>
  <c r="B801" i="1"/>
  <c r="C801" i="1"/>
  <c r="D801" i="1"/>
  <c r="A802" i="1"/>
  <c r="B802" i="1"/>
  <c r="C802" i="1"/>
  <c r="D802" i="1"/>
  <c r="A803" i="1"/>
  <c r="B803" i="1"/>
  <c r="C803" i="1"/>
  <c r="D803" i="1"/>
  <c r="A804" i="1"/>
  <c r="B804" i="1"/>
  <c r="C804" i="1"/>
  <c r="D804" i="1"/>
  <c r="A805" i="1"/>
  <c r="B805" i="1"/>
  <c r="C805" i="1"/>
  <c r="D805" i="1"/>
  <c r="A806" i="1"/>
  <c r="B806" i="1"/>
  <c r="C806" i="1"/>
  <c r="D806" i="1"/>
  <c r="A807" i="1"/>
  <c r="B807" i="1"/>
  <c r="C807" i="1"/>
  <c r="D807" i="1"/>
  <c r="A808" i="1"/>
  <c r="B808" i="1"/>
  <c r="C808" i="1"/>
  <c r="D808" i="1"/>
  <c r="A809" i="1"/>
  <c r="B809" i="1"/>
  <c r="C809" i="1"/>
  <c r="D809" i="1"/>
  <c r="A810" i="1"/>
  <c r="B810" i="1"/>
  <c r="C810" i="1"/>
  <c r="D810" i="1"/>
  <c r="A811" i="1"/>
  <c r="B811" i="1"/>
  <c r="C811" i="1"/>
  <c r="D811" i="1"/>
  <c r="A812" i="1"/>
  <c r="B812" i="1"/>
  <c r="C812" i="1"/>
  <c r="D812" i="1"/>
  <c r="A813" i="1"/>
  <c r="B813" i="1"/>
  <c r="C813" i="1"/>
  <c r="D813" i="1"/>
  <c r="A814" i="1"/>
  <c r="B814" i="1"/>
  <c r="C814" i="1"/>
  <c r="D814" i="1"/>
  <c r="A815" i="1"/>
  <c r="B815" i="1"/>
  <c r="C815" i="1"/>
  <c r="D815" i="1"/>
  <c r="A816" i="1"/>
  <c r="B816" i="1"/>
  <c r="C816" i="1"/>
  <c r="D816" i="1"/>
  <c r="A817" i="1"/>
  <c r="B817" i="1"/>
  <c r="C817" i="1"/>
  <c r="D817" i="1"/>
  <c r="A818" i="1"/>
  <c r="B818" i="1"/>
  <c r="C818" i="1"/>
  <c r="D818" i="1"/>
  <c r="A819" i="1"/>
  <c r="B819" i="1"/>
  <c r="C819" i="1"/>
  <c r="D819" i="1"/>
  <c r="A820" i="1"/>
  <c r="B820" i="1"/>
  <c r="C820" i="1"/>
  <c r="D820" i="1"/>
  <c r="A821" i="1"/>
  <c r="B821" i="1"/>
  <c r="C821" i="1"/>
  <c r="D821" i="1"/>
  <c r="A822" i="1"/>
  <c r="B822" i="1"/>
  <c r="C822" i="1"/>
  <c r="D822" i="1"/>
  <c r="A823" i="1"/>
  <c r="B823" i="1"/>
  <c r="C823" i="1"/>
  <c r="D823" i="1"/>
  <c r="A824" i="1"/>
  <c r="B824" i="1"/>
  <c r="C824" i="1"/>
  <c r="D824" i="1"/>
  <c r="A825" i="1"/>
  <c r="B825" i="1"/>
  <c r="C825" i="1"/>
  <c r="D825" i="1"/>
  <c r="A826" i="1"/>
  <c r="B826" i="1"/>
  <c r="C826" i="1"/>
  <c r="D826" i="1"/>
  <c r="A827" i="1"/>
  <c r="B827" i="1"/>
  <c r="C827" i="1"/>
  <c r="D827" i="1"/>
  <c r="A828" i="1"/>
  <c r="B828" i="1"/>
  <c r="C828" i="1"/>
  <c r="D828" i="1"/>
  <c r="A829" i="1"/>
  <c r="B829" i="1"/>
  <c r="C829" i="1"/>
  <c r="D829" i="1"/>
  <c r="A830" i="1"/>
  <c r="B830" i="1"/>
  <c r="C830" i="1"/>
  <c r="D830" i="1"/>
  <c r="A831" i="1"/>
  <c r="B831" i="1"/>
  <c r="C831" i="1"/>
  <c r="D831" i="1"/>
  <c r="A832" i="1"/>
  <c r="B832" i="1"/>
  <c r="C832" i="1"/>
  <c r="D832" i="1"/>
  <c r="A833" i="1"/>
  <c r="B833" i="1"/>
  <c r="C833" i="1"/>
  <c r="D833" i="1"/>
  <c r="A834" i="1"/>
  <c r="B834" i="1"/>
  <c r="C834" i="1"/>
  <c r="D834" i="1"/>
  <c r="A835" i="1"/>
  <c r="B835" i="1"/>
  <c r="C835" i="1"/>
  <c r="D835" i="1"/>
  <c r="A836" i="1"/>
  <c r="B836" i="1"/>
  <c r="C836" i="1"/>
  <c r="D836" i="1"/>
  <c r="A837" i="1"/>
  <c r="B837" i="1"/>
  <c r="C837" i="1"/>
  <c r="D837" i="1"/>
  <c r="A838" i="1"/>
  <c r="B838" i="1"/>
  <c r="C838" i="1"/>
  <c r="D838" i="1"/>
  <c r="A839" i="1"/>
  <c r="B839" i="1"/>
  <c r="C839" i="1"/>
  <c r="D839" i="1"/>
  <c r="A4" i="9"/>
  <c r="B4" i="9"/>
  <c r="A5" i="9"/>
  <c r="B5" i="9"/>
  <c r="A6" i="9"/>
  <c r="B6" i="9"/>
  <c r="A7" i="9"/>
  <c r="B7" i="9"/>
  <c r="A8" i="9"/>
  <c r="B8" i="9"/>
  <c r="A9" i="9"/>
  <c r="B9" i="9"/>
  <c r="A10" i="9"/>
  <c r="B10" i="9"/>
  <c r="A11" i="9"/>
  <c r="B11" i="9"/>
  <c r="A12" i="9"/>
  <c r="B12" i="9"/>
  <c r="A13" i="9"/>
  <c r="B13" i="9"/>
  <c r="A14" i="9"/>
  <c r="B14" i="9"/>
  <c r="A15" i="9"/>
  <c r="B15" i="9"/>
  <c r="A16" i="9"/>
  <c r="B16" i="9"/>
  <c r="A17" i="9"/>
  <c r="B17" i="9"/>
  <c r="A18" i="9"/>
  <c r="B18" i="9"/>
  <c r="A19" i="9"/>
  <c r="B19" i="9"/>
  <c r="A20" i="9"/>
  <c r="B20" i="9"/>
  <c r="A1" i="5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</calcChain>
</file>

<file path=xl/sharedStrings.xml><?xml version="1.0" encoding="utf-8"?>
<sst xmlns="http://schemas.openxmlformats.org/spreadsheetml/2006/main" count="14170" uniqueCount="1004">
  <si>
    <t>US Pwr Fin Swap  ISO NY Z-A Peak         07-11May01      USD/MWh</t>
  </si>
  <si>
    <t>FAILURE: Base product not active for hedge</t>
  </si>
  <si>
    <t>US Pwr Fin Swap  ISO NY Z-G Peak         02May01         USD/MWh</t>
  </si>
  <si>
    <t>US Pwr Fin Swap  ISO NY Z-A Peak         02-04May01      USD/MWh</t>
  </si>
  <si>
    <t>US Gas Basis     Waha                    Nov01-Mar02     USD/MM</t>
  </si>
  <si>
    <t>V68852.1</t>
  </si>
  <si>
    <t>US Gas Basis     Waha                    Jun-Oct01       USD/MM</t>
  </si>
  <si>
    <t>V68855.1</t>
  </si>
  <si>
    <t>US Pwr Phy Firm  Cinergy Peak            03-31May01      USD/MWh</t>
  </si>
  <si>
    <t>US Pwr Phy Firm  PJM-W Peak              14-31May01      USD/MWh</t>
  </si>
  <si>
    <t>US Pwr Phy Firm  PALVE Peak              Sep01           USD/MWh</t>
  </si>
  <si>
    <t>MMOTLEY</t>
  </si>
  <si>
    <t>US Gas Basis     NNG Ventura             Jun-Oct01       USD/MM</t>
  </si>
  <si>
    <t>V70048.1</t>
  </si>
  <si>
    <t>US Pwr Phy Firm  PALVE Peak              Jun01           USD/MWh</t>
  </si>
  <si>
    <t>US Pwr Fin Swap  ISO NY Z-G Peak         02-04May01      USD/MWh</t>
  </si>
  <si>
    <t>US Pwr Fin Swap  ISO NY Z-G Peak         07-11May01      USD/MWh</t>
  </si>
  <si>
    <t>US Pwr Fin Swap  ISO NY Z-A Peak         Oct-Dec01       USD/MWh</t>
  </si>
  <si>
    <t>US Pwr Phy CAISO NP15 Peak               03May01         USD/MWh</t>
  </si>
  <si>
    <t>US Pwr Fin Swap  ISO NY Z-G Peak         03May01         USD/MWh</t>
  </si>
  <si>
    <t>US Pwr Phy Firm  Mid-C Peak              Oct-Dec01       USD/MWh</t>
  </si>
  <si>
    <t>US Gas Basis     SONAT LA                Jun-Oct01       USD/MM</t>
  </si>
  <si>
    <t>V71833.1</t>
  </si>
  <si>
    <t>US Gas Daily FIN OPT (Floating Strike)</t>
  </si>
  <si>
    <t>US Gas Daily Opt GD/D HHub - IF HHub EP  Jun-Oct01       USD/MM</t>
  </si>
  <si>
    <t>LMAY2</t>
  </si>
  <si>
    <t>OPTIONS-GDOPT</t>
  </si>
  <si>
    <t>V71963.1</t>
  </si>
  <si>
    <t>US Pwr Phy Firm  Mid-C Peak              04-31May01      USD/MWh</t>
  </si>
  <si>
    <t>SCRANDA</t>
  </si>
  <si>
    <t>ST-NW</t>
  </si>
  <si>
    <t>US Pwr Phy CAISO SP15 Peak               Jul01           USD/MWh</t>
  </si>
  <si>
    <t>US Pwr Phy Firm  COB N/S Peak            Jul-Sep01       USD/MWh</t>
  </si>
  <si>
    <t>US Gas Daily Opt GD/D HHub - IF HHub EC  Jun-Oct01       USD/MM</t>
  </si>
  <si>
    <t>US Pwr Phy Firm  Cinergy Peak            Jan-Feb02       USD/MWh</t>
  </si>
  <si>
    <t>US Pwr Phy CAISO NP15 Peak               04-05May01      USD/MWh</t>
  </si>
  <si>
    <t>TransAlta Energy Marketing (US) Inc.</t>
  </si>
  <si>
    <t>CAN Pwr Swap     PPoA Peak               05-31May01      CAD/MWh</t>
  </si>
  <si>
    <t>US Gas Daily     HSC                     04-31May01      USD/MM</t>
  </si>
  <si>
    <t>V74291.1</t>
  </si>
  <si>
    <t>V74292.1</t>
  </si>
  <si>
    <t>US Pwr Phy CAISO NP15 OffPk              04-05May01      USD/MWh</t>
  </si>
  <si>
    <t>US Pwr Phy Firm  PALVE Peak              Oct-Dec01       USD/MWh</t>
  </si>
  <si>
    <t>US Pwr Phy Firm  PJM-W Peak              04May01         USD/MWh</t>
  </si>
  <si>
    <t>ONEOK Energy Marketing and Trading Company, L.P.</t>
  </si>
  <si>
    <t>V74760.1</t>
  </si>
  <si>
    <t>US Pwr Phy Firm  PALVE Peak              Jan-Mar02       USD/MWh</t>
  </si>
  <si>
    <t>US Pwr Phy CAISO SP15 Peak               Apr-Jun02       USD/MWh</t>
  </si>
  <si>
    <t>US Gas Basis     EP SanJuan              Nov01-Mar02     USD/MM</t>
  </si>
  <si>
    <t>MSANCH2</t>
  </si>
  <si>
    <t>GD-New-Jr</t>
  </si>
  <si>
    <t>V75235.1</t>
  </si>
  <si>
    <t>Wabash Valley Power Association Inc.</t>
  </si>
  <si>
    <t>US Pwr Phy Firm  Cinergy Peak            07-11May01      USD/MWh</t>
  </si>
  <si>
    <t>US Pwr Phy Firm  PJM-W Peak              08May01         USD/MWh</t>
  </si>
  <si>
    <t>US Pwr Phy Firm  PJM-W Peak              09-11May01      USD/MWh</t>
  </si>
  <si>
    <t>US Pwr Phy CAISO NP15 Peak               08May01         USD/MWh</t>
  </si>
  <si>
    <t>US Pwr Phy CAISO NP15 OffPk              08May01         USD/MWh</t>
  </si>
  <si>
    <t>PPLATTE</t>
  </si>
  <si>
    <t>US East Power Phy Fwd Firm Unplan B</t>
  </si>
  <si>
    <t>US Pwr Phy Unp B ERCOT Peak              09-31May01      USD/MWh</t>
  </si>
  <si>
    <t>BOBOL004</t>
  </si>
  <si>
    <t>CDEAN</t>
  </si>
  <si>
    <t>ST-ERCOT</t>
  </si>
  <si>
    <t>US Pwr Phy Firm  Cinergy Peak            09-31May01      USD/MWh</t>
  </si>
  <si>
    <t>US Gas Basis     NGI Chicago             Apr-Oct02       USD/MM</t>
  </si>
  <si>
    <t>V79231.1</t>
  </si>
  <si>
    <t>US Pwr Phy Firm  Mid-C Peak              Jan-Mar02       USD/MWh</t>
  </si>
  <si>
    <t>US Pwr Phy Firm  PALVE OffPk             09-31May01      USD/MWh</t>
  </si>
  <si>
    <t>US Pwr Phy CAISO NP15 Peak               Oct-Dec01       USD/MWh</t>
  </si>
  <si>
    <t>US Pwr Phy Firm  NEPOOL Peak             Jul-Aug02       USD/MWh</t>
  </si>
  <si>
    <t>V80086.1</t>
  </si>
  <si>
    <t>US Pwr Fin Swap  ISO NY Z-G Peak         Jun01           USD/MWh</t>
  </si>
  <si>
    <t>CAN Pwr Swap     PPoA Flat               Jun01           CAD/MWh</t>
  </si>
  <si>
    <t>US Pwr Phy Firm  PJM-W Peak              09May01         USD/MWh</t>
  </si>
  <si>
    <t>US Pwr Phy Firm  COMED Peak              09May01         USD/MWh</t>
  </si>
  <si>
    <t>JKING6</t>
  </si>
  <si>
    <t>ST-Main</t>
  </si>
  <si>
    <t>US Pwr Phy Firm  PJM-W Peak              10-11May01      USD/MWh</t>
  </si>
  <si>
    <t>Carolina Power &amp; Light Company</t>
  </si>
  <si>
    <t>US Pwr Phy Firm  PJM-W Peak              21-31May01      USD/MWh</t>
  </si>
  <si>
    <t>US Pwr Phy CAISO NP15 Peak               09May01         USD/MWh</t>
  </si>
  <si>
    <t>US Gas Basis     NNG Ventura             Nov01-Mar02     USD/MM</t>
  </si>
  <si>
    <t>V81412.1</t>
  </si>
  <si>
    <t>US Pwr Phy Firm  Entergy Peak            10-31May01      USD/MWh</t>
  </si>
  <si>
    <t>DCURTIS09</t>
  </si>
  <si>
    <t>JFORNEY</t>
  </si>
  <si>
    <t>ST-SPP</t>
  </si>
  <si>
    <t>US Pwr Phy Firm  NEPOOL Off-Peak         09May01         USD/MWh</t>
  </si>
  <si>
    <t>V81830.1</t>
  </si>
  <si>
    <t>US Pwr Phy Unp B ERCOT Peak              14-18May01      USD/MWh</t>
  </si>
  <si>
    <t>US Pwr Phy Firm  NEPOOL Peak             10-11May01      USD/MWh</t>
  </si>
  <si>
    <t>US Pwr Phy Firm  NEPOOL Peak             14-18May01      USD/MWh</t>
  </si>
  <si>
    <t>US Pwr Phy Unp B ERCOT Peak              Oct-Dec01       USD/MWh</t>
  </si>
  <si>
    <t>DSMITH3</t>
  </si>
  <si>
    <t>LT-ERCOT</t>
  </si>
  <si>
    <t>Idaho Power Company</t>
  </si>
  <si>
    <t>US Gas Basis     GD/M Mich Con           Jun01           USD/MM</t>
  </si>
  <si>
    <t>V84682.1</t>
  </si>
  <si>
    <t>US Pwr Phy CAISO SP15 Peak               Jul-Sep02       USD/MWh</t>
  </si>
  <si>
    <t>US Gas Basis     ColGulf LA              Jun-Oct01       USD/MM</t>
  </si>
  <si>
    <t>V84143.1</t>
  </si>
  <si>
    <t>US Pwr Fin Swap  ISO NY Z-A Peak         14-18May01      USD/MWh</t>
  </si>
  <si>
    <t>US Gas Basis     TETCO WLA               Jun-Oct01       USD/MM</t>
  </si>
  <si>
    <t>V86960.1</t>
  </si>
  <si>
    <t>US Gas Basis     TETCO WLA               Jun01           USD/MM</t>
  </si>
  <si>
    <t>V86961.1</t>
  </si>
  <si>
    <t>US Pwr Phy CAISO NP15 Peak               11-12May01      USD/MWh</t>
  </si>
  <si>
    <t>US Gas Basis     GD/M Mich Con           Jun-Oct01       USD/MM</t>
  </si>
  <si>
    <t>V88810.1</t>
  </si>
  <si>
    <t>US Pwr Phy Firm  Mid-C OffPk             Jun01           USD/MWh</t>
  </si>
  <si>
    <t>US Gas Basis     NWPL RkyMtn             Nov01-Mar02     USD/MM</t>
  </si>
  <si>
    <t>V88983.1</t>
  </si>
  <si>
    <t>US Gas Phy Index Firm non-TX &gt;1Mo&lt;1Yr</t>
  </si>
  <si>
    <t>US Gas Phy Index GD/M Mich Con           Nov01-Mar02     USD/MM</t>
  </si>
  <si>
    <t>ENA - IM Mkt Central MICH</t>
  </si>
  <si>
    <t>V90721.1 / 783279</t>
  </si>
  <si>
    <t>Edison Mission Marketing &amp; Trading Inc.</t>
  </si>
  <si>
    <t>FAILURE: Order pended due to limit price violation</t>
  </si>
  <si>
    <t>US Pwr Fin Swap  ISO NY Z-A Peak         14May01         USD/MWh</t>
  </si>
  <si>
    <t>US Pwr Phy Firm  PJM-W Peak              15-18May01      USD/MWh</t>
  </si>
  <si>
    <t>US Pwr Phy Firm  PJM-W Peak              14May01         USD/MWh</t>
  </si>
  <si>
    <t>US Pwr Phy Firm  Cinergy Peak            14May01         USD/MWh</t>
  </si>
  <si>
    <t>Calpine Energy Services, L.P.</t>
  </si>
  <si>
    <t>US Pwr Phy Unp B ERCOT Peak              15-18May01      USD/MWh</t>
  </si>
  <si>
    <t>US Pwr Phy CAISO NP15 OffPk              13-14May01      USD/MWh</t>
  </si>
  <si>
    <t>US Gas Basis     EP Permian              Jun01           USD/MM</t>
  </si>
  <si>
    <t>V91159.1</t>
  </si>
  <si>
    <t>US Pwr Phy CAISO NP15 Peak               14May01         USD/MWh</t>
  </si>
  <si>
    <t>US Gas Basis     GD/M Mich Con           Apr-Oct02       USD/MM</t>
  </si>
  <si>
    <t>V91739.1</t>
  </si>
  <si>
    <t>US Pwr Phy Firm  PALVE Peak              Jul01           USD/MWh</t>
  </si>
  <si>
    <t>US Pwr Phy Firm  Cinergy Peak            15-31May01      USD/MWh</t>
  </si>
  <si>
    <t>US Pwr Phy Firm  NEPOOL Peak             21-25May01      USD/MWh</t>
  </si>
  <si>
    <t>US Pwr Phy CAISO NP15 OffPk              15May01         USD/MWh</t>
  </si>
  <si>
    <t>US Pwr Phy CAISO NP15 OffPk odd-lot      15May01         USD/MWh</t>
  </si>
  <si>
    <t>US Pwr Phy CAISO NP15 Peak odd-lot       15May01         USD/MWh</t>
  </si>
  <si>
    <t>V93912.1</t>
  </si>
  <si>
    <t>US Pwr Phy Firm  PJM-W Peak              16-18May01      USD/MWh</t>
  </si>
  <si>
    <t>Broker Savings</t>
  </si>
  <si>
    <t>Broker Fees</t>
  </si>
  <si>
    <t>COMM</t>
  </si>
  <si>
    <t>US West Power</t>
  </si>
  <si>
    <t>US East Power</t>
  </si>
  <si>
    <t>VOLUME</t>
  </si>
  <si>
    <t>Data</t>
  </si>
  <si>
    <t>BROKER SAVING</t>
  </si>
  <si>
    <t>Total BROKER SAVING</t>
  </si>
  <si>
    <t>Total DEAL COUNT</t>
  </si>
  <si>
    <t>DEAL COUNT</t>
  </si>
  <si>
    <t>CAN Power</t>
  </si>
  <si>
    <t>EnronOnline Broker Detail for 6/6/2001</t>
  </si>
  <si>
    <t>US Pwr Phy Firm  PJM-W Peak              Jul01           USD/MWh</t>
  </si>
  <si>
    <t>US Pwr Phy Firm  SOCO Peak               07Jun01         USD/MWh</t>
  </si>
  <si>
    <t>US Pwr Phy Firm  COMED Peak              11-15Jun01      USD/MWh</t>
  </si>
  <si>
    <t>US Pwr Phy Firm  Cinergy Peak            Oct-Dec01       USD/MWh</t>
  </si>
  <si>
    <t>US Gas Basis     HSC                     Jul-Oct01       USD/MM</t>
  </si>
  <si>
    <t>VE9119.1</t>
  </si>
  <si>
    <t>VE9393.1</t>
  </si>
  <si>
    <t>VE9398.1</t>
  </si>
  <si>
    <t>CAN Pwr Swap     PPoA Flat               Jul-Sep01       CAD/MWh</t>
  </si>
  <si>
    <t>US Gas Basis     ANR LA                  Jul-Oct01       USD/MM</t>
  </si>
  <si>
    <t>LBAG1234</t>
  </si>
  <si>
    <t>VE9613.1</t>
  </si>
  <si>
    <t>US Pwr Phy Firm  SOCO Peak               08Jun01         USD/MWh</t>
  </si>
  <si>
    <t>US Pwr Phy Firm  TVA Peak                08-30Jun01      USD/MWh</t>
  </si>
  <si>
    <t>US Pwr Phy Firm  NEPOOL Peak             25-29Jun01      USD/MWh</t>
  </si>
  <si>
    <t>US Pwr Phy Firm  TVA Peak                25-29Jun01      USD/MWh</t>
  </si>
  <si>
    <t>US Pwr Phy Firm  Cinergy Peak            25-29Jun01      USD/MWh</t>
  </si>
  <si>
    <t>US Pwr Phy Firm  Cinergy Peak            02-06Jul01      USD/MWh</t>
  </si>
  <si>
    <t>US Pwr Phy Unp B ERCOT Peak              11-15Jun01      USD/MWh</t>
  </si>
  <si>
    <t>VF0942.1 / 835236</t>
  </si>
  <si>
    <t>Idaho Power Company, dba IDACORP Energy</t>
  </si>
  <si>
    <t>US Pwr Phy Firm  PALVE OffPk             08-30Jun01      USD/MWh</t>
  </si>
  <si>
    <t>BHAM1234</t>
  </si>
  <si>
    <t>VE8930.1</t>
  </si>
  <si>
    <t>VE9591.1</t>
  </si>
  <si>
    <t>US Pwr Phy Firm  NEPOOL Peak             08Jun01         USD/MWh</t>
  </si>
  <si>
    <t>US Pwr Phy Firm  Cinergy Peak            08Jun01         USD/MWh</t>
  </si>
  <si>
    <t>US Pwr Phy Firm  PJM-W Peak              08Jun01         USD/MWh</t>
  </si>
  <si>
    <t>EnronOnline Exchange Detail for 6/6/2001</t>
  </si>
  <si>
    <t>EXCHANGE DETAIL</t>
  </si>
  <si>
    <t>US Pwr Phy Firm  PJM-W Peak              17-18May01      USD/MWh</t>
  </si>
  <si>
    <t>V95920.1</t>
  </si>
  <si>
    <t>V95936.1</t>
  </si>
  <si>
    <t>US Pwr Phy CAISO NP15 Peak               16May01         USD/MWh</t>
  </si>
  <si>
    <t>US Pwr Phy CAISO NP15 OffPk              16May01         USD/MWh</t>
  </si>
  <si>
    <t>US Gas Basis     Transco St.65           Jun01           USD/MM</t>
  </si>
  <si>
    <t>V96510.1</t>
  </si>
  <si>
    <t>US Gas Basis     TCO Pool                Jun01           USD/MM</t>
  </si>
  <si>
    <t>JSCH1234</t>
  </si>
  <si>
    <t>BMCKAY</t>
  </si>
  <si>
    <t>FT-NY</t>
  </si>
  <si>
    <t>V96547.1</t>
  </si>
  <si>
    <t>V97520.1</t>
  </si>
  <si>
    <t>US Pwr Phy Firm  COMED Peak              21-25May01      USD/MWh</t>
  </si>
  <si>
    <t>US Pwr Phy Firm  Cinergy Peak            17-18May01      USD/MWh</t>
  </si>
  <si>
    <t>aizenstark</t>
  </si>
  <si>
    <t>Amerex Natural Gas I, Ltd.</t>
  </si>
  <si>
    <t>US Gas Basis     NGPL Midcont            Nov01-Mar02     USD/MM</t>
  </si>
  <si>
    <t>Amerex Natural Gas I, Ltd. Total</t>
  </si>
  <si>
    <t>US Pwr Phy CAISO NP15 OffPk              17May01         USD/MWh</t>
  </si>
  <si>
    <t>V99411.1</t>
  </si>
  <si>
    <t>US Gas Basis     HHub                    Jun01           USD/MM</t>
  </si>
  <si>
    <t>V99439.1</t>
  </si>
  <si>
    <t>US Gas Basis     NNG Ventura             Jul-Oct01       USD/MM</t>
  </si>
  <si>
    <t>V99489.1</t>
  </si>
  <si>
    <t>Conectiv Energy Supply, Inc.</t>
  </si>
  <si>
    <t>US Pwr Phy Firm  PJM-W Peak              17May01         USD/MWh</t>
  </si>
  <si>
    <t>TPAR1234</t>
  </si>
  <si>
    <t>V99709.1</t>
  </si>
  <si>
    <t>US Gas Basis     NGI Chicago             Jun01           USD/MM</t>
  </si>
  <si>
    <t>V99729.1</t>
  </si>
  <si>
    <t>US Gas Daily     IF GD/D HSC             Jun01           USD/MM</t>
  </si>
  <si>
    <t>MCAR1234</t>
  </si>
  <si>
    <t>V99865.1</t>
  </si>
  <si>
    <t>Cinergy Capital &amp; Trading Inc.</t>
  </si>
  <si>
    <t>VA0227.1</t>
  </si>
  <si>
    <t>Pinnacle West Capital Corporation</t>
  </si>
  <si>
    <t>VA0378.1</t>
  </si>
  <si>
    <t>VA0523.1</t>
  </si>
  <si>
    <t>US Gas Daily     GD/M-D Mich Con         Jun01           USD/MM</t>
  </si>
  <si>
    <t>VA0689.1</t>
  </si>
  <si>
    <t>US Gas Basis     TETCO STX               Jun01           USD/MM</t>
  </si>
  <si>
    <t>VA0967.1</t>
  </si>
  <si>
    <t>US Gas Basis     TENN TX                 Jun01           USD/MM</t>
  </si>
  <si>
    <t>VA0991.1</t>
  </si>
  <si>
    <t>CHRISB008</t>
  </si>
  <si>
    <t>US Gas Basis     NNG Ventura             Jun01           USD/MM</t>
  </si>
  <si>
    <t>VA1696.1</t>
  </si>
  <si>
    <t>US Gas Daily     IF GD/D Waha            Jun01           USD/MM</t>
  </si>
  <si>
    <t>SGRA1234</t>
  </si>
  <si>
    <t>VA2281.1</t>
  </si>
  <si>
    <t>Public Service Electric and Gas Company</t>
  </si>
  <si>
    <t>US Pwr Fin Swap  ISO NY Z-G Peak         17May01         USD/MWh</t>
  </si>
  <si>
    <t>Nevada Power Company</t>
  </si>
  <si>
    <t>US Gas Basis     NGI Chicago             Nov01-Mar02     USD/MM</t>
  </si>
  <si>
    <t>US Pwr Phy Firm  PJM-W Peak              21-25May01      USD/MWh</t>
  </si>
  <si>
    <t>Amerex Power, Ltd.</t>
  </si>
  <si>
    <t>US Pwr Phy Firm  PJM-W Peak              18May01         USD/MWh</t>
  </si>
  <si>
    <t>US Pwr Phy CAISO NP15 Peak               18-19May01      USD/MWh</t>
  </si>
  <si>
    <t>US Pwr Phy CAISO NP15 Peak odd-lot       18-19May01      USD/MWh</t>
  </si>
  <si>
    <t>US Pwr Phy CAISO NP15 OffPk              18-19May01      USD/MWh</t>
  </si>
  <si>
    <t>US Pwr Phy CAISO NP15 OffPk odd-lot      18-19May01      USD/MWh</t>
  </si>
  <si>
    <t>VA2743.1</t>
  </si>
  <si>
    <t>MLORENZ</t>
  </si>
  <si>
    <t>Pacificorp</t>
  </si>
  <si>
    <t>US Pwr Phy Firm  Mid-C Peak              21-31May01      USD/MWh</t>
  </si>
  <si>
    <t>US Pwr Phy Firm  TVA Peak                21-25May01      USD/MWh</t>
  </si>
  <si>
    <t>LRAT1234</t>
  </si>
  <si>
    <t>MCARSON2</t>
  </si>
  <si>
    <t>ST-SERC</t>
  </si>
  <si>
    <t>US Pwr Phy Firm  NEPOOL Peak             29-31May01      USD/MWh</t>
  </si>
  <si>
    <t>VA4032.1</t>
  </si>
  <si>
    <t>US Pwr Phy Firm  PALVE OffPk             Jun01           USD/MWh</t>
  </si>
  <si>
    <t>US Gas Basis     NWPL RkyMtn             Jun01           USD/MM</t>
  </si>
  <si>
    <t>SHAL1234</t>
  </si>
  <si>
    <t>VA4412.1</t>
  </si>
  <si>
    <t>VA4472.1</t>
  </si>
  <si>
    <t>VA4484.1</t>
  </si>
  <si>
    <t>US Gas Basis     PEPL                    Nov01-Mar02     USD/MM</t>
  </si>
  <si>
    <t>US Gas Basis     NGI Chicago             Jun-Oct01       USD/MM</t>
  </si>
  <si>
    <t>US Pwr Phy CAISO NP15 Peak               21May01         USD/MWh</t>
  </si>
  <si>
    <t>VA5968.1</t>
  </si>
  <si>
    <t>US Pwr Phy Unp B ERCOT Peak              22-25May01      USD/MWh</t>
  </si>
  <si>
    <t>RBALLATO</t>
  </si>
  <si>
    <t>Louisville Gas And Electric Company</t>
  </si>
  <si>
    <t>US Pwr Phy Firm  Cinergy OffPk           Jun01           USD/MWh</t>
  </si>
  <si>
    <t>FAILURE: counterparty has no access to product</t>
  </si>
  <si>
    <t>US Pwr Phy Firm  Cinergy Peak            22-25May01      USD/MWh</t>
  </si>
  <si>
    <t>Amerex Power, Ltd. Total</t>
  </si>
  <si>
    <t>US Pwr Phy Firm  PJM-W OffPk             22May01         USD/MWh</t>
  </si>
  <si>
    <t>US Pwr Phy CAISO NP15 Peak odd-lot       22May01         USD/MWh</t>
  </si>
  <si>
    <t>US Pwr Phy CAISO NP15 OffPk              22May01         USD/MWh</t>
  </si>
  <si>
    <t>US Pwr Phy CAISO NP15 OffPk odd-lot      22May01         USD/MWh</t>
  </si>
  <si>
    <t>US Gas Basis     NNG Demarc              Jun01           USD/MM</t>
  </si>
  <si>
    <t>FPIC1234</t>
  </si>
  <si>
    <t>VA9074.1</t>
  </si>
  <si>
    <t>VA9315.1</t>
  </si>
  <si>
    <t>US Pwr Phy Firm  COMED Peak              Oct-Dec01       USD/MWh</t>
  </si>
  <si>
    <t>US Gas Daily     IF GD/D HHub            Jun01           USD/MM</t>
  </si>
  <si>
    <t>VA9471.1</t>
  </si>
  <si>
    <t>VA9496.1</t>
  </si>
  <si>
    <t>VA9505.1</t>
  </si>
  <si>
    <t>VA9507.1</t>
  </si>
  <si>
    <t>VA9512.1</t>
  </si>
  <si>
    <t>VA9526.1</t>
  </si>
  <si>
    <t>VA9533.1</t>
  </si>
  <si>
    <t>US Pwr Phy Firm  PALVE Peak              Jan-Dec02       USD/MWh</t>
  </si>
  <si>
    <t>VB0260.1</t>
  </si>
  <si>
    <t>VB0273.1</t>
  </si>
  <si>
    <t>VB0283.1</t>
  </si>
  <si>
    <t>VB0285.1</t>
  </si>
  <si>
    <t>VB0951.1</t>
  </si>
  <si>
    <t>US Pwr Phy Firm  NEPOOL Peak             23May01         USD/MWh</t>
  </si>
  <si>
    <t>US Pwr Phy Firm  PJM-W Peak              23May01         USD/MWh</t>
  </si>
  <si>
    <t>US Pwr Phy Unp B ERCOT Peak              Sep01           USD/MWh</t>
  </si>
  <si>
    <t>BDAH1234</t>
  </si>
  <si>
    <t>US Pwr Phy Firm  PALVE Peak              23-24May01      USD/MWh</t>
  </si>
  <si>
    <t>US Pwr Phy Firm  PALVE OffPk             Jul01           USD/MWh</t>
  </si>
  <si>
    <t>US Pwr Phy Firm  PALVE OffPk             Sep01           USD/MWh</t>
  </si>
  <si>
    <t>True Quote LLC</t>
  </si>
  <si>
    <t>Exchange</t>
  </si>
  <si>
    <t>US Pwr Phy Firm  NEPOOL Peak             06Jun01         USD/MWh</t>
  </si>
  <si>
    <t>EXCHTQ00</t>
  </si>
  <si>
    <t>N</t>
  </si>
  <si>
    <t>US Pwr Phy Firm  PJM-W Peak              06Jun01         USD/MWh</t>
  </si>
  <si>
    <t>Total</t>
  </si>
  <si>
    <t>(All)</t>
  </si>
  <si>
    <t>True Quote LLC Total</t>
  </si>
  <si>
    <t>LTD</t>
  </si>
  <si>
    <t>US Pwr Phy Firm  PALVE Peak              06Jun01         USD/MWh</t>
  </si>
  <si>
    <t>Count</t>
  </si>
  <si>
    <t>Exchange Party</t>
  </si>
  <si>
    <t>US Pwr Phy Firm  Cinergy Peak            May02           USD/MWh</t>
  </si>
  <si>
    <t>US Pwr Phy Firm  COMED Peak              Jul01           USD/MWh</t>
  </si>
  <si>
    <t>US Pwr Fin Swap  ISO NY Z-G Peak         07-30Jun01      USD/MWh</t>
  </si>
  <si>
    <t>US Pwr Phy Firm  SOCO Peak               11-15Jun01      USD/MWh</t>
  </si>
  <si>
    <t>US Pwr Fin Swap  ISO NY Z-G Peak         06Jun01         USD/MWh</t>
  </si>
  <si>
    <t>US Pwr Phy Firm  Cinergy Peak            07-30Jun01      USD/MWh</t>
  </si>
  <si>
    <t>US Pwr Phy Unp B ERCOT Peak              Sep02           USD/MWh</t>
  </si>
  <si>
    <t>LG&amp;E Energy Marketing Inc.</t>
  </si>
  <si>
    <t>US Pwr Phy Firm  TVA Peak                06Jun01         USD/MWh</t>
  </si>
  <si>
    <t>US Pwr Phy Firm  PALVE OffPk             06Jun01         USD/MWh</t>
  </si>
  <si>
    <t>US Pwr Phy Firm  SOCO Peak               07-08Jun01      USD/MWh</t>
  </si>
  <si>
    <t>US Pwr Phy Firm  SOCO Peak               06Jun01         USD/MWh</t>
  </si>
  <si>
    <t>US Pwr Phy CAISO NP15 OffPk odd-lot      06Jun01         USD/MWh</t>
  </si>
  <si>
    <t>US Pwr Phy Firm  Entergy Peak            11-15Jun01      USD/MWh</t>
  </si>
  <si>
    <t>VE5593.1</t>
  </si>
  <si>
    <t>US Gas Basis     Waha                    Jul01           USD/MM</t>
  </si>
  <si>
    <t>VE5688.1</t>
  </si>
  <si>
    <t>VE5917.1</t>
  </si>
  <si>
    <t>US Pwr Phy Firm  Entergy Peak            Jul01           USD/MWh</t>
  </si>
  <si>
    <t>US Pwr Phy Unp B ERCOT Peak              07-30Jun01      USD/MWh</t>
  </si>
  <si>
    <t>US Gas Basis     TGT Z-SL                Jul-Oct01       USD/MM</t>
  </si>
  <si>
    <t>VE7228.1</t>
  </si>
  <si>
    <t>US Pwr Phy Firm  PJM-W Peak              07-08Jun01      USD/MWh</t>
  </si>
  <si>
    <t>US Gas Basis     HSC                     Aug01           USD/MM</t>
  </si>
  <si>
    <t>VE7797.1</t>
  </si>
  <si>
    <t>US Gas Basis     PEPL                    Jul01           USD/MM</t>
  </si>
  <si>
    <t>VE8048.1</t>
  </si>
  <si>
    <t>US Pwr Phy Firm  Cinergy Peak            Jul01           USD/MWh</t>
  </si>
  <si>
    <t>US Pwr Phy Firm  NEPOOL Peak             07Jun01         USD/MWh</t>
  </si>
  <si>
    <t>US Pwr Phy Firm  Cinergy Peak            Aug01           USD/MWh</t>
  </si>
  <si>
    <t>US Pwr Phy Firm  Mid-C Peak              07-30Jun01      USD/MWh</t>
  </si>
  <si>
    <t>US Gas Phy Index NGI APC/ANR WillCo      Nov01-Mar02     USD/MM</t>
  </si>
  <si>
    <t>VE8496.1 / 832001</t>
  </si>
  <si>
    <t>US Pwr Phy Firm  COMED Peak              Aug01           USD/MWh</t>
  </si>
  <si>
    <t>US Gas Basis     NGI SoCal               Apr-Oct02       USD/MM</t>
  </si>
  <si>
    <t>US Pwr Phy CAISO NP15 Peak               23-24May01      USD/MWh</t>
  </si>
  <si>
    <t>US Pwr Phy CAISO NP15 OffPk              23-24May01      USD/MWh</t>
  </si>
  <si>
    <t>US Pwr Phy Firm  PALVE OffPk             Aug01           USD/MWh</t>
  </si>
  <si>
    <t>US Pwr Phy CAISO SP15 Peak               23-24May01      USD/MWh</t>
  </si>
  <si>
    <t>US Pwr Phy CAISO NP15 Peak odd-lot       23-24May01      USD/MWh</t>
  </si>
  <si>
    <t>US Pwr Phy CAISO NP15 OffPk odd-lot      23-24May01      USD/MWh</t>
  </si>
  <si>
    <t>US Pwr Phy Firm  Cinergy Peak            28May-01Jun     USD/MWh</t>
  </si>
  <si>
    <t>NGTS LLC</t>
  </si>
  <si>
    <t>VB1682.1</t>
  </si>
  <si>
    <t>Florida Power Corporation</t>
  </si>
  <si>
    <t>US Pwr Phy Firm  TVA Peak                28May-01Jun     USD/MWh</t>
  </si>
  <si>
    <t>VB2302.1</t>
  </si>
  <si>
    <t>US Gas Basis     Trunk/LA                Apr-Oct02       USD/MM</t>
  </si>
  <si>
    <t>VB2545.1</t>
  </si>
  <si>
    <t>US Gas Basis     HSC                     Jun-Oct01       USD/MM</t>
  </si>
  <si>
    <t>VB2564.1</t>
  </si>
  <si>
    <t>VB2567.1</t>
  </si>
  <si>
    <t>VB2572.1</t>
  </si>
  <si>
    <t>US Pwr Phy CAISO SP15 Peak               Oct-Dec02       USD/MWh</t>
  </si>
  <si>
    <t>CAN Gas Basis    Sumas                   Jun01           USD/MM</t>
  </si>
  <si>
    <t>SCOTTK01</t>
  </si>
  <si>
    <t>VB3221.1</t>
  </si>
  <si>
    <t>US Gas Swap      Nymex                   Jan-Dec02       USD/MM</t>
  </si>
  <si>
    <t>US Pwr Phy Firm  PJM-W Peak              25-31May01      USD/MWh</t>
  </si>
  <si>
    <t>PJMPower</t>
  </si>
  <si>
    <t>US Pwr Phy Firm  NEPOOL Peak             24May01         USD/MWh</t>
  </si>
  <si>
    <t>NepoolDesk</t>
  </si>
  <si>
    <t>US Pwr Phy Firm  PJM-W Peak              25May01         USD/MWh</t>
  </si>
  <si>
    <t>US Pwr Phy Firm  PALVE Peak              Aug01           USD/MWh</t>
  </si>
  <si>
    <t>POWERWEST</t>
  </si>
  <si>
    <t>US Pwr Phy Unp B ERCOT Peak              Jan-Feb02       USD/MWh</t>
  </si>
  <si>
    <t>US Pwr Phy Firm  Cinergy Peak            Jun02           USD/MWh</t>
  </si>
  <si>
    <t>US Gas Basis     TETCO ELA               Jun01           USD/MM</t>
  </si>
  <si>
    <t>VB5189.1</t>
  </si>
  <si>
    <t>e prime, inc.</t>
  </si>
  <si>
    <t>Amerex Natural Gas I,orp.</t>
  </si>
  <si>
    <t>US Gas Basis     HSC                     Jun01           USD/MM</t>
  </si>
  <si>
    <t>GLEE1234</t>
  </si>
  <si>
    <t>VB5192.1</t>
  </si>
  <si>
    <t>VB5229.1</t>
  </si>
  <si>
    <t>VB5276.1</t>
  </si>
  <si>
    <t>Amerex Natural Gas I,rading, LLC</t>
  </si>
  <si>
    <t>VB5400.1</t>
  </si>
  <si>
    <t>VB5405.1</t>
  </si>
  <si>
    <t>Amerex Natural Gas I,Inc.</t>
  </si>
  <si>
    <t>VB5411.1</t>
  </si>
  <si>
    <t>US Gas Basis     PEPL                    Jun01           USD/MM</t>
  </si>
  <si>
    <t>VB5658.1</t>
  </si>
  <si>
    <t>VB5685.1</t>
  </si>
  <si>
    <t>VB5687.1</t>
  </si>
  <si>
    <t>US Pwr Phy Firm  PJM-W Peak              04-08Jun01      USD/MWh</t>
  </si>
  <si>
    <t>US Pwr Phy Firm  TVA Peak                Jun01           USD/MWh</t>
  </si>
  <si>
    <t>LT-SERC</t>
  </si>
  <si>
    <t>US Gas Basis     NGPL LA                 Jun-Oct01       USD/MM</t>
  </si>
  <si>
    <t>VB6514.1</t>
  </si>
  <si>
    <t>VB6580.1</t>
  </si>
  <si>
    <t>US Pwr Phy Unp B ERCOT Peak              01-08Jun01      USD/MWh</t>
  </si>
  <si>
    <t>DATE</t>
  </si>
  <si>
    <t>DEALS</t>
  </si>
  <si>
    <t>US Pwr Phy Firm  NEPOOL Peak             25May01         USD/MWh</t>
  </si>
  <si>
    <t>US Pwr Phy Firm  Entergy Peak            25May01         USD/MWh</t>
  </si>
  <si>
    <t>US Pwr Phy Firm  Entergy Peak            Jun01           USD/MWh</t>
  </si>
  <si>
    <t>LT-SPP</t>
  </si>
  <si>
    <t>CBOHN010</t>
  </si>
  <si>
    <t>US Pwr Fin Swap  ISO NY Z-G Peak         04-08Jun01      USD/MWh</t>
  </si>
  <si>
    <t>NYSPower</t>
  </si>
  <si>
    <t>MSCH1234</t>
  </si>
  <si>
    <t>US Pwr Phy Firm  Mid-C Peak              Jul01           USD/MWh</t>
  </si>
  <si>
    <t>US Pwr Phy Firm  COB N/S Peak            Jul01           USD/MWh</t>
  </si>
  <si>
    <t>VB8540.1</t>
  </si>
  <si>
    <t>VB8604.1</t>
  </si>
  <si>
    <t>VB8949.1</t>
  </si>
  <si>
    <t>VB9191.1</t>
  </si>
  <si>
    <t>US Pwr Phy Firm  Cinergy Peak            04-08Jun01      USD/MWh</t>
  </si>
  <si>
    <t>US Pwr Phy Unp B ERCOT Peak              Jun01           USD/MWh</t>
  </si>
  <si>
    <t>MSMI1234</t>
  </si>
  <si>
    <t>VB9981.1</t>
  </si>
  <si>
    <t>US Pwr Phy Firm  NEPOOL Peak             05Jun01         USD/MWh</t>
  </si>
  <si>
    <t>Cinergy Services, Inc.</t>
  </si>
  <si>
    <t>US Pwr Phy Firm  Entergy Peak            05Jun01         USD/MWh</t>
  </si>
  <si>
    <t>US Pwr Phy Firm  SOCO Peak               05Jun01         USD/MWh</t>
  </si>
  <si>
    <t>US Pwr Phy CAISO NP15 Peak               05Jun01         USD/MWh</t>
  </si>
  <si>
    <t>US Pwr Phy Firm  PALVE OffPk             05Jun01         USD/MWh</t>
  </si>
  <si>
    <t>US Gas Basis     EP Permian              Jul-Oct01       USD/MM</t>
  </si>
  <si>
    <t>VE2657.1</t>
  </si>
  <si>
    <t>US Pwr Phy Firm  NEPOOL Peak             11-15Jun01      USD/MWh</t>
  </si>
  <si>
    <t>US Pwr Phy Firm  NEPOOL Peak             Mar-Apr02       USD/MWh</t>
  </si>
  <si>
    <t>US Gas Basis     HHub                    Nov01-Mar02     USD/MM</t>
  </si>
  <si>
    <t>VE3081.1</t>
  </si>
  <si>
    <t>US Pwr Phy Firm  NEPOOL Peak             May02           USD/MWh</t>
  </si>
  <si>
    <t>VE3120.1</t>
  </si>
  <si>
    <t>US Pwr Phy Firm  Cinergy Peak            06-30Jun01      USD/MWh</t>
  </si>
  <si>
    <t>US Pwr Phy Firm  NEPOOL Peak             06-08Jun01      USD/MWh</t>
  </si>
  <si>
    <t>US Pwr Phy Firm  Cinergy Peak            11-15Jun01      USD/MWh</t>
  </si>
  <si>
    <t>US Pwr Phy Firm  TVA Peak                11-15Jun01      USD/MWh</t>
  </si>
  <si>
    <t>US Pwr Phy Firm  Cinergy Peak            06-08Jun01      USD/MWh</t>
  </si>
  <si>
    <t>US Gas Phy Index Firm &gt;1Mo&lt;1Yr</t>
  </si>
  <si>
    <t>US Gas Phy Index GD/M Mich Con           Jul-Oct01       USD/MM</t>
  </si>
  <si>
    <t>VE4006.1 / 828858</t>
  </si>
  <si>
    <t>US Pwr Phy Firm  NEPOOL Peak             18-22Jun01      USD/MWh</t>
  </si>
  <si>
    <t>US Gas Basis     NGPL LA                 Nov01-Mar02     USD/MM</t>
  </si>
  <si>
    <t>VE4641.1</t>
  </si>
  <si>
    <t>US Pwr Fin Swap  ISO NY Z-G Peak         05Jun01         USD/MWh</t>
  </si>
  <si>
    <t>Oglethorpe Power Corporation</t>
  </si>
  <si>
    <t>US Pwr Fin Swap  ISO NY Z-A Peak         05Jun01         USD/MWh</t>
  </si>
  <si>
    <t>US Pwr Phy Unp B ERCOT Peak              Jul01           USD/MWh</t>
  </si>
  <si>
    <t>US Pwr Phy Unp B ERCOT Peak              Jul-Aug01       USD/MWh</t>
  </si>
  <si>
    <t>US Gas Phy Index IF NGPL TXOK GC         Jun01           USD/MM</t>
  </si>
  <si>
    <t>TDONOHO</t>
  </si>
  <si>
    <t>ENA - IM Central Gulf</t>
  </si>
  <si>
    <t>VC0233.1 / 809709</t>
  </si>
  <si>
    <t>US Gas Basis     NGI SoCal               Nov-Dec01       USD/MM</t>
  </si>
  <si>
    <t>KHOLST</t>
  </si>
  <si>
    <t>FT-West</t>
  </si>
  <si>
    <t>VC0424.1</t>
  </si>
  <si>
    <t>VC0492.1</t>
  </si>
  <si>
    <t>US Gas Basis     SONAT LA                Jun01           USD/MM</t>
  </si>
  <si>
    <t>VC0989.1</t>
  </si>
  <si>
    <t>Southern Company Services, Inc.</t>
  </si>
  <si>
    <t>US Pwr Phy Firm  SOCO Peak               Jun02           USD/MWh</t>
  </si>
  <si>
    <t>American Electric Power Company Inc.</t>
  </si>
  <si>
    <t>US Pwr Phy Firm  PJM-W OffPk             Jul-Aug01       USD/MWh</t>
  </si>
  <si>
    <t>US Pwr Phy Firm  TVA Peak                04-08Jun01      USD/MWh</t>
  </si>
  <si>
    <t>US Pwr Phy Firm  Entergy Peak            29May01         USD/MWh</t>
  </si>
  <si>
    <t>US Pwr Phy Firm  COMED Peak              29May01         USD/MWh</t>
  </si>
  <si>
    <t>US Pwr Phy Firm  NEPOOL Peak             04-08Jun01      USD/MWh</t>
  </si>
  <si>
    <t>US Pwr Phy CAISO NP15 OffPk              29May01         USD/MWh</t>
  </si>
  <si>
    <t>US Gas Basis     NGPL TXOK               Jul-Oct01       USD/MM</t>
  </si>
  <si>
    <t>VC1713.1</t>
  </si>
  <si>
    <t>VC1742.1</t>
  </si>
  <si>
    <t>USGulfGD</t>
  </si>
  <si>
    <t>VC1747.1</t>
  </si>
  <si>
    <t>Prebon Energy, Inc.</t>
  </si>
  <si>
    <t>slombino</t>
  </si>
  <si>
    <t>CAN Gas Basis    Sumas                   Jul-Sep01       USD/MM</t>
  </si>
  <si>
    <t>USGasWest</t>
  </si>
  <si>
    <t>FT - CAND - EGSC - EA</t>
  </si>
  <si>
    <t>VC2616.1</t>
  </si>
  <si>
    <t>VC2808.1</t>
  </si>
  <si>
    <t>Kinder Morgan, Inc.</t>
  </si>
  <si>
    <t>VC2836.1</t>
  </si>
  <si>
    <t>VC3238.1</t>
  </si>
  <si>
    <t>Hess Energy Services Company, LLC</t>
  </si>
  <si>
    <t>VC3340.1</t>
  </si>
  <si>
    <t>VC3342.1</t>
  </si>
  <si>
    <t>VC3344.1</t>
  </si>
  <si>
    <t>Torch Energy TM, Inc.</t>
  </si>
  <si>
    <t>US Gas Phy Index IF NGPL STX             Jun01           USD/MM</t>
  </si>
  <si>
    <t>US Gas Daily     IF GD/D PEPL            Jun01           USD/MM</t>
  </si>
  <si>
    <t>US Pwr Fin Swap  ISO NY Z-G Peak         30May01         USD/MWh</t>
  </si>
  <si>
    <t>US Pwr Phy Firm  PJM-W Peak              30May01         USD/MWh</t>
  </si>
  <si>
    <t>US Pwr Phy Firm  Entergy Peak            30May01         USD/MWh</t>
  </si>
  <si>
    <t>US Pwr Phy Firm  NEPOOL Peak             30May01         USD/MWh</t>
  </si>
  <si>
    <t>US Pwr Phy Firm  PJM-W Peak              31May01         USD/MWh</t>
  </si>
  <si>
    <t>US Pwr Phy Firm  TVA Peak                31May-01Jun     USD/MWh</t>
  </si>
  <si>
    <t>US Gas Basis     TGT Z-SL                Jun01           USD/MM</t>
  </si>
  <si>
    <t>VC4892.1</t>
  </si>
  <si>
    <t>US Pwr Phy Firm  PJM-W Peak              01Jun01         USD/MWh</t>
  </si>
  <si>
    <t>VC5147.1</t>
  </si>
  <si>
    <t>US Gas Basis     ColGulf LA              Jun01           USD/MM</t>
  </si>
  <si>
    <t>VC5690.1</t>
  </si>
  <si>
    <t>VC5704.1</t>
  </si>
  <si>
    <t>VC5954.1</t>
  </si>
  <si>
    <t>VC5967.1</t>
  </si>
  <si>
    <t>US Pwr Phy Firm  NEPOOL Peak             Jan-Dec02       USD/MWh</t>
  </si>
  <si>
    <t>US Pwr Phy Firm  Entergy Peak            05-30Jun01      USD/MWh</t>
  </si>
  <si>
    <t>US Pwr Phy Firm  PJM-W Peak              04Jun01         USD/MWh</t>
  </si>
  <si>
    <t>US Pwr Phy Firm  PALVE OffPk             03-04Jun01      USD/MWh</t>
  </si>
  <si>
    <t>US Gas Basis     NNG Demarc              Nov01-Mar02     USD/MM</t>
  </si>
  <si>
    <t>VD8928.1</t>
  </si>
  <si>
    <t>US Pwr Phy Firm  NEPOOL Peak             05-08Jun01      USD/MWh</t>
  </si>
  <si>
    <t>US Pwr Phy Firm  PJM-W Peak              05-08Jun01      USD/MWh</t>
  </si>
  <si>
    <t>US Pwr Phy Firm  Cinergy OffPk           Sep01           USD/MWh</t>
  </si>
  <si>
    <t>EPMI-Midwest</t>
  </si>
  <si>
    <t>US Pwr Phy Firm  Cinergy Peak            05-08Jun01      USD/MWh</t>
  </si>
  <si>
    <t>US Gas Basis     EP Permian              Nov01-Mar02     USD/MM</t>
  </si>
  <si>
    <t>US Gas Swap      Nymex                   Jun-Oct01       USD/MM</t>
  </si>
  <si>
    <t>VC6146.1</t>
  </si>
  <si>
    <t>VC6148.1</t>
  </si>
  <si>
    <t>VC6151.1</t>
  </si>
  <si>
    <t>VC6154.1</t>
  </si>
  <si>
    <t>US Gas Basis     SONAT LA                Nov01-Mar02     USD/MM</t>
  </si>
  <si>
    <t>VC6306.1</t>
  </si>
  <si>
    <t>VC6334.1</t>
  </si>
  <si>
    <t>US Gas Basis     NGPL Midcont            Jun01           USD/MM</t>
  </si>
  <si>
    <t>VC6469.1</t>
  </si>
  <si>
    <t>VC6492.1</t>
  </si>
  <si>
    <t>VC6513.1</t>
  </si>
  <si>
    <t>US Gas Daily     NGI GD/D Chi            Jun01           USD/MM</t>
  </si>
  <si>
    <t>VC6516.1</t>
  </si>
  <si>
    <t>VC6558.1</t>
  </si>
  <si>
    <t>VC6663.1</t>
  </si>
  <si>
    <t>US Pwr Phy Firm  Entergy Peak            Jan-Feb02       USD/MWh</t>
  </si>
  <si>
    <t>VC6778.1</t>
  </si>
  <si>
    <t>US Pwr Phy CAISO NP15 Peak               Sep01           USD/MWh</t>
  </si>
  <si>
    <t>VC6847.1</t>
  </si>
  <si>
    <t>US Gas Basis     NGI Chicago             Jul-Oct01       USD/MM</t>
  </si>
  <si>
    <t>VC7383.1</t>
  </si>
  <si>
    <t>US Gas Daily     HSC                     Jun01           USD/MM</t>
  </si>
  <si>
    <t>VC7651.1</t>
  </si>
  <si>
    <t>VC7669.1</t>
  </si>
  <si>
    <t>US Gas Swap      IF HSC                  Jun01           USD/MM</t>
  </si>
  <si>
    <t>VC7675.1</t>
  </si>
  <si>
    <t>US Pwr Phy Firm  Entergy Peak            Sep02           USD/MWh</t>
  </si>
  <si>
    <t>EPMI-Southeast</t>
  </si>
  <si>
    <t>Northern Indiana Public Service Company</t>
  </si>
  <si>
    <t>US Pwr Phy Firm  COMED Peak              01Jun01         USD/MWh</t>
  </si>
  <si>
    <t>US Pwr Phy Firm  NEPOOL Peak             Jan-Feb02       USD/MWh</t>
  </si>
  <si>
    <t>US Pwr Phy Firm  COMED Peak              04-08Jun01      USD/MWh</t>
  </si>
  <si>
    <t>US Pwr Phy Firm  Entergy Peak            04-08Jun01      USD/MWh</t>
  </si>
  <si>
    <t>US Pwr Phy Unp B ERCOT Peak              04-30Jun01      USD/MWh</t>
  </si>
  <si>
    <t>US Pwr Phy CAISO NP15 OffPk odd-lot      01-02Jun01      USD/MWh</t>
  </si>
  <si>
    <t>US Pwr Phy CAISO NP15 OffPk              01-02Jun01      USD/MWh</t>
  </si>
  <si>
    <t>US Pwr Phy CAISO NP15 Peak odd-lot       01-02Jun01      USD/MWh</t>
  </si>
  <si>
    <t>US Pwr Phy Firm  COB N/S Peak            Oct-Dec01       USD/MWh</t>
  </si>
  <si>
    <t>US Gas Basis     Waha                    Jan-Dec02       USD/MM</t>
  </si>
  <si>
    <t>VD4770.1</t>
  </si>
  <si>
    <t>American Electric Power Service Corporation</t>
  </si>
  <si>
    <t>US Pwr Phy Firm  Cinergy Peak            04-30Jun01      USD/MWh</t>
  </si>
  <si>
    <t>Marathon Oil Company</t>
  </si>
  <si>
    <t>US Gas Basis     CIG Rky Mtn             Jul01           USD/MM</t>
  </si>
  <si>
    <t>VD5442.1</t>
  </si>
  <si>
    <t>US Pwr Phy Firm  PJM-W Peak              04-30Jun01      USD/MWh</t>
  </si>
  <si>
    <t>CAN Gas Basis    AECO                    Apr-Oct02       USD/MM</t>
  </si>
  <si>
    <t>VD5774.1</t>
  </si>
  <si>
    <t>US Pwr Phy CAISO SP15 Peak               Sep01           USD/MWh</t>
  </si>
  <si>
    <t>VD5780.1</t>
  </si>
  <si>
    <t>MidAmerican Energy Company</t>
  </si>
  <si>
    <t>VD5781.1</t>
  </si>
  <si>
    <t>US Pwr Phy Firm  NEPOOL Peak             04Jun01         USD/MWh</t>
  </si>
  <si>
    <t>VD7462.1</t>
  </si>
  <si>
    <t>VD7718.1</t>
  </si>
  <si>
    <t>US Pwr Fin Swap  ISO NY Z-G Peak         01Jun01         USD/MWh</t>
  </si>
  <si>
    <t>US Pwr Phy Firm  Entergy Peak            01Jun01         USD/MWh</t>
  </si>
  <si>
    <t>Aquila Canada Corp.</t>
  </si>
  <si>
    <t>US Pwr Phy CAISO NP15 OffPk              31May01         USD/MWh</t>
  </si>
  <si>
    <t>US Pwr Phy CAISO NP15 OffPk odd-lot      31May01         USD/MWh</t>
  </si>
  <si>
    <t>JMORRIS4</t>
  </si>
  <si>
    <t>MARKTH11</t>
  </si>
  <si>
    <t>US Gas Swap      IF HHub                 Jun01           USD/MM</t>
  </si>
  <si>
    <t>VC9417.1</t>
  </si>
  <si>
    <t>VC9441.1</t>
  </si>
  <si>
    <t>VC9602.1</t>
  </si>
  <si>
    <t>US Gas Daily     Kern River/Opal         Jun01           USD/MM</t>
  </si>
  <si>
    <t>SSOUTH</t>
  </si>
  <si>
    <t>West-NW</t>
  </si>
  <si>
    <t>VC9929.1</t>
  </si>
  <si>
    <t>VD0041.1</t>
  </si>
  <si>
    <t>GOZBOB12</t>
  </si>
  <si>
    <t>US Pwr Phy Firm  SOCO Peak               Jun01           USD/MWh</t>
  </si>
  <si>
    <t>SDOB1234</t>
  </si>
  <si>
    <t>KPRESTO</t>
  </si>
  <si>
    <t>VD3148.1</t>
  </si>
  <si>
    <t>US Pwr Phy Firm  PJM-W Peak              11-15Jun01      USD/MWh</t>
  </si>
  <si>
    <t>US Pwr Phy Firm  PALVE Peak              01-02Jun01      USD/MWh</t>
  </si>
  <si>
    <t>HSALISBU</t>
  </si>
  <si>
    <t>US Gas Basis     NWPL RkyMtn             Jul01           USD/MM</t>
  </si>
  <si>
    <t>VD2904.1</t>
  </si>
  <si>
    <t>VD2626.1</t>
  </si>
  <si>
    <t>Utilicorp United Inc.</t>
  </si>
  <si>
    <t>US Pwr Phy Firm  Entergy Peak            Sep01           USD/MWh</t>
  </si>
  <si>
    <t>Engage Energy Canada L.P.</t>
  </si>
  <si>
    <t>US Gas Basis     PEPL                    Jul-Oct01       USD/MM</t>
  </si>
  <si>
    <t>AIG Energy Trading Inc.</t>
  </si>
  <si>
    <t>US Pwr Fin Swap  ISO NY Z-A Peak         01Jun01         USD/MWh</t>
  </si>
  <si>
    <t>Prebon Energy, Inc. Total</t>
  </si>
  <si>
    <t>US Gas Basis     GD/M Mich Con           Jul-Oct01       USD/MM</t>
  </si>
  <si>
    <t>Transaction ID</t>
  </si>
  <si>
    <t>Transaction Time</t>
  </si>
  <si>
    <t>Counterparty Name</t>
  </si>
  <si>
    <t>External Party</t>
  </si>
  <si>
    <t>External Party Type</t>
  </si>
  <si>
    <t>External Deal ID</t>
  </si>
  <si>
    <t>Commodity Group</t>
  </si>
  <si>
    <t>Product Type</t>
  </si>
  <si>
    <t>Product ID</t>
  </si>
  <si>
    <t>Product Name</t>
  </si>
  <si>
    <t>Buy Volume</t>
  </si>
  <si>
    <t>Sell Volume</t>
  </si>
  <si>
    <t>Option Delta</t>
  </si>
  <si>
    <t>Units</t>
  </si>
  <si>
    <t>Currency</t>
  </si>
  <si>
    <t>Price</t>
  </si>
  <si>
    <t>External User ID</t>
  </si>
  <si>
    <t>Trader ID</t>
  </si>
  <si>
    <t>Risk Book</t>
  </si>
  <si>
    <t>Bridge</t>
  </si>
  <si>
    <t>Collateral Flag</t>
  </si>
  <si>
    <t>Enron Entity</t>
  </si>
  <si>
    <t>Contract ID</t>
  </si>
  <si>
    <t>Deal ID</t>
  </si>
  <si>
    <t>Global Counterparty ID</t>
  </si>
  <si>
    <t>Begin Date</t>
  </si>
  <si>
    <t>End Date</t>
  </si>
  <si>
    <t>Strike Price</t>
  </si>
  <si>
    <t>Expiration Date</t>
  </si>
  <si>
    <t>Option Style</t>
  </si>
  <si>
    <t>Option Type</t>
  </si>
  <si>
    <t>ConAgra Energy Services, Inc.</t>
  </si>
  <si>
    <t>Natsource LLC</t>
  </si>
  <si>
    <t>Broker</t>
  </si>
  <si>
    <t>Power</t>
  </si>
  <si>
    <t>US West Power Phy Fwd Firm</t>
  </si>
  <si>
    <t>US Pwr Phy Firm  PALVE Peak              May01           USD/MWh</t>
  </si>
  <si>
    <t>MWh</t>
  </si>
  <si>
    <t>United States Dollar</t>
  </si>
  <si>
    <t>ADM05343</t>
  </si>
  <si>
    <t>MDRISC3</t>
  </si>
  <si>
    <t>ST-SW</t>
  </si>
  <si>
    <t>Enpower US</t>
  </si>
  <si>
    <t>Y</t>
  </si>
  <si>
    <t>Enron Power Marketing, Inc.</t>
  </si>
  <si>
    <t>Dynegy Power Marketing, Inc.</t>
  </si>
  <si>
    <t>US West Power Phy Fwd CAISO</t>
  </si>
  <si>
    <t>US Pwr Phy CAISO SP15 Peak               Jul-Sep01       USD/MWh</t>
  </si>
  <si>
    <t>RBADEER</t>
  </si>
  <si>
    <t>LT-CA</t>
  </si>
  <si>
    <t>US Pwr Phy Firm  Mid-C Peak              May01           USD/MWh</t>
  </si>
  <si>
    <t>MSWERZB</t>
  </si>
  <si>
    <t>LT-NW</t>
  </si>
  <si>
    <t>Duke Energy Trading and Marketing, L.L.C.</t>
  </si>
  <si>
    <t>US Pwr Phy CAISO SP15 Peak               Jun01           USD/MWh</t>
  </si>
  <si>
    <t>ST-CA</t>
  </si>
  <si>
    <t>US Pwr Phy Firm  Mid-C Peak              Apr-Jun02       USD/MWh</t>
  </si>
  <si>
    <t>US Pwr Phy Firm  Mid-C Peak              Jun01           USD/MWh</t>
  </si>
  <si>
    <t>MESPOSITO</t>
  </si>
  <si>
    <t>MFISCHE2</t>
  </si>
  <si>
    <t>US Pwr Phy Firm  PALVE Peak              06-07Apr01      USD/MWh</t>
  </si>
  <si>
    <t>TALONSO</t>
  </si>
  <si>
    <t>Bank of America, National Association</t>
  </si>
  <si>
    <t>Natural Gas</t>
  </si>
  <si>
    <t>US Gas Fin BasisSwap</t>
  </si>
  <si>
    <t>US Gas Basis     ANR LA                  May01           USD/MM</t>
  </si>
  <si>
    <t>MMBtu</t>
  </si>
  <si>
    <t>touchstone</t>
  </si>
  <si>
    <t>RMENEAR</t>
  </si>
  <si>
    <t>Firm Trading Central</t>
  </si>
  <si>
    <t>TAGG/ ERMS</t>
  </si>
  <si>
    <t>Enron North America Corp.</t>
  </si>
  <si>
    <t>V26925.1</t>
  </si>
  <si>
    <t>HQ Energy Services (U.S.) Inc.</t>
  </si>
  <si>
    <t>US East Power Phy Fwd Firm</t>
  </si>
  <si>
    <t>US Pwr Phy Firm  NEPOOL Peak             May01           USD/MWh</t>
  </si>
  <si>
    <t>gregwoysh</t>
  </si>
  <si>
    <t>PBRODER</t>
  </si>
  <si>
    <t>LT-New England</t>
  </si>
  <si>
    <t>AEP Energy Services, Inc.</t>
  </si>
  <si>
    <t>US Gas Fin Swap</t>
  </si>
  <si>
    <t>US Gas Daily     IF GD/D EP-Perm         May01           USD/MM</t>
  </si>
  <si>
    <t>ralphtrois</t>
  </si>
  <si>
    <t>RGAY</t>
  </si>
  <si>
    <t>West-Keystone</t>
  </si>
  <si>
    <t>V29727.1</t>
  </si>
  <si>
    <t>Bonneville Power Administration</t>
  </si>
  <si>
    <t>US Pwr Phy Firm  Mid-C Peak              Jul-Sep01       USD/MWh</t>
  </si>
  <si>
    <t>Select Energy, Inc.</t>
  </si>
  <si>
    <t>US Pwr Phy Firm  NEPOOL Peak             16-20Apr01      USD/MWh</t>
  </si>
  <si>
    <t>ST-New England</t>
  </si>
  <si>
    <t>Aquila Energy Marketing Corporation</t>
  </si>
  <si>
    <t>US Pwr Phy Firm  PJM-W Peak              16-20Apr01      USD/MWh</t>
  </si>
  <si>
    <t>howardte</t>
  </si>
  <si>
    <t>JQUENET</t>
  </si>
  <si>
    <t>ST-PJM</t>
  </si>
  <si>
    <t>Coral Energy Holding L.P.</t>
  </si>
  <si>
    <t>US Gas Basis     NGI Malin               Nov01-Mar02     USD/MM</t>
  </si>
  <si>
    <t>FERMIS</t>
  </si>
  <si>
    <t>GD-New</t>
  </si>
  <si>
    <t>V32860.1</t>
  </si>
  <si>
    <t>Mirant Americas Energy Marketing, L.P.</t>
  </si>
  <si>
    <t>V33030.1</t>
  </si>
  <si>
    <t>El Paso Merchant Energy, L.P.</t>
  </si>
  <si>
    <t>US Pwr Phy CAISO NP15 Peak               Jan-Mar02       USD/MWh</t>
  </si>
  <si>
    <t>US Pwr Phy Firm  Mid-C Peak              Jan02           USD/MWh</t>
  </si>
  <si>
    <t>Avista Corporation - Washington Water Power Division</t>
  </si>
  <si>
    <t>US Pwr Phy Firm  NEPOOL Off-Peak         17Apr01         USD/MWh</t>
  </si>
  <si>
    <t>V35526.1</t>
  </si>
  <si>
    <t>Tractebel Energy Marketing, Inc.</t>
  </si>
  <si>
    <t>US Pwr Phy Firm  PJM-W Peak              19-20Apr01      USD/MWh</t>
  </si>
  <si>
    <t>Virginia Electric and Power Company</t>
  </si>
  <si>
    <t>Reliant Energy Services, Inc.</t>
  </si>
  <si>
    <t>US Pwr Phy Firm  PJM-W Peak              Jun01           USD/MWh</t>
  </si>
  <si>
    <t>RBENSON</t>
  </si>
  <si>
    <t>LT-PJM</t>
  </si>
  <si>
    <t>Morgan Stanley Capital Group, Inc.</t>
  </si>
  <si>
    <t>Avista Energy, Inc.</t>
  </si>
  <si>
    <t>APB Energy, Inc.</t>
  </si>
  <si>
    <t>EPIER006</t>
  </si>
  <si>
    <t>Williams Energy Marketing &amp; Trading Company</t>
  </si>
  <si>
    <t>US Pwr Phy Firm  COMED Peak              Sep01           USD/MWh</t>
  </si>
  <si>
    <t>THAHN005</t>
  </si>
  <si>
    <t>FSTURM</t>
  </si>
  <si>
    <t>LT-ECAR</t>
  </si>
  <si>
    <t>Coral Power, L.L.C.</t>
  </si>
  <si>
    <t>US Pwr Phy Firm  Cinergy Peak            Jun01           USD/MWh</t>
  </si>
  <si>
    <t>ST-ECAR</t>
  </si>
  <si>
    <t>US Pwr Phy Firm  PJM-W Peak              23-30Apr01      USD/MWh</t>
  </si>
  <si>
    <t>US Pwr Phy Firm  NEPOOL Peak             19Apr01         USD/MWh</t>
  </si>
  <si>
    <t>Axia Energy, LP</t>
  </si>
  <si>
    <t>US Pwr Phy Firm  PJM-W Peak              Jun02           USD/MWh</t>
  </si>
  <si>
    <t>Puget Sound Energy, Inc.</t>
  </si>
  <si>
    <t>US Gas Basis     NWPL RkyMtn             Apr-Oct02       USD/MM</t>
  </si>
  <si>
    <t>FT - North West</t>
  </si>
  <si>
    <t>V40276.1</t>
  </si>
  <si>
    <t>US Gas Swap      Nymex                   Nov01-Mar02     USD/MM</t>
  </si>
  <si>
    <t>ADM88756</t>
  </si>
  <si>
    <t>JARNOLD</t>
  </si>
  <si>
    <t>NG-Price</t>
  </si>
  <si>
    <t>V40316.1</t>
  </si>
  <si>
    <t>US Pwr Phy Firm  PJM-W Peak              May02           USD/MWh</t>
  </si>
  <si>
    <t>Cargill Energy, a division of Cargill, Incorporated</t>
  </si>
  <si>
    <t>US Gas Basis     NGPL Midcont            May01           USD/MM</t>
  </si>
  <si>
    <t>CHRISW001</t>
  </si>
  <si>
    <t>ALEWIS</t>
  </si>
  <si>
    <t>GD-CENTRAL</t>
  </si>
  <si>
    <t>V41015.1</t>
  </si>
  <si>
    <t>Public Service Company Of Colorado</t>
  </si>
  <si>
    <t>US Pwr Phy Firm  Cinergy Peak            23-30Apr01      USD/MWh</t>
  </si>
  <si>
    <t>ZACHA007</t>
  </si>
  <si>
    <t>CDORLAN</t>
  </si>
  <si>
    <t>Sempra Energy Trading Corp.</t>
  </si>
  <si>
    <t>CAN Gas Fin BasSwap</t>
  </si>
  <si>
    <t>CAN Gas Basis    AECO                    Jun01           USD/MM</t>
  </si>
  <si>
    <t>JMCKAY</t>
  </si>
  <si>
    <t>FT-CAND-EGSC</t>
  </si>
  <si>
    <t>Enron Canada Corp.</t>
  </si>
  <si>
    <t>V41296.1</t>
  </si>
  <si>
    <t>US Gas Basis     Waha                    Oct01           USD/MM</t>
  </si>
  <si>
    <t>EBASS</t>
  </si>
  <si>
    <t>FT-Texas</t>
  </si>
  <si>
    <t>V42153.1</t>
  </si>
  <si>
    <t>US Gas Basis     HSC                     Nov01-Mar02     USD/MM</t>
  </si>
  <si>
    <t>V42167.1</t>
  </si>
  <si>
    <t>JEFFK003</t>
  </si>
  <si>
    <t>Peco Energy Company</t>
  </si>
  <si>
    <t>US Pwr Phy Firm  PJM-W Peak              20Apr01         USD/MWh</t>
  </si>
  <si>
    <t>US Pwr Phy Firm  NEPOOL Peak             20Apr01         USD/MWh</t>
  </si>
  <si>
    <t>US Pwr Phy Firm  PJM-W Peak              Jan-Feb02       USD/MWh</t>
  </si>
  <si>
    <t>US East Power Fin Swap</t>
  </si>
  <si>
    <t>US Pwr Fin Swap  ISO NY Z-G Peak         20Apr01         USD/MWh</t>
  </si>
  <si>
    <t>tcummings</t>
  </si>
  <si>
    <t>GGUPTA</t>
  </si>
  <si>
    <t>PSEG Energy Resources &amp; Trade LLC</t>
  </si>
  <si>
    <t>US Gas Daily     IF GD/D HSC             May01           USD/MM</t>
  </si>
  <si>
    <t>V45747.1</t>
  </si>
  <si>
    <t>Tucson Electric Power Company</t>
  </si>
  <si>
    <t>US Pwr Phy Firm  PALVE Peak              20-21Apr01      USD/MWh</t>
  </si>
  <si>
    <t>PanCanadian Energy Services Inc.</t>
  </si>
  <si>
    <t>US Gas Daily     NGI GD/D Chi            May01           USD/MM</t>
  </si>
  <si>
    <t>EOLSMGR2</t>
  </si>
  <si>
    <t>FT-ONTARIO</t>
  </si>
  <si>
    <t>V44740.1</t>
  </si>
  <si>
    <t>US Gas Basis     Waha                    Jun01           USD/MM</t>
  </si>
  <si>
    <t>V44133.1</t>
  </si>
  <si>
    <t>Tenaska Marketing Ventures</t>
  </si>
  <si>
    <t>US Gas Basis     HSC                     May01           USD/MM</t>
  </si>
  <si>
    <t>V44507.1</t>
  </si>
  <si>
    <t>US Gas Basis     NGI Chicago             May01           USD/MM</t>
  </si>
  <si>
    <t>GSTOREY</t>
  </si>
  <si>
    <t>ENA - IM MKT Central CG</t>
  </si>
  <si>
    <t>V45946.1</t>
  </si>
  <si>
    <t>Allegheny Energy Supply Company, LLC</t>
  </si>
  <si>
    <t>US Pwr Phy Firm  PALVE Peak              23-30Apr01      USD/MWh</t>
  </si>
  <si>
    <t>Aquila Risk Management Corporation</t>
  </si>
  <si>
    <t>US Gas Basis     EP Permian              Jul-Sep01       USD/MM</t>
  </si>
  <si>
    <t>V45135.1</t>
  </si>
  <si>
    <t>Constellation Power Source, Inc.</t>
  </si>
  <si>
    <t>US Pwr Phy Firm  NEPOOL Peak             23Apr01         USD/MWh</t>
  </si>
  <si>
    <t>Cinergy Marketing &amp; Trading, LLC</t>
  </si>
  <si>
    <t>US Gas Basis     NGPL TXOK               May-Oct01       USD/MM</t>
  </si>
  <si>
    <t>V45832.1</t>
  </si>
  <si>
    <t>EnronOnline</t>
  </si>
  <si>
    <t>Transaction Summary Report</t>
  </si>
  <si>
    <t>Failed Transaction Report</t>
  </si>
  <si>
    <t>Offer Volume</t>
  </si>
  <si>
    <t>Bid Volume</t>
  </si>
  <si>
    <t>Failed Reason</t>
  </si>
  <si>
    <t>Total Trade Volume</t>
  </si>
  <si>
    <t>FAILURE: Limit price violated</t>
  </si>
  <si>
    <t>US Gas Basis     EP SanJuan              May01           USD/MM</t>
  </si>
  <si>
    <t>FAILURE: counterparty has no bid access to product</t>
  </si>
  <si>
    <t>US Gas Basis     GD/M Mich Con           May01           USD/MM</t>
  </si>
  <si>
    <t>FAILURE: traded-for counterparty has a collateralized GTC and brokered</t>
  </si>
  <si>
    <t>FAILURE: counterparty exceeded credit limit</t>
  </si>
  <si>
    <t>US Pwr Phy Firm  NEPOOL Peak             Jul-Aug01       USD/MWh</t>
  </si>
  <si>
    <t>FAILURE: product violates counterparty term limit</t>
  </si>
  <si>
    <t>US Pwr Phy Firm  NEPOOL Peak             Jun01           USD/MWh</t>
  </si>
  <si>
    <t>US Pwr Phy CAISO NP15 OffPk              May01           USD/MWh</t>
  </si>
  <si>
    <t>FAILURE: counterparty has no offer access to product</t>
  </si>
  <si>
    <t>US Gas Swap      Nymex                   Jun01           USD/MM</t>
  </si>
  <si>
    <t>Grand Total</t>
  </si>
  <si>
    <t xml:space="preserve">Commodity </t>
  </si>
  <si>
    <t>Commodity</t>
  </si>
  <si>
    <t>Date</t>
  </si>
  <si>
    <t>FAILED TRANSACTION COUNT</t>
  </si>
  <si>
    <t>US Pwr Phy Firm  PJM-W Peak              Oct-Dec01       USD/MWh</t>
  </si>
  <si>
    <t>US Gas Basis     ANR LA                  Nov01-Mar02     USD/MM</t>
  </si>
  <si>
    <t>KRUSCIT</t>
  </si>
  <si>
    <t>V46429.1</t>
  </si>
  <si>
    <t>US Pwr Phy Firm  NEPOOL Peak             Sep01           USD/MWh</t>
  </si>
  <si>
    <t>DDAVIS</t>
  </si>
  <si>
    <t>US Pwr Fin Swap  ISO NY Z-A Peak         24Apr01         USD/MWh</t>
  </si>
  <si>
    <t>US Pwr Phy Firm  COMED Peak              Jun01           USD/MWh</t>
  </si>
  <si>
    <t>FT-Central</t>
  </si>
  <si>
    <t>V49611.1</t>
  </si>
  <si>
    <t>US Gas Phy Index Firm non-TX &lt; or = 1Mo</t>
  </si>
  <si>
    <t>US Gas Phy Index IF TN/LA 500Leg         May01           USD/MM</t>
  </si>
  <si>
    <t>VVERSEN</t>
  </si>
  <si>
    <t>ENA-IM NE GULF3</t>
  </si>
  <si>
    <t>Sitara</t>
  </si>
  <si>
    <t>V49804.1 / 745575</t>
  </si>
  <si>
    <t>US Pwr Phy Firm  NEPOOL Peak             Oct-Dec01       USD/MWh</t>
  </si>
  <si>
    <t>US Pwr Phy Firm  PJM-W Peak              May01           USD/MWh</t>
  </si>
  <si>
    <t>US Gas Phy Index NGI NGPL NICOR          May01           USD/MM</t>
  </si>
  <si>
    <t>EOLSMGR</t>
  </si>
  <si>
    <t>V49911.1 / 745608</t>
  </si>
  <si>
    <t>BP Amoco Corporation</t>
  </si>
  <si>
    <t>CAN Gas Basis    Sumas                   May01           USD/MM</t>
  </si>
  <si>
    <t>CCLARK5</t>
  </si>
  <si>
    <t>INTRA-CAND-BC</t>
  </si>
  <si>
    <t>V49943.1</t>
  </si>
  <si>
    <t>NRG Power Marketing Inc.</t>
  </si>
  <si>
    <t>US Pwr Fin Swap  ISO NY Z-A Peak         30Apr-04May     USD/MWh</t>
  </si>
  <si>
    <t>Mieco Inc.</t>
  </si>
  <si>
    <t>US Pwr Phy Firm  NEPOOL Peak             24Apr01         USD/MWh</t>
  </si>
  <si>
    <t>Calpine Power Services Company</t>
  </si>
  <si>
    <t>US Gas Basis     HHub                    May01           USD/MM</t>
  </si>
  <si>
    <t>Completed Transactions:</t>
  </si>
  <si>
    <t>Failed Transactions:</t>
  </si>
  <si>
    <t>US Pwr Phy Firm  PJM-W Peak              30Apr-04May     USD/MWh</t>
  </si>
  <si>
    <t>US Pwr Fin Swap  ISO NY Z-A Peak         Jun01           USD/MWh</t>
  </si>
  <si>
    <t>US Gas Basis     NNG Demarc              May01           USD/MM</t>
  </si>
  <si>
    <t>V51959.1</t>
  </si>
  <si>
    <t>J. Aron &amp; Company</t>
  </si>
  <si>
    <t>US Gas Swap      Nymex                   May01           USD/MM-L</t>
  </si>
  <si>
    <t>MMBtu/Lots (Options)</t>
  </si>
  <si>
    <t>V52552.1</t>
  </si>
  <si>
    <t>US Gas Swap      Nymex                   Jun01           USD/MM-L</t>
  </si>
  <si>
    <t>V52551.1</t>
  </si>
  <si>
    <t>US Pwr Phy Firm  PJM-W Peak              30Apr01         USD/MWh</t>
  </si>
  <si>
    <t>CMS Marketing, Services and Trading Company</t>
  </si>
  <si>
    <t>US Gas Basis     ANR OK                  May01           USD/MM</t>
  </si>
  <si>
    <t>V53539.1</t>
  </si>
  <si>
    <t>Virginia Power Energy Marketing, Inc.</t>
  </si>
  <si>
    <t>US Gas Basis     NGPL TXOK               May01           USD/MM</t>
  </si>
  <si>
    <t>US Pwr Fin Swap  ISO NY Z-G Peak         30Apr-04May     USD/MWh</t>
  </si>
  <si>
    <t>PG&amp;E Energy Trading - Power, L.P.</t>
  </si>
  <si>
    <t>US Gas Fin Spread</t>
  </si>
  <si>
    <t>US Gas Fin Spd   Nymex Spread            May01 vs Jun01  USD/MM-L</t>
  </si>
  <si>
    <t>US Pwr Fin Swap  ISO NY Z-G Peak         May01           USD/MWh</t>
  </si>
  <si>
    <t>US Pwr Fin Swap  ISO NY Z-G Peak         26Apr01         USD/MWh</t>
  </si>
  <si>
    <t>Dynegy Marketing and Trade</t>
  </si>
  <si>
    <t>US Pwr Phy Firm  Cinergy Peak            30Apr-04May     USD/MWh</t>
  </si>
  <si>
    <t>US Pwr Phy Firm  PJM-W Peak              26Apr01         USD/MWh</t>
  </si>
  <si>
    <t>BP Energy Company</t>
  </si>
  <si>
    <t>FAILURE: Volume not available for base product of hedge</t>
  </si>
  <si>
    <t>US Pwr Phy Firm  Cinergy Peak            Sep01           USD/MWh</t>
  </si>
  <si>
    <t>US Pwr Phy CAISO SP15 OffPk              26Apr01         USD/MWh</t>
  </si>
  <si>
    <t>CMALLOR</t>
  </si>
  <si>
    <t>US Gas Daily     IF GD/D EP-SJ           May01           USD/MM</t>
  </si>
  <si>
    <t>JTHOLT</t>
  </si>
  <si>
    <t>West-SW</t>
  </si>
  <si>
    <t>V54654.1</t>
  </si>
  <si>
    <t>US Pwr Phy Firm  PJM-W Peak              Sep01           USD/MWh</t>
  </si>
  <si>
    <t>US Gas Daily     IF GD/D NGPL MidCont    May01           USD/MM</t>
  </si>
  <si>
    <t>V54914.1</t>
  </si>
  <si>
    <t>Western Gas Resources, Inc.</t>
  </si>
  <si>
    <t>US Gas Daily     IF GD/D Waha            May01           USD/MM</t>
  </si>
  <si>
    <t>V55157.1</t>
  </si>
  <si>
    <t>V55185.1</t>
  </si>
  <si>
    <t>US Pwr Phy Firm  PJM-W Peak              01-04May01      USD/MWh</t>
  </si>
  <si>
    <t>US Pwr Phy Firm  NEPOOL Peak             01-04May01      USD/MWh</t>
  </si>
  <si>
    <t>US Pwr Phy Firm  PJM-W Peak              27Apr01         USD/MWh</t>
  </si>
  <si>
    <t>US Pwr Phy Firm  NEPOOL Peak             27Apr01         USD/MWh</t>
  </si>
  <si>
    <t>US Pwr Fin Swap  ISO NY Z-G Peak         27Apr01         USD/MWh</t>
  </si>
  <si>
    <t>US Pwr Fin Swap  ISO NY Z-A Peak         27Apr01         USD/MWh</t>
  </si>
  <si>
    <t>US Gas Basis     TETCO ELA               May01           USD/MM</t>
  </si>
  <si>
    <t>GREGH002</t>
  </si>
  <si>
    <t>SBRAWNE</t>
  </si>
  <si>
    <t>FT-East</t>
  </si>
  <si>
    <t>V58131.1</t>
  </si>
  <si>
    <t>US Pwr Phy CAISO NP15 Peak               27-28Apr01      USD/MWh</t>
  </si>
  <si>
    <t>JRICHTE</t>
  </si>
  <si>
    <t>US Gas Daily     IF GD/D HHub            May01           USD/MM</t>
  </si>
  <si>
    <t>PKEAVEY</t>
  </si>
  <si>
    <t>G-DAILY-EST</t>
  </si>
  <si>
    <t>V58339.1</t>
  </si>
  <si>
    <t>CAN Gas Basis    AECO                    Nov01-Mar02     USD/MM</t>
  </si>
  <si>
    <t>V58373.1</t>
  </si>
  <si>
    <t>US Gas Basis     Transco St.65           May01           USD/MM</t>
  </si>
  <si>
    <t>V58386.1</t>
  </si>
  <si>
    <t>MattHandle</t>
  </si>
  <si>
    <t>V58410.1</t>
  </si>
  <si>
    <t>CAN Gas Basis    AECO                    Jun-Oct01       USD/MM</t>
  </si>
  <si>
    <t>V58678.1</t>
  </si>
  <si>
    <t>US Pwr Fin Swap  ISO NY Z-A Peak         May01           USD/MWh</t>
  </si>
  <si>
    <t>TXU Energy Trading Company</t>
  </si>
  <si>
    <t>US Gas Daily     IF GD/D TCOPool         May01           USD/MM</t>
  </si>
  <si>
    <t>V58914.1</t>
  </si>
  <si>
    <t>US Gas Daily     IF GD/D CNG SP          May01           USD/MM</t>
  </si>
  <si>
    <t>V58918.1</t>
  </si>
  <si>
    <t>US Gas Swap      Nymex                   Jul01           USD/MM</t>
  </si>
  <si>
    <t>fzerilli</t>
  </si>
  <si>
    <t>V59706.1</t>
  </si>
  <si>
    <t>Texaco Natural Gas Inc.</t>
  </si>
  <si>
    <t>US Gas Basis     TENN TX                 May01           USD/MM</t>
  </si>
  <si>
    <t>V59722.1</t>
  </si>
  <si>
    <t>Conoco Inc.</t>
  </si>
  <si>
    <t>V60081.1</t>
  </si>
  <si>
    <t>V61229.1</t>
  </si>
  <si>
    <t>Cargill-Alliant, LLC</t>
  </si>
  <si>
    <t>Smith Barney AAA Energy Fund L.P.</t>
  </si>
  <si>
    <t>US Gas Swap      Nymex                   May01           USD/MM</t>
  </si>
  <si>
    <t>PG&amp;E Energy Trading-Gas Corporation</t>
  </si>
  <si>
    <t>US Pwr Phy CAISO SP15 OffPk              Jun01           USD/MWh</t>
  </si>
  <si>
    <t>Barrett Resources Corporation</t>
  </si>
  <si>
    <t>Bridgeline Gas Marketing LLC</t>
  </si>
  <si>
    <t>US Gas Swap      IF HHub                 May01           USD/MM</t>
  </si>
  <si>
    <t>Power Merchants Group, LLC</t>
  </si>
  <si>
    <t>LIFE TO DATE</t>
  </si>
  <si>
    <t>TODAY</t>
  </si>
  <si>
    <t>US Pwr Phy CAISO NP15 Peak               30Apr01         USD/MWh</t>
  </si>
  <si>
    <t>US Gas Swap      IF HSC                  May01           USD/MM</t>
  </si>
  <si>
    <t>V62493.1</t>
  </si>
  <si>
    <t>V62494.1</t>
  </si>
  <si>
    <t>US Gas Daily     EP SanJuan              May01           USD/MM</t>
  </si>
  <si>
    <t>TKUYKEN</t>
  </si>
  <si>
    <t>West-SJ</t>
  </si>
  <si>
    <t>V62781.1</t>
  </si>
  <si>
    <t>US Gas Basis     HSC                     Jul01           USD/MM</t>
  </si>
  <si>
    <t>V62890.1</t>
  </si>
  <si>
    <t>US Pwr Phy Firm  PJM-W Peak              07-31May01      USD/MWh</t>
  </si>
  <si>
    <t>TransCanada Energy Financial Products Limited</t>
  </si>
  <si>
    <t>CAN Power Fin Swap</t>
  </si>
  <si>
    <t>CAN Pwr Swap     PPoA Flat               May01           CAD/MWh</t>
  </si>
  <si>
    <t>MWh (Canada)</t>
  </si>
  <si>
    <t>Canadian Dollars</t>
  </si>
  <si>
    <t>EKramer9</t>
  </si>
  <si>
    <t>JZUFFER</t>
  </si>
  <si>
    <t>HEDGECDN</t>
  </si>
  <si>
    <t>US Pwr Fin Swap  ISO NY Z-A Peak         01-04May01      USD/MWh</t>
  </si>
  <si>
    <t>US Pwr Phy CAISO SP15 OffPk              May01           USD/MWh</t>
  </si>
  <si>
    <t>US Pwr Fin Swap  ISO NY Z-A Peak         30Apr01         USD/MWh</t>
  </si>
  <si>
    <t>Central Vermont Public Service Corporation</t>
  </si>
  <si>
    <t>APB Energy, Inc. Total</t>
  </si>
  <si>
    <t>Natsource LLC Total</t>
  </si>
  <si>
    <t>Power Merchants Group, LLC Total</t>
  </si>
  <si>
    <t>US Pwr Phy Firm  PJM-W Peak              01May01         USD/MWh</t>
  </si>
  <si>
    <t xml:space="preserve"> </t>
  </si>
  <si>
    <t>US Pwr Phy Firm  PJM-W Peak              02-31May01      USD/MWh</t>
  </si>
  <si>
    <t>US Pwr Phy Firm  Cinergy Peak            02-31May01      USD/MWh</t>
  </si>
  <si>
    <t>US Pwr Phy Firm  Cinergy Peak            02-04May01      USD/MWh</t>
  </si>
  <si>
    <t>US Pwr Phy Firm  PALVE OffPk             02-31May01      USD/MWh</t>
  </si>
  <si>
    <t>US Pwr Phy Firm  PJM-W Peak              02-04May01      USD/MWh</t>
  </si>
  <si>
    <t>US Pwr Phy Firm  PALVE Peak              02-31May01      USD/MWh</t>
  </si>
  <si>
    <t>US Pwr Phy Firm  NEPOOL Peak             02-04May01      USD/MWh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</si>
</sst>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5" formatCode="&quot;$&quot;#,##0_);\(&quot;$&quot;#,##0\)"/>
    <numFmt numFmtId="43" formatCode="_(* #,##0.00_);_(* \(#,##0.00\);_(* &quot;-&quot;??_);_(@_)"/>
    <numFmt numFmtId="164" formatCode="#0"/>
    <numFmt numFmtId="165" formatCode="mm/dd/yyyy\ hh:mm\ AM/PM"/>
    <numFmt numFmtId="166" formatCode="#,##0.##"/>
    <numFmt numFmtId="167" formatCode="#,##0.####"/>
    <numFmt numFmtId="168" formatCode="#,##0.00###"/>
    <numFmt numFmtId="169" formatCode="mm/dd/yy"/>
    <numFmt numFmtId="170" formatCode="m/d/yy\ h:mm\ AM/PM"/>
    <numFmt numFmtId="172" formatCode="_(* #,##0_);_(* \(#,##0\);_(* &quot;-&quot;??_);_(@_)"/>
    <numFmt numFmtId="173" formatCode="mm/dd/yyyy\ hh:mmAM/PM"/>
    <numFmt numFmtId="174" formatCode="#,###.00###"/>
    <numFmt numFmtId="175" formatCode="#,###.##"/>
    <numFmt numFmtId="176" formatCode="mm/dd/yyyy"/>
    <numFmt numFmtId="182" formatCode="0.00000"/>
    <numFmt numFmtId="183" formatCode="&quot;$&quot;#,##0"/>
    <numFmt numFmtId="188" formatCode="m/d/yy"/>
  </numFmts>
  <fonts count="1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u/>
      <sz val="10"/>
      <color indexed="12"/>
      <name val="Arial"/>
      <family val="2"/>
    </font>
    <font>
      <b/>
      <sz val="10"/>
      <name val="Arial"/>
    </font>
    <font>
      <b/>
      <sz val="14"/>
      <name val="Arial"/>
      <family val="2"/>
    </font>
    <font>
      <b/>
      <u/>
      <sz val="14"/>
      <color indexed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u/>
      <sz val="16"/>
      <color indexed="62"/>
      <name val="Arial"/>
      <family val="2"/>
    </font>
    <font>
      <b/>
      <u/>
      <sz val="16"/>
      <color indexed="10"/>
      <name val="Arial"/>
      <family val="2"/>
    </font>
    <font>
      <sz val="19.25"/>
      <name val="Arial"/>
    </font>
    <font>
      <sz val="19.25"/>
      <name val="Arial"/>
    </font>
    <font>
      <sz val="10"/>
      <name val="Arial"/>
    </font>
    <font>
      <sz val="10"/>
      <name val="Arial"/>
    </font>
    <font>
      <b/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3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5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65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8">
    <xf numFmtId="0" fontId="0" fillId="0" borderId="0" xfId="0"/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0" fillId="0" borderId="0" xfId="0" applyNumberFormat="1"/>
    <xf numFmtId="165" fontId="3" fillId="0" borderId="0" xfId="0" applyNumberFormat="1" applyFont="1" applyAlignment="1">
      <alignment horizontal="left"/>
    </xf>
    <xf numFmtId="165" fontId="0" fillId="0" borderId="0" xfId="0" applyNumberFormat="1"/>
    <xf numFmtId="166" fontId="3" fillId="0" borderId="0" xfId="0" applyNumberFormat="1" applyFont="1" applyAlignment="1">
      <alignment horizontal="left"/>
    </xf>
    <xf numFmtId="166" fontId="0" fillId="0" borderId="0" xfId="0" applyNumberFormat="1"/>
    <xf numFmtId="167" fontId="3" fillId="0" borderId="0" xfId="0" applyNumberFormat="1" applyFont="1" applyAlignment="1">
      <alignment horizontal="left"/>
    </xf>
    <xf numFmtId="167" fontId="0" fillId="0" borderId="0" xfId="0" applyNumberFormat="1"/>
    <xf numFmtId="168" fontId="3" fillId="0" borderId="0" xfId="0" applyNumberFormat="1" applyFont="1" applyAlignment="1">
      <alignment horizontal="left"/>
    </xf>
    <xf numFmtId="168" fontId="0" fillId="0" borderId="0" xfId="0" applyNumberFormat="1"/>
    <xf numFmtId="164" fontId="2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0" fontId="2" fillId="0" borderId="0" xfId="0" applyFont="1"/>
    <xf numFmtId="0" fontId="6" fillId="0" borderId="0" xfId="0" applyFont="1"/>
    <xf numFmtId="0" fontId="0" fillId="0" borderId="1" xfId="0" applyBorder="1"/>
    <xf numFmtId="0" fontId="0" fillId="0" borderId="2" xfId="0" applyBorder="1"/>
    <xf numFmtId="0" fontId="0" fillId="0" borderId="2" xfId="0" applyNumberFormat="1" applyBorder="1"/>
    <xf numFmtId="0" fontId="0" fillId="0" borderId="3" xfId="0" applyNumberFormat="1" applyBorder="1"/>
    <xf numFmtId="0" fontId="0" fillId="2" borderId="4" xfId="0" applyFill="1" applyBorder="1"/>
    <xf numFmtId="0" fontId="0" fillId="2" borderId="5" xfId="0" applyNumberFormat="1" applyFill="1" applyBorder="1"/>
    <xf numFmtId="0" fontId="0" fillId="0" borderId="6" xfId="0" applyBorder="1"/>
    <xf numFmtId="0" fontId="0" fillId="0" borderId="1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0" xfId="0" applyNumberFormat="1"/>
    <xf numFmtId="0" fontId="0" fillId="2" borderId="4" xfId="0" applyNumberFormat="1" applyFill="1" applyBorder="1"/>
    <xf numFmtId="0" fontId="0" fillId="2" borderId="8" xfId="0" applyNumberFormat="1" applyFill="1" applyBorder="1"/>
    <xf numFmtId="170" fontId="0" fillId="0" borderId="0" xfId="0" applyNumberFormat="1"/>
    <xf numFmtId="14" fontId="0" fillId="0" borderId="0" xfId="0" applyNumberFormat="1"/>
    <xf numFmtId="4" fontId="0" fillId="0" borderId="0" xfId="0" applyNumberFormat="1"/>
    <xf numFmtId="172" fontId="0" fillId="0" borderId="0" xfId="1" applyNumberFormat="1" applyFont="1"/>
    <xf numFmtId="22" fontId="0" fillId="0" borderId="0" xfId="0" applyNumberFormat="1"/>
    <xf numFmtId="0" fontId="8" fillId="0" borderId="0" xfId="0" applyFont="1"/>
    <xf numFmtId="0" fontId="0" fillId="0" borderId="0" xfId="0" applyBorder="1"/>
    <xf numFmtId="0" fontId="0" fillId="0" borderId="7" xfId="0" applyBorder="1"/>
    <xf numFmtId="0" fontId="2" fillId="0" borderId="0" xfId="0" applyFont="1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2" fillId="0" borderId="9" xfId="0" applyFont="1" applyBorder="1"/>
    <xf numFmtId="0" fontId="9" fillId="0" borderId="0" xfId="0" applyFont="1"/>
    <xf numFmtId="0" fontId="7" fillId="3" borderId="11" xfId="0" applyFont="1" applyFill="1" applyBorder="1"/>
    <xf numFmtId="0" fontId="0" fillId="0" borderId="12" xfId="0" applyBorder="1"/>
    <xf numFmtId="0" fontId="0" fillId="4" borderId="1" xfId="0" applyFill="1" applyBorder="1"/>
    <xf numFmtId="0" fontId="0" fillId="4" borderId="13" xfId="0" applyFill="1" applyBorder="1"/>
    <xf numFmtId="0" fontId="0" fillId="4" borderId="1" xfId="0" applyNumberFormat="1" applyFill="1" applyBorder="1"/>
    <xf numFmtId="0" fontId="0" fillId="4" borderId="6" xfId="0" applyNumberFormat="1" applyFill="1" applyBorder="1"/>
    <xf numFmtId="0" fontId="0" fillId="4" borderId="2" xfId="0" applyNumberFormat="1" applyFill="1" applyBorder="1"/>
    <xf numFmtId="0" fontId="0" fillId="2" borderId="14" xfId="0" applyFill="1" applyBorder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0" fontId="0" fillId="0" borderId="1" xfId="0" pivotButton="1" applyBorder="1"/>
    <xf numFmtId="0" fontId="0" fillId="0" borderId="13" xfId="0" applyBorder="1"/>
    <xf numFmtId="0" fontId="0" fillId="0" borderId="15" xfId="0" applyBorder="1"/>
    <xf numFmtId="0" fontId="7" fillId="3" borderId="16" xfId="0" applyFont="1" applyFill="1" applyBorder="1"/>
    <xf numFmtId="0" fontId="7" fillId="3" borderId="17" xfId="0" applyFont="1" applyFill="1" applyBorder="1"/>
    <xf numFmtId="0" fontId="2" fillId="2" borderId="16" xfId="0" applyFont="1" applyFill="1" applyBorder="1"/>
    <xf numFmtId="165" fontId="2" fillId="2" borderId="10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0" borderId="18" xfId="0" applyBorder="1"/>
    <xf numFmtId="0" fontId="0" fillId="0" borderId="19" xfId="0" applyBorder="1"/>
    <xf numFmtId="164" fontId="3" fillId="2" borderId="20" xfId="0" applyNumberFormat="1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164" fontId="3" fillId="2" borderId="11" xfId="0" applyNumberFormat="1" applyFont="1" applyFill="1" applyBorder="1" applyAlignment="1">
      <alignment horizontal="center"/>
    </xf>
    <xf numFmtId="0" fontId="3" fillId="2" borderId="18" xfId="0" applyFont="1" applyFill="1" applyBorder="1" applyAlignment="1">
      <alignment horizontal="left"/>
    </xf>
    <xf numFmtId="0" fontId="3" fillId="3" borderId="0" xfId="0" applyFont="1" applyFill="1"/>
    <xf numFmtId="169" fontId="0" fillId="3" borderId="0" xfId="0" applyNumberFormat="1" applyFill="1"/>
    <xf numFmtId="172" fontId="0" fillId="3" borderId="0" xfId="1" applyNumberFormat="1" applyFont="1" applyFill="1"/>
    <xf numFmtId="0" fontId="0" fillId="0" borderId="0" xfId="0" applyNumberFormat="1" applyBorder="1"/>
    <xf numFmtId="182" fontId="0" fillId="0" borderId="21" xfId="0" applyNumberFormat="1" applyBorder="1"/>
    <xf numFmtId="182" fontId="0" fillId="0" borderId="22" xfId="0" applyNumberFormat="1" applyBorder="1"/>
    <xf numFmtId="0" fontId="0" fillId="0" borderId="0" xfId="0" applyFill="1"/>
    <xf numFmtId="0" fontId="0" fillId="0" borderId="0" xfId="0" applyFill="1" applyBorder="1"/>
    <xf numFmtId="0" fontId="0" fillId="0" borderId="0" xfId="0" applyNumberFormat="1" applyFill="1" applyBorder="1"/>
    <xf numFmtId="0" fontId="7" fillId="0" borderId="0" xfId="0" applyNumberFormat="1" applyFont="1" applyFill="1" applyBorder="1"/>
    <xf numFmtId="165" fontId="2" fillId="0" borderId="0" xfId="0" applyNumberFormat="1" applyFont="1"/>
    <xf numFmtId="0" fontId="0" fillId="0" borderId="16" xfId="0" applyBorder="1"/>
    <xf numFmtId="182" fontId="0" fillId="0" borderId="11" xfId="0" applyNumberFormat="1" applyFill="1" applyBorder="1"/>
    <xf numFmtId="182" fontId="0" fillId="0" borderId="11" xfId="0" applyNumberFormat="1" applyBorder="1"/>
    <xf numFmtId="0" fontId="7" fillId="0" borderId="22" xfId="0" applyFont="1" applyFill="1" applyBorder="1"/>
    <xf numFmtId="169" fontId="0" fillId="0" borderId="5" xfId="0" applyNumberFormat="1" applyBorder="1" applyAlignment="1">
      <alignment horizontal="left"/>
    </xf>
    <xf numFmtId="0" fontId="7" fillId="0" borderId="11" xfId="0" pivotButton="1" applyFont="1" applyBorder="1"/>
    <xf numFmtId="0" fontId="2" fillId="0" borderId="16" xfId="0" applyFont="1" applyBorder="1"/>
    <xf numFmtId="0" fontId="10" fillId="0" borderId="0" xfId="0" applyFont="1" applyFill="1" applyBorder="1" applyAlignment="1">
      <alignment horizontal="center"/>
    </xf>
    <xf numFmtId="0" fontId="11" fillId="0" borderId="0" xfId="0" applyFont="1"/>
    <xf numFmtId="0" fontId="10" fillId="3" borderId="16" xfId="0" applyFont="1" applyFill="1" applyBorder="1" applyAlignment="1">
      <alignment horizontal="centerContinuous"/>
    </xf>
    <xf numFmtId="0" fontId="10" fillId="3" borderId="11" xfId="0" applyFont="1" applyFill="1" applyBorder="1" applyAlignment="1">
      <alignment horizontal="centerContinuous"/>
    </xf>
    <xf numFmtId="0" fontId="10" fillId="3" borderId="18" xfId="0" applyFont="1" applyFill="1" applyBorder="1" applyAlignment="1">
      <alignment horizontal="centerContinuous"/>
    </xf>
    <xf numFmtId="0" fontId="10" fillId="3" borderId="20" xfId="0" applyFont="1" applyFill="1" applyBorder="1" applyAlignment="1">
      <alignment horizontal="centerContinuous"/>
    </xf>
    <xf numFmtId="0" fontId="10" fillId="3" borderId="23" xfId="0" applyFont="1" applyFill="1" applyBorder="1" applyAlignment="1">
      <alignment horizontal="centerContinuous"/>
    </xf>
    <xf numFmtId="0" fontId="12" fillId="0" borderId="0" xfId="0" applyFont="1"/>
    <xf numFmtId="0" fontId="13" fillId="0" borderId="0" xfId="0" applyFont="1"/>
    <xf numFmtId="0" fontId="0" fillId="0" borderId="1" xfId="0" pivotButton="1" applyBorder="1" applyAlignment="1">
      <alignment horizontal="center" vertical="center"/>
    </xf>
    <xf numFmtId="0" fontId="0" fillId="0" borderId="13" xfId="0" pivotButton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37" fontId="7" fillId="0" borderId="1" xfId="0" applyNumberFormat="1" applyFont="1" applyBorder="1" applyAlignment="1">
      <alignment horizontal="center" vertical="center"/>
    </xf>
    <xf numFmtId="37" fontId="7" fillId="0" borderId="6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0" fillId="3" borderId="0" xfId="0" applyFill="1"/>
    <xf numFmtId="170" fontId="2" fillId="0" borderId="0" xfId="0" applyNumberFormat="1" applyFont="1"/>
    <xf numFmtId="172" fontId="2" fillId="0" borderId="0" xfId="1" applyNumberFormat="1" applyFont="1"/>
    <xf numFmtId="0" fontId="7" fillId="0" borderId="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9" fontId="0" fillId="0" borderId="0" xfId="0" applyNumberFormat="1"/>
    <xf numFmtId="0" fontId="0" fillId="2" borderId="26" xfId="0" applyFill="1" applyBorder="1"/>
    <xf numFmtId="0" fontId="0" fillId="0" borderId="11" xfId="0" applyFill="1" applyBorder="1"/>
    <xf numFmtId="0" fontId="7" fillId="2" borderId="5" xfId="0" applyNumberFormat="1" applyFont="1" applyFill="1" applyBorder="1"/>
    <xf numFmtId="0" fontId="7" fillId="0" borderId="1" xfId="0" applyFont="1" applyBorder="1"/>
    <xf numFmtId="0" fontId="7" fillId="0" borderId="6" xfId="0" applyFont="1" applyBorder="1"/>
    <xf numFmtId="0" fontId="7" fillId="0" borderId="2" xfId="0" applyFont="1" applyBorder="1"/>
    <xf numFmtId="0" fontId="7" fillId="2" borderId="4" xfId="0" applyFont="1" applyFill="1" applyBorder="1"/>
    <xf numFmtId="0" fontId="0" fillId="0" borderId="5" xfId="0" pivotButton="1" applyBorder="1"/>
    <xf numFmtId="0" fontId="0" fillId="0" borderId="5" xfId="0" applyBorder="1"/>
    <xf numFmtId="188" fontId="0" fillId="0" borderId="5" xfId="0" applyNumberFormat="1" applyBorder="1" applyAlignment="1">
      <alignment horizontal="left"/>
    </xf>
    <xf numFmtId="188" fontId="0" fillId="3" borderId="0" xfId="0" applyNumberFormat="1" applyFill="1"/>
    <xf numFmtId="0" fontId="10" fillId="4" borderId="16" xfId="0" applyFont="1" applyFill="1" applyBorder="1" applyAlignment="1">
      <alignment horizontal="centerContinuous"/>
    </xf>
    <xf numFmtId="0" fontId="10" fillId="4" borderId="11" xfId="0" applyFont="1" applyFill="1" applyBorder="1" applyAlignment="1">
      <alignment horizontal="centerContinuous"/>
    </xf>
    <xf numFmtId="188" fontId="0" fillId="3" borderId="27" xfId="0" applyNumberFormat="1" applyFill="1" applyBorder="1"/>
    <xf numFmtId="188" fontId="0" fillId="3" borderId="28" xfId="0" applyNumberFormat="1" applyFill="1" applyBorder="1"/>
    <xf numFmtId="0" fontId="0" fillId="0" borderId="28" xfId="0" applyBorder="1"/>
    <xf numFmtId="0" fontId="17" fillId="0" borderId="12" xfId="0" applyFont="1" applyBorder="1"/>
    <xf numFmtId="0" fontId="7" fillId="2" borderId="30" xfId="0" applyFont="1" applyFill="1" applyBorder="1" applyAlignment="1">
      <alignment horizontal="center" vertical="center"/>
    </xf>
    <xf numFmtId="0" fontId="0" fillId="0" borderId="26" xfId="0" applyBorder="1" applyAlignment="1">
      <alignment horizontal="left" vertical="center"/>
    </xf>
    <xf numFmtId="37" fontId="0" fillId="0" borderId="26" xfId="0" applyNumberFormat="1" applyBorder="1"/>
    <xf numFmtId="183" fontId="0" fillId="0" borderId="26" xfId="0" applyNumberFormat="1" applyBorder="1"/>
    <xf numFmtId="0" fontId="0" fillId="0" borderId="26" xfId="0" applyNumberFormat="1" applyBorder="1"/>
    <xf numFmtId="5" fontId="0" fillId="0" borderId="26" xfId="0" applyNumberFormat="1" applyBorder="1"/>
    <xf numFmtId="37" fontId="16" fillId="0" borderId="26" xfId="0" applyNumberFormat="1" applyFont="1" applyBorder="1"/>
    <xf numFmtId="5" fontId="16" fillId="0" borderId="26" xfId="0" applyNumberFormat="1" applyFont="1" applyBorder="1"/>
    <xf numFmtId="0" fontId="0" fillId="0" borderId="26" xfId="0" applyBorder="1"/>
    <xf numFmtId="0" fontId="7" fillId="2" borderId="30" xfId="0" applyFont="1" applyFill="1" applyBorder="1"/>
    <xf numFmtId="0" fontId="7" fillId="2" borderId="14" xfId="0" applyFont="1" applyFill="1" applyBorder="1"/>
    <xf numFmtId="0" fontId="2" fillId="0" borderId="1" xfId="0" applyFont="1" applyBorder="1"/>
    <xf numFmtId="0" fontId="18" fillId="0" borderId="0" xfId="0" applyFont="1" applyAlignment="1">
      <alignment horizontal="left"/>
    </xf>
    <xf numFmtId="37" fontId="7" fillId="2" borderId="26" xfId="0" applyNumberFormat="1" applyFont="1" applyFill="1" applyBorder="1"/>
    <xf numFmtId="183" fontId="7" fillId="2" borderId="26" xfId="0" applyNumberFormat="1" applyFont="1" applyFill="1" applyBorder="1"/>
    <xf numFmtId="0" fontId="7" fillId="2" borderId="26" xfId="0" applyNumberFormat="1" applyFont="1" applyFill="1" applyBorder="1"/>
    <xf numFmtId="5" fontId="7" fillId="2" borderId="26" xfId="0" applyNumberFormat="1" applyFont="1" applyFill="1" applyBorder="1"/>
    <xf numFmtId="0" fontId="7" fillId="2" borderId="31" xfId="0" applyNumberFormat="1" applyFont="1" applyFill="1" applyBorder="1"/>
    <xf numFmtId="0" fontId="2" fillId="2" borderId="30" xfId="0" applyFont="1" applyFill="1" applyBorder="1"/>
    <xf numFmtId="0" fontId="0" fillId="0" borderId="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5" fontId="0" fillId="0" borderId="1" xfId="0" applyNumberFormat="1" applyBorder="1" applyAlignment="1">
      <alignment horizontal="center" vertical="center" wrapText="1"/>
    </xf>
    <xf numFmtId="5" fontId="0" fillId="0" borderId="13" xfId="0" applyNumberFormat="1" applyBorder="1" applyAlignment="1">
      <alignment horizontal="center" vertical="center"/>
    </xf>
    <xf numFmtId="37" fontId="16" fillId="0" borderId="1" xfId="0" applyNumberFormat="1" applyFont="1" applyBorder="1" applyAlignment="1">
      <alignment horizontal="center" vertical="center" wrapText="1"/>
    </xf>
    <xf numFmtId="37" fontId="16" fillId="0" borderId="12" xfId="0" applyNumberFormat="1" applyFont="1" applyBorder="1" applyAlignment="1">
      <alignment horizontal="center" vertical="center"/>
    </xf>
    <xf numFmtId="37" fontId="16" fillId="0" borderId="2" xfId="0" applyNumberFormat="1" applyFont="1" applyBorder="1" applyAlignment="1">
      <alignment horizontal="center" vertical="center" wrapText="1"/>
    </xf>
    <xf numFmtId="37" fontId="16" fillId="0" borderId="29" xfId="0" applyNumberFormat="1" applyFont="1" applyBorder="1" applyAlignment="1">
      <alignment horizontal="center" vertical="center"/>
    </xf>
    <xf numFmtId="0" fontId="10" fillId="3" borderId="16" xfId="0" applyFont="1" applyFill="1" applyBorder="1" applyAlignment="1">
      <alignment horizontal="center"/>
    </xf>
    <xf numFmtId="0" fontId="10" fillId="3" borderId="9" xfId="0" applyFont="1" applyFill="1" applyBorder="1" applyAlignment="1">
      <alignment horizontal="center"/>
    </xf>
    <xf numFmtId="0" fontId="10" fillId="3" borderId="10" xfId="0" applyFont="1" applyFill="1" applyBorder="1" applyAlignment="1">
      <alignment horizontal="center"/>
    </xf>
    <xf numFmtId="0" fontId="10" fillId="4" borderId="16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4" borderId="10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140"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font>
        <b/>
      </font>
    </dxf>
    <dxf>
      <fill>
        <patternFill>
          <bgColor indexed="22"/>
        </patternFill>
      </fill>
    </dxf>
    <dxf>
      <font>
        <b/>
      </font>
    </dxf>
    <dxf>
      <fill>
        <patternFill patternType="solid">
          <bgColor indexed="13"/>
        </patternFill>
      </fill>
    </dxf>
    <dxf>
      <font>
        <b/>
      </font>
    </dxf>
    <dxf>
      <fill>
        <patternFill>
          <bgColor indexed="22"/>
        </patternFill>
      </fill>
    </dxf>
    <dxf>
      <font>
        <b val="0"/>
      </font>
    </dxf>
    <dxf>
      <font>
        <b/>
      </font>
    </dxf>
    <dxf>
      <fill>
        <patternFill patternType="solid">
          <bgColor indexed="13"/>
        </patternFill>
      </fill>
    </dxf>
    <dxf>
      <font>
        <b/>
        <i val="0"/>
        <condense val="0"/>
        <extend val="0"/>
      </font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83" formatCode="&quot;$&quot;#,##0"/>
    </dxf>
    <dxf>
      <numFmt numFmtId="183" formatCode="&quot;$&quot;#,##0"/>
    </dxf>
    <dxf>
      <numFmt numFmtId="185" formatCode="&quot;$&quot;#,##0;[Red]&quot;$&quot;#,##0"/>
    </dxf>
    <dxf>
      <numFmt numFmtId="183" formatCode="&quot;$&quot;#,##0"/>
    </dxf>
    <dxf>
      <font>
        <b/>
      </font>
      <numFmt numFmtId="9" formatCode="&quot;$&quot;#,##0_);\(&quot;$&quot;#,##0\)"/>
      <fill>
        <patternFill patternType="solid">
          <fgColor indexed="22"/>
          <bgColor indexed="64"/>
        </patternFill>
      </fill>
    </dxf>
    <dxf>
      <font>
        <b/>
      </font>
      <numFmt numFmtId="9" formatCode="&quot;$&quot;#,##0_);\(&quot;$&quot;#,##0\)"/>
      <fill>
        <patternFill patternType="solid">
          <fgColor indexed="22"/>
          <bgColor indexed="64"/>
        </patternFill>
      </fill>
    </dxf>
    <dxf>
      <numFmt numFmtId="9" formatCode="&quot;$&quot;#,##0_);\(&quot;$&quot;#,##0\)"/>
    </dxf>
    <dxf>
      <font>
        <b/>
      </font>
    </dxf>
    <dxf>
      <font>
        <b/>
      </font>
    </dxf>
    <dxf>
      <numFmt numFmtId="9" formatCode="&quot;$&quot;#,##0_);\(&quot;$&quot;#,##0\)"/>
    </dxf>
    <dxf>
      <numFmt numFmtId="9" formatCode="&quot;$&quot;#,##0_);\(&quot;$&quot;#,##0\)"/>
    </dxf>
    <dxf>
      <numFmt numFmtId="5" formatCode="#,##0_);\(#,##0\)"/>
    </dxf>
    <dxf>
      <alignment horizontal="left" readingOrder="0"/>
    </dxf>
    <dxf>
      <font>
        <b/>
      </font>
    </dxf>
    <dxf>
      <font>
        <b/>
      </font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numFmt numFmtId="9" formatCode="&quot;$&quot;#,##0_);\(&quot;$&quot;#,##0\)"/>
    </dxf>
    <dxf>
      <font>
        <b/>
      </font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ill>
        <patternFill patternType="none"/>
      </fill>
    </dxf>
    <dxf>
      <fill>
        <patternFill patternType="none"/>
      </fill>
    </dxf>
    <dxf>
      <numFmt numFmtId="3" formatCode="#,##0"/>
    </dxf>
    <dxf>
      <numFmt numFmtId="9" formatCode="&quot;$&quot;#,##0_);\(&quot;$&quot;#,##0\)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none"/>
      </fill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/>
      </font>
    </dxf>
    <dxf>
      <fill>
        <patternFill>
          <bgColor indexed="44"/>
        </patternFill>
      </fill>
    </dxf>
    <dxf>
      <font>
        <b/>
      </font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solid">
          <bgColor indexed="48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alignment horizontal="left" readingOrder="0"/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numFmt numFmtId="9" formatCode="&quot;$&quot;#,##0_);\(&quot;$&quot;#,##0\)"/>
    </dxf>
    <dxf>
      <numFmt numFmtId="5" formatCode="#,##0_);\(#,##0\)"/>
    </dxf>
    <dxf>
      <numFmt numFmtId="5" formatCode="#,##0_);\(#,##0\)"/>
    </dxf>
    <dxf>
      <font>
        <b/>
      </font>
    </dxf>
    <dxf>
      <fill>
        <patternFill patternType="none"/>
      </fill>
    </dxf>
    <dxf>
      <font>
        <b/>
      </font>
    </dxf>
    <dxf>
      <font>
        <b/>
      </font>
    </dxf>
    <dxf>
      <fill>
        <patternFill>
          <bgColor indexed="44"/>
        </patternFill>
      </fill>
    </dxf>
    <dxf>
      <font>
        <b/>
      </font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solid">
          <bgColor indexed="48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font>
        <b/>
      </font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</border>
    </dxf>
    <dxf>
      <alignment horizontal="center" readingOrder="0"/>
    </dxf>
    <dxf>
      <font>
        <b/>
      </font>
    </dxf>
    <dxf>
      <font>
        <b/>
      </font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pivotCacheDefinition" Target="pivotCache/pivotCacheDefinition5.xml"/><Relationship Id="rId1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6.xml"/><Relationship Id="rId12" Type="http://schemas.openxmlformats.org/officeDocument/2006/relationships/pivotCacheDefinition" Target="pivotCache/pivotCacheDefinition4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4.xml"/><Relationship Id="rId15" Type="http://schemas.openxmlformats.org/officeDocument/2006/relationships/pivotCacheDefinition" Target="pivotCache/pivotCacheDefinition7.xml"/><Relationship Id="rId10" Type="http://schemas.openxmlformats.org/officeDocument/2006/relationships/pivotCacheDefinition" Target="pivotCache/pivotCacheDefinition2.xml"/><Relationship Id="rId19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BROKER DEALS PER DAY
</a:t>
            </a:r>
          </a:p>
        </c:rich>
      </c:tx>
      <c:layout>
        <c:manualLayout>
          <c:xMode val="edge"/>
          <c:yMode val="edge"/>
          <c:x val="0.36787564766839376"/>
          <c:y val="2.03619909502262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5621761658031083E-2"/>
          <c:y val="0.20588235294117646"/>
          <c:w val="0.95595854922279788"/>
          <c:h val="0.711538461538461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'Daily Deals Data'!$B$4</c:f>
              <c:strCache>
                <c:ptCount val="1"/>
                <c:pt idx="0">
                  <c:v>DEALS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767600" mc:Ignorable="a14" a14:legacySpreadsheetColorIndex="34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34"/>
                </a:gs>
                <a:gs pos="100000">
                  <a:srgbClr xmlns:mc="http://schemas.openxmlformats.org/markup-compatibility/2006" xmlns:a14="http://schemas.microsoft.com/office/drawing/2010/main" val="767600" mc:Ignorable="a14" a14:legacySpreadsheetColorIndex="34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'Daily Deals Data'!$A$5:$A$48</c:f>
              <c:numCache>
                <c:formatCode>mm/dd/yy</c:formatCode>
                <c:ptCount val="44"/>
                <c:pt idx="0">
                  <c:v>36980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36991</c:v>
                </c:pt>
                <c:pt idx="6">
                  <c:v>36992</c:v>
                </c:pt>
                <c:pt idx="7">
                  <c:v>36993</c:v>
                </c:pt>
                <c:pt idx="8">
                  <c:v>36997</c:v>
                </c:pt>
                <c:pt idx="9">
                  <c:v>36998</c:v>
                </c:pt>
                <c:pt idx="10">
                  <c:v>36999</c:v>
                </c:pt>
                <c:pt idx="11">
                  <c:v>37000</c:v>
                </c:pt>
                <c:pt idx="12">
                  <c:v>37001</c:v>
                </c:pt>
                <c:pt idx="13">
                  <c:v>37004</c:v>
                </c:pt>
                <c:pt idx="14">
                  <c:v>37005</c:v>
                </c:pt>
                <c:pt idx="15">
                  <c:v>37006</c:v>
                </c:pt>
                <c:pt idx="16">
                  <c:v>37007</c:v>
                </c:pt>
                <c:pt idx="17">
                  <c:v>37008</c:v>
                </c:pt>
                <c:pt idx="18">
                  <c:v>37011</c:v>
                </c:pt>
                <c:pt idx="19">
                  <c:v>37012</c:v>
                </c:pt>
                <c:pt idx="20">
                  <c:v>37013</c:v>
                </c:pt>
                <c:pt idx="21">
                  <c:v>37014</c:v>
                </c:pt>
                <c:pt idx="22">
                  <c:v>37018</c:v>
                </c:pt>
                <c:pt idx="23">
                  <c:v>37019</c:v>
                </c:pt>
                <c:pt idx="24">
                  <c:v>37020</c:v>
                </c:pt>
                <c:pt idx="25">
                  <c:v>37021</c:v>
                </c:pt>
                <c:pt idx="26">
                  <c:v>37022</c:v>
                </c:pt>
                <c:pt idx="27">
                  <c:v>37025</c:v>
                </c:pt>
                <c:pt idx="28">
                  <c:v>37026</c:v>
                </c:pt>
                <c:pt idx="29">
                  <c:v>37027</c:v>
                </c:pt>
                <c:pt idx="30">
                  <c:v>37028</c:v>
                </c:pt>
                <c:pt idx="31">
                  <c:v>37029</c:v>
                </c:pt>
                <c:pt idx="32">
                  <c:v>37032</c:v>
                </c:pt>
                <c:pt idx="33">
                  <c:v>37033</c:v>
                </c:pt>
                <c:pt idx="34">
                  <c:v>37034</c:v>
                </c:pt>
                <c:pt idx="35">
                  <c:v>37035</c:v>
                </c:pt>
                <c:pt idx="36">
                  <c:v>37036</c:v>
                </c:pt>
                <c:pt idx="37">
                  <c:v>37040</c:v>
                </c:pt>
                <c:pt idx="38">
                  <c:v>37041</c:v>
                </c:pt>
                <c:pt idx="39">
                  <c:v>37042</c:v>
                </c:pt>
                <c:pt idx="40">
                  <c:v>37043</c:v>
                </c:pt>
                <c:pt idx="41">
                  <c:v>37046</c:v>
                </c:pt>
                <c:pt idx="42">
                  <c:v>37047</c:v>
                </c:pt>
                <c:pt idx="43" formatCode="m/d/yyyy">
                  <c:v>37048</c:v>
                </c:pt>
              </c:numCache>
            </c:numRef>
          </c:cat>
          <c:val>
            <c:numRef>
              <c:f>'Daily Deals Data'!$B$5:$B$48</c:f>
              <c:numCache>
                <c:formatCode>General</c:formatCode>
                <c:ptCount val="44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7</c:v>
                </c:pt>
                <c:pt idx="8">
                  <c:v>2</c:v>
                </c:pt>
                <c:pt idx="9">
                  <c:v>11</c:v>
                </c:pt>
                <c:pt idx="10">
                  <c:v>14</c:v>
                </c:pt>
                <c:pt idx="11">
                  <c:v>20</c:v>
                </c:pt>
                <c:pt idx="12">
                  <c:v>3</c:v>
                </c:pt>
                <c:pt idx="13">
                  <c:v>13</c:v>
                </c:pt>
                <c:pt idx="14">
                  <c:v>11</c:v>
                </c:pt>
                <c:pt idx="15">
                  <c:v>19</c:v>
                </c:pt>
                <c:pt idx="16">
                  <c:v>31</c:v>
                </c:pt>
                <c:pt idx="17">
                  <c:v>21</c:v>
                </c:pt>
                <c:pt idx="18">
                  <c:v>17</c:v>
                </c:pt>
                <c:pt idx="19">
                  <c:v>15</c:v>
                </c:pt>
                <c:pt idx="20">
                  <c:v>12</c:v>
                </c:pt>
                <c:pt idx="21">
                  <c:v>18</c:v>
                </c:pt>
                <c:pt idx="22">
                  <c:v>20</c:v>
                </c:pt>
                <c:pt idx="23">
                  <c:v>26</c:v>
                </c:pt>
                <c:pt idx="24">
                  <c:v>5</c:v>
                </c:pt>
                <c:pt idx="25">
                  <c:v>10</c:v>
                </c:pt>
                <c:pt idx="26">
                  <c:v>22</c:v>
                </c:pt>
                <c:pt idx="27">
                  <c:v>12</c:v>
                </c:pt>
                <c:pt idx="28">
                  <c:v>14</c:v>
                </c:pt>
                <c:pt idx="29">
                  <c:v>21</c:v>
                </c:pt>
                <c:pt idx="30">
                  <c:v>27</c:v>
                </c:pt>
                <c:pt idx="31">
                  <c:v>6</c:v>
                </c:pt>
                <c:pt idx="32">
                  <c:v>28</c:v>
                </c:pt>
                <c:pt idx="33">
                  <c:v>35</c:v>
                </c:pt>
                <c:pt idx="34">
                  <c:v>29</c:v>
                </c:pt>
                <c:pt idx="35">
                  <c:v>40</c:v>
                </c:pt>
                <c:pt idx="36">
                  <c:v>24</c:v>
                </c:pt>
                <c:pt idx="37">
                  <c:v>51</c:v>
                </c:pt>
                <c:pt idx="38">
                  <c:v>42</c:v>
                </c:pt>
                <c:pt idx="39">
                  <c:v>35</c:v>
                </c:pt>
                <c:pt idx="40">
                  <c:v>19</c:v>
                </c:pt>
                <c:pt idx="41">
                  <c:v>26</c:v>
                </c:pt>
                <c:pt idx="42">
                  <c:v>53</c:v>
                </c:pt>
                <c:pt idx="43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7-49A3-BFCA-8F548989D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94977664"/>
        <c:axId val="1"/>
      </c:barChart>
      <c:catAx>
        <c:axId val="194977664"/>
        <c:scaling>
          <c:orientation val="minMax"/>
        </c:scaling>
        <c:delete val="0"/>
        <c:axPos val="b"/>
        <c:numFmt formatCode="m/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977664"/>
        <c:crosses val="autoZero"/>
        <c:crossBetween val="between"/>
      </c:valAx>
      <c:spPr>
        <a:solidFill>
          <a:srgbClr val="99CC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5" workbookViewId="0"/>
  </sheetViews>
  <pageMargins left="0.5" right="0.5" top="0.5" bottom="0.5" header="0.5" footer="0.5"/>
  <pageSetup paperSize="5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1765280" cy="67360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johnson" refreshedDate="37048.688501157405" createdVersion="1" recordCount="167">
  <cacheSource type="worksheet">
    <worksheetSource ref="A5:S172" sheet="Failed Transaction Detail"/>
  </cacheSource>
  <cacheFields count="19">
    <cacheField name="Date" numFmtId="0">
      <sharedItems containsSemiMixedTypes="0" containsNonDate="0" containsDate="1" containsString="0" minDate="2001-03-28T00:00:00" maxDate="2001-06-07T00:00:00"/>
    </cacheField>
    <cacheField name="Transaction Time" numFmtId="0">
      <sharedItems containsSemiMixedTypes="0" containsNonDate="0" containsDate="1" containsString="0" minDate="2001-03-28T15:01:32" maxDate="2001-06-06T09:20:00"/>
    </cacheField>
    <cacheField name="Counterparty Name" numFmtId="0">
      <sharedItems containsBlank="1"/>
    </cacheField>
    <cacheField name="External Party" numFmtId="0">
      <sharedItems count="20">
        <s v="Natsource LLC"/>
        <s v="APB Energy, Inc."/>
        <s v="Power Merchants Group, LLC"/>
        <s v="Amerex Natural Gas I, Ltd."/>
        <s v="Amerex Power, Ltd."/>
        <s v="Prebon Energy, Inc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No Activity" u="1"/>
        <s v="Amerex Natural Gas I, due to limit price violation" u="1"/>
        <s v="Amerex Natural Gas I," u="1"/>
        <s v="Power Merchants Grouping &amp; Trading Inc.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4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  <s v="US East Power Phy Fwd Firm Unplan B"/>
        <s v="US Gas Phy Index Firm non-TX &lt; or = 1Mo"/>
        <s v="US Gas Phy Index Firm &gt;1Mo&lt;1Yr"/>
      </sharedItems>
    </cacheField>
    <cacheField name="Product ID" numFmtId="0">
      <sharedItems containsSemiMixedTypes="0" containsString="0" containsNumber="1" containsInteger="1" minValue="3749" maxValue="52461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50000" count="9">
        <m/>
        <n v="25"/>
        <n v="50"/>
        <n v="10000"/>
        <n v="5000"/>
        <n v="2500"/>
        <n v="20000"/>
        <n v="15"/>
        <n v="50000"/>
      </sharedItems>
    </cacheField>
    <cacheField name="Bid Volume" numFmtId="0">
      <sharedItems containsString="0" containsBlank="1" containsNumber="1" containsInteger="1" minValue="25" maxValue="20000" count="11">
        <n v="25"/>
        <m/>
        <n v="5000"/>
        <n v="2500"/>
        <n v="10000"/>
        <n v="50"/>
        <n v="20000"/>
        <n v="100"/>
        <n v="250"/>
        <n v="15000"/>
        <n v="5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6" maxValue="400"/>
    </cacheField>
    <cacheField name="Failed Reason" numFmtId="0">
      <sharedItems count="10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</sharedItems>
    </cacheField>
    <cacheField name="Total Trade Volume" numFmtId="0">
      <sharedItems containsString="0" containsBlank="1" containsNumber="1" minValue="100" maxValue="6150000"/>
    </cacheField>
    <cacheField name="Begin Date" numFmtId="0">
      <sharedItems containsSemiMixedTypes="0" containsDate="1" containsString="0" containsMixedTypes="1" minDate="2001-04-24T00:00:00" maxDate="4728-06-27T16:47:04"/>
    </cacheField>
    <cacheField name="End Date" numFmtId="0">
      <sharedItems containsSemiMixedTypes="0" containsDate="1" containsString="0" containsMixedTypes="1" minDate="2001-04-24T00:00:00" maxDate="4728-01-20T04:47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johnson" refreshedDate="37048.68837546296" createdVersion="1" recordCount="167">
  <cacheSource type="worksheet">
    <worksheetSource ref="A5:S172" sheet="Failed Transaction Detail"/>
  </cacheSource>
  <cacheFields count="19">
    <cacheField name="Date" numFmtId="0">
      <sharedItems containsSemiMixedTypes="0" containsNonDate="0" containsDate="1" containsString="0" minDate="2001-03-28T00:00:00" maxDate="2001-06-07T00:00:00" count="40">
        <d v="2001-03-28T00:00:00"/>
        <d v="2001-04-04T00:00:00"/>
        <d v="2001-04-10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4T00:00:00"/>
        <d v="2001-05-07T00:00:00"/>
        <d v="2001-05-08T00:00:00"/>
        <d v="2001-05-09T00:00:00"/>
        <d v="2001-05-10T00:00:00"/>
        <d v="2001-05-11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  <d v="2001-05-25T00:00:00"/>
        <d v="2001-05-29T00:00:00"/>
        <d v="2001-05-30T00:00:00"/>
        <d v="2001-05-31T00:00:00"/>
        <d v="2001-06-01T00:00:00"/>
        <d v="2001-06-04T00:00:00"/>
        <d v="2001-06-05T00:00:00"/>
        <d v="2001-06-06T00:00:00"/>
        <d v="2001-05-12T00:00:00" u="1"/>
        <d v="2001-05-14T00:00:00" u="1"/>
      </sharedItems>
    </cacheField>
    <cacheField name="Transaction Time" numFmtId="0">
      <sharedItems containsSemiMixedTypes="0" containsNonDate="0" containsDate="1" containsString="0" minDate="2001-03-28T15:01:32" maxDate="2001-06-06T09:20:00"/>
    </cacheField>
    <cacheField name="Counterparty Name" numFmtId="0">
      <sharedItems containsBlank="1"/>
    </cacheField>
    <cacheField name="External Party" numFmtId="0">
      <sharedItems count="20">
        <s v="Natsource LLC"/>
        <s v="APB Energy, Inc."/>
        <s v="Power Merchants Group, LLC"/>
        <s v="Amerex Natural Gas I, Ltd."/>
        <s v="Amerex Power, Ltd."/>
        <s v="Prebon Energy, Inc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No Activity" u="1"/>
        <s v="Power Merchants Grouping &amp; Trading Inc." u="1"/>
        <s v="Amerex Natural Gas I, due to limit price violation" u="1"/>
        <s v="Amerex Natural Gas I,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4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  <s v="US East Power Phy Fwd Firm Unplan B"/>
        <s v="US Gas Phy Index Firm non-TX &lt; or = 1Mo"/>
        <s v="US Gas Phy Index Firm &gt;1Mo&lt;1Yr"/>
      </sharedItems>
    </cacheField>
    <cacheField name="Product ID" numFmtId="0">
      <sharedItems containsSemiMixedTypes="0" containsString="0" containsNumber="1" containsInteger="1" minValue="3749" maxValue="52461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50000" count="9">
        <m/>
        <n v="25"/>
        <n v="50"/>
        <n v="10000"/>
        <n v="5000"/>
        <n v="2500"/>
        <n v="20000"/>
        <n v="15"/>
        <n v="50000"/>
      </sharedItems>
    </cacheField>
    <cacheField name="Bid Volume" numFmtId="0">
      <sharedItems containsString="0" containsBlank="1" containsNumber="1" containsInteger="1" minValue="25" maxValue="20000" count="11">
        <n v="25"/>
        <m/>
        <n v="5000"/>
        <n v="2500"/>
        <n v="10000"/>
        <n v="50"/>
        <n v="20000"/>
        <n v="100"/>
        <n v="250"/>
        <n v="15000"/>
        <n v="5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6" maxValue="400"/>
    </cacheField>
    <cacheField name="Failed Reason" numFmtId="0">
      <sharedItems count="10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</sharedItems>
    </cacheField>
    <cacheField name="Total Trade Volume" numFmtId="0">
      <sharedItems containsString="0" containsBlank="1" containsNumber="1" minValue="100" maxValue="6150000"/>
    </cacheField>
    <cacheField name="Begin Date" numFmtId="0">
      <sharedItems containsSemiMixedTypes="0" containsDate="1" containsString="0" containsMixedTypes="1" minDate="2001-04-24T00:00:00" maxDate="4728-06-27T16:47:04"/>
    </cacheField>
    <cacheField name="End Date" numFmtId="0">
      <sharedItems containsSemiMixedTypes="0" containsDate="1" containsString="0" containsMixedTypes="1" minDate="2001-04-24T00:00:00" maxDate="4728-01-20T04:47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johnson" refreshedDate="37048.688144097221" createdVersion="1" recordCount="825">
  <cacheSource type="worksheet">
    <worksheetSource ref="A14:AE839" sheet="Deal Detail"/>
  </cacheSource>
  <cacheFields count="31">
    <cacheField name="Date" numFmtId="0">
      <sharedItems containsDate="1" containsString="0" containsBlank="1" minDate="2001-03-28T00:00:00" maxDate="2001-06-07T00:00:00" count="47">
        <d v="2001-03-28T00:00:00"/>
        <d v="2001-03-30T00:00:00"/>
        <d v="2001-04-02T00:00:00"/>
        <d v="2001-04-03T00:00:00"/>
        <d v="2001-04-04T00:00:00"/>
        <d v="2001-04-05T00:00:00"/>
        <d v="2001-04-10T00:00:00"/>
        <d v="2001-04-11T00:00:00"/>
        <d v="2001-04-12T00:00:00"/>
        <d v="2001-04-16T00:00:00"/>
        <d v="2001-04-17T00:00:00"/>
        <d v="2001-04-18T00:00:00"/>
        <m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7T00:00:00"/>
        <d v="2001-05-08T00:00:00"/>
        <d v="2001-05-09T00:00:00"/>
        <d v="2001-05-10T00:00:00"/>
        <d v="2001-05-11T00:00:00"/>
        <d v="2001-05-14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  <d v="2001-05-25T00:00:00"/>
        <d v="2001-05-29T00:00:00"/>
        <d v="2001-05-30T00:00:00"/>
        <d v="2001-05-31T00:00:00"/>
        <d v="2001-06-01T00:00:00"/>
        <d v="2001-06-04T00:00:00"/>
        <d v="2001-06-05T00:00:00"/>
        <d v="2001-06-06T00:00:00"/>
        <d v="2001-05-04T00:00:00" u="1"/>
      </sharedItems>
    </cacheField>
    <cacheField name="COMM" numFmtId="0">
      <sharedItems count="4">
        <s v="US West Power"/>
        <s v="Natural Gas"/>
        <s v="US East Power"/>
        <s v="CAN Power"/>
      </sharedItems>
    </cacheField>
    <cacheField name="VOLUME" numFmtId="0">
      <sharedItems containsSemiMixedTypes="0" containsString="0" containsNumber="1" containsInteger="1" minValue="64" maxValue="4530000"/>
    </cacheField>
    <cacheField name="Broker Savings" numFmtId="0">
      <sharedItems containsSemiMixedTypes="0" containsString="0" containsNumber="1" minValue="0.48" maxValue="1460"/>
    </cacheField>
    <cacheField name="Transaction ID" numFmtId="0">
      <sharedItems containsSemiMixedTypes="0" containsString="0" containsNumber="1" containsInteger="1" minValue="1056585" maxValue="1351690"/>
    </cacheField>
    <cacheField name="Transaction Time" numFmtId="0">
      <sharedItems containsSemiMixedTypes="0" containsNonDate="0" containsDate="1" containsString="0" minDate="2001-03-28T15:10:10" maxDate="2001-06-06T15:41:12"/>
    </cacheField>
    <cacheField name="Counterparty Name" numFmtId="0">
      <sharedItems/>
    </cacheField>
    <cacheField name="External Party" numFmtId="0">
      <sharedItems count="13">
        <s v="Natsource LLC"/>
        <s v="APB Energy, Inc."/>
        <s v="Power Merchants Group, LLC"/>
        <s v="Amerex Natural Gas I, Ltd."/>
        <s v="Amerex Power, Ltd."/>
        <s v="Prebon Energy, Inc."/>
        <s v="Power Merchants Groupting &amp; Trading Company" u="1"/>
        <s v="Power Merchants Grouporp." u="1"/>
        <s v="Power Merchants Groupnc." u="1"/>
        <s v="No Activity" u="1"/>
        <s v="Power Merchants Grouprading, LLC" u="1"/>
        <s v="Power" u="1"/>
        <s v="Natural Gas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4">
        <s v="Power"/>
        <s v="Natural Gas"/>
        <m u="1"/>
        <s v="Broker" u="1"/>
      </sharedItems>
    </cacheField>
    <cacheField name="Product Type" numFmtId="0">
      <sharedItems count="13">
        <s v="US West Power Phy Fwd Firm"/>
        <s v="US West Power Phy Fwd CAISO"/>
        <s v="US Gas Fin BasisSwap"/>
        <s v="US East Power Phy Fwd Firm"/>
        <s v="US Gas Fin Swap"/>
        <s v="CAN Gas Fin BasSwap"/>
        <s v="US East Power Fin Swap"/>
        <s v="US Gas Phy Index Firm non-TX &lt; or = 1Mo"/>
        <s v="CAN Power Fin Swap"/>
        <s v="US Gas Daily FIN OPT (Floating Strike)"/>
        <s v="US East Power Phy Fwd Firm Unplan B"/>
        <s v="US Gas Phy Index Firm non-TX &gt;1Mo&lt;1Yr"/>
        <s v="US Gas Phy Index Firm &gt;1Mo&lt;1Yr"/>
      </sharedItems>
    </cacheField>
    <cacheField name="Product ID" numFmtId="0">
      <sharedItems containsSemiMixedTypes="0" containsString="0" containsNumber="1" containsInteger="1" minValue="3749" maxValue="52764"/>
    </cacheField>
    <cacheField name="Product Name" numFmtId="0">
      <sharedItems/>
    </cacheField>
    <cacheField name="Buy Volume" numFmtId="0">
      <sharedItems containsString="0" containsBlank="1" containsNumber="1" containsInteger="1" minValue="25" maxValue="100000" count="14">
        <n v="25"/>
        <m/>
        <n v="5000"/>
        <n v="50"/>
        <n v="10000"/>
        <n v="100"/>
        <n v="150"/>
        <n v="20000"/>
        <n v="100000"/>
        <n v="25000"/>
        <n v="15000"/>
        <n v="50000"/>
        <n v="22000"/>
        <n v="7500"/>
      </sharedItems>
    </cacheField>
    <cacheField name="Sell Volume" numFmtId="0">
      <sharedItems containsString="0" containsBlank="1" containsNumber="1" containsInteger="1" minValue="4" maxValue="100000" count="20">
        <m/>
        <n v="25"/>
        <n v="5000"/>
        <n v="50"/>
        <n v="10000"/>
        <n v="100"/>
        <n v="30000"/>
        <n v="20000"/>
        <n v="15000"/>
        <n v="25000"/>
        <n v="10"/>
        <n v="4"/>
        <n v="100000"/>
        <n v="11"/>
        <n v="6"/>
        <n v="50000"/>
        <n v="6000"/>
        <n v="18000"/>
        <n v="3000"/>
        <n v="1025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31" maxValue="500"/>
    </cacheField>
    <cacheField name="External User ID" numFmtId="0">
      <sharedItems/>
    </cacheField>
    <cacheField name="Trader ID" numFmtId="0">
      <sharedItems/>
    </cacheField>
    <cacheField name="Risk Book" numFmtId="0">
      <sharedItems/>
    </cacheField>
    <cacheField name="Bridge" numFmtId="0">
      <sharedItems count="3">
        <s v="Enpower US"/>
        <s v="TAGG/ ERMS"/>
        <s v="Sitara"/>
      </sharedItems>
    </cacheField>
    <cacheField name="Collateral Flag" numFmtId="0">
      <sharedItems count="1">
        <s v="Y"/>
      </sharedItems>
    </cacheField>
    <cacheField name="Enron Entity" numFmtId="0">
      <sharedItems count="3">
        <s v="Enron Power Marketing, Inc."/>
        <s v="Enron North America Corp."/>
        <s v="Enron Canada Corp."/>
      </sharedItems>
    </cacheField>
    <cacheField name="Contract ID" numFmtId="0">
      <sharedItems containsString="0" containsBlank="1" containsNumber="1" containsInteger="1" minValue="95000191" maxValue="96060365"/>
    </cacheField>
    <cacheField name="Deal ID" numFmtId="0">
      <sharedItems containsMixedTypes="1" containsNumber="1" minValue="563872.1" maxValue="635948.1"/>
    </cacheField>
    <cacheField name="Global Counterparty ID" numFmtId="0">
      <sharedItems containsSemiMixedTypes="0" containsString="0" containsNumber="1" containsInteger="1" minValue="12" maxValue="91219"/>
    </cacheField>
    <cacheField name="Begin Date" numFmtId="0">
      <sharedItems containsSemiMixedTypes="0" containsNonDate="0" containsDate="1" containsString="0" minDate="2001-04-06T22:00:01" maxDate="2002-10-02T00:00:00"/>
    </cacheField>
    <cacheField name="End Date" numFmtId="0">
      <sharedItems containsSemiMixedTypes="0" containsNonDate="0" containsDate="1" containsString="0" minDate="2001-04-07T22:00:01" maxDate="2002-12-31T17:11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johnson" refreshedDate="37048.688015046297" createdVersion="1" recordCount="825">
  <cacheSource type="worksheet">
    <worksheetSource ref="A14:AE839" sheet="Deal Detail"/>
  </cacheSource>
  <cacheFields count="31">
    <cacheField name="Date" numFmtId="0">
      <sharedItems containsDate="1" containsString="0" containsBlank="1" minDate="2001-03-28T00:00:00" maxDate="2001-06-07T00:00:00" count="47">
        <d v="2001-03-28T00:00:00"/>
        <d v="2001-03-30T00:00:00"/>
        <d v="2001-04-02T00:00:00"/>
        <d v="2001-04-03T00:00:00"/>
        <d v="2001-04-04T00:00:00"/>
        <d v="2001-04-05T00:00:00"/>
        <d v="2001-04-10T00:00:00"/>
        <d v="2001-04-11T00:00:00"/>
        <d v="2001-04-12T00:00:00"/>
        <d v="2001-04-16T00:00:00"/>
        <d v="2001-04-17T00:00:00"/>
        <d v="2001-04-18T00:00:00"/>
        <m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7T00:00:00"/>
        <d v="2001-05-08T00:00:00"/>
        <d v="2001-05-09T00:00:00"/>
        <d v="2001-05-10T00:00:00"/>
        <d v="2001-05-11T00:00:00"/>
        <d v="2001-05-14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  <d v="2001-05-25T00:00:00"/>
        <d v="2001-05-29T00:00:00"/>
        <d v="2001-05-30T00:00:00"/>
        <d v="2001-05-31T00:00:00"/>
        <d v="2001-06-01T00:00:00"/>
        <d v="2001-06-04T00:00:00"/>
        <d v="2001-06-05T00:00:00"/>
        <d v="2001-06-06T00:00:00"/>
        <d v="2001-05-04T00:00:00" u="1"/>
      </sharedItems>
    </cacheField>
    <cacheField name="COMM" numFmtId="0">
      <sharedItems count="4">
        <s v="US West Power"/>
        <s v="Natural Gas"/>
        <s v="US East Power"/>
        <s v="CAN Power"/>
      </sharedItems>
    </cacheField>
    <cacheField name="VOLUME" numFmtId="0">
      <sharedItems containsSemiMixedTypes="0" containsString="0" containsNumber="1" containsInteger="1" minValue="64" maxValue="4530000"/>
    </cacheField>
    <cacheField name="Broker Savings" numFmtId="0">
      <sharedItems containsSemiMixedTypes="0" containsString="0" containsNumber="1" minValue="0.48" maxValue="1460"/>
    </cacheField>
    <cacheField name="Transaction ID" numFmtId="0">
      <sharedItems containsSemiMixedTypes="0" containsString="0" containsNumber="1" containsInteger="1" minValue="1056585" maxValue="1351690"/>
    </cacheField>
    <cacheField name="Transaction Time" numFmtId="0">
      <sharedItems containsSemiMixedTypes="0" containsNonDate="0" containsDate="1" containsString="0" minDate="2001-03-28T15:10:10" maxDate="2001-06-06T15:41:12"/>
    </cacheField>
    <cacheField name="Counterparty Name" numFmtId="0">
      <sharedItems/>
    </cacheField>
    <cacheField name="External Party" numFmtId="0">
      <sharedItems containsBlank="1" count="14">
        <s v="Natsource LLC"/>
        <s v="APB Energy, Inc."/>
        <s v="Power Merchants Group, LLC"/>
        <s v="Amerex Natural Gas I, Ltd."/>
        <s v="Amerex Power, Ltd."/>
        <s v="Prebon Energy, Inc."/>
        <s v="Power Merchants Groupting &amp; Trading Company" u="1"/>
        <s v="Power Merchants Grouporp." u="1"/>
        <s v="Power Merchants Groupnc." u="1"/>
        <m u="1"/>
        <s v="No Activity" u="1"/>
        <s v="Power Merchants Grouprading, LLC" u="1"/>
        <s v="Power" u="1"/>
        <s v="Natural Gas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4">
        <s v="Power"/>
        <s v="Natural Gas"/>
        <m u="1"/>
        <s v="Broker" u="1"/>
      </sharedItems>
    </cacheField>
    <cacheField name="Product Type" numFmtId="0">
      <sharedItems count="13">
        <s v="US West Power Phy Fwd Firm"/>
        <s v="US West Power Phy Fwd CAISO"/>
        <s v="US Gas Fin BasisSwap"/>
        <s v="US East Power Phy Fwd Firm"/>
        <s v="US Gas Fin Swap"/>
        <s v="CAN Gas Fin BasSwap"/>
        <s v="US East Power Fin Swap"/>
        <s v="US Gas Phy Index Firm non-TX &lt; or = 1Mo"/>
        <s v="CAN Power Fin Swap"/>
        <s v="US Gas Daily FIN OPT (Floating Strike)"/>
        <s v="US East Power Phy Fwd Firm Unplan B"/>
        <s v="US Gas Phy Index Firm non-TX &gt;1Mo&lt;1Yr"/>
        <s v="US Gas Phy Index Firm &gt;1Mo&lt;1Yr"/>
      </sharedItems>
    </cacheField>
    <cacheField name="Product ID" numFmtId="0">
      <sharedItems containsSemiMixedTypes="0" containsString="0" containsNumber="1" containsInteger="1" minValue="3749" maxValue="52764"/>
    </cacheField>
    <cacheField name="Product Name" numFmtId="0">
      <sharedItems/>
    </cacheField>
    <cacheField name="Buy Volume" numFmtId="0">
      <sharedItems containsString="0" containsBlank="1" containsNumber="1" containsInteger="1" minValue="25" maxValue="100000" count="14">
        <n v="25"/>
        <m/>
        <n v="5000"/>
        <n v="50"/>
        <n v="10000"/>
        <n v="100"/>
        <n v="150"/>
        <n v="20000"/>
        <n v="100000"/>
        <n v="25000"/>
        <n v="15000"/>
        <n v="50000"/>
        <n v="22000"/>
        <n v="7500"/>
      </sharedItems>
    </cacheField>
    <cacheField name="Sell Volume" numFmtId="0">
      <sharedItems containsString="0" containsBlank="1" containsNumber="1" containsInteger="1" minValue="4" maxValue="100000" count="20">
        <m/>
        <n v="25"/>
        <n v="5000"/>
        <n v="50"/>
        <n v="10000"/>
        <n v="100"/>
        <n v="30000"/>
        <n v="20000"/>
        <n v="15000"/>
        <n v="25000"/>
        <n v="10"/>
        <n v="4"/>
        <n v="100000"/>
        <n v="11"/>
        <n v="6"/>
        <n v="50000"/>
        <n v="6000"/>
        <n v="18000"/>
        <n v="3000"/>
        <n v="1025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31" maxValue="500"/>
    </cacheField>
    <cacheField name="External User ID" numFmtId="0">
      <sharedItems/>
    </cacheField>
    <cacheField name="Trader ID" numFmtId="0">
      <sharedItems/>
    </cacheField>
    <cacheField name="Risk Book" numFmtId="0">
      <sharedItems/>
    </cacheField>
    <cacheField name="Bridge" numFmtId="0">
      <sharedItems count="3">
        <s v="Enpower US"/>
        <s v="TAGG/ ERMS"/>
        <s v="Sitara"/>
      </sharedItems>
    </cacheField>
    <cacheField name="Collateral Flag" numFmtId="0">
      <sharedItems count="1">
        <s v="Y"/>
      </sharedItems>
    </cacheField>
    <cacheField name="Enron Entity" numFmtId="0">
      <sharedItems count="3">
        <s v="Enron Power Marketing, Inc."/>
        <s v="Enron North America Corp."/>
        <s v="Enron Canada Corp."/>
      </sharedItems>
    </cacheField>
    <cacheField name="Contract ID" numFmtId="0">
      <sharedItems containsString="0" containsBlank="1" containsNumber="1" containsInteger="1" minValue="95000191" maxValue="96060365"/>
    </cacheField>
    <cacheField name="Deal ID" numFmtId="0">
      <sharedItems containsMixedTypes="1" containsNumber="1" minValue="563872.1" maxValue="635948.1"/>
    </cacheField>
    <cacheField name="Global Counterparty ID" numFmtId="0">
      <sharedItems containsSemiMixedTypes="0" containsString="0" containsNumber="1" containsInteger="1" minValue="12" maxValue="91219"/>
    </cacheField>
    <cacheField name="Begin Date" numFmtId="0">
      <sharedItems containsSemiMixedTypes="0" containsNonDate="0" containsDate="1" containsString="0" minDate="2001-04-06T22:00:01" maxDate="2002-10-02T00:00:00"/>
    </cacheField>
    <cacheField name="End Date" numFmtId="0">
      <sharedItems containsSemiMixedTypes="0" containsNonDate="0" containsDate="1" containsString="0" minDate="2001-04-07T22:00:01" maxDate="2002-12-31T17:11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johnson" refreshedDate="37048.687144791664" createdVersion="1" recordCount="17">
  <cacheSource type="worksheet">
    <worksheetSource ref="A3:AC20" sheet="Exchange  Data"/>
  </cacheSource>
  <cacheFields count="29">
    <cacheField name="Date" numFmtId="0">
      <sharedItems containsSemiMixedTypes="0" containsNonDate="0" containsDate="1" containsString="0" minDate="2001-06-04T00:00:00" maxDate="2001-06-07T00:00:00" count="3">
        <d v="2001-06-04T00:00:00"/>
        <d v="2001-06-05T00:00:00"/>
        <d v="2001-06-06T00:00:00"/>
      </sharedItems>
    </cacheField>
    <cacheField name="Commodity" numFmtId="0">
      <sharedItems count="3">
        <s v="US West Power"/>
        <s v="US East Power"/>
        <s v="Natural Gas"/>
      </sharedItems>
    </cacheField>
    <cacheField name="Transaction ID" numFmtId="0">
      <sharedItems containsSemiMixedTypes="0" containsString="0" containsNumber="1" containsInteger="1" minValue="1335927" maxValue="1351516" count="17">
        <n v="1335927"/>
        <n v="1336904"/>
        <n v="1336947"/>
        <n v="1337087"/>
        <n v="1344790"/>
        <n v="1347086"/>
        <n v="1347758"/>
        <n v="1347891"/>
        <n v="1347902"/>
        <n v="1347909"/>
        <n v="1347918"/>
        <n v="1348159"/>
        <n v="1349571"/>
        <n v="1349600"/>
        <n v="1351131"/>
        <n v="1351377"/>
        <n v="1351516"/>
      </sharedItems>
    </cacheField>
    <cacheField name="Transaction Time" numFmtId="0">
      <sharedItems containsSemiMixedTypes="0" containsDate="1" containsString="0" containsMixedTypes="1" minDate="2001-06-05T07:32:00" maxDate="1900-01-01T02:47:04" count="17">
        <n v="37046.656423611101"/>
        <d v="2001-06-05T07:32:00"/>
        <d v="2001-06-05T07:36:00"/>
        <d v="2001-06-05T07:48:00"/>
        <n v="37048.306238425903"/>
        <n v="37048.378229166701"/>
        <n v="37048.3917476852"/>
        <n v="37048.394733796304"/>
        <n v="37048.395011574103"/>
        <n v="37048.395173611098"/>
        <n v="37048.395347222198"/>
        <n v="37048.401458333297"/>
        <n v="37048.485810185201"/>
        <n v="37048.490405092598"/>
        <n v="37048.581446759301"/>
        <n v="37048.594629629602"/>
        <n v="37048.616712962998"/>
      </sharedItems>
    </cacheField>
    <cacheField name="Counterparty Name" numFmtId="0">
      <sharedItems count="6">
        <s v="Tucson Electric Power Company"/>
        <s v="PG&amp;E Energy Trading - Power, L.P."/>
        <s v="Cinergy Marketing &amp; Trading, LLC"/>
        <s v="Conectiv Energy Supply, Inc."/>
        <s v="Tractebel Energy Marketing, Inc."/>
        <s v="CMS Marketing, Services and Trading Company"/>
      </sharedItems>
    </cacheField>
    <cacheField name="External Party" numFmtId="0">
      <sharedItems count="1">
        <s v="True Quote LLC"/>
      </sharedItems>
    </cacheField>
    <cacheField name="External Party Type" numFmtId="0">
      <sharedItems count="1">
        <s v="Exchange"/>
      </sharedItems>
    </cacheField>
    <cacheField name="External Deal ID" numFmtId="0">
      <sharedItems containsSemiMixedTypes="0" containsString="0" containsNumber="1" containsInteger="1" minValue="5353" maxValue="5470" count="17">
        <n v="5353"/>
        <n v="5361"/>
        <n v="5362"/>
        <n v="5364"/>
        <n v="5414"/>
        <n v="5423"/>
        <n v="5426"/>
        <n v="5428"/>
        <n v="5429"/>
        <n v="5430"/>
        <n v="5431"/>
        <n v="5432"/>
        <n v="5447"/>
        <n v="5448"/>
        <n v="5460"/>
        <n v="5465"/>
        <n v="5470"/>
      </sharedItems>
    </cacheField>
    <cacheField name="Commodity Group" numFmtId="0">
      <sharedItems count="2">
        <s v="Power"/>
        <s v="Natural Gas"/>
      </sharedItems>
    </cacheField>
    <cacheField name="Product Type" numFmtId="0">
      <sharedItems count="3">
        <s v="US West Power Phy Fwd Firm"/>
        <s v="US East Power Phy Fwd Firm"/>
        <s v="US Gas Fin BasisSwap"/>
      </sharedItems>
    </cacheField>
    <cacheField name="Product ID" numFmtId="0">
      <sharedItems containsSemiMixedTypes="0" containsString="0" containsNumber="1" containsInteger="1" minValue="29067" maxValue="36135" count="8">
        <n v="29412"/>
        <n v="29082"/>
        <n v="29088"/>
        <n v="34000"/>
        <n v="36135"/>
        <n v="29080"/>
        <n v="29067"/>
        <n v="29086"/>
      </sharedItems>
    </cacheField>
    <cacheField name="Product Name" numFmtId="0">
      <sharedItems count="8">
        <s v="US Pwr Phy Firm  PALVE Peak              06Jun01         USD/MWh"/>
        <s v="US Pwr Phy Firm  NEPOOL Peak             06Jun01         USD/MWh"/>
        <s v="US Pwr Phy Firm  PJM-W Peak              06Jun01         USD/MWh"/>
        <s v="US Gas Basis     HSC                     Jul01           USD/MM"/>
        <s v="US Gas Basis     NWPL RkyMtn             Jul01           USD/MM"/>
        <s v="US Pwr Phy Firm  NEPOOL Peak             08Jun01         USD/MWh"/>
        <s v="US Pwr Phy Firm  Cinergy Peak            08Jun01         USD/MWh"/>
        <s v="US Pwr Phy Firm  PJM-W Peak              08Jun01         USD/MWh"/>
      </sharedItems>
    </cacheField>
    <cacheField name="Buy Volume" numFmtId="0">
      <sharedItems containsString="0" containsBlank="1" containsNumber="1" containsInteger="1" minValue="50" maxValue="10000" count="3">
        <m/>
        <n v="50"/>
        <n v="10000"/>
      </sharedItems>
    </cacheField>
    <cacheField name="Sell Volume" numFmtId="0">
      <sharedItems containsString="0" containsBlank="1" containsNumber="1" containsInteger="1" minValue="25" maxValue="10000" count="4">
        <n v="25"/>
        <m/>
        <n v="50"/>
        <n v="10000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2">
        <s v="MWh"/>
        <s v="MMBtu"/>
      </sharedItems>
    </cacheField>
    <cacheField name="Currency" numFmtId="0">
      <sharedItems count="1">
        <s v="United States Dollar"/>
      </sharedItems>
    </cacheField>
    <cacheField name="Price" numFmtId="0">
      <sharedItems containsSemiMixedTypes="0" containsString="0" containsNumber="1" minValue="-1.21" maxValue="115" count="15">
        <n v="115"/>
        <n v="35.6"/>
        <n v="27.4"/>
        <n v="35.549999999999997"/>
        <n v="3.5000000000000003E-2"/>
        <n v="-1.21"/>
        <n v="36.5"/>
        <n v="27"/>
        <n v="26.75"/>
        <n v="27.3"/>
        <n v="28.5"/>
        <n v="28.6"/>
        <n v="29.3"/>
        <n v="36.25"/>
        <n v="29.25"/>
      </sharedItems>
    </cacheField>
    <cacheField name="External User ID" numFmtId="0">
      <sharedItems count="1">
        <s v="EXCHTQ00"/>
      </sharedItems>
    </cacheField>
    <cacheField name="Trader ID" numFmtId="0">
      <sharedItems count="6">
        <s v="MFISCHE2"/>
        <s v="PBRODER"/>
        <s v="JQUENET"/>
        <s v="EBASS"/>
        <s v="MSANCH2"/>
        <s v="CDORLAN"/>
      </sharedItems>
    </cacheField>
    <cacheField name="Risk Book" numFmtId="0">
      <sharedItems count="6">
        <s v="ST-SW"/>
        <s v="ST-New England"/>
        <s v="ST-PJM"/>
        <s v="FT-Texas"/>
        <s v="GD-New-Jr"/>
        <s v="ST-ECAR"/>
      </sharedItems>
    </cacheField>
    <cacheField name="Bridge" numFmtId="0">
      <sharedItems count="2">
        <s v="Enpower US"/>
        <s v="TAGG/ ERMS"/>
      </sharedItems>
    </cacheField>
    <cacheField name="Collateral Flag" numFmtId="0">
      <sharedItems count="2">
        <s v="Y"/>
        <s v="N"/>
      </sharedItems>
    </cacheField>
    <cacheField name="Enron Entity" numFmtId="0">
      <sharedItems count="2">
        <s v="Enron Power Marketing, Inc."/>
        <s v="Enron North America Corp."/>
      </sharedItems>
    </cacheField>
    <cacheField name="Contract ID" numFmtId="0">
      <sharedItems containsString="0" containsBlank="1" containsNumber="1" containsInteger="1" minValue="95001154" maxValue="96047472" count="6">
        <n v="95001154"/>
        <n v="96004859"/>
        <m/>
        <n v="96047472"/>
        <n v="96005582"/>
        <n v="96018400"/>
      </sharedItems>
    </cacheField>
    <cacheField name="Deal ID" numFmtId="0">
      <sharedItems containsMixedTypes="1" containsNumber="1" minValue="631936.1" maxValue="635815.1" count="17">
        <n v="631936.1"/>
        <n v="632379.1"/>
        <n v="632396.1"/>
        <n v="632441.1"/>
        <s v="VE8930.1"/>
        <s v="VE9591.1"/>
        <n v="634716.1"/>
        <n v="634735.1"/>
        <n v="634737.1"/>
        <n v="634739.1"/>
        <n v="634742.1"/>
        <n v="634790.1"/>
        <n v="635161.1"/>
        <n v="635180.1"/>
        <n v="635640.1"/>
        <n v="635709.1"/>
        <n v="635815.1"/>
      </sharedItems>
    </cacheField>
    <cacheField name="Global Counterparty ID" numFmtId="0">
      <sharedItems containsSemiMixedTypes="0" containsString="0" containsNumber="1" containsInteger="1" minValue="26304" maxValue="71243" count="6">
        <n v="26304"/>
        <n v="57552"/>
        <n v="68856"/>
        <n v="71243"/>
        <n v="53461"/>
        <n v="53295"/>
      </sharedItems>
    </cacheField>
    <cacheField name="Begin Date" numFmtId="0">
      <sharedItems containsSemiMixedTypes="0" containsDate="1" containsString="0" containsMixedTypes="1" minDate="1900-01-01T02:47:04" maxDate="1899-12-30T00:00:00" count="5">
        <n v="37048.875"/>
        <d v="2001-06-06T21:00:00"/>
        <n v="37073"/>
        <n v="37073.875011574099"/>
        <n v="37050.875011574099"/>
      </sharedItems>
    </cacheField>
    <cacheField name="End Date" numFmtId="0">
      <sharedItems containsSemiMixedTypes="0" containsDate="1" containsString="0" containsMixedTypes="1" minDate="1900-01-01T02:47:04" maxDate="1899-12-30T00:00:00" count="5">
        <n v="37048.875"/>
        <d v="2001-06-06T21:00:00"/>
        <n v="37103"/>
        <n v="37103.875011574099"/>
        <n v="37050.8750115740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ajohnson" refreshedDate="37048.686355439815" createdVersion="1" recordCount="167">
  <cacheSource type="worksheet">
    <worksheetSource ref="A5:S172" sheet="Failed Transaction Detail"/>
  </cacheSource>
  <cacheFields count="19">
    <cacheField name="Date" numFmtId="0">
      <sharedItems containsSemiMixedTypes="0" containsNonDate="0" containsDate="1" containsString="0" minDate="2001-03-28T00:00:00" maxDate="2001-06-07T00:00:00"/>
    </cacheField>
    <cacheField name="Transaction Time" numFmtId="0">
      <sharedItems containsSemiMixedTypes="0" containsNonDate="0" containsDate="1" containsString="0" minDate="2001-03-28T15:01:32" maxDate="2001-06-06T09:20:00"/>
    </cacheField>
    <cacheField name="Counterparty Name" numFmtId="0">
      <sharedItems containsBlank="1"/>
    </cacheField>
    <cacheField name="External Party" numFmtId="0">
      <sharedItems count="20">
        <s v="Natsource LLC"/>
        <s v="APB Energy, Inc."/>
        <s v="Power Merchants Group, LLC"/>
        <s v="Amerex Natural Gas I, Ltd."/>
        <s v="Amerex Power, Ltd."/>
        <s v="Prebon Energy, Inc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Power Merchants Grouping &amp; Trading Inc." u="1"/>
        <s v="No Activity" u="1"/>
        <s v="Amerex Natural Gas I, due to limit price violation" u="1"/>
        <s v="Amerex Natural Gas I,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4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  <s v="US East Power Phy Fwd Firm Unplan B"/>
        <s v="US Gas Phy Index Firm non-TX &lt; or = 1Mo"/>
        <s v="US Gas Phy Index Firm &gt;1Mo&lt;1Yr"/>
      </sharedItems>
    </cacheField>
    <cacheField name="Product ID" numFmtId="0">
      <sharedItems containsSemiMixedTypes="0" containsString="0" containsNumber="1" containsInteger="1" minValue="3749" maxValue="52461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50000" count="9">
        <m/>
        <n v="25"/>
        <n v="50"/>
        <n v="10000"/>
        <n v="5000"/>
        <n v="2500"/>
        <n v="20000"/>
        <n v="15"/>
        <n v="50000"/>
      </sharedItems>
    </cacheField>
    <cacheField name="Bid Volume" numFmtId="0">
      <sharedItems containsString="0" containsBlank="1" containsNumber="1" containsInteger="1" minValue="25" maxValue="20000" count="11">
        <n v="25"/>
        <m/>
        <n v="5000"/>
        <n v="2500"/>
        <n v="10000"/>
        <n v="50"/>
        <n v="20000"/>
        <n v="100"/>
        <n v="250"/>
        <n v="15000"/>
        <n v="5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6" maxValue="400"/>
    </cacheField>
    <cacheField name="Failed Reason" numFmtId="0">
      <sharedItems containsBlank="1" count="11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  <m u="1"/>
      </sharedItems>
    </cacheField>
    <cacheField name="Total Trade Volume" numFmtId="0">
      <sharedItems containsString="0" containsBlank="1" containsNumber="1" minValue="100" maxValue="6150000"/>
    </cacheField>
    <cacheField name="Begin Date" numFmtId="0">
      <sharedItems containsSemiMixedTypes="0" containsDate="1" containsString="0" containsMixedTypes="1" minDate="2001-04-24T00:00:00" maxDate="4728-06-27T16:47:04"/>
    </cacheField>
    <cacheField name="End Date" numFmtId="0">
      <sharedItems containsSemiMixedTypes="0" containsDate="1" containsString="0" containsMixedTypes="1" minDate="2001-04-24T00:00:00" maxDate="4728-01-20T04:47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ajohnson" refreshedDate="37048.687243287037" createdVersion="1" recordCount="17">
  <cacheSource type="worksheet">
    <worksheetSource ref="A3:AC20" sheet="Exchange  Data"/>
  </cacheSource>
  <cacheFields count="29">
    <cacheField name="Date" numFmtId="0">
      <sharedItems containsSemiMixedTypes="0" containsNonDate="0" containsDate="1" containsString="0" minDate="2001-06-04T00:00:00" maxDate="2001-06-07T00:00:00" count="3">
        <d v="2001-06-04T00:00:00"/>
        <d v="2001-06-05T00:00:00"/>
        <d v="2001-06-06T00:00:00"/>
      </sharedItems>
    </cacheField>
    <cacheField name="Commodity" numFmtId="0">
      <sharedItems count="3">
        <s v="US West Power"/>
        <s v="US East Power"/>
        <s v="Natural Gas"/>
      </sharedItems>
    </cacheField>
    <cacheField name="Transaction ID" numFmtId="0">
      <sharedItems containsSemiMixedTypes="0" containsString="0" containsNumber="1" containsInteger="1" minValue="1335927" maxValue="1351516" count="17">
        <n v="1335927"/>
        <n v="1336904"/>
        <n v="1336947"/>
        <n v="1337087"/>
        <n v="1344790"/>
        <n v="1347086"/>
        <n v="1347758"/>
        <n v="1347891"/>
        <n v="1347902"/>
        <n v="1347909"/>
        <n v="1347918"/>
        <n v="1348159"/>
        <n v="1349571"/>
        <n v="1349600"/>
        <n v="1351131"/>
        <n v="1351377"/>
        <n v="1351516"/>
      </sharedItems>
    </cacheField>
    <cacheField name="Transaction Time" numFmtId="0">
      <sharedItems containsSemiMixedTypes="0" containsDate="1" containsString="0" containsMixedTypes="1" minDate="2001-06-05T07:32:00" maxDate="1900-01-01T02:47:04" count="17">
        <n v="37046.656423611101"/>
        <d v="2001-06-05T07:32:00"/>
        <d v="2001-06-05T07:36:00"/>
        <d v="2001-06-05T07:48:00"/>
        <n v="37048.306238425903"/>
        <n v="37048.378229166701"/>
        <n v="37048.3917476852"/>
        <n v="37048.394733796304"/>
        <n v="37048.395011574103"/>
        <n v="37048.395173611098"/>
        <n v="37048.395347222198"/>
        <n v="37048.401458333297"/>
        <n v="37048.485810185201"/>
        <n v="37048.490405092598"/>
        <n v="37048.581446759301"/>
        <n v="37048.594629629602"/>
        <n v="37048.616712962998"/>
      </sharedItems>
    </cacheField>
    <cacheField name="Counterparty Name" numFmtId="0">
      <sharedItems count="6">
        <s v="Tucson Electric Power Company"/>
        <s v="PG&amp;E Energy Trading - Power, L.P."/>
        <s v="Cinergy Marketing &amp; Trading, LLC"/>
        <s v="Conectiv Energy Supply, Inc."/>
        <s v="Tractebel Energy Marketing, Inc."/>
        <s v="CMS Marketing, Services and Trading Company"/>
      </sharedItems>
    </cacheField>
    <cacheField name="External Party" numFmtId="0">
      <sharedItems count="1">
        <s v="True Quote LLC"/>
      </sharedItems>
    </cacheField>
    <cacheField name="External Party Type" numFmtId="0">
      <sharedItems count="1">
        <s v="Exchange"/>
      </sharedItems>
    </cacheField>
    <cacheField name="External Deal ID" numFmtId="0">
      <sharedItems containsSemiMixedTypes="0" containsString="0" containsNumber="1" containsInteger="1" minValue="5353" maxValue="5470" count="17">
        <n v="5353"/>
        <n v="5361"/>
        <n v="5362"/>
        <n v="5364"/>
        <n v="5414"/>
        <n v="5423"/>
        <n v="5426"/>
        <n v="5428"/>
        <n v="5429"/>
        <n v="5430"/>
        <n v="5431"/>
        <n v="5432"/>
        <n v="5447"/>
        <n v="5448"/>
        <n v="5460"/>
        <n v="5465"/>
        <n v="5470"/>
      </sharedItems>
    </cacheField>
    <cacheField name="Commodity Group" numFmtId="0">
      <sharedItems count="2">
        <s v="Power"/>
        <s v="Natural Gas"/>
      </sharedItems>
    </cacheField>
    <cacheField name="Product Type" numFmtId="0">
      <sharedItems count="3">
        <s v="US West Power Phy Fwd Firm"/>
        <s v="US East Power Phy Fwd Firm"/>
        <s v="US Gas Fin BasisSwap"/>
      </sharedItems>
    </cacheField>
    <cacheField name="Product ID" numFmtId="0">
      <sharedItems containsSemiMixedTypes="0" containsString="0" containsNumber="1" containsInteger="1" minValue="29067" maxValue="36135" count="8">
        <n v="29412"/>
        <n v="29082"/>
        <n v="29088"/>
        <n v="34000"/>
        <n v="36135"/>
        <n v="29080"/>
        <n v="29067"/>
        <n v="29086"/>
      </sharedItems>
    </cacheField>
    <cacheField name="Product Name" numFmtId="0">
      <sharedItems count="8">
        <s v="US Pwr Phy Firm  PALVE Peak              06Jun01         USD/MWh"/>
        <s v="US Pwr Phy Firm  NEPOOL Peak             06Jun01         USD/MWh"/>
        <s v="US Pwr Phy Firm  PJM-W Peak              06Jun01         USD/MWh"/>
        <s v="US Gas Basis     HSC                     Jul01           USD/MM"/>
        <s v="US Gas Basis     NWPL RkyMtn             Jul01           USD/MM"/>
        <s v="US Pwr Phy Firm  NEPOOL Peak             08Jun01         USD/MWh"/>
        <s v="US Pwr Phy Firm  Cinergy Peak            08Jun01         USD/MWh"/>
        <s v="US Pwr Phy Firm  PJM-W Peak              08Jun01         USD/MWh"/>
      </sharedItems>
    </cacheField>
    <cacheField name="Buy Volume" numFmtId="0">
      <sharedItems containsString="0" containsBlank="1" containsNumber="1" containsInteger="1" minValue="50" maxValue="10000" count="3">
        <m/>
        <n v="50"/>
        <n v="10000"/>
      </sharedItems>
    </cacheField>
    <cacheField name="Sell Volume" numFmtId="0">
      <sharedItems containsString="0" containsBlank="1" containsNumber="1" containsInteger="1" minValue="25" maxValue="10000" count="4">
        <n v="25"/>
        <m/>
        <n v="50"/>
        <n v="10000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2">
        <s v="MWh"/>
        <s v="MMBtu"/>
      </sharedItems>
    </cacheField>
    <cacheField name="Currency" numFmtId="0">
      <sharedItems count="1">
        <s v="United States Dollar"/>
      </sharedItems>
    </cacheField>
    <cacheField name="Price" numFmtId="0">
      <sharedItems containsSemiMixedTypes="0" containsString="0" containsNumber="1" minValue="-1.21" maxValue="115" count="15">
        <n v="115"/>
        <n v="35.6"/>
        <n v="27.4"/>
        <n v="35.549999999999997"/>
        <n v="3.5000000000000003E-2"/>
        <n v="-1.21"/>
        <n v="36.5"/>
        <n v="27"/>
        <n v="26.75"/>
        <n v="27.3"/>
        <n v="28.5"/>
        <n v="28.6"/>
        <n v="29.3"/>
        <n v="36.25"/>
        <n v="29.25"/>
      </sharedItems>
    </cacheField>
    <cacheField name="External User ID" numFmtId="0">
      <sharedItems count="1">
        <s v="EXCHTQ00"/>
      </sharedItems>
    </cacheField>
    <cacheField name="Trader ID" numFmtId="0">
      <sharedItems count="6">
        <s v="MFISCHE2"/>
        <s v="PBRODER"/>
        <s v="JQUENET"/>
        <s v="EBASS"/>
        <s v="MSANCH2"/>
        <s v="CDORLAN"/>
      </sharedItems>
    </cacheField>
    <cacheField name="Risk Book" numFmtId="0">
      <sharedItems count="6">
        <s v="ST-SW"/>
        <s v="ST-New England"/>
        <s v="ST-PJM"/>
        <s v="FT-Texas"/>
        <s v="GD-New-Jr"/>
        <s v="ST-ECAR"/>
      </sharedItems>
    </cacheField>
    <cacheField name="Bridge" numFmtId="0">
      <sharedItems count="2">
        <s v="Enpower US"/>
        <s v="TAGG/ ERMS"/>
      </sharedItems>
    </cacheField>
    <cacheField name="Collateral Flag" numFmtId="0">
      <sharedItems count="2">
        <s v="Y"/>
        <s v="N"/>
      </sharedItems>
    </cacheField>
    <cacheField name="Enron Entity" numFmtId="0">
      <sharedItems count="2">
        <s v="Enron Power Marketing, Inc."/>
        <s v="Enron North America Corp."/>
      </sharedItems>
    </cacheField>
    <cacheField name="Contract ID" numFmtId="0">
      <sharedItems containsString="0" containsBlank="1" containsNumber="1" containsInteger="1" minValue="95001154" maxValue="96047472" count="6">
        <n v="95001154"/>
        <n v="96004859"/>
        <m/>
        <n v="96047472"/>
        <n v="96005582"/>
        <n v="96018400"/>
      </sharedItems>
    </cacheField>
    <cacheField name="Deal ID" numFmtId="0">
      <sharedItems containsMixedTypes="1" containsNumber="1" minValue="631936.1" maxValue="635815.1" count="17">
        <n v="631936.1"/>
        <n v="632379.1"/>
        <n v="632396.1"/>
        <n v="632441.1"/>
        <s v="VE8930.1"/>
        <s v="VE9591.1"/>
        <n v="634716.1"/>
        <n v="634735.1"/>
        <n v="634737.1"/>
        <n v="634739.1"/>
        <n v="634742.1"/>
        <n v="634790.1"/>
        <n v="635161.1"/>
        <n v="635180.1"/>
        <n v="635640.1"/>
        <n v="635709.1"/>
        <n v="635815.1"/>
      </sharedItems>
    </cacheField>
    <cacheField name="Global Counterparty ID" numFmtId="0">
      <sharedItems containsSemiMixedTypes="0" containsString="0" containsNumber="1" containsInteger="1" minValue="26304" maxValue="71243" count="6">
        <n v="26304"/>
        <n v="57552"/>
        <n v="68856"/>
        <n v="71243"/>
        <n v="53461"/>
        <n v="53295"/>
      </sharedItems>
    </cacheField>
    <cacheField name="Begin Date" numFmtId="0">
      <sharedItems containsSemiMixedTypes="0" containsDate="1" containsString="0" containsMixedTypes="1" minDate="1900-01-01T02:47:04" maxDate="1899-12-30T00:00:00" count="5">
        <n v="37048.875"/>
        <d v="2001-06-06T21:00:00"/>
        <n v="37073"/>
        <n v="37073.875011574099"/>
        <n v="37050.875011574099"/>
      </sharedItems>
    </cacheField>
    <cacheField name="End Date" numFmtId="0">
      <sharedItems containsSemiMixedTypes="0" containsDate="1" containsString="0" containsMixedTypes="1" minDate="1900-01-01T02:47:04" maxDate="1899-12-30T00:00:00" count="5">
        <n v="37048.875"/>
        <d v="2001-06-06T21:00:00"/>
        <n v="37103"/>
        <n v="37103.875011574099"/>
        <n v="37050.8750115740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7">
  <r>
    <d v="2001-03-28T00:00:0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3-28T00:00:0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3-28T00:00:0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4-04T00:00:00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n v="37012.564583333296"/>
    <n v="37042.564583333296"/>
  </r>
  <r>
    <d v="2001-04-10T00:00:00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n v="37012.564583333296"/>
    <n v="37042.564583333296"/>
  </r>
  <r>
    <d v="2001-04-10T00:00:00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n v="37073.715972222199"/>
    <n v="37134.715972222199"/>
  </r>
  <r>
    <d v="2001-04-17T00:00:00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n v="37043.715972222199"/>
    <n v="37072.715972222199"/>
  </r>
  <r>
    <d v="2001-04-17T00:00:00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n v="37012.564583333296"/>
    <n v="37042.564583333296"/>
  </r>
  <r>
    <d v="2001-04-17T00:00:00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n v="37012.875"/>
    <n v="37042.875"/>
  </r>
  <r>
    <d v="2001-04-17T00:00:00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n v="37043.875"/>
    <n v="37072.875"/>
  </r>
  <r>
    <d v="2001-04-18T00:00:00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n v="37012.875"/>
    <n v="37042.875"/>
  </r>
  <r>
    <d v="2001-04-18T00:00:00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d v="2001-04-18T00:00:00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d v="2001-04-19T00:00:00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n v="37043.875"/>
    <n v="37072.875"/>
  </r>
  <r>
    <d v="2001-04-20T00:00:00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d v="2001-06-01T00:00:00"/>
    <d v="2001-06-30T00:00:00"/>
  </r>
  <r>
    <d v="2001-04-23T00:00:00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d v="2001-04-24T00:00:00"/>
    <d v="2001-04-24T00:00:00"/>
  </r>
  <r>
    <d v="2001-04-23T00:00:00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d v="2001-05-01T00:00:00"/>
    <d v="2001-05-31T00:00:00"/>
  </r>
  <r>
    <d v="2001-04-24T00:00:00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d v="2001-04-30T00:00:00"/>
    <d v="2001-05-04T00:00:00"/>
  </r>
  <r>
    <d v="2001-04-24T00:00:00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d v="2001-10-01T00:00:00"/>
    <d v="2001-12-31T00:00:00"/>
  </r>
  <r>
    <d v="2001-04-24T00:00:00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d v="2001-04-24T00:00:00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d v="2001-04-24T00:00:00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4T00:00:00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4T00:00:00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5T00:00:00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d v="2001-05-01T00:00:00"/>
    <d v="2001-05-31T00:00:00"/>
  </r>
  <r>
    <d v="2001-04-25T00:00:00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d v="2001-04-26T00:00:00"/>
    <d v="2001-04-26T00:00:00"/>
  </r>
  <r>
    <d v="2001-04-25T00:00:00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d v="2001-05-01T00:00:00"/>
    <d v="2001-05-31T00:00:00"/>
  </r>
  <r>
    <d v="2001-04-25T00:00:00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d v="2001-04-25T00:00:00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d v="2001-04-25T00:00:00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d v="2001-04-30T00:00:00"/>
    <d v="2001-05-04T00:00:00"/>
  </r>
  <r>
    <d v="2001-04-26T00:00:0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d v="2001-05-01T00:00:00"/>
    <d v="2001-05-31T00:00:00"/>
  </r>
  <r>
    <d v="2001-04-26T00:00:0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d v="2001-05-01T00:00:00"/>
    <d v="2001-05-31T00:00:00"/>
  </r>
  <r>
    <d v="2001-04-26T00:00:0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d v="2001-11-01T00:00:00"/>
    <d v="2002-03-31T00:00:00"/>
  </r>
  <r>
    <d v="2001-04-26T00:00:0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d v="2001-06-01T00:00:00"/>
    <d v="2001-06-30T00:00:00"/>
  </r>
  <r>
    <d v="2001-04-26T00:00:0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d v="2001-04-26T00:00:0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d v="2001-04-26T00:00:0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d v="2001-05-01T00:00:00"/>
    <d v="2001-05-31T00:00:00"/>
  </r>
  <r>
    <d v="2001-04-26T00:00:0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d v="2001-05-01T00:00:00"/>
    <d v="2001-05-31T00:00:00"/>
  </r>
  <r>
    <d v="2001-04-26T00:00:0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d v="2001-05-01T00:00:00"/>
    <d v="2001-05-31T00:00:00"/>
  </r>
  <r>
    <d v="2001-04-26T00:00:0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d v="2001-05-01T00:00:00"/>
    <d v="2001-05-31T00:00:00"/>
  </r>
  <r>
    <d v="2001-04-27T00:00:00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d v="2001-04-30T00:00:00"/>
    <d v="2001-04-30T00:00:00"/>
  </r>
  <r>
    <d v="2001-04-27T00:00:00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d v="2001-06-01T00:00:00"/>
    <d v="2001-06-30T00:00:00"/>
  </r>
  <r>
    <d v="2001-04-27T00:00:00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d v="2001-10-01T00:00:00"/>
    <d v="2001-12-31T00:00:00"/>
  </r>
  <r>
    <d v="2001-04-27T00:00:00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d v="2001-04-27T00:00:00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d v="2001-04-30T00:00:00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d v="2001-05-07T00:00:00"/>
    <d v="2001-05-11T00:00:00"/>
  </r>
  <r>
    <d v="2001-04-30T00:00:00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d v="2001-05-01T00:00:00"/>
    <d v="2001-05-31T00:00:00"/>
  </r>
  <r>
    <d v="2001-04-30T00:00:00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d v="2001-09-01T00:00:00"/>
    <d v="2001-09-30T00:00:00"/>
  </r>
  <r>
    <d v="2001-04-30T00:00:00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d v="2001-05-02T00:00:00"/>
    <d v="2001-05-04T00:00:00"/>
  </r>
  <r>
    <d v="2001-04-30T00:00:00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d v="2001-05-02T00:00:00"/>
    <d v="2001-05-31T00:00:00"/>
  </r>
  <r>
    <d v="2001-05-01T00:00:00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d v="2001-05-02T00:00:00"/>
    <d v="2001-05-04T00:00:00"/>
  </r>
  <r>
    <d v="2001-05-01T00:00:00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d v="2001-05-07T00:00:00"/>
    <d v="2001-05-11T00:00:00"/>
  </r>
  <r>
    <d v="2001-05-02T00:00:00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d v="2001-06-01T00:00:00"/>
    <d v="2001-10-31T00:00:00"/>
  </r>
  <r>
    <d v="2001-05-02T00:00:00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d v="2002-01-01T00:00:00"/>
    <d v="2002-02-28T00:00:00"/>
  </r>
  <r>
    <d v="2001-05-03T00:00:00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d v="2001-05-03T00:00:00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d v="2001-05-03T00:00:00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d v="2001-05-03T00:00:00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d v="2001-05-03T00:00:00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d v="2001-06-01T14:12:00"/>
    <d v="2001-06-30T14:12:00"/>
  </r>
  <r>
    <d v="2001-05-04T00:00:00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d v="2001-06-01T00:00:00"/>
    <d v="2001-06-30T00:00:00"/>
  </r>
  <r>
    <d v="2001-05-07T00:00:00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d v="2001-06-01T00:00:00"/>
    <d v="2001-06-30T00:00:00"/>
  </r>
  <r>
    <d v="2001-05-07T00:00:00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d v="2001-06-01T00:00:00"/>
    <d v="2001-06-30T00:00:00"/>
  </r>
  <r>
    <d v="2001-05-08T00:00:00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n v="37165.564583333296"/>
    <n v="37256.564583333296"/>
  </r>
  <r>
    <d v="2001-05-09T00:00:00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d v="2001-06-01T00:00:00"/>
    <d v="2001-06-30T00:00:00"/>
  </r>
  <r>
    <d v="2001-05-10T00:00:0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d v="2001-06-01T00:00:00"/>
    <d v="2001-06-30T00:00:00"/>
  </r>
  <r>
    <d v="2001-05-10T00:00:0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d v="2001-06-01T00:00:00"/>
    <d v="2001-06-30T00:00:00"/>
  </r>
  <r>
    <d v="2001-05-10T00:00:0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d v="2001-11-01T00:00:00"/>
    <d v="2002-03-31T00:00:00"/>
  </r>
  <r>
    <d v="2001-05-10T00:00:0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d v="2001-06-01T00:00:00"/>
    <d v="2001-06-30T00:00:00"/>
  </r>
  <r>
    <d v="2001-05-11T00:00:00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d v="2001-05-14T00:00:00"/>
    <d v="2001-05-14T00:00:00"/>
  </r>
  <r>
    <d v="2001-05-11T00:00:00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d v="2002-07-01T00:00:00"/>
    <d v="2002-08-31T00:00:00"/>
  </r>
  <r>
    <d v="2001-05-11T00:00:00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d v="2001-05-15T00:00:00"/>
    <d v="2001-05-31T00:00:00"/>
  </r>
  <r>
    <d v="2001-05-15T00:00:00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d v="2001-05-16T00:00:00"/>
    <d v="2001-05-16T00:00:00"/>
  </r>
  <r>
    <d v="2001-05-15T00:00:00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d v="2001-11-01T00:00:00"/>
    <d v="2002-03-31T00:00:00"/>
  </r>
  <r>
    <d v="2001-05-16T00:00:00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d v="2001-05-17T00:00:00"/>
    <d v="2001-05-17T00:00:00"/>
  </r>
  <r>
    <d v="2001-05-16T00:00:00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d v="2001-06-01T00:00:00"/>
    <d v="2001-10-31T00:00:00"/>
  </r>
  <r>
    <d v="2001-05-16T00:00:00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d v="2001-06-01T00:00:00"/>
    <d v="2001-10-31T00:00:00"/>
  </r>
  <r>
    <d v="2001-05-16T00:00:00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d v="2001-05-16T00:00:00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d v="2001-06-01T00:00:00"/>
    <d v="2001-06-30T00:00:00"/>
  </r>
  <r>
    <d v="2001-05-16T00:00:00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d v="2001-11-01T00:00:00"/>
    <d v="2002-03-31T00:00:00"/>
  </r>
  <r>
    <d v="2001-05-16T00:00:00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d v="2001-11-01T00:00:00"/>
    <d v="2002-03-31T00:00:00"/>
  </r>
  <r>
    <d v="2001-05-16T00:00:00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d v="2001-06-01T00:00:00"/>
    <d v="2001-10-31T00:00:00"/>
  </r>
  <r>
    <d v="2001-05-16T00:00:00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d v="2001-05-17T00:00:00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d v="2001-05-18T00:00:00"/>
    <d v="2001-05-19T00:00:00"/>
  </r>
  <r>
    <d v="2001-05-17T00:00:00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d v="2001-05-17T00:00:00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d v="2001-06-01T00:00:00"/>
    <d v="2001-10-31T00:00:00"/>
  </r>
  <r>
    <d v="2001-05-17T00:00:00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d v="2001-05-18T00:00:00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d v="2001-06-01T00:00:00"/>
    <d v="2001-06-30T00:00:00"/>
  </r>
  <r>
    <d v="2001-05-18T00:00:00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d v="2001-06-01T00:00:00"/>
    <d v="2001-06-30T00:00:00"/>
  </r>
  <r>
    <d v="2001-05-18T00:00:00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d v="2001-06-01T00:00:00"/>
    <d v="2001-06-30T00:00:00"/>
  </r>
  <r>
    <d v="2001-05-18T00:00:00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d v="2001-05-22T00:00:00"/>
    <d v="2001-05-25T00:00:00"/>
  </r>
  <r>
    <d v="2001-05-18T00:00:00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d v="2001-06-01T00:00:00"/>
    <d v="2001-06-30T00:00:00"/>
  </r>
  <r>
    <d v="2001-05-21T00:00:00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d v="2001-06-01T00:00:00"/>
    <d v="2001-06-30T00:00:00"/>
  </r>
  <r>
    <d v="2001-05-21T00:00:00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d v="2001-06-01T00:00:00"/>
    <d v="2001-06-30T00:00:00"/>
  </r>
  <r>
    <d v="2001-05-22T00:00:00"/>
    <d v="2001-05-22T07:36:00"/>
    <s v="Reliant Energy Services, Inc."/>
    <x v="0"/>
    <x v="0"/>
    <x v="0"/>
    <x v="0"/>
    <x v="1"/>
    <n v="3942"/>
    <s v="US Pwr Phy Firm  PJM-W Peak              Sep01           USD/MWh"/>
    <x v="0"/>
    <x v="5"/>
    <x v="0"/>
    <x v="0"/>
    <n v="41.25"/>
    <x v="4"/>
    <n v="12240"/>
    <d v="2001-09-01T00:00:00"/>
    <d v="2001-09-30T00:00:00"/>
  </r>
  <r>
    <d v="2001-05-22T00:00:00"/>
    <d v="2001-05-22T07:46:00"/>
    <s v="Mirant Americas Energy Marketing, L.P."/>
    <x v="0"/>
    <x v="0"/>
    <x v="0"/>
    <x v="0"/>
    <x v="1"/>
    <n v="29082"/>
    <s v="US Pwr Phy Firm  NEPOOL Peak             23May01         USD/MWh"/>
    <x v="2"/>
    <x v="1"/>
    <x v="0"/>
    <x v="0"/>
    <n v="49.5"/>
    <x v="4"/>
    <n v="408"/>
    <d v="2001-05-23T00:00:00"/>
    <d v="2001-05-23T00:00:00"/>
  </r>
  <r>
    <d v="2001-05-22T00:00:00"/>
    <d v="2001-05-22T08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4.25"/>
    <x v="4"/>
    <n v="12240"/>
    <d v="2001-06-01T00:00:00"/>
    <d v="2001-06-30T00:00:00"/>
  </r>
  <r>
    <d v="2001-05-22T00:00:00"/>
    <d v="2001-05-22T09:04:00"/>
    <s v="PG&amp;E Energy Trading-Gas Corporation"/>
    <x v="2"/>
    <x v="0"/>
    <x v="0"/>
    <x v="1"/>
    <x v="3"/>
    <n v="48724"/>
    <s v="US Gas Swap      Nymex                   Jan-Dec02       USD/MM"/>
    <x v="0"/>
    <x v="10"/>
    <x v="1"/>
    <x v="0"/>
    <n v="4.335"/>
    <x v="3"/>
    <n v="182500"/>
    <d v="2002-01-01T00:00:00"/>
    <d v="2002-12-31T00:00:00"/>
  </r>
  <r>
    <d v="2001-05-22T00:00:00"/>
    <d v="2001-05-22T09:05:00"/>
    <s v="PG&amp;E Energy Trading-Gas Corporation"/>
    <x v="2"/>
    <x v="0"/>
    <x v="0"/>
    <x v="1"/>
    <x v="3"/>
    <n v="43378"/>
    <s v="US Gas Swap      Nymex                   Jun01           USD/MM"/>
    <x v="0"/>
    <x v="3"/>
    <x v="1"/>
    <x v="0"/>
    <n v="4.08"/>
    <x v="1"/>
    <n v="75000"/>
    <d v="2001-06-01T00:00:00"/>
    <d v="2001-06-30T00:00:00"/>
  </r>
  <r>
    <d v="2001-05-22T00:00:00"/>
    <d v="2001-05-22T10:57:00"/>
    <s v="Avista Energy, Inc."/>
    <x v="0"/>
    <x v="0"/>
    <x v="0"/>
    <x v="0"/>
    <x v="4"/>
    <n v="50450"/>
    <s v="US Pwr Phy CAISO SP15 Peak               Oct-Dec02       USD/MWh"/>
    <x v="0"/>
    <x v="0"/>
    <x v="0"/>
    <x v="0"/>
    <n v="48"/>
    <x v="3"/>
    <n v="31539.25"/>
    <d v="2002-10-01T00:00:00"/>
    <d v="2002-12-31T00:00:00"/>
  </r>
  <r>
    <d v="2001-05-22T00:00:00"/>
    <d v="2001-05-22T13:15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0875000000000004"/>
    <x v="5"/>
    <n v="75000"/>
    <d v="2001-06-01T00:00:00"/>
    <d v="2001-06-30T00:00:00"/>
  </r>
  <r>
    <d v="2001-05-22T00:00:00"/>
    <d v="2001-05-22T14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7.75"/>
    <x v="4"/>
    <n v="12240"/>
    <d v="2001-06-01T00:00:00"/>
    <d v="2001-06-30T00:00:00"/>
  </r>
  <r>
    <d v="2001-05-23T00:00:00"/>
    <d v="2001-05-23T06:55:00"/>
    <s v="Reliant Energy Services, Inc."/>
    <x v="4"/>
    <x v="0"/>
    <x v="0"/>
    <x v="0"/>
    <x v="1"/>
    <n v="3749"/>
    <s v="US Pwr Phy Firm  Cinergy Peak            Jun01           USD/MWh"/>
    <x v="2"/>
    <x v="1"/>
    <x v="0"/>
    <x v="0"/>
    <n v="57.75"/>
    <x v="4"/>
    <n v="12240"/>
    <d v="2001-06-01T00:00:00"/>
    <d v="2001-06-30T00:00:00"/>
  </r>
  <r>
    <d v="2001-05-23T00:00:00"/>
    <d v="2001-05-23T13:05:00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n v="110"/>
    <x v="4"/>
    <n v="7714.75"/>
    <d v="2001-09-01T00:00:00"/>
    <d v="2001-09-30T00:00:00"/>
  </r>
  <r>
    <d v="2001-05-24T00:00:00"/>
    <d v="2001-05-24T08:45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d v="2001-05-24T00:00:00"/>
    <d v="2001-05-24T08:46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d v="2001-05-24T00:00:00"/>
    <d v="2001-05-24T12:45:00"/>
    <s v="PG&amp;E Energy Trading - Power, L.P."/>
    <x v="0"/>
    <x v="0"/>
    <x v="0"/>
    <x v="0"/>
    <x v="1"/>
    <n v="32554"/>
    <s v="US Pwr Phy Firm  PJM-W Peak              Jun01           USD/MWh"/>
    <x v="0"/>
    <x v="5"/>
    <x v="0"/>
    <x v="0"/>
    <n v="61.25"/>
    <x v="1"/>
    <n v="12240"/>
    <d v="2001-06-01T00:00:00"/>
    <d v="2001-06-30T00:00:00"/>
  </r>
  <r>
    <d v="2001-05-24T00:00:00"/>
    <d v="2001-05-24T13:20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2:00"/>
    <s v="American Electric Power Company Inc."/>
    <x v="4"/>
    <x v="0"/>
    <x v="0"/>
    <x v="0"/>
    <x v="1"/>
    <n v="34035"/>
    <s v="US Pwr Phy Firm  PJM-W OffPk             Jul-Aug01       USD/MWh"/>
    <x v="0"/>
    <x v="5"/>
    <x v="0"/>
    <x v="0"/>
    <n v="29.75"/>
    <x v="2"/>
    <n v="38970.720000000001"/>
    <d v="2001-07-01T00:00:00"/>
    <d v="2001-08-31T00:00:00"/>
  </r>
  <r>
    <d v="2001-05-24T00:00:00"/>
    <d v="2001-05-24T14:21:00"/>
    <s v="e prime, inc."/>
    <x v="3"/>
    <x v="0"/>
    <x v="0"/>
    <x v="1"/>
    <x v="2"/>
    <n v="36135"/>
    <s v="US Gas Basis     NWPL RkyMtn             Jun01           USD/MM"/>
    <x v="0"/>
    <x v="2"/>
    <x v="1"/>
    <x v="0"/>
    <n v="-1.26"/>
    <x v="4"/>
    <n v="150000"/>
    <d v="2001-06-01T00:00:00"/>
    <d v="2001-06-30T00:00:00"/>
  </r>
  <r>
    <d v="2001-05-24T00:00:00"/>
    <d v="2001-05-24T14:25:00"/>
    <s v="Cinergy Marketing &amp; Trading, LLC"/>
    <x v="1"/>
    <x v="0"/>
    <x v="0"/>
    <x v="0"/>
    <x v="1"/>
    <n v="26302"/>
    <s v="US Pwr Phy Firm  TVA Peak                Jun01           USD/MWh"/>
    <x v="0"/>
    <x v="5"/>
    <x v="0"/>
    <x v="0"/>
    <n v="64.25"/>
    <x v="2"/>
    <n v="12240"/>
    <d v="2001-06-01T00:00:00"/>
    <d v="2001-06-30T00:00:00"/>
  </r>
  <r>
    <d v="2001-05-24T00:00:00"/>
    <d v="2001-05-24T14:25:00"/>
    <s v="Cinergy Marketing &amp; Trading, LLC"/>
    <x v="1"/>
    <x v="0"/>
    <x v="0"/>
    <x v="0"/>
    <x v="1"/>
    <n v="51370"/>
    <s v="US Pwr Phy Firm  TVA Peak                04-08Jun01      USD/MWh"/>
    <x v="0"/>
    <x v="5"/>
    <x v="0"/>
    <x v="0"/>
    <n v="64.25"/>
    <x v="2"/>
    <n v="2856.14"/>
    <d v="2001-06-04T00:00:00"/>
    <d v="2001-06-08T00:00:00"/>
  </r>
  <r>
    <d v="2001-05-25T00:00:00"/>
    <d v="2001-05-25T08:43:00"/>
    <s v="Aquila Risk Management Corporation"/>
    <x v="1"/>
    <x v="0"/>
    <x v="0"/>
    <x v="1"/>
    <x v="2"/>
    <n v="29762"/>
    <s v="US Gas Basis     NGI Chicago             Nov01-Mar02     USD/MM"/>
    <x v="6"/>
    <x v="1"/>
    <x v="1"/>
    <x v="0"/>
    <n v="0.16500000000000001"/>
    <x v="8"/>
    <n v="3020000"/>
    <d v="2001-11-01T00:00:00"/>
    <d v="2002-03-31T00:00:00"/>
  </r>
  <r>
    <d v="2001-05-25T00:00:00"/>
    <d v="2001-05-25T11:17:00"/>
    <s v="Torch Energy TM, Inc."/>
    <x v="3"/>
    <x v="0"/>
    <x v="0"/>
    <x v="1"/>
    <x v="12"/>
    <n v="40041"/>
    <s v="US Gas Phy Index IF NGPL STX             Jun01           USD/MM"/>
    <x v="0"/>
    <x v="2"/>
    <x v="1"/>
    <x v="0"/>
    <n v="-1.4999999999999999E-2"/>
    <x v="1"/>
    <n v="150000"/>
    <d v="2001-06-01T00:00:00"/>
    <d v="2001-06-30T00:00:00"/>
  </r>
  <r>
    <d v="2001-05-25T00:00:00"/>
    <d v="2001-05-25T12:32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d v="2001-05-25T00:00:00"/>
    <d v="2001-05-25T12:33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d v="2001-05-29T00:00:00"/>
    <d v="2001-05-29T11:00:00"/>
    <s v="Tenaska Marketing Ventures"/>
    <x v="1"/>
    <x v="0"/>
    <x v="0"/>
    <x v="1"/>
    <x v="2"/>
    <n v="36100"/>
    <s v="US Gas Basis     NGI Chicago             Jun01           USD/MM"/>
    <x v="4"/>
    <x v="1"/>
    <x v="1"/>
    <x v="0"/>
    <n v="8.7499999999999994E-2"/>
    <x v="8"/>
    <n v="150000"/>
    <d v="2001-06-01T00:00:00"/>
    <d v="2001-06-30T00:00:00"/>
  </r>
  <r>
    <d v="2001-05-29T00:00:00"/>
    <d v="2001-05-29T13:33:00"/>
    <s v="El Paso Merchant Energy, L.P."/>
    <x v="1"/>
    <x v="0"/>
    <x v="0"/>
    <x v="1"/>
    <x v="2"/>
    <n v="48736"/>
    <s v="US Gas Basis     GD/M Mich Con           Jul-Oct01       USD/MM"/>
    <x v="4"/>
    <x v="1"/>
    <x v="1"/>
    <x v="0"/>
    <n v="0.14000000000000001"/>
    <x v="8"/>
    <n v="615000"/>
    <d v="2001-07-01T00:00:00"/>
    <d v="2001-10-31T00:00:00"/>
  </r>
  <r>
    <d v="2001-05-30T00:00:00"/>
    <d v="2001-05-30T07:44:00"/>
    <s v="Dynegy Marketing and Trade"/>
    <x v="4"/>
    <x v="0"/>
    <x v="0"/>
    <x v="0"/>
    <x v="11"/>
    <n v="34802"/>
    <s v="US Pwr Phy Unp B ERCOT Peak              Jun01           USD/MWh"/>
    <x v="0"/>
    <x v="5"/>
    <x v="0"/>
    <x v="0"/>
    <n v="44.75"/>
    <x v="2"/>
    <n v="510"/>
    <d v="2001-06-01T00:00:00"/>
    <d v="2001-06-30T00:00:00"/>
  </r>
  <r>
    <d v="2001-05-30T00:00:00"/>
    <d v="2001-05-30T08:10:00"/>
    <s v="AEP Energy Services, Inc."/>
    <x v="1"/>
    <x v="0"/>
    <x v="0"/>
    <x v="0"/>
    <x v="1"/>
    <n v="33009"/>
    <s v="US Pwr Phy Firm  NEPOOL Peak             Oct-Dec01       USD/MWh"/>
    <x v="2"/>
    <x v="1"/>
    <x v="0"/>
    <x v="0"/>
    <n v="51.25"/>
    <x v="5"/>
    <n v="37537"/>
    <d v="2001-10-01T00:00:00"/>
    <d v="2001-12-31T00:00:00"/>
  </r>
  <r>
    <d v="2001-05-30T00:00:00"/>
    <d v="2001-05-30T09:49:00"/>
    <s v="El Paso Merchant Energy, L.P."/>
    <x v="1"/>
    <x v="0"/>
    <x v="0"/>
    <x v="1"/>
    <x v="2"/>
    <n v="29762"/>
    <s v="US Gas Basis     NGI Chicago             Nov01-Mar02     USD/MM"/>
    <x v="3"/>
    <x v="1"/>
    <x v="1"/>
    <x v="0"/>
    <n v="0.1575"/>
    <x v="8"/>
    <n v="1510000"/>
    <d v="2001-11-01T00:00:00"/>
    <d v="2002-03-31T00:00:00"/>
  </r>
  <r>
    <d v="2001-05-30T00:00:00"/>
    <d v="2001-05-30T09:50:00"/>
    <s v="Virginia Power Energy Marketing, Inc."/>
    <x v="1"/>
    <x v="0"/>
    <x v="0"/>
    <x v="1"/>
    <x v="2"/>
    <n v="29762"/>
    <s v="US Gas Basis     NGI Chicago             Nov01-Mar02     USD/MM"/>
    <x v="0"/>
    <x v="4"/>
    <x v="1"/>
    <x v="0"/>
    <n v="0.16250000000000001"/>
    <x v="8"/>
    <n v="1510000"/>
    <d v="2001-11-01T00:00:00"/>
    <d v="2002-03-31T00:00:00"/>
  </r>
  <r>
    <d v="2001-05-30T00:00:00"/>
    <d v="2001-05-30T09:53:00"/>
    <s v="Reliant Energy Services, Inc."/>
    <x v="1"/>
    <x v="0"/>
    <x v="0"/>
    <x v="1"/>
    <x v="2"/>
    <n v="35676"/>
    <s v="US Gas Basis     PEPL                    Nov01-Mar02     USD/MM"/>
    <x v="4"/>
    <x v="1"/>
    <x v="1"/>
    <x v="0"/>
    <n v="-0.115"/>
    <x v="8"/>
    <n v="755000"/>
    <d v="2001-11-01T00:00:00"/>
    <d v="2002-03-31T00:00:00"/>
  </r>
  <r>
    <d v="2001-05-30T00:00:00"/>
    <d v="2001-05-30T09:54:00"/>
    <s v="El Paso Merchant Energy, L.P."/>
    <x v="1"/>
    <x v="0"/>
    <x v="0"/>
    <x v="1"/>
    <x v="2"/>
    <n v="39374"/>
    <s v="US Gas Basis     NGI Chicago             Apr-Oct02       USD/MM"/>
    <x v="3"/>
    <x v="1"/>
    <x v="1"/>
    <x v="0"/>
    <n v="6.5000000000000002E-2"/>
    <x v="8"/>
    <n v="2140000"/>
    <d v="2002-04-01T00:00:00"/>
    <d v="2002-10-31T00:00:00"/>
  </r>
  <r>
    <d v="2001-05-30T00:00:00"/>
    <d v="2001-05-30T10:01:00"/>
    <s v="AEP Energy Services, Inc."/>
    <x v="1"/>
    <x v="0"/>
    <x v="0"/>
    <x v="1"/>
    <x v="2"/>
    <n v="39374"/>
    <s v="US Gas Basis     NGI Chicago             Apr-Oct02       USD/MM"/>
    <x v="4"/>
    <x v="1"/>
    <x v="1"/>
    <x v="0"/>
    <n v="6.5000000000000002E-2"/>
    <x v="8"/>
    <n v="1070000"/>
    <d v="2002-04-01T00:00:00"/>
    <d v="2002-10-31T00:00:00"/>
  </r>
  <r>
    <d v="2001-05-30T00:00:00"/>
    <d v="2001-05-30T10:50:00"/>
    <s v="Aquila Risk Management Corporation"/>
    <x v="1"/>
    <x v="0"/>
    <x v="0"/>
    <x v="1"/>
    <x v="2"/>
    <n v="50473"/>
    <s v="US Gas Basis     NNG Ventura             Jul-Oct01       USD/MM"/>
    <x v="3"/>
    <x v="1"/>
    <x v="1"/>
    <x v="0"/>
    <n v="-8.5000000000000006E-2"/>
    <x v="8"/>
    <n v="1230000"/>
    <d v="2001-07-01T00:00:00"/>
    <d v="2001-10-31T00:00:00"/>
  </r>
  <r>
    <d v="2001-05-30T00:00:00"/>
    <d v="2001-05-30T11:55:00"/>
    <s v="Engage Energy Canada L.P."/>
    <x v="1"/>
    <x v="0"/>
    <x v="0"/>
    <x v="1"/>
    <x v="2"/>
    <n v="39374"/>
    <s v="US Gas Basis     NGI Chicago             Apr-Oct02       USD/MM"/>
    <x v="3"/>
    <x v="1"/>
    <x v="1"/>
    <x v="0"/>
    <n v="6.25E-2"/>
    <x v="8"/>
    <n v="2140000"/>
    <d v="2002-04-01T00:00:00"/>
    <d v="2002-10-31T00:00:00"/>
  </r>
  <r>
    <d v="2001-05-30T00:00:00"/>
    <d v="2001-05-30T13:34:00"/>
    <s v="Dynegy Marketing and Trade"/>
    <x v="1"/>
    <x v="0"/>
    <x v="0"/>
    <x v="1"/>
    <x v="2"/>
    <n v="50469"/>
    <s v="US Gas Basis     PEPL                    Jul-Oct01       USD/MM"/>
    <x v="8"/>
    <x v="1"/>
    <x v="1"/>
    <x v="0"/>
    <n v="-0.115"/>
    <x v="8"/>
    <n v="6150000"/>
    <d v="2001-07-01T00:00:00"/>
    <d v="2001-10-31T00:00:00"/>
  </r>
  <r>
    <d v="2001-05-30T00:00:00"/>
    <d v="2001-05-30T14:03:00"/>
    <s v="AIG Energy Trading Inc."/>
    <x v="5"/>
    <x v="0"/>
    <x v="0"/>
    <x v="1"/>
    <x v="2"/>
    <n v="29762"/>
    <s v="US Gas Basis     NGI Chicago             Nov01-Mar02     USD/MM"/>
    <x v="4"/>
    <x v="1"/>
    <x v="1"/>
    <x v="0"/>
    <n v="0.16500000000000001"/>
    <x v="8"/>
    <n v="755000"/>
    <d v="2001-11-01T00:00:00"/>
    <d v="2002-03-31T00:00:00"/>
  </r>
  <r>
    <d v="2001-05-30T00:00:00"/>
    <d v="2001-05-30T14:18:00"/>
    <s v="Axia Energy, LP"/>
    <x v="1"/>
    <x v="0"/>
    <x v="0"/>
    <x v="0"/>
    <x v="5"/>
    <n v="50837"/>
    <s v="US Pwr Fin Swap  ISO NY Z-A Peak         01Jun01         USD/MWh"/>
    <x v="0"/>
    <x v="5"/>
    <x v="0"/>
    <x v="0"/>
    <n v="33.5"/>
    <x v="4"/>
    <n v="571"/>
    <d v="2001-06-01T00:00:00"/>
    <d v="2001-06-01T00:00:00"/>
  </r>
  <r>
    <d v="2001-05-31T00:00:00"/>
    <d v="2001-05-31T06:38:00"/>
    <s v="Dynegy Power Marketing, Inc."/>
    <x v="0"/>
    <x v="0"/>
    <x v="0"/>
    <x v="0"/>
    <x v="5"/>
    <n v="50839"/>
    <s v="US Pwr Fin Swap  ISO NY Z-G Peak         01Jun01         USD/MWh"/>
    <x v="0"/>
    <x v="5"/>
    <x v="0"/>
    <x v="0"/>
    <n v="44.25"/>
    <x v="2"/>
    <n v="571"/>
    <d v="2001-06-01T00:00:00"/>
    <d v="2001-06-01T00:00:00"/>
  </r>
  <r>
    <d v="2001-05-31T00:00:00"/>
    <d v="2001-05-31T07:48:00"/>
    <s v="Cargill Energy, a division of Cargill, Incorporated"/>
    <x v="1"/>
    <x v="0"/>
    <x v="0"/>
    <x v="0"/>
    <x v="1"/>
    <n v="29075"/>
    <s v="US Pwr Phy Firm  Entergy Peak            01Jun01         USD/MWh"/>
    <x v="0"/>
    <x v="5"/>
    <x v="0"/>
    <x v="0"/>
    <n v="26.75"/>
    <x v="2"/>
    <n v="408"/>
    <d v="2001-06-01T00:00:00"/>
    <d v="2001-06-01T00:00:00"/>
  </r>
  <r>
    <d v="2001-05-31T00:00:00"/>
    <d v="2001-05-31T08:09:00"/>
    <s v="Virginia Power Energy Marketing, Inc."/>
    <x v="1"/>
    <x v="0"/>
    <x v="0"/>
    <x v="1"/>
    <x v="2"/>
    <n v="29762"/>
    <s v="US Gas Basis     NGI Chicago             Nov01-Mar02     USD/MM"/>
    <x v="0"/>
    <x v="2"/>
    <x v="1"/>
    <x v="0"/>
    <n v="0.17"/>
    <x v="8"/>
    <n v="755000"/>
    <d v="2001-11-01T00:00:00"/>
    <d v="2002-03-31T00:00:00"/>
  </r>
  <r>
    <d v="2001-05-31T00:00:00"/>
    <d v="2001-05-31T08:10:00"/>
    <s v="Virginia Power Energy Marketing, Inc."/>
    <x v="1"/>
    <x v="0"/>
    <x v="0"/>
    <x v="1"/>
    <x v="2"/>
    <n v="29762"/>
    <s v="US Gas Basis     NGI Chicago             Nov01-Mar02     USD/MM"/>
    <x v="0"/>
    <x v="2"/>
    <x v="1"/>
    <x v="0"/>
    <n v="0.17"/>
    <x v="8"/>
    <n v="755000"/>
    <d v="2001-11-01T00:00:00"/>
    <d v="2002-03-31T00:00:00"/>
  </r>
  <r>
    <d v="2001-05-31T00:00:00"/>
    <d v="2001-05-31T09:38:00"/>
    <s v="Dynegy Power Marketing, Inc."/>
    <x v="1"/>
    <x v="0"/>
    <x v="0"/>
    <x v="0"/>
    <x v="1"/>
    <n v="33278"/>
    <s v="US Pwr Phy Firm  COMED Peak              Oct-Dec01       USD/MWh"/>
    <x v="0"/>
    <x v="5"/>
    <x v="0"/>
    <x v="0"/>
    <n v="32.549999999999997"/>
    <x v="8"/>
    <n v="37537"/>
    <d v="2001-10-01T00:00:00"/>
    <d v="2001-12-31T00:00:00"/>
  </r>
  <r>
    <d v="2001-05-31T00:00:00"/>
    <d v="2001-05-31T10:21:00"/>
    <s v="Aquila Canada Corp."/>
    <x v="1"/>
    <x v="0"/>
    <x v="0"/>
    <x v="1"/>
    <x v="7"/>
    <n v="32954"/>
    <s v="CAN Gas Basis    AECO                    Apr-Oct02       USD/MM"/>
    <x v="4"/>
    <x v="1"/>
    <x v="1"/>
    <x v="0"/>
    <n v="-0.38500000000000001"/>
    <x v="3"/>
    <n v="1070000"/>
    <d v="2002-04-01T00:00:00"/>
    <d v="2002-10-31T00:00:00"/>
  </r>
  <r>
    <d v="2001-05-31T00:00:00"/>
    <d v="2001-05-31T10:24:00"/>
    <s v="Aquila Canada Corp."/>
    <x v="1"/>
    <x v="0"/>
    <x v="0"/>
    <x v="1"/>
    <x v="7"/>
    <n v="32954"/>
    <s v="CAN Gas Basis    AECO                    Apr-Oct02       USD/MM"/>
    <x v="4"/>
    <x v="1"/>
    <x v="1"/>
    <x v="0"/>
    <n v="-0.38500000000000001"/>
    <x v="3"/>
    <n v="1070000"/>
    <d v="2002-04-01T00:00:00"/>
    <d v="2002-10-31T00:00:00"/>
  </r>
  <r>
    <d v="2001-05-31T00:00:00"/>
    <d v="2001-05-31T12:22:00"/>
    <s v="Dynegy Power Marketing, Inc."/>
    <x v="1"/>
    <x v="0"/>
    <x v="0"/>
    <x v="0"/>
    <x v="1"/>
    <n v="33278"/>
    <s v="US Pwr Phy Firm  COMED Peak              Oct-Dec01       USD/MWh"/>
    <x v="2"/>
    <x v="1"/>
    <x v="0"/>
    <x v="0"/>
    <n v="32.549999999999997"/>
    <x v="8"/>
    <n v="37537"/>
    <d v="2001-10-01T00:00:00"/>
    <d v="2001-12-31T00:00:00"/>
  </r>
  <r>
    <d v="2001-06-01T00:00:00"/>
    <d v="2001-06-01T10:07:00"/>
    <s v="Virginia Power Energy Marketing, Inc."/>
    <x v="1"/>
    <x v="0"/>
    <x v="0"/>
    <x v="1"/>
    <x v="2"/>
    <n v="37321"/>
    <s v="US Gas Basis     EP Permian              Nov01-Mar02     USD/MM"/>
    <x v="3"/>
    <x v="1"/>
    <x v="1"/>
    <x v="0"/>
    <n v="-2.5000000000000001E-2"/>
    <x v="8"/>
    <n v="1510000"/>
    <d v="2001-11-01T00:00:00"/>
    <d v="2002-03-31T00:00:00"/>
  </r>
  <r>
    <d v="2001-06-04T00:00:00"/>
    <d v="2001-06-04T08:30:00"/>
    <s v="Virginia Power Energy Marketing, Inc."/>
    <x v="1"/>
    <x v="0"/>
    <x v="0"/>
    <x v="0"/>
    <x v="5"/>
    <n v="32198"/>
    <s v="US Pwr Fin Swap  ISO NY Z-G Peak         05Jun01         USD/MWh"/>
    <x v="0"/>
    <x v="5"/>
    <x v="0"/>
    <x v="0"/>
    <n v="41.75"/>
    <x v="2"/>
    <n v="408"/>
    <d v="2001-06-05T00:00:00"/>
    <d v="2001-06-05T00:00:00"/>
  </r>
  <r>
    <d v="2001-06-04T00:00:00"/>
    <d v="2001-06-04T08:32:00"/>
    <s v="Oglethorpe Power Corporation"/>
    <x v="4"/>
    <x v="0"/>
    <x v="0"/>
    <x v="0"/>
    <x v="1"/>
    <n v="52437"/>
    <s v="US Pwr Phy Firm  SOCO Peak               05Jun01         USD/MWh"/>
    <x v="0"/>
    <x v="5"/>
    <x v="0"/>
    <x v="0"/>
    <n v="46"/>
    <x v="0"/>
    <n v="571"/>
    <d v="2001-06-05T00:00:00"/>
    <d v="2001-06-05T00:00:00"/>
  </r>
  <r>
    <d v="2001-06-04T00:00:00"/>
    <d v="2001-06-04T08:41:00"/>
    <s v="Public Service Electric and Gas Company"/>
    <x v="1"/>
    <x v="0"/>
    <x v="0"/>
    <x v="0"/>
    <x v="5"/>
    <n v="30594"/>
    <s v="US Pwr Fin Swap  ISO NY Z-A Peak         05Jun01         USD/MWh"/>
    <x v="2"/>
    <x v="1"/>
    <x v="0"/>
    <x v="0"/>
    <n v="30"/>
    <x v="5"/>
    <n v="408"/>
    <d v="2001-06-05T00:00:00"/>
    <d v="2001-06-05T00:00:00"/>
  </r>
  <r>
    <d v="2001-06-04T00:00:00"/>
    <d v="2001-06-04T08:59:00"/>
    <s v="NGTS LLC"/>
    <x v="1"/>
    <x v="0"/>
    <x v="0"/>
    <x v="1"/>
    <x v="2"/>
    <n v="51635"/>
    <s v="US Gas Basis     EP Permian              Jul-Oct01       USD/MM"/>
    <x v="4"/>
    <x v="1"/>
    <x v="1"/>
    <x v="0"/>
    <n v="0.01"/>
    <x v="3"/>
    <n v="615000"/>
    <d v="2001-07-01T00:00:00"/>
    <d v="2001-10-31T00:00:00"/>
  </r>
  <r>
    <d v="2001-06-04T00:00:00"/>
    <d v="2001-06-04T12:39:00"/>
    <s v="BP Energy Company"/>
    <x v="4"/>
    <x v="0"/>
    <x v="0"/>
    <x v="0"/>
    <x v="11"/>
    <n v="41027"/>
    <s v="US Pwr Phy Unp B ERCOT Peak              Jul01           USD/MWh"/>
    <x v="2"/>
    <x v="1"/>
    <x v="0"/>
    <x v="0"/>
    <n v="62.25"/>
    <x v="4"/>
    <m/>
    <d v="2001-07-01T00:00:00"/>
    <d v="2001-07-31T00:00:00"/>
  </r>
  <r>
    <d v="2001-06-04T00:00:00"/>
    <d v="2001-06-04T13:59:00"/>
    <s v="CMS Marketing, Services and Trading Company"/>
    <x v="1"/>
    <x v="0"/>
    <x v="0"/>
    <x v="1"/>
    <x v="13"/>
    <n v="48792"/>
    <s v="US Gas Phy Index GD/M Mich Con           Jul-Oct01       USD/MM"/>
    <x v="4"/>
    <x v="1"/>
    <x v="1"/>
    <x v="0"/>
    <n v="-7.4999999999999997E-3"/>
    <x v="8"/>
    <n v="615000"/>
    <d v="2001-07-01T00:00:00"/>
    <d v="2001-10-31T00:00:00"/>
  </r>
  <r>
    <d v="2001-06-05T00:00:00"/>
    <d v="2001-06-05T07:37:00"/>
    <s v="Constellation Power Source, Inc."/>
    <x v="1"/>
    <x v="0"/>
    <x v="0"/>
    <x v="0"/>
    <x v="1"/>
    <n v="29065"/>
    <s v="US Pwr Phy Firm  Cinergy Peak            07-30Jun01      USD/MWh"/>
    <x v="2"/>
    <x v="1"/>
    <x v="0"/>
    <x v="0"/>
    <n v="46"/>
    <x v="4"/>
    <n v="12240"/>
    <d v="2001-06-07T00:00:00"/>
    <d v="2001-06-30T00:00:00"/>
  </r>
  <r>
    <d v="2001-06-05T00:00:00"/>
    <d v="2001-06-05T10:23:00"/>
    <s v="Williams Energy Marketing &amp; Trading Company"/>
    <x v="1"/>
    <x v="0"/>
    <x v="0"/>
    <x v="0"/>
    <x v="1"/>
    <n v="52461"/>
    <s v="US Pwr Phy Firm  COMED Peak              Aug01           USD/MWh"/>
    <x v="2"/>
    <x v="1"/>
    <x v="0"/>
    <x v="0"/>
    <n v="69.75"/>
    <x v="8"/>
    <n v="17708.09"/>
    <d v="2001-08-01T00:00:00"/>
    <d v="2001-08-31T00:00:00"/>
  </r>
  <r>
    <d v="2001-06-05T00:00:00"/>
    <d v="2001-06-05T10:40:00"/>
    <s v="Virginia Power Energy Marketing, Inc."/>
    <x v="1"/>
    <x v="0"/>
    <x v="0"/>
    <x v="1"/>
    <x v="2"/>
    <n v="50469"/>
    <s v="US Gas Basis     PEPL                    Jul-Oct01       USD/MM"/>
    <x v="3"/>
    <x v="1"/>
    <x v="1"/>
    <x v="0"/>
    <n v="-0.11749999999999999"/>
    <x v="8"/>
    <n v="1230000"/>
    <d v="2001-07-01T00:00:00"/>
    <d v="2001-10-31T00:00:00"/>
  </r>
  <r>
    <d v="2001-06-05T00:00:00"/>
    <d v="2001-06-05T10:44:00"/>
    <s v="Edison Mission Marketing &amp; Trading Inc."/>
    <x v="2"/>
    <x v="0"/>
    <x v="0"/>
    <x v="1"/>
    <x v="3"/>
    <n v="35353"/>
    <s v="US Gas Swap      Nymex                   Nov01-Mar02     USD/MM"/>
    <x v="4"/>
    <x v="1"/>
    <x v="1"/>
    <x v="0"/>
    <n v="4.3600000000000003"/>
    <x v="5"/>
    <n v="755000"/>
    <d v="2001-11-01T00:00:00"/>
    <d v="2002-03-31T00:00:00"/>
  </r>
  <r>
    <d v="2001-06-05T00:00:00"/>
    <d v="2001-06-05T10:47:00"/>
    <s v="Virginia Power Energy Marketing, Inc."/>
    <x v="1"/>
    <x v="0"/>
    <x v="0"/>
    <x v="1"/>
    <x v="2"/>
    <n v="50469"/>
    <s v="US Gas Basis     PEPL                    Jul-Oct01       USD/MM"/>
    <x v="3"/>
    <x v="1"/>
    <x v="1"/>
    <x v="0"/>
    <n v="-0.11749999999999999"/>
    <x v="8"/>
    <n v="1230000"/>
    <d v="2001-07-01T00:00:00"/>
    <d v="2001-10-31T00:00:00"/>
  </r>
  <r>
    <d v="2001-06-05T00:00:00"/>
    <d v="2001-06-05T11:05:00"/>
    <s v="Virginia Power Energy Marketing, Inc."/>
    <x v="1"/>
    <x v="0"/>
    <x v="0"/>
    <x v="1"/>
    <x v="2"/>
    <n v="50469"/>
    <s v="US Gas Basis     PEPL                    Jul-Oct01       USD/MM"/>
    <x v="3"/>
    <x v="1"/>
    <x v="1"/>
    <x v="0"/>
    <n v="-0.115"/>
    <x v="8"/>
    <n v="1230000"/>
    <d v="2001-07-01T00:00:00"/>
    <d v="2001-10-31T00:00:00"/>
  </r>
  <r>
    <d v="2001-06-05T00:00:00"/>
    <d v="2001-06-05T13:01:00"/>
    <s v="PG&amp;E Energy Trading-Gas Corporation"/>
    <x v="1"/>
    <x v="0"/>
    <x v="0"/>
    <x v="1"/>
    <x v="2"/>
    <n v="47486"/>
    <s v="US Gas Basis     NGI SoCal               Apr-Oct02       USD/MM"/>
    <x v="4"/>
    <x v="1"/>
    <x v="1"/>
    <x v="0"/>
    <n v="0.83"/>
    <x v="1"/>
    <n v="1070000"/>
    <d v="2002-04-01T00:00:00"/>
    <d v="2002-10-31T00:00:00"/>
  </r>
  <r>
    <d v="2001-06-05T00:00:00"/>
    <d v="2001-06-05T14:32:00"/>
    <s v="Constellation Power Source, Inc."/>
    <x v="1"/>
    <x v="0"/>
    <x v="0"/>
    <x v="0"/>
    <x v="1"/>
    <n v="36463"/>
    <s v="US Pwr Phy Firm  Cinergy Peak            Aug01           USD/MWh"/>
    <x v="0"/>
    <x v="5"/>
    <x v="0"/>
    <x v="0"/>
    <n v="71.75"/>
    <x v="4"/>
    <n v="17137"/>
    <d v="2001-08-01T00:00:00"/>
    <d v="2001-08-31T00:00:00"/>
  </r>
  <r>
    <d v="2001-06-05T00:00:00"/>
    <d v="2001-06-05T14:35:00"/>
    <s v="Carolina Power &amp; Light Company"/>
    <x v="1"/>
    <x v="0"/>
    <x v="0"/>
    <x v="0"/>
    <x v="1"/>
    <n v="36462"/>
    <s v="US Pwr Phy Firm  Cinergy Peak            Jul01           USD/MWh"/>
    <x v="2"/>
    <x v="1"/>
    <x v="0"/>
    <x v="0"/>
    <n v="82"/>
    <x v="4"/>
    <n v="17136.86"/>
    <d v="2001-07-01T00:00:00"/>
    <d v="2001-07-31T00:00:00"/>
  </r>
  <r>
    <d v="2001-06-05T00:00:00"/>
    <d v="2001-06-05T14:47:00"/>
    <s v="Wabash Valley Power Association Inc."/>
    <x v="1"/>
    <x v="0"/>
    <x v="0"/>
    <x v="0"/>
    <x v="1"/>
    <n v="36463"/>
    <s v="US Pwr Phy Firm  Cinergy Peak            Aug01           USD/MWh"/>
    <x v="0"/>
    <x v="5"/>
    <x v="0"/>
    <x v="0"/>
    <n v="70.5"/>
    <x v="0"/>
    <n v="17137"/>
    <d v="2001-08-01T00:00:00"/>
    <d v="2001-08-31T00:00:00"/>
  </r>
  <r>
    <d v="2001-06-05T00:00:00"/>
    <d v="2001-06-05T14:48:00"/>
    <s v="Wabash Valley Power Association Inc."/>
    <x v="1"/>
    <x v="0"/>
    <x v="0"/>
    <x v="0"/>
    <x v="1"/>
    <n v="36463"/>
    <s v="US Pwr Phy Firm  Cinergy Peak            Aug01           USD/MWh"/>
    <x v="0"/>
    <x v="5"/>
    <x v="0"/>
    <x v="0"/>
    <n v="70.5"/>
    <x v="0"/>
    <n v="17137"/>
    <d v="2001-08-01T00:00:00"/>
    <d v="2001-08-31T00:00:00"/>
  </r>
  <r>
    <d v="2001-06-05T00:00:00"/>
    <d v="2001-06-05T14:48:00"/>
    <s v="Wabash Valley Power Association Inc."/>
    <x v="1"/>
    <x v="0"/>
    <x v="0"/>
    <x v="0"/>
    <x v="1"/>
    <n v="36463"/>
    <s v="US Pwr Phy Firm  Cinergy Peak            Aug01           USD/MWh"/>
    <x v="0"/>
    <x v="5"/>
    <x v="0"/>
    <x v="0"/>
    <n v="70.5"/>
    <x v="0"/>
    <n v="17137"/>
    <d v="2001-08-01T00:00:00"/>
    <d v="2001-08-31T00:00:00"/>
  </r>
  <r>
    <d v="2001-06-05T00:00:00"/>
    <d v="2001-06-05T15:24:00"/>
    <s v="CMS Marketing, Services and Trading Company"/>
    <x v="1"/>
    <x v="0"/>
    <x v="0"/>
    <x v="1"/>
    <x v="13"/>
    <n v="45251"/>
    <s v="US Gas Phy Index NGI APC/ANR WillCo      Nov01-Mar02     USD/MM"/>
    <x v="4"/>
    <x v="1"/>
    <x v="1"/>
    <x v="0"/>
    <n v="2.5000000000000001E-3"/>
    <x v="8"/>
    <n v="755000"/>
    <d v="2001-11-01T00:00:00"/>
    <d v="2002-03-31T00:00:00"/>
  </r>
  <r>
    <d v="2001-06-06T00:00:00"/>
    <d v="2001-06-06T08:37:00"/>
    <s v="AEP Energy Services, Inc."/>
    <x v="1"/>
    <x v="0"/>
    <x v="0"/>
    <x v="0"/>
    <x v="1"/>
    <n v="36463"/>
    <s v="US Pwr Phy Firm  Cinergy Peak            Aug01           USD/MWh"/>
    <x v="2"/>
    <x v="1"/>
    <x v="0"/>
    <x v="0"/>
    <n v="70.5"/>
    <x v="5"/>
    <n v="17137"/>
    <d v="2001-08-01T00:00:00"/>
    <d v="2001-08-31T00:00:00"/>
  </r>
  <r>
    <d v="2001-06-06T00:00:00"/>
    <d v="2001-06-06T09:20:00"/>
    <s v="Puget Sound Energy, Inc."/>
    <x v="0"/>
    <x v="0"/>
    <x v="0"/>
    <x v="1"/>
    <x v="2"/>
    <n v="41225"/>
    <s v="US Gas Basis     NWPL RkyMtn             Apr-Oct02       USD/MM"/>
    <x v="0"/>
    <x v="2"/>
    <x v="1"/>
    <x v="0"/>
    <n v="-0.84"/>
    <x v="7"/>
    <n v="1070000"/>
    <d v="2002-04-01T00:00:00"/>
    <d v="2002-10-31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7">
  <r>
    <x v="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1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n v="37012.564583333296"/>
    <n v="37042.564583333296"/>
  </r>
  <r>
    <x v="2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n v="37012.564583333296"/>
    <n v="37042.564583333296"/>
  </r>
  <r>
    <x v="2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n v="37073.715972222199"/>
    <n v="37134.715972222199"/>
  </r>
  <r>
    <x v="3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n v="37043.715972222199"/>
    <n v="37072.715972222199"/>
  </r>
  <r>
    <x v="3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n v="37012.564583333296"/>
    <n v="37042.564583333296"/>
  </r>
  <r>
    <x v="3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n v="37012.875"/>
    <n v="37042.875"/>
  </r>
  <r>
    <x v="3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n v="37043.875"/>
    <n v="37072.875"/>
  </r>
  <r>
    <x v="4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n v="37012.875"/>
    <n v="37042.875"/>
  </r>
  <r>
    <x v="4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x v="4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x v="5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n v="37043.875"/>
    <n v="37072.875"/>
  </r>
  <r>
    <x v="6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d v="2001-06-01T00:00:00"/>
    <d v="2001-06-30T00:00:00"/>
  </r>
  <r>
    <x v="7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d v="2001-04-24T00:00:00"/>
    <d v="2001-04-24T00:00:00"/>
  </r>
  <r>
    <x v="7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d v="2001-05-01T00:00:00"/>
    <d v="2001-05-31T00:00:00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d v="2001-04-30T00:00:00"/>
    <d v="2001-05-04T00:00:00"/>
  </r>
  <r>
    <x v="8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d v="2001-10-01T00:00:00"/>
    <d v="2001-12-31T00:00:00"/>
  </r>
  <r>
    <x v="8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x v="8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x v="8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8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8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9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d v="2001-05-01T00:00:00"/>
    <d v="2001-05-31T00:00:00"/>
  </r>
  <r>
    <x v="9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d v="2001-04-26T00:00:00"/>
    <d v="2001-04-26T00:00:00"/>
  </r>
  <r>
    <x v="9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d v="2001-05-01T00:00:00"/>
    <d v="2001-05-31T00:00:00"/>
  </r>
  <r>
    <x v="9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x v="9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x v="9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d v="2001-04-30T00:00:00"/>
    <d v="2001-05-04T00:00:00"/>
  </r>
  <r>
    <x v="1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d v="2001-05-01T00:00:00"/>
    <d v="2001-05-31T00:00:00"/>
  </r>
  <r>
    <x v="1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d v="2001-05-01T00:00:00"/>
    <d v="2001-05-31T00:00:00"/>
  </r>
  <r>
    <x v="1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d v="2001-11-01T00:00:00"/>
    <d v="2002-03-31T00:00:00"/>
  </r>
  <r>
    <x v="1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d v="2001-06-01T00:00:00"/>
    <d v="2001-06-30T00:00:00"/>
  </r>
  <r>
    <x v="1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x v="1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x v="1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d v="2001-05-01T00:00:00"/>
    <d v="2001-05-31T00:00:00"/>
  </r>
  <r>
    <x v="1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d v="2001-05-01T00:00:00"/>
    <d v="2001-05-31T00:00:00"/>
  </r>
  <r>
    <x v="1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d v="2001-05-01T00:00:00"/>
    <d v="2001-05-31T00:00:00"/>
  </r>
  <r>
    <x v="1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d v="2001-05-01T00:00:00"/>
    <d v="2001-05-31T00:00:00"/>
  </r>
  <r>
    <x v="11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d v="2001-04-30T00:00:00"/>
    <d v="2001-04-30T00:00:00"/>
  </r>
  <r>
    <x v="11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d v="2001-06-01T00:00:00"/>
    <d v="2001-06-30T00:00:00"/>
  </r>
  <r>
    <x v="11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d v="2001-10-01T00:00:00"/>
    <d v="2001-12-31T00:00:00"/>
  </r>
  <r>
    <x v="11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x v="11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x v="12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d v="2001-05-07T00:00:00"/>
    <d v="2001-05-11T00:00:00"/>
  </r>
  <r>
    <x v="12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d v="2001-05-01T00:00:00"/>
    <d v="2001-05-31T00:00:00"/>
  </r>
  <r>
    <x v="12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d v="2001-09-01T00:00:00"/>
    <d v="2001-09-30T00:00:00"/>
  </r>
  <r>
    <x v="12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d v="2001-05-02T00:00:00"/>
    <d v="2001-05-04T00:00:00"/>
  </r>
  <r>
    <x v="12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d v="2001-05-02T00:00:00"/>
    <d v="2001-05-31T00:00:00"/>
  </r>
  <r>
    <x v="13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d v="2001-05-02T00:00:00"/>
    <d v="2001-05-04T00:00:00"/>
  </r>
  <r>
    <x v="13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d v="2001-05-07T00:00:00"/>
    <d v="2001-05-11T00:00:00"/>
  </r>
  <r>
    <x v="14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d v="2001-06-01T00:00:00"/>
    <d v="2001-10-31T00:00:00"/>
  </r>
  <r>
    <x v="14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d v="2002-01-01T00:00:00"/>
    <d v="2002-02-28T00:00:00"/>
  </r>
  <r>
    <x v="15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x v="15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x v="15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x v="15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x v="15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d v="2001-06-01T14:12:00"/>
    <d v="2001-06-30T14:12:00"/>
  </r>
  <r>
    <x v="16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d v="2001-06-01T00:00:00"/>
    <d v="2001-06-30T00:00:00"/>
  </r>
  <r>
    <x v="17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d v="2001-06-01T00:00:00"/>
    <d v="2001-06-30T00:00:00"/>
  </r>
  <r>
    <x v="17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d v="2001-06-01T00:00:00"/>
    <d v="2001-06-30T00:00:00"/>
  </r>
  <r>
    <x v="18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n v="37165.564583333296"/>
    <n v="37256.564583333296"/>
  </r>
  <r>
    <x v="19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d v="2001-06-01T00:00:00"/>
    <d v="2001-06-30T00:00:00"/>
  </r>
  <r>
    <x v="2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d v="2001-06-01T00:00:00"/>
    <d v="2001-06-30T00:00:00"/>
  </r>
  <r>
    <x v="2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d v="2001-06-01T00:00:00"/>
    <d v="2001-06-30T00:00:00"/>
  </r>
  <r>
    <x v="2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d v="2001-11-01T00:00:00"/>
    <d v="2002-03-31T00:00:00"/>
  </r>
  <r>
    <x v="2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d v="2001-06-01T00:00:00"/>
    <d v="2001-06-30T00:00:00"/>
  </r>
  <r>
    <x v="21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d v="2001-05-14T00:00:00"/>
    <d v="2001-05-14T00:00:00"/>
  </r>
  <r>
    <x v="21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d v="2002-07-01T00:00:00"/>
    <d v="2002-08-31T00:00:00"/>
  </r>
  <r>
    <x v="21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d v="2001-05-15T00:00:00"/>
    <d v="2001-05-31T00:00:00"/>
  </r>
  <r>
    <x v="22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d v="2001-05-16T00:00:00"/>
    <d v="2001-05-16T00:00:00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d v="2001-11-01T00:00:00"/>
    <d v="2002-03-31T00:00:00"/>
  </r>
  <r>
    <x v="23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d v="2001-05-17T00:00:00"/>
    <d v="2001-05-17T00:00:00"/>
  </r>
  <r>
    <x v="23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d v="2001-06-01T00:00:00"/>
    <d v="2001-10-31T00:00:00"/>
  </r>
  <r>
    <x v="23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d v="2001-06-01T00:00:00"/>
    <d v="2001-10-31T00:00:00"/>
  </r>
  <r>
    <x v="23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x v="23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d v="2001-06-01T00:00:00"/>
    <d v="2001-06-30T00:00:00"/>
  </r>
  <r>
    <x v="23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d v="2001-11-01T00:00:00"/>
    <d v="2002-03-31T00:00:00"/>
  </r>
  <r>
    <x v="23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d v="2001-11-01T00:00:00"/>
    <d v="2002-03-31T00:00:00"/>
  </r>
  <r>
    <x v="23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d v="2001-06-01T00:00:00"/>
    <d v="2001-10-31T00:00:00"/>
  </r>
  <r>
    <x v="23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x v="24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d v="2001-05-18T00:00:00"/>
    <d v="2001-05-19T00:00:00"/>
  </r>
  <r>
    <x v="24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x v="24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d v="2001-06-01T00:00:00"/>
    <d v="2001-10-31T00:00:00"/>
  </r>
  <r>
    <x v="24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x v="25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d v="2001-06-01T00:00:00"/>
    <d v="2001-06-30T00:00:00"/>
  </r>
  <r>
    <x v="25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d v="2001-06-01T00:00:00"/>
    <d v="2001-06-30T00:00:00"/>
  </r>
  <r>
    <x v="25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d v="2001-06-01T00:00:00"/>
    <d v="2001-06-30T00:00:00"/>
  </r>
  <r>
    <x v="25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d v="2001-05-22T00:00:00"/>
    <d v="2001-05-25T00:00:00"/>
  </r>
  <r>
    <x v="25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d v="2001-06-01T00:00:00"/>
    <d v="2001-06-30T00:00:00"/>
  </r>
  <r>
    <x v="26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d v="2001-06-01T00:00:00"/>
    <d v="2001-06-30T00:00:00"/>
  </r>
  <r>
    <x v="26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d v="2001-06-01T00:00:00"/>
    <d v="2001-06-30T00:00:00"/>
  </r>
  <r>
    <x v="27"/>
    <d v="2001-05-22T07:36:00"/>
    <s v="Reliant Energy Services, Inc."/>
    <x v="0"/>
    <x v="0"/>
    <x v="0"/>
    <x v="0"/>
    <x v="1"/>
    <n v="3942"/>
    <s v="US Pwr Phy Firm  PJM-W Peak              Sep01           USD/MWh"/>
    <x v="0"/>
    <x v="5"/>
    <x v="0"/>
    <x v="0"/>
    <n v="41.25"/>
    <x v="4"/>
    <n v="12240"/>
    <d v="2001-09-01T00:00:00"/>
    <d v="2001-09-30T00:00:00"/>
  </r>
  <r>
    <x v="27"/>
    <d v="2001-05-22T07:46:00"/>
    <s v="Mirant Americas Energy Marketing, L.P."/>
    <x v="0"/>
    <x v="0"/>
    <x v="0"/>
    <x v="0"/>
    <x v="1"/>
    <n v="29082"/>
    <s v="US Pwr Phy Firm  NEPOOL Peak             23May01         USD/MWh"/>
    <x v="2"/>
    <x v="1"/>
    <x v="0"/>
    <x v="0"/>
    <n v="49.5"/>
    <x v="4"/>
    <n v="408"/>
    <d v="2001-05-23T00:00:00"/>
    <d v="2001-05-23T00:00:00"/>
  </r>
  <r>
    <x v="27"/>
    <d v="2001-05-22T08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4.25"/>
    <x v="4"/>
    <n v="12240"/>
    <d v="2001-06-01T00:00:00"/>
    <d v="2001-06-30T00:00:00"/>
  </r>
  <r>
    <x v="27"/>
    <d v="2001-05-22T09:04:00"/>
    <s v="PG&amp;E Energy Trading-Gas Corporation"/>
    <x v="2"/>
    <x v="0"/>
    <x v="0"/>
    <x v="1"/>
    <x v="3"/>
    <n v="48724"/>
    <s v="US Gas Swap      Nymex                   Jan-Dec02       USD/MM"/>
    <x v="0"/>
    <x v="10"/>
    <x v="1"/>
    <x v="0"/>
    <n v="4.335"/>
    <x v="3"/>
    <n v="182500"/>
    <d v="2002-01-01T00:00:00"/>
    <d v="2002-12-31T00:00:00"/>
  </r>
  <r>
    <x v="27"/>
    <d v="2001-05-22T09:05:00"/>
    <s v="PG&amp;E Energy Trading-Gas Corporation"/>
    <x v="2"/>
    <x v="0"/>
    <x v="0"/>
    <x v="1"/>
    <x v="3"/>
    <n v="43378"/>
    <s v="US Gas Swap      Nymex                   Jun01           USD/MM"/>
    <x v="0"/>
    <x v="3"/>
    <x v="1"/>
    <x v="0"/>
    <n v="4.08"/>
    <x v="1"/>
    <n v="75000"/>
    <d v="2001-06-01T00:00:00"/>
    <d v="2001-06-30T00:00:00"/>
  </r>
  <r>
    <x v="27"/>
    <d v="2001-05-22T10:57:00"/>
    <s v="Avista Energy, Inc."/>
    <x v="0"/>
    <x v="0"/>
    <x v="0"/>
    <x v="0"/>
    <x v="4"/>
    <n v="50450"/>
    <s v="US Pwr Phy CAISO SP15 Peak               Oct-Dec02       USD/MWh"/>
    <x v="0"/>
    <x v="0"/>
    <x v="0"/>
    <x v="0"/>
    <n v="48"/>
    <x v="3"/>
    <n v="31539.25"/>
    <d v="2002-10-01T00:00:00"/>
    <d v="2002-12-31T00:00:00"/>
  </r>
  <r>
    <x v="27"/>
    <d v="2001-05-22T13:15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0875000000000004"/>
    <x v="5"/>
    <n v="75000"/>
    <d v="2001-06-01T00:00:00"/>
    <d v="2001-06-30T00:00:00"/>
  </r>
  <r>
    <x v="27"/>
    <d v="2001-05-22T14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7.75"/>
    <x v="4"/>
    <n v="12240"/>
    <d v="2001-06-01T00:00:00"/>
    <d v="2001-06-30T00:00:00"/>
  </r>
  <r>
    <x v="28"/>
    <d v="2001-05-23T06:55:00"/>
    <s v="Reliant Energy Services, Inc."/>
    <x v="4"/>
    <x v="0"/>
    <x v="0"/>
    <x v="0"/>
    <x v="1"/>
    <n v="3749"/>
    <s v="US Pwr Phy Firm  Cinergy Peak            Jun01           USD/MWh"/>
    <x v="2"/>
    <x v="1"/>
    <x v="0"/>
    <x v="0"/>
    <n v="57.75"/>
    <x v="4"/>
    <n v="12240"/>
    <d v="2001-06-01T00:00:00"/>
    <d v="2001-06-30T00:00:00"/>
  </r>
  <r>
    <x v="28"/>
    <d v="2001-05-23T13:05:00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n v="110"/>
    <x v="4"/>
    <n v="7714.75"/>
    <d v="2001-09-01T00:00:00"/>
    <d v="2001-09-30T00:00:00"/>
  </r>
  <r>
    <x v="29"/>
    <d v="2001-05-24T08:45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x v="29"/>
    <d v="2001-05-24T08:46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x v="29"/>
    <d v="2001-05-24T12:45:00"/>
    <s v="PG&amp;E Energy Trading - Power, L.P."/>
    <x v="0"/>
    <x v="0"/>
    <x v="0"/>
    <x v="0"/>
    <x v="1"/>
    <n v="32554"/>
    <s v="US Pwr Phy Firm  PJM-W Peak              Jun01           USD/MWh"/>
    <x v="0"/>
    <x v="5"/>
    <x v="0"/>
    <x v="0"/>
    <n v="61.25"/>
    <x v="1"/>
    <n v="12240"/>
    <d v="2001-06-01T00:00:00"/>
    <d v="2001-06-30T00:00:00"/>
  </r>
  <r>
    <x v="29"/>
    <d v="2001-05-24T13:20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2:00"/>
    <s v="American Electric Power Company Inc."/>
    <x v="4"/>
    <x v="0"/>
    <x v="0"/>
    <x v="0"/>
    <x v="1"/>
    <n v="34035"/>
    <s v="US Pwr Phy Firm  PJM-W OffPk             Jul-Aug01       USD/MWh"/>
    <x v="0"/>
    <x v="5"/>
    <x v="0"/>
    <x v="0"/>
    <n v="29.75"/>
    <x v="2"/>
    <n v="38970.720000000001"/>
    <d v="2001-07-01T00:00:00"/>
    <d v="2001-08-31T00:00:00"/>
  </r>
  <r>
    <x v="29"/>
    <d v="2001-05-24T14:21:00"/>
    <s v="e prime, inc."/>
    <x v="3"/>
    <x v="0"/>
    <x v="0"/>
    <x v="1"/>
    <x v="2"/>
    <n v="36135"/>
    <s v="US Gas Basis     NWPL RkyMtn             Jun01           USD/MM"/>
    <x v="0"/>
    <x v="2"/>
    <x v="1"/>
    <x v="0"/>
    <n v="-1.26"/>
    <x v="4"/>
    <n v="150000"/>
    <d v="2001-06-01T00:00:00"/>
    <d v="2001-06-30T00:00:00"/>
  </r>
  <r>
    <x v="29"/>
    <d v="2001-05-24T14:25:00"/>
    <s v="Cinergy Marketing &amp; Trading, LLC"/>
    <x v="1"/>
    <x v="0"/>
    <x v="0"/>
    <x v="0"/>
    <x v="1"/>
    <n v="26302"/>
    <s v="US Pwr Phy Firm  TVA Peak                Jun01           USD/MWh"/>
    <x v="0"/>
    <x v="5"/>
    <x v="0"/>
    <x v="0"/>
    <n v="64.25"/>
    <x v="2"/>
    <n v="12240"/>
    <d v="2001-06-01T00:00:00"/>
    <d v="2001-06-30T00:00:00"/>
  </r>
  <r>
    <x v="29"/>
    <d v="2001-05-24T14:25:00"/>
    <s v="Cinergy Marketing &amp; Trading, LLC"/>
    <x v="1"/>
    <x v="0"/>
    <x v="0"/>
    <x v="0"/>
    <x v="1"/>
    <n v="51370"/>
    <s v="US Pwr Phy Firm  TVA Peak                04-08Jun01      USD/MWh"/>
    <x v="0"/>
    <x v="5"/>
    <x v="0"/>
    <x v="0"/>
    <n v="64.25"/>
    <x v="2"/>
    <n v="2856.14"/>
    <d v="2001-06-04T00:00:00"/>
    <d v="2001-06-08T00:00:00"/>
  </r>
  <r>
    <x v="30"/>
    <d v="2001-05-25T08:43:00"/>
    <s v="Aquila Risk Management Corporation"/>
    <x v="1"/>
    <x v="0"/>
    <x v="0"/>
    <x v="1"/>
    <x v="2"/>
    <n v="29762"/>
    <s v="US Gas Basis     NGI Chicago             Nov01-Mar02     USD/MM"/>
    <x v="6"/>
    <x v="1"/>
    <x v="1"/>
    <x v="0"/>
    <n v="0.16500000000000001"/>
    <x v="8"/>
    <n v="3020000"/>
    <d v="2001-11-01T00:00:00"/>
    <d v="2002-03-31T00:00:00"/>
  </r>
  <r>
    <x v="30"/>
    <d v="2001-05-25T11:17:00"/>
    <s v="Torch Energy TM, Inc."/>
    <x v="3"/>
    <x v="0"/>
    <x v="0"/>
    <x v="1"/>
    <x v="12"/>
    <n v="40041"/>
    <s v="US Gas Phy Index IF NGPL STX             Jun01           USD/MM"/>
    <x v="0"/>
    <x v="2"/>
    <x v="1"/>
    <x v="0"/>
    <n v="-1.4999999999999999E-2"/>
    <x v="1"/>
    <n v="150000"/>
    <d v="2001-06-01T00:00:00"/>
    <d v="2001-06-30T00:00:00"/>
  </r>
  <r>
    <x v="30"/>
    <d v="2001-05-25T12:32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x v="30"/>
    <d v="2001-05-25T12:33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x v="31"/>
    <d v="2001-05-29T11:00:00"/>
    <s v="Tenaska Marketing Ventures"/>
    <x v="1"/>
    <x v="0"/>
    <x v="0"/>
    <x v="1"/>
    <x v="2"/>
    <n v="36100"/>
    <s v="US Gas Basis     NGI Chicago             Jun01           USD/MM"/>
    <x v="4"/>
    <x v="1"/>
    <x v="1"/>
    <x v="0"/>
    <n v="8.7499999999999994E-2"/>
    <x v="8"/>
    <n v="150000"/>
    <d v="2001-06-01T00:00:00"/>
    <d v="2001-06-30T00:00:00"/>
  </r>
  <r>
    <x v="31"/>
    <d v="2001-05-29T13:33:00"/>
    <s v="El Paso Merchant Energy, L.P."/>
    <x v="1"/>
    <x v="0"/>
    <x v="0"/>
    <x v="1"/>
    <x v="2"/>
    <n v="48736"/>
    <s v="US Gas Basis     GD/M Mich Con           Jul-Oct01       USD/MM"/>
    <x v="4"/>
    <x v="1"/>
    <x v="1"/>
    <x v="0"/>
    <n v="0.14000000000000001"/>
    <x v="8"/>
    <n v="615000"/>
    <d v="2001-07-01T00:00:00"/>
    <d v="2001-10-31T00:00:00"/>
  </r>
  <r>
    <x v="32"/>
    <d v="2001-05-30T07:44:00"/>
    <s v="Dynegy Marketing and Trade"/>
    <x v="4"/>
    <x v="0"/>
    <x v="0"/>
    <x v="0"/>
    <x v="11"/>
    <n v="34802"/>
    <s v="US Pwr Phy Unp B ERCOT Peak              Jun01           USD/MWh"/>
    <x v="0"/>
    <x v="5"/>
    <x v="0"/>
    <x v="0"/>
    <n v="44.75"/>
    <x v="2"/>
    <n v="510"/>
    <d v="2001-06-01T00:00:00"/>
    <d v="2001-06-30T00:00:00"/>
  </r>
  <r>
    <x v="32"/>
    <d v="2001-05-30T08:10:00"/>
    <s v="AEP Energy Services, Inc."/>
    <x v="1"/>
    <x v="0"/>
    <x v="0"/>
    <x v="0"/>
    <x v="1"/>
    <n v="33009"/>
    <s v="US Pwr Phy Firm  NEPOOL Peak             Oct-Dec01       USD/MWh"/>
    <x v="2"/>
    <x v="1"/>
    <x v="0"/>
    <x v="0"/>
    <n v="51.25"/>
    <x v="5"/>
    <n v="37537"/>
    <d v="2001-10-01T00:00:00"/>
    <d v="2001-12-31T00:00:00"/>
  </r>
  <r>
    <x v="32"/>
    <d v="2001-05-30T09:49:00"/>
    <s v="El Paso Merchant Energy, L.P."/>
    <x v="1"/>
    <x v="0"/>
    <x v="0"/>
    <x v="1"/>
    <x v="2"/>
    <n v="29762"/>
    <s v="US Gas Basis     NGI Chicago             Nov01-Mar02     USD/MM"/>
    <x v="3"/>
    <x v="1"/>
    <x v="1"/>
    <x v="0"/>
    <n v="0.1575"/>
    <x v="8"/>
    <n v="1510000"/>
    <d v="2001-11-01T00:00:00"/>
    <d v="2002-03-31T00:00:00"/>
  </r>
  <r>
    <x v="32"/>
    <d v="2001-05-30T09:50:00"/>
    <s v="Virginia Power Energy Marketing, Inc."/>
    <x v="1"/>
    <x v="0"/>
    <x v="0"/>
    <x v="1"/>
    <x v="2"/>
    <n v="29762"/>
    <s v="US Gas Basis     NGI Chicago             Nov01-Mar02     USD/MM"/>
    <x v="0"/>
    <x v="4"/>
    <x v="1"/>
    <x v="0"/>
    <n v="0.16250000000000001"/>
    <x v="8"/>
    <n v="1510000"/>
    <d v="2001-11-01T00:00:00"/>
    <d v="2002-03-31T00:00:00"/>
  </r>
  <r>
    <x v="32"/>
    <d v="2001-05-30T09:53:00"/>
    <s v="Reliant Energy Services, Inc."/>
    <x v="1"/>
    <x v="0"/>
    <x v="0"/>
    <x v="1"/>
    <x v="2"/>
    <n v="35676"/>
    <s v="US Gas Basis     PEPL                    Nov01-Mar02     USD/MM"/>
    <x v="4"/>
    <x v="1"/>
    <x v="1"/>
    <x v="0"/>
    <n v="-0.115"/>
    <x v="8"/>
    <n v="755000"/>
    <d v="2001-11-01T00:00:00"/>
    <d v="2002-03-31T00:00:00"/>
  </r>
  <r>
    <x v="32"/>
    <d v="2001-05-30T09:54:00"/>
    <s v="El Paso Merchant Energy, L.P."/>
    <x v="1"/>
    <x v="0"/>
    <x v="0"/>
    <x v="1"/>
    <x v="2"/>
    <n v="39374"/>
    <s v="US Gas Basis     NGI Chicago             Apr-Oct02       USD/MM"/>
    <x v="3"/>
    <x v="1"/>
    <x v="1"/>
    <x v="0"/>
    <n v="6.5000000000000002E-2"/>
    <x v="8"/>
    <n v="2140000"/>
    <d v="2002-04-01T00:00:00"/>
    <d v="2002-10-31T00:00:00"/>
  </r>
  <r>
    <x v="32"/>
    <d v="2001-05-30T10:01:00"/>
    <s v="AEP Energy Services, Inc."/>
    <x v="1"/>
    <x v="0"/>
    <x v="0"/>
    <x v="1"/>
    <x v="2"/>
    <n v="39374"/>
    <s v="US Gas Basis     NGI Chicago             Apr-Oct02       USD/MM"/>
    <x v="4"/>
    <x v="1"/>
    <x v="1"/>
    <x v="0"/>
    <n v="6.5000000000000002E-2"/>
    <x v="8"/>
    <n v="1070000"/>
    <d v="2002-04-01T00:00:00"/>
    <d v="2002-10-31T00:00:00"/>
  </r>
  <r>
    <x v="32"/>
    <d v="2001-05-30T10:50:00"/>
    <s v="Aquila Risk Management Corporation"/>
    <x v="1"/>
    <x v="0"/>
    <x v="0"/>
    <x v="1"/>
    <x v="2"/>
    <n v="50473"/>
    <s v="US Gas Basis     NNG Ventura             Jul-Oct01       USD/MM"/>
    <x v="3"/>
    <x v="1"/>
    <x v="1"/>
    <x v="0"/>
    <n v="-8.5000000000000006E-2"/>
    <x v="8"/>
    <n v="1230000"/>
    <d v="2001-07-01T00:00:00"/>
    <d v="2001-10-31T00:00:00"/>
  </r>
  <r>
    <x v="32"/>
    <d v="2001-05-30T11:55:00"/>
    <s v="Engage Energy Canada L.P."/>
    <x v="1"/>
    <x v="0"/>
    <x v="0"/>
    <x v="1"/>
    <x v="2"/>
    <n v="39374"/>
    <s v="US Gas Basis     NGI Chicago             Apr-Oct02       USD/MM"/>
    <x v="3"/>
    <x v="1"/>
    <x v="1"/>
    <x v="0"/>
    <n v="6.25E-2"/>
    <x v="8"/>
    <n v="2140000"/>
    <d v="2002-04-01T00:00:00"/>
    <d v="2002-10-31T00:00:00"/>
  </r>
  <r>
    <x v="32"/>
    <d v="2001-05-30T13:34:00"/>
    <s v="Dynegy Marketing and Trade"/>
    <x v="1"/>
    <x v="0"/>
    <x v="0"/>
    <x v="1"/>
    <x v="2"/>
    <n v="50469"/>
    <s v="US Gas Basis     PEPL                    Jul-Oct01       USD/MM"/>
    <x v="8"/>
    <x v="1"/>
    <x v="1"/>
    <x v="0"/>
    <n v="-0.115"/>
    <x v="8"/>
    <n v="6150000"/>
    <d v="2001-07-01T00:00:00"/>
    <d v="2001-10-31T00:00:00"/>
  </r>
  <r>
    <x v="32"/>
    <d v="2001-05-30T14:03:00"/>
    <s v="AIG Energy Trading Inc."/>
    <x v="5"/>
    <x v="0"/>
    <x v="0"/>
    <x v="1"/>
    <x v="2"/>
    <n v="29762"/>
    <s v="US Gas Basis     NGI Chicago             Nov01-Mar02     USD/MM"/>
    <x v="4"/>
    <x v="1"/>
    <x v="1"/>
    <x v="0"/>
    <n v="0.16500000000000001"/>
    <x v="8"/>
    <n v="755000"/>
    <d v="2001-11-01T00:00:00"/>
    <d v="2002-03-31T00:00:00"/>
  </r>
  <r>
    <x v="32"/>
    <d v="2001-05-30T14:18:00"/>
    <s v="Axia Energy, LP"/>
    <x v="1"/>
    <x v="0"/>
    <x v="0"/>
    <x v="0"/>
    <x v="5"/>
    <n v="50837"/>
    <s v="US Pwr Fin Swap  ISO NY Z-A Peak         01Jun01         USD/MWh"/>
    <x v="0"/>
    <x v="5"/>
    <x v="0"/>
    <x v="0"/>
    <n v="33.5"/>
    <x v="4"/>
    <n v="571"/>
    <d v="2001-06-01T00:00:00"/>
    <d v="2001-06-01T00:00:00"/>
  </r>
  <r>
    <x v="33"/>
    <d v="2001-05-31T06:38:00"/>
    <s v="Dynegy Power Marketing, Inc."/>
    <x v="0"/>
    <x v="0"/>
    <x v="0"/>
    <x v="0"/>
    <x v="5"/>
    <n v="50839"/>
    <s v="US Pwr Fin Swap  ISO NY Z-G Peak         01Jun01         USD/MWh"/>
    <x v="0"/>
    <x v="5"/>
    <x v="0"/>
    <x v="0"/>
    <n v="44.25"/>
    <x v="2"/>
    <n v="571"/>
    <d v="2001-06-01T00:00:00"/>
    <d v="2001-06-01T00:00:00"/>
  </r>
  <r>
    <x v="33"/>
    <d v="2001-05-31T07:48:00"/>
    <s v="Cargill Energy, a division of Cargill, Incorporated"/>
    <x v="1"/>
    <x v="0"/>
    <x v="0"/>
    <x v="0"/>
    <x v="1"/>
    <n v="29075"/>
    <s v="US Pwr Phy Firm  Entergy Peak            01Jun01         USD/MWh"/>
    <x v="0"/>
    <x v="5"/>
    <x v="0"/>
    <x v="0"/>
    <n v="26.75"/>
    <x v="2"/>
    <n v="408"/>
    <d v="2001-06-01T00:00:00"/>
    <d v="2001-06-01T00:00:00"/>
  </r>
  <r>
    <x v="33"/>
    <d v="2001-05-31T08:09:00"/>
    <s v="Virginia Power Energy Marketing, Inc."/>
    <x v="1"/>
    <x v="0"/>
    <x v="0"/>
    <x v="1"/>
    <x v="2"/>
    <n v="29762"/>
    <s v="US Gas Basis     NGI Chicago             Nov01-Mar02     USD/MM"/>
    <x v="0"/>
    <x v="2"/>
    <x v="1"/>
    <x v="0"/>
    <n v="0.17"/>
    <x v="8"/>
    <n v="755000"/>
    <d v="2001-11-01T00:00:00"/>
    <d v="2002-03-31T00:00:00"/>
  </r>
  <r>
    <x v="33"/>
    <d v="2001-05-31T08:10:00"/>
    <s v="Virginia Power Energy Marketing, Inc."/>
    <x v="1"/>
    <x v="0"/>
    <x v="0"/>
    <x v="1"/>
    <x v="2"/>
    <n v="29762"/>
    <s v="US Gas Basis     NGI Chicago             Nov01-Mar02     USD/MM"/>
    <x v="0"/>
    <x v="2"/>
    <x v="1"/>
    <x v="0"/>
    <n v="0.17"/>
    <x v="8"/>
    <n v="755000"/>
    <d v="2001-11-01T00:00:00"/>
    <d v="2002-03-31T00:00:00"/>
  </r>
  <r>
    <x v="33"/>
    <d v="2001-05-31T09:38:00"/>
    <s v="Dynegy Power Marketing, Inc."/>
    <x v="1"/>
    <x v="0"/>
    <x v="0"/>
    <x v="0"/>
    <x v="1"/>
    <n v="33278"/>
    <s v="US Pwr Phy Firm  COMED Peak              Oct-Dec01       USD/MWh"/>
    <x v="0"/>
    <x v="5"/>
    <x v="0"/>
    <x v="0"/>
    <n v="32.549999999999997"/>
    <x v="8"/>
    <n v="37537"/>
    <d v="2001-10-01T00:00:00"/>
    <d v="2001-12-31T00:00:00"/>
  </r>
  <r>
    <x v="33"/>
    <d v="2001-05-31T10:21:00"/>
    <s v="Aquila Canada Corp."/>
    <x v="1"/>
    <x v="0"/>
    <x v="0"/>
    <x v="1"/>
    <x v="7"/>
    <n v="32954"/>
    <s v="CAN Gas Basis    AECO                    Apr-Oct02       USD/MM"/>
    <x v="4"/>
    <x v="1"/>
    <x v="1"/>
    <x v="0"/>
    <n v="-0.38500000000000001"/>
    <x v="3"/>
    <n v="1070000"/>
    <d v="2002-04-01T00:00:00"/>
    <d v="2002-10-31T00:00:00"/>
  </r>
  <r>
    <x v="33"/>
    <d v="2001-05-31T10:24:00"/>
    <s v="Aquila Canada Corp."/>
    <x v="1"/>
    <x v="0"/>
    <x v="0"/>
    <x v="1"/>
    <x v="7"/>
    <n v="32954"/>
    <s v="CAN Gas Basis    AECO                    Apr-Oct02       USD/MM"/>
    <x v="4"/>
    <x v="1"/>
    <x v="1"/>
    <x v="0"/>
    <n v="-0.38500000000000001"/>
    <x v="3"/>
    <n v="1070000"/>
    <d v="2002-04-01T00:00:00"/>
    <d v="2002-10-31T00:00:00"/>
  </r>
  <r>
    <x v="33"/>
    <d v="2001-05-31T12:22:00"/>
    <s v="Dynegy Power Marketing, Inc."/>
    <x v="1"/>
    <x v="0"/>
    <x v="0"/>
    <x v="0"/>
    <x v="1"/>
    <n v="33278"/>
    <s v="US Pwr Phy Firm  COMED Peak              Oct-Dec01       USD/MWh"/>
    <x v="2"/>
    <x v="1"/>
    <x v="0"/>
    <x v="0"/>
    <n v="32.549999999999997"/>
    <x v="8"/>
    <n v="37537"/>
    <d v="2001-10-01T00:00:00"/>
    <d v="2001-12-31T00:00:00"/>
  </r>
  <r>
    <x v="34"/>
    <d v="2001-06-01T10:07:00"/>
    <s v="Virginia Power Energy Marketing, Inc."/>
    <x v="1"/>
    <x v="0"/>
    <x v="0"/>
    <x v="1"/>
    <x v="2"/>
    <n v="37321"/>
    <s v="US Gas Basis     EP Permian              Nov01-Mar02     USD/MM"/>
    <x v="3"/>
    <x v="1"/>
    <x v="1"/>
    <x v="0"/>
    <n v="-2.5000000000000001E-2"/>
    <x v="8"/>
    <n v="1510000"/>
    <d v="2001-11-01T00:00:00"/>
    <d v="2002-03-31T00:00:00"/>
  </r>
  <r>
    <x v="35"/>
    <d v="2001-06-04T08:30:00"/>
    <s v="Virginia Power Energy Marketing, Inc."/>
    <x v="1"/>
    <x v="0"/>
    <x v="0"/>
    <x v="0"/>
    <x v="5"/>
    <n v="32198"/>
    <s v="US Pwr Fin Swap  ISO NY Z-G Peak         05Jun01         USD/MWh"/>
    <x v="0"/>
    <x v="5"/>
    <x v="0"/>
    <x v="0"/>
    <n v="41.75"/>
    <x v="2"/>
    <n v="408"/>
    <d v="2001-06-05T00:00:00"/>
    <d v="2001-06-05T00:00:00"/>
  </r>
  <r>
    <x v="35"/>
    <d v="2001-06-04T08:32:00"/>
    <s v="Oglethorpe Power Corporation"/>
    <x v="4"/>
    <x v="0"/>
    <x v="0"/>
    <x v="0"/>
    <x v="1"/>
    <n v="52437"/>
    <s v="US Pwr Phy Firm  SOCO Peak               05Jun01         USD/MWh"/>
    <x v="0"/>
    <x v="5"/>
    <x v="0"/>
    <x v="0"/>
    <n v="46"/>
    <x v="0"/>
    <n v="571"/>
    <d v="2001-06-05T00:00:00"/>
    <d v="2001-06-05T00:00:00"/>
  </r>
  <r>
    <x v="35"/>
    <d v="2001-06-04T08:41:00"/>
    <s v="Public Service Electric and Gas Company"/>
    <x v="1"/>
    <x v="0"/>
    <x v="0"/>
    <x v="0"/>
    <x v="5"/>
    <n v="30594"/>
    <s v="US Pwr Fin Swap  ISO NY Z-A Peak         05Jun01         USD/MWh"/>
    <x v="2"/>
    <x v="1"/>
    <x v="0"/>
    <x v="0"/>
    <n v="30"/>
    <x v="5"/>
    <n v="408"/>
    <d v="2001-06-05T00:00:00"/>
    <d v="2001-06-05T00:00:00"/>
  </r>
  <r>
    <x v="35"/>
    <d v="2001-06-04T08:59:00"/>
    <s v="NGTS LLC"/>
    <x v="1"/>
    <x v="0"/>
    <x v="0"/>
    <x v="1"/>
    <x v="2"/>
    <n v="51635"/>
    <s v="US Gas Basis     EP Permian              Jul-Oct01       USD/MM"/>
    <x v="4"/>
    <x v="1"/>
    <x v="1"/>
    <x v="0"/>
    <n v="0.01"/>
    <x v="3"/>
    <n v="615000"/>
    <d v="2001-07-01T00:00:00"/>
    <d v="2001-10-31T00:00:00"/>
  </r>
  <r>
    <x v="35"/>
    <d v="2001-06-04T12:39:00"/>
    <s v="BP Energy Company"/>
    <x v="4"/>
    <x v="0"/>
    <x v="0"/>
    <x v="0"/>
    <x v="11"/>
    <n v="41027"/>
    <s v="US Pwr Phy Unp B ERCOT Peak              Jul01           USD/MWh"/>
    <x v="2"/>
    <x v="1"/>
    <x v="0"/>
    <x v="0"/>
    <n v="62.25"/>
    <x v="4"/>
    <m/>
    <d v="2001-07-01T00:00:00"/>
    <d v="2001-07-31T00:00:00"/>
  </r>
  <r>
    <x v="35"/>
    <d v="2001-06-04T13:59:00"/>
    <s v="CMS Marketing, Services and Trading Company"/>
    <x v="1"/>
    <x v="0"/>
    <x v="0"/>
    <x v="1"/>
    <x v="13"/>
    <n v="48792"/>
    <s v="US Gas Phy Index GD/M Mich Con           Jul-Oct01       USD/MM"/>
    <x v="4"/>
    <x v="1"/>
    <x v="1"/>
    <x v="0"/>
    <n v="-7.4999999999999997E-3"/>
    <x v="8"/>
    <n v="615000"/>
    <d v="2001-07-01T00:00:00"/>
    <d v="2001-10-31T00:00:00"/>
  </r>
  <r>
    <x v="36"/>
    <d v="2001-06-05T07:37:00"/>
    <s v="Constellation Power Source, Inc."/>
    <x v="1"/>
    <x v="0"/>
    <x v="0"/>
    <x v="0"/>
    <x v="1"/>
    <n v="29065"/>
    <s v="US Pwr Phy Firm  Cinergy Peak            07-30Jun01      USD/MWh"/>
    <x v="2"/>
    <x v="1"/>
    <x v="0"/>
    <x v="0"/>
    <n v="46"/>
    <x v="4"/>
    <n v="12240"/>
    <d v="2001-06-07T00:00:00"/>
    <d v="2001-06-30T00:00:00"/>
  </r>
  <r>
    <x v="36"/>
    <d v="2001-06-05T10:23:00"/>
    <s v="Williams Energy Marketing &amp; Trading Company"/>
    <x v="1"/>
    <x v="0"/>
    <x v="0"/>
    <x v="0"/>
    <x v="1"/>
    <n v="52461"/>
    <s v="US Pwr Phy Firm  COMED Peak              Aug01           USD/MWh"/>
    <x v="2"/>
    <x v="1"/>
    <x v="0"/>
    <x v="0"/>
    <n v="69.75"/>
    <x v="8"/>
    <n v="17708.09"/>
    <d v="2001-08-01T00:00:00"/>
    <d v="2001-08-31T00:00:00"/>
  </r>
  <r>
    <x v="36"/>
    <d v="2001-06-05T10:40:00"/>
    <s v="Virginia Power Energy Marketing, Inc."/>
    <x v="1"/>
    <x v="0"/>
    <x v="0"/>
    <x v="1"/>
    <x v="2"/>
    <n v="50469"/>
    <s v="US Gas Basis     PEPL                    Jul-Oct01       USD/MM"/>
    <x v="3"/>
    <x v="1"/>
    <x v="1"/>
    <x v="0"/>
    <n v="-0.11749999999999999"/>
    <x v="8"/>
    <n v="1230000"/>
    <d v="2001-07-01T00:00:00"/>
    <d v="2001-10-31T00:00:00"/>
  </r>
  <r>
    <x v="36"/>
    <d v="2001-06-05T10:44:00"/>
    <s v="Edison Mission Marketing &amp; Trading Inc."/>
    <x v="2"/>
    <x v="0"/>
    <x v="0"/>
    <x v="1"/>
    <x v="3"/>
    <n v="35353"/>
    <s v="US Gas Swap      Nymex                   Nov01-Mar02     USD/MM"/>
    <x v="4"/>
    <x v="1"/>
    <x v="1"/>
    <x v="0"/>
    <n v="4.3600000000000003"/>
    <x v="5"/>
    <n v="755000"/>
    <d v="2001-11-01T00:00:00"/>
    <d v="2002-03-31T00:00:00"/>
  </r>
  <r>
    <x v="36"/>
    <d v="2001-06-05T10:47:00"/>
    <s v="Virginia Power Energy Marketing, Inc."/>
    <x v="1"/>
    <x v="0"/>
    <x v="0"/>
    <x v="1"/>
    <x v="2"/>
    <n v="50469"/>
    <s v="US Gas Basis     PEPL                    Jul-Oct01       USD/MM"/>
    <x v="3"/>
    <x v="1"/>
    <x v="1"/>
    <x v="0"/>
    <n v="-0.11749999999999999"/>
    <x v="8"/>
    <n v="1230000"/>
    <d v="2001-07-01T00:00:00"/>
    <d v="2001-10-31T00:00:00"/>
  </r>
  <r>
    <x v="36"/>
    <d v="2001-06-05T11:05:00"/>
    <s v="Virginia Power Energy Marketing, Inc."/>
    <x v="1"/>
    <x v="0"/>
    <x v="0"/>
    <x v="1"/>
    <x v="2"/>
    <n v="50469"/>
    <s v="US Gas Basis     PEPL                    Jul-Oct01       USD/MM"/>
    <x v="3"/>
    <x v="1"/>
    <x v="1"/>
    <x v="0"/>
    <n v="-0.115"/>
    <x v="8"/>
    <n v="1230000"/>
    <d v="2001-07-01T00:00:00"/>
    <d v="2001-10-31T00:00:00"/>
  </r>
  <r>
    <x v="36"/>
    <d v="2001-06-05T13:01:00"/>
    <s v="PG&amp;E Energy Trading-Gas Corporation"/>
    <x v="1"/>
    <x v="0"/>
    <x v="0"/>
    <x v="1"/>
    <x v="2"/>
    <n v="47486"/>
    <s v="US Gas Basis     NGI SoCal               Apr-Oct02       USD/MM"/>
    <x v="4"/>
    <x v="1"/>
    <x v="1"/>
    <x v="0"/>
    <n v="0.83"/>
    <x v="1"/>
    <n v="1070000"/>
    <d v="2002-04-01T00:00:00"/>
    <d v="2002-10-31T00:00:00"/>
  </r>
  <r>
    <x v="36"/>
    <d v="2001-06-05T14:32:00"/>
    <s v="Constellation Power Source, Inc."/>
    <x v="1"/>
    <x v="0"/>
    <x v="0"/>
    <x v="0"/>
    <x v="1"/>
    <n v="36463"/>
    <s v="US Pwr Phy Firm  Cinergy Peak            Aug01           USD/MWh"/>
    <x v="0"/>
    <x v="5"/>
    <x v="0"/>
    <x v="0"/>
    <n v="71.75"/>
    <x v="4"/>
    <n v="17137"/>
    <d v="2001-08-01T00:00:00"/>
    <d v="2001-08-31T00:00:00"/>
  </r>
  <r>
    <x v="36"/>
    <d v="2001-06-05T14:35:00"/>
    <s v="Carolina Power &amp; Light Company"/>
    <x v="1"/>
    <x v="0"/>
    <x v="0"/>
    <x v="0"/>
    <x v="1"/>
    <n v="36462"/>
    <s v="US Pwr Phy Firm  Cinergy Peak            Jul01           USD/MWh"/>
    <x v="2"/>
    <x v="1"/>
    <x v="0"/>
    <x v="0"/>
    <n v="82"/>
    <x v="4"/>
    <n v="17136.86"/>
    <d v="2001-07-01T00:00:00"/>
    <d v="2001-07-31T00:00:00"/>
  </r>
  <r>
    <x v="36"/>
    <d v="2001-06-05T14:47:00"/>
    <s v="Wabash Valley Power Association Inc."/>
    <x v="1"/>
    <x v="0"/>
    <x v="0"/>
    <x v="0"/>
    <x v="1"/>
    <n v="36463"/>
    <s v="US Pwr Phy Firm  Cinergy Peak            Aug01           USD/MWh"/>
    <x v="0"/>
    <x v="5"/>
    <x v="0"/>
    <x v="0"/>
    <n v="70.5"/>
    <x v="0"/>
    <n v="17137"/>
    <d v="2001-08-01T00:00:00"/>
    <d v="2001-08-31T00:00:00"/>
  </r>
  <r>
    <x v="36"/>
    <d v="2001-06-05T14:48:00"/>
    <s v="Wabash Valley Power Association Inc."/>
    <x v="1"/>
    <x v="0"/>
    <x v="0"/>
    <x v="0"/>
    <x v="1"/>
    <n v="36463"/>
    <s v="US Pwr Phy Firm  Cinergy Peak            Aug01           USD/MWh"/>
    <x v="0"/>
    <x v="5"/>
    <x v="0"/>
    <x v="0"/>
    <n v="70.5"/>
    <x v="0"/>
    <n v="17137"/>
    <d v="2001-08-01T00:00:00"/>
    <d v="2001-08-31T00:00:00"/>
  </r>
  <r>
    <x v="36"/>
    <d v="2001-06-05T14:48:00"/>
    <s v="Wabash Valley Power Association Inc."/>
    <x v="1"/>
    <x v="0"/>
    <x v="0"/>
    <x v="0"/>
    <x v="1"/>
    <n v="36463"/>
    <s v="US Pwr Phy Firm  Cinergy Peak            Aug01           USD/MWh"/>
    <x v="0"/>
    <x v="5"/>
    <x v="0"/>
    <x v="0"/>
    <n v="70.5"/>
    <x v="0"/>
    <n v="17137"/>
    <d v="2001-08-01T00:00:00"/>
    <d v="2001-08-31T00:00:00"/>
  </r>
  <r>
    <x v="36"/>
    <d v="2001-06-05T15:24:00"/>
    <s v="CMS Marketing, Services and Trading Company"/>
    <x v="1"/>
    <x v="0"/>
    <x v="0"/>
    <x v="1"/>
    <x v="13"/>
    <n v="45251"/>
    <s v="US Gas Phy Index NGI APC/ANR WillCo      Nov01-Mar02     USD/MM"/>
    <x v="4"/>
    <x v="1"/>
    <x v="1"/>
    <x v="0"/>
    <n v="2.5000000000000001E-3"/>
    <x v="8"/>
    <n v="755000"/>
    <d v="2001-11-01T00:00:00"/>
    <d v="2002-03-31T00:00:00"/>
  </r>
  <r>
    <x v="37"/>
    <d v="2001-06-06T08:37:00"/>
    <s v="AEP Energy Services, Inc."/>
    <x v="1"/>
    <x v="0"/>
    <x v="0"/>
    <x v="0"/>
    <x v="1"/>
    <n v="36463"/>
    <s v="US Pwr Phy Firm  Cinergy Peak            Aug01           USD/MWh"/>
    <x v="2"/>
    <x v="1"/>
    <x v="0"/>
    <x v="0"/>
    <n v="70.5"/>
    <x v="5"/>
    <n v="17137"/>
    <d v="2001-08-01T00:00:00"/>
    <d v="2001-08-31T00:00:00"/>
  </r>
  <r>
    <x v="37"/>
    <d v="2001-06-06T09:20:00"/>
    <s v="Puget Sound Energy, Inc."/>
    <x v="0"/>
    <x v="0"/>
    <x v="0"/>
    <x v="1"/>
    <x v="2"/>
    <n v="41225"/>
    <s v="US Gas Basis     NWPL RkyMtn             Apr-Oct02       USD/MM"/>
    <x v="0"/>
    <x v="2"/>
    <x v="1"/>
    <x v="0"/>
    <n v="-0.84"/>
    <x v="7"/>
    <n v="1070000"/>
    <d v="2002-04-01T00:00:00"/>
    <d v="2002-10-31T00:00: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25">
  <r>
    <x v="0"/>
    <x v="0"/>
    <n v="12400"/>
    <n v="93"/>
    <n v="1056585"/>
    <d v="2001-03-28T15:10:10"/>
    <s v="ConAgra Energy Services, Inc."/>
    <x v="0"/>
    <x v="0"/>
    <x v="0"/>
    <x v="0"/>
    <x v="0"/>
    <n v="31671"/>
    <s v="US Pwr Phy Firm  PALVE Peak              May01           USD/MWh"/>
    <x v="0"/>
    <x v="0"/>
    <x v="0"/>
    <x v="0"/>
    <x v="0"/>
    <n v="286"/>
    <s v="ADM05343"/>
    <s v="MDRISC3"/>
    <s v="ST-SW"/>
    <x v="0"/>
    <x v="0"/>
    <x v="0"/>
    <n v="96004354"/>
    <n v="563872.1"/>
    <n v="29605"/>
    <d v="2001-05-01T13:33:00"/>
    <d v="2001-05-31T13:33:00"/>
  </r>
  <r>
    <x v="1"/>
    <x v="0"/>
    <n v="36800"/>
    <n v="276"/>
    <n v="1067218"/>
    <d v="2001-03-30T10:37:41"/>
    <s v="Dynegy Power Marketing, Inc."/>
    <x v="0"/>
    <x v="0"/>
    <x v="0"/>
    <x v="0"/>
    <x v="1"/>
    <n v="29297"/>
    <s v="US Pwr Phy CAISO SP15 Peak               Jul-Sep01       USD/MWh"/>
    <x v="1"/>
    <x v="1"/>
    <x v="0"/>
    <x v="0"/>
    <x v="0"/>
    <n v="390"/>
    <s v="ADM05343"/>
    <s v="RBADEER"/>
    <s v="LT-CA"/>
    <x v="0"/>
    <x v="0"/>
    <x v="0"/>
    <n v="96020035"/>
    <n v="565929.1"/>
    <n v="71108"/>
    <d v="2001-07-01T00:00:00"/>
    <d v="2001-09-30T00:00:00"/>
  </r>
  <r>
    <x v="2"/>
    <x v="0"/>
    <n v="12400"/>
    <n v="93"/>
    <n v="1072905"/>
    <d v="2001-04-02T09:42:18"/>
    <s v="Dynegy Power Marketing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ADM05343"/>
    <s v="MSWERZB"/>
    <s v="LT-NW"/>
    <x v="0"/>
    <x v="0"/>
    <x v="0"/>
    <n v="96020035"/>
    <n v="567399.1"/>
    <n v="71108"/>
    <d v="2001-05-01T13:33:00"/>
    <d v="2001-05-31T13:33:00"/>
  </r>
  <r>
    <x v="2"/>
    <x v="0"/>
    <n v="12000"/>
    <n v="90"/>
    <n v="1073303"/>
    <d v="2001-04-02T10:07:01"/>
    <s v="Duke Energy Trading and Marketing, L.L.C."/>
    <x v="0"/>
    <x v="0"/>
    <x v="0"/>
    <x v="0"/>
    <x v="1"/>
    <n v="36705"/>
    <s v="US Pwr Phy CAISO SP15 Peak               Jun01           USD/MWh"/>
    <x v="0"/>
    <x v="0"/>
    <x v="0"/>
    <x v="0"/>
    <x v="0"/>
    <n v="305"/>
    <s v="ADM05343"/>
    <s v="RBADEER"/>
    <s v="ST-CA"/>
    <x v="0"/>
    <x v="0"/>
    <x v="0"/>
    <n v="96028954"/>
    <n v="567417.1"/>
    <n v="54979"/>
    <d v="2001-06-01T21:59:57"/>
    <d v="2001-06-30T21:59:57"/>
  </r>
  <r>
    <x v="2"/>
    <x v="0"/>
    <n v="36400"/>
    <n v="273"/>
    <n v="1073927"/>
    <d v="2001-04-02T11:25:23"/>
    <s v="Duke Energy Trading and Marketing, L.L.C."/>
    <x v="0"/>
    <x v="0"/>
    <x v="0"/>
    <x v="0"/>
    <x v="0"/>
    <n v="38267"/>
    <s v="US Pwr Phy Firm  Mid-C Peak              Apr-Jun02       USD/MWh"/>
    <x v="1"/>
    <x v="1"/>
    <x v="0"/>
    <x v="0"/>
    <x v="0"/>
    <n v="125"/>
    <s v="ADM05343"/>
    <s v="MSWERZB"/>
    <s v="LT-NW"/>
    <x v="0"/>
    <x v="0"/>
    <x v="0"/>
    <n v="96028954"/>
    <n v="567567.1"/>
    <n v="54979"/>
    <d v="2002-04-01T16:50:00"/>
    <d v="2002-06-30T16:50:00"/>
  </r>
  <r>
    <x v="3"/>
    <x v="0"/>
    <n v="12000"/>
    <n v="90"/>
    <n v="1080894"/>
    <d v="2001-04-03T13:23:39"/>
    <s v="Dynegy Power Marketing, Inc."/>
    <x v="0"/>
    <x v="0"/>
    <x v="0"/>
    <x v="0"/>
    <x v="0"/>
    <n v="33760"/>
    <s v="US Pwr Phy Firm  Mid-C Peak              Jun01           USD/MWh"/>
    <x v="0"/>
    <x v="0"/>
    <x v="0"/>
    <x v="0"/>
    <x v="0"/>
    <n v="415"/>
    <s v="MESPOSITO"/>
    <s v="MDRISC3"/>
    <s v="LT-NW"/>
    <x v="0"/>
    <x v="0"/>
    <x v="0"/>
    <n v="96020035"/>
    <n v="569110.1"/>
    <n v="71108"/>
    <d v="2001-06-01T13:33:00"/>
    <d v="2001-06-30T13:33:00"/>
  </r>
  <r>
    <x v="4"/>
    <x v="0"/>
    <n v="12400"/>
    <n v="93"/>
    <n v="1085856"/>
    <d v="2001-04-04T11:16:36"/>
    <s v="Dynegy Power Marketing, Inc."/>
    <x v="0"/>
    <x v="0"/>
    <x v="0"/>
    <x v="0"/>
    <x v="0"/>
    <n v="31671"/>
    <s v="US Pwr Phy Firm  PALVE Peak              May01           USD/MWh"/>
    <x v="1"/>
    <x v="1"/>
    <x v="0"/>
    <x v="0"/>
    <x v="0"/>
    <n v="303.5"/>
    <s v="MESPOSITO"/>
    <s v="MFISCHE2"/>
    <s v="ST-SW"/>
    <x v="0"/>
    <x v="0"/>
    <x v="0"/>
    <n v="96020035"/>
    <n v="570210.1"/>
    <n v="71108"/>
    <d v="2001-05-01T13:33:00"/>
    <d v="2001-05-31T13:33:00"/>
  </r>
  <r>
    <x v="5"/>
    <x v="0"/>
    <n v="800"/>
    <n v="6"/>
    <n v="1088957"/>
    <d v="2001-04-05T08:05:05"/>
    <s v="Dynegy Power Marketing, Inc."/>
    <x v="0"/>
    <x v="0"/>
    <x v="0"/>
    <x v="0"/>
    <x v="0"/>
    <n v="10631"/>
    <s v="US Pwr Phy Firm  PALVE Peak              06-07Apr01      USD/MWh"/>
    <x v="1"/>
    <x v="1"/>
    <x v="0"/>
    <x v="0"/>
    <x v="0"/>
    <n v="186"/>
    <s v="MESPOSITO"/>
    <s v="TALONSO"/>
    <s v="ST-SW"/>
    <x v="0"/>
    <x v="0"/>
    <x v="0"/>
    <n v="96020035"/>
    <n v="571227.1"/>
    <n v="71108"/>
    <d v="2001-04-06T22:00:01"/>
    <d v="2001-04-07T22:00:01"/>
  </r>
  <r>
    <x v="5"/>
    <x v="0"/>
    <n v="12400"/>
    <n v="93"/>
    <n v="1090300"/>
    <d v="2001-04-05T08:54:14"/>
    <s v="Dynegy Power Marketing, Inc."/>
    <x v="0"/>
    <x v="0"/>
    <x v="0"/>
    <x v="0"/>
    <x v="0"/>
    <n v="33759"/>
    <s v="US Pwr Phy Firm  Mid-C Peak              May01           USD/MWh"/>
    <x v="0"/>
    <x v="0"/>
    <x v="0"/>
    <x v="0"/>
    <x v="0"/>
    <n v="317"/>
    <s v="MESPOSITO"/>
    <s v="MSWERZB"/>
    <s v="LT-NW"/>
    <x v="0"/>
    <x v="0"/>
    <x v="0"/>
    <n v="96020035"/>
    <n v="571458.1"/>
    <n v="71108"/>
    <d v="2001-05-01T13:33:00"/>
    <d v="2001-05-31T13:33:00"/>
  </r>
  <r>
    <x v="6"/>
    <x v="1"/>
    <n v="155000"/>
    <n v="46.499999999999993"/>
    <n v="1110507"/>
    <d v="2001-04-10T09:44:01"/>
    <s v="Bank of America, National Association"/>
    <x v="0"/>
    <x v="0"/>
    <x v="0"/>
    <x v="1"/>
    <x v="2"/>
    <n v="36578"/>
    <s v="US Gas Basis     ANR LA                  May01           USD/MM"/>
    <x v="1"/>
    <x v="2"/>
    <x v="0"/>
    <x v="1"/>
    <x v="0"/>
    <n v="-7.4999999999999997E-2"/>
    <s v="touchstone"/>
    <s v="RMENEAR"/>
    <s v="Firm Trading Central"/>
    <x v="1"/>
    <x v="0"/>
    <x v="1"/>
    <n v="96004898"/>
    <s v="V26925.1"/>
    <n v="70526"/>
    <d v="2001-05-01T21:00:00"/>
    <d v="2001-05-31T21:00:00"/>
  </r>
  <r>
    <x v="7"/>
    <x v="2"/>
    <n v="24800"/>
    <n v="124"/>
    <n v="1115603"/>
    <d v="2001-04-11T09:14:27"/>
    <s v="HQ Energy Services (U.S.) Inc."/>
    <x v="0"/>
    <x v="0"/>
    <x v="0"/>
    <x v="0"/>
    <x v="3"/>
    <n v="7472"/>
    <s v="US Pwr Phy Firm  NEPOOL Peak             May01           USD/MWh"/>
    <x v="1"/>
    <x v="3"/>
    <x v="0"/>
    <x v="0"/>
    <x v="0"/>
    <n v="59"/>
    <s v="gregwoysh"/>
    <s v="PBRODER"/>
    <s v="LT-New England"/>
    <x v="0"/>
    <x v="0"/>
    <x v="0"/>
    <n v="96020991"/>
    <n v="578461.1"/>
    <n v="66682"/>
    <d v="2001-05-01T17:11:00"/>
    <d v="2001-05-31T17:11:00"/>
  </r>
  <r>
    <x v="7"/>
    <x v="1"/>
    <n v="155000"/>
    <n v="46.499999999999993"/>
    <n v="1116094"/>
    <d v="2001-04-11T09:34:27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2.5000000000000001E-3"/>
    <s v="ralphtrois"/>
    <s v="RGAY"/>
    <s v="West-Keystone"/>
    <x v="1"/>
    <x v="0"/>
    <x v="1"/>
    <n v="96021110"/>
    <s v="V29727.1"/>
    <n v="57399"/>
    <d v="2001-05-01T21:00:00"/>
    <d v="2001-05-31T21:00:00"/>
  </r>
  <r>
    <x v="7"/>
    <x v="0"/>
    <n v="36800"/>
    <n v="276"/>
    <n v="1117095"/>
    <d v="2001-04-11T11:26:41"/>
    <s v="Bonneville Power Administration"/>
    <x v="0"/>
    <x v="0"/>
    <x v="0"/>
    <x v="0"/>
    <x v="0"/>
    <n v="30895"/>
    <s v="US Pwr Phy Firm  Mid-C Peak              Jul-Sep01       USD/MWh"/>
    <x v="1"/>
    <x v="1"/>
    <x v="0"/>
    <x v="0"/>
    <x v="0"/>
    <n v="486"/>
    <s v="MESPOSITO"/>
    <s v="MSWERZB"/>
    <s v="LT-NW"/>
    <x v="0"/>
    <x v="0"/>
    <x v="0"/>
    <n v="95005504"/>
    <n v="578692.1"/>
    <n v="754"/>
    <d v="2001-07-01T16:50:00"/>
    <d v="2001-09-30T16:50:00"/>
  </r>
  <r>
    <x v="8"/>
    <x v="2"/>
    <n v="4000"/>
    <n v="20"/>
    <n v="1119156"/>
    <d v="2001-04-12T06:59:50"/>
    <s v="Select Energy, Inc."/>
    <x v="0"/>
    <x v="0"/>
    <x v="0"/>
    <x v="0"/>
    <x v="3"/>
    <n v="29083"/>
    <s v="US Pwr Phy Firm  NEPOOL Peak             16-20Apr01      USD/MWh"/>
    <x v="3"/>
    <x v="0"/>
    <x v="0"/>
    <x v="0"/>
    <x v="0"/>
    <n v="52.5"/>
    <s v="gregwoysh"/>
    <s v="PBRODER"/>
    <s v="ST-New England"/>
    <x v="0"/>
    <x v="0"/>
    <x v="0"/>
    <n v="96021791"/>
    <n v="579331.1"/>
    <n v="64168"/>
    <d v="2001-04-16T21:00:00"/>
    <d v="2001-04-20T21:00:00"/>
  </r>
  <r>
    <x v="8"/>
    <x v="2"/>
    <n v="4000"/>
    <n v="20"/>
    <n v="1119809"/>
    <d v="2001-04-12T08:14:23"/>
    <s v="Aquila Energy Marketing Corporation"/>
    <x v="0"/>
    <x v="0"/>
    <x v="0"/>
    <x v="0"/>
    <x v="3"/>
    <n v="29089"/>
    <s v="US Pwr Phy Firm  PJM-W Peak              16-20Apr01      USD/MWh"/>
    <x v="3"/>
    <x v="0"/>
    <x v="0"/>
    <x v="0"/>
    <x v="0"/>
    <n v="49.5"/>
    <s v="howardte"/>
    <s v="JQUENET"/>
    <s v="ST-PJM"/>
    <x v="0"/>
    <x v="0"/>
    <x v="0"/>
    <n v="96009016"/>
    <n v="579569.1"/>
    <n v="18"/>
    <d v="2001-04-16T21:00:00"/>
    <d v="2001-04-20T21:00:00"/>
  </r>
  <r>
    <x v="8"/>
    <x v="1"/>
    <n v="755000"/>
    <n v="226.49999999999997"/>
    <n v="1121524"/>
    <d v="2001-04-12T09:15:00"/>
    <s v="Coral Energy Holding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6018986"/>
    <s v="V32860.1"/>
    <n v="49747"/>
    <d v="2001-11-01T00:00:00"/>
    <d v="2002-03-31T00:00:00"/>
  </r>
  <r>
    <x v="8"/>
    <x v="1"/>
    <n v="755000"/>
    <n v="226.49999999999997"/>
    <n v="1122091"/>
    <d v="2001-04-12T09:43:47"/>
    <s v="Mirant Americas Energy Marketing,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5000281"/>
    <s v="V33030.1"/>
    <n v="56264"/>
    <d v="2001-11-01T00:00:00"/>
    <d v="2002-03-31T00:00:00"/>
  </r>
  <r>
    <x v="8"/>
    <x v="0"/>
    <n v="36000"/>
    <n v="270"/>
    <n v="1122598"/>
    <d v="2001-04-12T10:38:43"/>
    <s v="El Paso Merchant Energy, L.P."/>
    <x v="0"/>
    <x v="0"/>
    <x v="0"/>
    <x v="0"/>
    <x v="1"/>
    <n v="44877"/>
    <s v="US Pwr Phy CAISO NP15 Peak               Jan-Mar02       USD/MWh"/>
    <x v="1"/>
    <x v="1"/>
    <x v="0"/>
    <x v="0"/>
    <x v="0"/>
    <n v="170"/>
    <s v="MESPOSITO"/>
    <s v="RBADEER"/>
    <s v="LT-CA"/>
    <x v="0"/>
    <x v="0"/>
    <x v="0"/>
    <n v="96057469"/>
    <n v="579971.1"/>
    <n v="53350"/>
    <d v="2002-01-01T00:00:00"/>
    <d v="2002-03-31T00:00:00"/>
  </r>
  <r>
    <x v="8"/>
    <x v="0"/>
    <n v="12400"/>
    <n v="93"/>
    <n v="1123267"/>
    <d v="2001-04-12T13:29:15"/>
    <s v="Dynegy Power Marketing, Inc."/>
    <x v="0"/>
    <x v="0"/>
    <x v="0"/>
    <x v="0"/>
    <x v="0"/>
    <n v="47542"/>
    <s v="US Pwr Phy Firm  Mid-C Peak              Jan02           USD/MWh"/>
    <x v="1"/>
    <x v="1"/>
    <x v="0"/>
    <x v="0"/>
    <x v="0"/>
    <n v="314"/>
    <s v="MESPOSITO"/>
    <s v="MSWERZB"/>
    <s v="LT-NW"/>
    <x v="0"/>
    <x v="0"/>
    <x v="0"/>
    <n v="96020035"/>
    <n v="580204.1"/>
    <n v="71108"/>
    <d v="2002-01-01T22:00:00"/>
    <d v="2002-01-31T22:00:00"/>
  </r>
  <r>
    <x v="8"/>
    <x v="0"/>
    <n v="36800"/>
    <n v="276"/>
    <n v="1123655"/>
    <d v="2001-04-12T15:26:41"/>
    <s v="Avista Corporation - Washington Water Power Division"/>
    <x v="0"/>
    <x v="0"/>
    <x v="0"/>
    <x v="0"/>
    <x v="0"/>
    <n v="30895"/>
    <s v="US Pwr Phy Firm  Mid-C Peak              Jul-Sep01       USD/MWh"/>
    <x v="1"/>
    <x v="1"/>
    <x v="0"/>
    <x v="0"/>
    <x v="0"/>
    <n v="500"/>
    <s v="MESPOSITO"/>
    <s v="MSWERZB"/>
    <s v="LT-NW"/>
    <x v="0"/>
    <x v="0"/>
    <x v="0"/>
    <n v="95001154"/>
    <n v="580378.1"/>
    <n v="64517"/>
    <d v="2001-07-01T16:50:00"/>
    <d v="2001-09-30T16:50:00"/>
  </r>
  <r>
    <x v="9"/>
    <x v="2"/>
    <n v="800"/>
    <n v="4"/>
    <n v="1126073"/>
    <d v="2001-04-16T08:57:20"/>
    <s v="Mirant Americas Energy Marketing, L.P."/>
    <x v="0"/>
    <x v="0"/>
    <x v="0"/>
    <x v="0"/>
    <x v="3"/>
    <n v="34503"/>
    <s v="US Pwr Phy Firm  NEPOOL Off-Peak         17Apr01         USD/MWh"/>
    <x v="1"/>
    <x v="3"/>
    <x v="0"/>
    <x v="0"/>
    <x v="0"/>
    <n v="31.5"/>
    <s v="gregwoysh"/>
    <s v="PBRODER"/>
    <s v="ST-New England"/>
    <x v="0"/>
    <x v="0"/>
    <x v="0"/>
    <n v="96006417"/>
    <n v="582206.1"/>
    <n v="56264"/>
    <d v="2001-04-17T21:00:00"/>
    <d v="2001-04-17T21:00:00"/>
  </r>
  <r>
    <x v="9"/>
    <x v="1"/>
    <n v="155000"/>
    <n v="46.499999999999993"/>
    <n v="1127110"/>
    <d v="2001-04-16T09:45:31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0"/>
    <s v="ralphtrois"/>
    <s v="RGAY"/>
    <s v="West-Keystone"/>
    <x v="1"/>
    <x v="0"/>
    <x v="1"/>
    <n v="96021110"/>
    <s v="V35526.1"/>
    <n v="57399"/>
    <d v="2001-05-01T21:00:00"/>
    <d v="2001-05-31T21:00:00"/>
  </r>
  <r>
    <x v="10"/>
    <x v="2"/>
    <n v="1600"/>
    <n v="8"/>
    <n v="1128919"/>
    <d v="2001-04-17T06:48:37"/>
    <s v="Tractebel Energy Marketing, Inc."/>
    <x v="0"/>
    <x v="0"/>
    <x v="0"/>
    <x v="0"/>
    <x v="3"/>
    <n v="29085"/>
    <s v="US Pwr Phy Firm  PJM-W Peak              19-20Apr01      USD/MWh"/>
    <x v="3"/>
    <x v="0"/>
    <x v="0"/>
    <x v="0"/>
    <x v="0"/>
    <n v="51.75"/>
    <s v="howardte"/>
    <s v="JQUENET"/>
    <s v="ST-PJM"/>
    <x v="0"/>
    <x v="0"/>
    <x v="0"/>
    <n v="96005582"/>
    <n v="583130.1"/>
    <n v="53461"/>
    <d v="2001-04-19T21:00:00"/>
    <d v="2001-04-20T21:00:00"/>
  </r>
  <r>
    <x v="10"/>
    <x v="2"/>
    <n v="1600"/>
    <n v="8"/>
    <n v="1128923"/>
    <d v="2001-04-17T06:49:39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34.1"/>
    <n v="3246"/>
    <d v="2001-04-19T21:00:00"/>
    <d v="2001-04-20T21:00:00"/>
  </r>
  <r>
    <x v="10"/>
    <x v="2"/>
    <n v="1600"/>
    <n v="8"/>
    <n v="1128931"/>
    <d v="2001-04-17T06:54:01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42.1"/>
    <n v="3246"/>
    <d v="2001-04-19T21:00:00"/>
    <d v="2001-04-20T21:00:00"/>
  </r>
  <r>
    <x v="10"/>
    <x v="2"/>
    <n v="24000"/>
    <n v="120"/>
    <n v="1129173"/>
    <d v="2001-04-17T07:27:25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6"/>
    <s v="howardte"/>
    <s v="RBENSON"/>
    <s v="LT-PJM"/>
    <x v="0"/>
    <x v="0"/>
    <x v="0"/>
    <n v="96053024"/>
    <n v="583267.1"/>
    <n v="65268"/>
    <d v="2001-06-01T14:12:00"/>
    <d v="2001-06-30T14:12:00"/>
  </r>
  <r>
    <x v="10"/>
    <x v="2"/>
    <n v="24800"/>
    <n v="124"/>
    <n v="1129523"/>
    <d v="2001-04-17T08:04:24"/>
    <s v="Morgan Stanley Capital Group, Inc."/>
    <x v="0"/>
    <x v="0"/>
    <x v="0"/>
    <x v="0"/>
    <x v="3"/>
    <n v="7472"/>
    <s v="US Pwr Phy Firm  NEPOOL Peak             May01           USD/MWh"/>
    <x v="1"/>
    <x v="3"/>
    <x v="0"/>
    <x v="0"/>
    <x v="0"/>
    <n v="59.75"/>
    <s v="gregwoysh"/>
    <s v="PBRODER"/>
    <s v="LT-New England"/>
    <x v="0"/>
    <x v="0"/>
    <x v="0"/>
    <n v="96019669"/>
    <n v="583342.1"/>
    <n v="9409"/>
    <d v="2001-05-01T17:11:00"/>
    <d v="2001-05-31T17:11:00"/>
  </r>
  <r>
    <x v="10"/>
    <x v="2"/>
    <n v="24000"/>
    <n v="120"/>
    <n v="1130477"/>
    <d v="2001-04-17T08:50:16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6.25"/>
    <s v="howardte"/>
    <s v="RBENSON"/>
    <s v="LT-PJM"/>
    <x v="0"/>
    <x v="0"/>
    <x v="0"/>
    <n v="96053024"/>
    <n v="583468.1"/>
    <n v="65268"/>
    <d v="2001-06-01T14:12:00"/>
    <d v="2001-06-30T14:12:00"/>
  </r>
  <r>
    <x v="10"/>
    <x v="0"/>
    <n v="12400"/>
    <n v="93"/>
    <n v="1132348"/>
    <d v="2001-04-17T10:21:09"/>
    <s v="Avista Energy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MESPOSITO"/>
    <s v="MSWERZB"/>
    <s v="LT-NW"/>
    <x v="0"/>
    <x v="0"/>
    <x v="0"/>
    <n v="96013065"/>
    <n v="583630.1"/>
    <n v="55265"/>
    <d v="2001-05-01T13:33:00"/>
    <d v="2001-05-31T13:33:00"/>
  </r>
  <r>
    <x v="10"/>
    <x v="0"/>
    <n v="12400"/>
    <n v="93"/>
    <n v="1132846"/>
    <d v="2001-04-17T11:16:10"/>
    <s v="Duke Energy Trading and Marketing, L.L.C."/>
    <x v="1"/>
    <x v="0"/>
    <x v="0"/>
    <x v="0"/>
    <x v="0"/>
    <n v="33759"/>
    <s v="US Pwr Phy Firm  Mid-C Peak              May01           USD/MWh"/>
    <x v="1"/>
    <x v="1"/>
    <x v="0"/>
    <x v="0"/>
    <x v="0"/>
    <n v="319"/>
    <s v="EPIER006"/>
    <s v="MSWERZB"/>
    <s v="LT-NW"/>
    <x v="0"/>
    <x v="0"/>
    <x v="0"/>
    <n v="96028954"/>
    <n v="583979.1"/>
    <n v="54979"/>
    <d v="2001-05-01T13:33:00"/>
    <d v="2001-05-31T13:33:00"/>
  </r>
  <r>
    <x v="10"/>
    <x v="2"/>
    <n v="24000"/>
    <n v="120"/>
    <n v="1132974"/>
    <d v="2001-04-17T11:52:52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43.05"/>
    <s v="THAHN005"/>
    <s v="FSTURM"/>
    <s v="LT-ECAR"/>
    <x v="0"/>
    <x v="0"/>
    <x v="0"/>
    <n v="96004396"/>
    <n v="584040.1"/>
    <n v="64245"/>
    <d v="2001-09-01T17:03:00"/>
    <d v="2001-09-30T17:03:00"/>
  </r>
  <r>
    <x v="10"/>
    <x v="2"/>
    <n v="24000"/>
    <n v="120"/>
    <n v="1133087"/>
    <d v="2001-04-17T12:17:38"/>
    <s v="Coral Power, L.L.C."/>
    <x v="1"/>
    <x v="0"/>
    <x v="0"/>
    <x v="0"/>
    <x v="3"/>
    <n v="3749"/>
    <s v="US Pwr Phy Firm  Cinergy Peak            Jun01           USD/MWh"/>
    <x v="1"/>
    <x v="3"/>
    <x v="0"/>
    <x v="0"/>
    <x v="0"/>
    <n v="77.25"/>
    <s v="THAHN005"/>
    <s v="FSTURM"/>
    <s v="ST-ECAR"/>
    <x v="0"/>
    <x v="0"/>
    <x v="0"/>
    <m/>
    <n v="584065.1"/>
    <n v="49694"/>
    <d v="2001-06-01T17:11:00"/>
    <d v="2001-06-30T17:11:00"/>
  </r>
  <r>
    <x v="10"/>
    <x v="2"/>
    <n v="6400"/>
    <n v="32"/>
    <n v="1133381"/>
    <d v="2001-04-17T13:26:43"/>
    <s v="Aquila Energy Marketing Corporation"/>
    <x v="0"/>
    <x v="0"/>
    <x v="0"/>
    <x v="0"/>
    <x v="3"/>
    <n v="47803"/>
    <s v="US Pwr Phy Firm  PJM-W Peak              23-30Apr01      USD/MWh"/>
    <x v="1"/>
    <x v="3"/>
    <x v="0"/>
    <x v="0"/>
    <x v="0"/>
    <n v="53.1"/>
    <s v="howardte"/>
    <s v="JQUENET"/>
    <s v="ST-PJM"/>
    <x v="0"/>
    <x v="0"/>
    <x v="0"/>
    <n v="96009016"/>
    <n v="584192.1"/>
    <n v="18"/>
    <d v="2001-04-23T21:00:00"/>
    <d v="2001-04-30T21:00:00"/>
  </r>
  <r>
    <x v="11"/>
    <x v="2"/>
    <n v="800"/>
    <n v="4"/>
    <n v="1134462"/>
    <d v="2001-04-18T06:55:17"/>
    <s v="Select Energy, Inc."/>
    <x v="0"/>
    <x v="0"/>
    <x v="0"/>
    <x v="0"/>
    <x v="3"/>
    <n v="29082"/>
    <s v="US Pwr Phy Firm  NEPOOL Peak             19Apr01         USD/MWh"/>
    <x v="3"/>
    <x v="0"/>
    <x v="0"/>
    <x v="0"/>
    <x v="0"/>
    <n v="52.75"/>
    <s v="gregwoysh"/>
    <s v="PBRODER"/>
    <s v="ST-New England"/>
    <x v="0"/>
    <x v="0"/>
    <x v="0"/>
    <n v="96021791"/>
    <n v="584515.1"/>
    <n v="64168"/>
    <d v="2001-04-19T21:00:00"/>
    <d v="2001-04-19T21:00:00"/>
  </r>
  <r>
    <x v="11"/>
    <x v="2"/>
    <n v="24000"/>
    <n v="120"/>
    <n v="1134806"/>
    <d v="2001-04-18T07:44:48"/>
    <s v="Axia Energy, LP"/>
    <x v="0"/>
    <x v="0"/>
    <x v="0"/>
    <x v="0"/>
    <x v="3"/>
    <n v="45311"/>
    <s v="US Pwr Phy Firm  PJM-W Peak              Jun02           USD/MWh"/>
    <x v="1"/>
    <x v="3"/>
    <x v="0"/>
    <x v="0"/>
    <x v="0"/>
    <n v="62"/>
    <s v="howardte"/>
    <s v="RBENSON"/>
    <s v="LT-PJM"/>
    <x v="0"/>
    <x v="0"/>
    <x v="0"/>
    <n v="96050496"/>
    <n v="584640.1"/>
    <n v="91219"/>
    <d v="2002-06-01T14:12:00"/>
    <d v="2002-06-30T14:12:00"/>
  </r>
  <r>
    <x v="11"/>
    <x v="1"/>
    <n v="1070000"/>
    <n v="321"/>
    <n v="1135679"/>
    <d v="2001-04-18T08:37:05"/>
    <s v="Puget Sound Energy, Inc."/>
    <x v="0"/>
    <x v="0"/>
    <x v="0"/>
    <x v="1"/>
    <x v="2"/>
    <n v="41225"/>
    <s v="US Gas Basis     NWPL RkyMtn             Apr-Oct02       USD/MM"/>
    <x v="1"/>
    <x v="2"/>
    <x v="0"/>
    <x v="1"/>
    <x v="0"/>
    <n v="-0.6"/>
    <s v="touchstone"/>
    <s v="FERMIS"/>
    <s v="FT - North West"/>
    <x v="1"/>
    <x v="0"/>
    <x v="1"/>
    <m/>
    <s v="V40276.1"/>
    <n v="54279"/>
    <d v="2002-04-01T00:00:00"/>
    <d v="2002-10-31T00:00:00"/>
  </r>
  <r>
    <x v="11"/>
    <x v="1"/>
    <n v="755000"/>
    <n v="226.49999999999997"/>
    <n v="1135810"/>
    <d v="2001-04-18T08:42:22"/>
    <s v="Williams Energy Marketing &amp; Trading Company"/>
    <x v="2"/>
    <x v="0"/>
    <x v="0"/>
    <x v="1"/>
    <x v="4"/>
    <n v="35353"/>
    <s v="US Gas Swap      Nymex                   Nov01-Mar02     USD/MM"/>
    <x v="1"/>
    <x v="2"/>
    <x v="0"/>
    <x v="1"/>
    <x v="0"/>
    <n v="5.4850000000000003"/>
    <s v="ADM88756"/>
    <s v="JARNOLD"/>
    <s v="NG-Price"/>
    <x v="1"/>
    <x v="0"/>
    <x v="1"/>
    <n v="95000226"/>
    <s v="V40316.1"/>
    <n v="64245"/>
    <d v="2001-11-01T00:00:00"/>
    <d v="2002-03-31T00:00:00"/>
  </r>
  <r>
    <x v="11"/>
    <x v="2"/>
    <n v="24800"/>
    <n v="124"/>
    <n v="1135887"/>
    <d v="2001-04-18T08:45:14"/>
    <s v="Reliant Energy Services, Inc."/>
    <x v="0"/>
    <x v="0"/>
    <x v="0"/>
    <x v="0"/>
    <x v="3"/>
    <n v="48050"/>
    <s v="US Pwr Phy Firm  PJM-W Peak              May02           USD/MWh"/>
    <x v="1"/>
    <x v="3"/>
    <x v="0"/>
    <x v="0"/>
    <x v="0"/>
    <n v="43"/>
    <s v="howardte"/>
    <s v="RBENSON"/>
    <s v="LT-PJM"/>
    <x v="0"/>
    <x v="0"/>
    <x v="0"/>
    <n v="96053024"/>
    <n v="584782.1"/>
    <n v="65268"/>
    <d v="2002-05-01T14:12:00"/>
    <d v="2002-05-31T14:12:00"/>
  </r>
  <r>
    <x v="11"/>
    <x v="2"/>
    <n v="24000"/>
    <n v="120"/>
    <n v="1136128"/>
    <d v="2001-04-18T08:54:5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4806.1"/>
    <n v="65268"/>
    <d v="2001-06-01T14:12:00"/>
    <d v="2001-06-30T14:12:00"/>
  </r>
  <r>
    <x v="11"/>
    <x v="2"/>
    <n v="24800"/>
    <n v="124"/>
    <n v="1136952"/>
    <d v="2001-04-18T09:26:51"/>
    <s v="Duke Energy Trading and Marketing, L.L.C."/>
    <x v="0"/>
    <x v="0"/>
    <x v="0"/>
    <x v="0"/>
    <x v="3"/>
    <n v="7472"/>
    <s v="US Pwr Phy Firm  NEPOOL Peak             May01           USD/MWh"/>
    <x v="1"/>
    <x v="3"/>
    <x v="0"/>
    <x v="0"/>
    <x v="0"/>
    <n v="57.25"/>
    <s v="gregwoysh"/>
    <s v="PBRODER"/>
    <s v="LT-New England"/>
    <x v="0"/>
    <x v="0"/>
    <x v="0"/>
    <n v="96028954"/>
    <n v="584854.1"/>
    <n v="54979"/>
    <d v="2001-05-01T17:11:00"/>
    <d v="2001-05-31T17:11:00"/>
  </r>
  <r>
    <x v="11"/>
    <x v="1"/>
    <n v="155000"/>
    <n v="38.75"/>
    <n v="1137973"/>
    <d v="2001-04-18T10:26:09"/>
    <s v="Cargill Energy, a division of Cargill, Incorporated"/>
    <x v="1"/>
    <x v="0"/>
    <x v="0"/>
    <x v="1"/>
    <x v="2"/>
    <n v="38615"/>
    <s v="US Gas Basis     NGPL Midcont            May01           USD/MM"/>
    <x v="1"/>
    <x v="2"/>
    <x v="0"/>
    <x v="1"/>
    <x v="0"/>
    <n v="-0.11749999999999999"/>
    <s v="CHRISW001"/>
    <s v="ALEWIS"/>
    <s v="GD-CENTRAL"/>
    <x v="1"/>
    <x v="0"/>
    <x v="1"/>
    <n v="96043502"/>
    <s v="V41015.1"/>
    <n v="57543"/>
    <d v="2001-05-01T21:00:00"/>
    <d v="2001-05-31T21:00:00"/>
  </r>
  <r>
    <x v="11"/>
    <x v="2"/>
    <n v="6400"/>
    <n v="32"/>
    <n v="1138260"/>
    <d v="2001-04-18T11:17:37"/>
    <s v="Public Service Company Of Colorado"/>
    <x v="1"/>
    <x v="0"/>
    <x v="0"/>
    <x v="0"/>
    <x v="3"/>
    <n v="47948"/>
    <s v="US Pwr Phy Firm  Cinergy Peak            23-30Apr01      USD/MWh"/>
    <x v="1"/>
    <x v="3"/>
    <x v="0"/>
    <x v="0"/>
    <x v="0"/>
    <n v="50"/>
    <s v="ZACHA007"/>
    <s v="CDORLAN"/>
    <s v="ST-ECAR"/>
    <x v="0"/>
    <x v="0"/>
    <x v="0"/>
    <n v="96026964"/>
    <n v="585034.1"/>
    <n v="177"/>
    <d v="2001-04-23T21:00:00"/>
    <d v="2001-04-30T21:00:00"/>
  </r>
  <r>
    <x v="12"/>
    <x v="1"/>
    <n v="150000"/>
    <n v="44.999999999999993"/>
    <n v="1138383"/>
    <d v="2001-04-18T11:52:55"/>
    <s v="Sempra Energy Trading Corp."/>
    <x v="0"/>
    <x v="0"/>
    <x v="0"/>
    <x v="1"/>
    <x v="5"/>
    <n v="36511"/>
    <s v="CAN Gas Basis    AECO                    Jun01           USD/MM"/>
    <x v="1"/>
    <x v="2"/>
    <x v="0"/>
    <x v="1"/>
    <x v="0"/>
    <n v="-0.27500000000000002"/>
    <s v="touchstone"/>
    <s v="JMCKAY"/>
    <s v="FT-CAND-EGSC"/>
    <x v="1"/>
    <x v="0"/>
    <x v="2"/>
    <n v="96011840"/>
    <s v="V41296.1"/>
    <n v="57508"/>
    <d v="2001-06-01T21:00:00"/>
    <d v="2001-06-30T21:00:00"/>
  </r>
  <r>
    <x v="11"/>
    <x v="1"/>
    <n v="310000"/>
    <n v="77.5"/>
    <n v="1139381"/>
    <d v="2001-04-18T13:41:36"/>
    <s v="AEP Energy Services, Inc."/>
    <x v="1"/>
    <x v="0"/>
    <x v="0"/>
    <x v="1"/>
    <x v="2"/>
    <n v="47634"/>
    <s v="US Gas Basis     Waha                    Oct01           USD/MM"/>
    <x v="1"/>
    <x v="4"/>
    <x v="0"/>
    <x v="1"/>
    <x v="0"/>
    <n v="5.0000000000000001E-3"/>
    <s v="CHRISW001"/>
    <s v="EBASS"/>
    <s v="FT-Texas"/>
    <x v="1"/>
    <x v="0"/>
    <x v="1"/>
    <n v="96021110"/>
    <s v="V42153.1"/>
    <n v="57399"/>
    <d v="2001-10-01T08:02:00"/>
    <d v="2001-10-31T08:02:00"/>
  </r>
  <r>
    <x v="11"/>
    <x v="1"/>
    <n v="1510000"/>
    <n v="452.99999999999994"/>
    <n v="1139398"/>
    <d v="2001-04-18T13:44:07"/>
    <s v="AEP Energy Services, Inc."/>
    <x v="0"/>
    <x v="0"/>
    <x v="0"/>
    <x v="1"/>
    <x v="2"/>
    <n v="37246"/>
    <s v="US Gas Basis     HSC                     Nov01-Mar02     USD/MM"/>
    <x v="1"/>
    <x v="4"/>
    <x v="0"/>
    <x v="1"/>
    <x v="0"/>
    <n v="-0.02"/>
    <s v="ralphtrois"/>
    <s v="EBASS"/>
    <s v="FT-Texas"/>
    <x v="1"/>
    <x v="0"/>
    <x v="1"/>
    <n v="96021110"/>
    <s v="V42167.1"/>
    <n v="57399"/>
    <d v="2001-11-01T00:00:00"/>
    <d v="2002-03-31T00:00:00"/>
  </r>
  <r>
    <x v="11"/>
    <x v="2"/>
    <n v="24800"/>
    <n v="124"/>
    <n v="1139482"/>
    <d v="2001-04-18T13:49:34"/>
    <s v="Williams Energy Marketing &amp; Trading Company"/>
    <x v="1"/>
    <x v="0"/>
    <x v="0"/>
    <x v="0"/>
    <x v="3"/>
    <n v="7472"/>
    <s v="US Pwr Phy Firm  NEPOOL Peak             May01           USD/MWh"/>
    <x v="1"/>
    <x v="3"/>
    <x v="0"/>
    <x v="0"/>
    <x v="0"/>
    <n v="56.75"/>
    <s v="JEFFK003"/>
    <s v="PBRODER"/>
    <s v="LT-New England"/>
    <x v="0"/>
    <x v="0"/>
    <x v="0"/>
    <n v="96004396"/>
    <n v="585298.1"/>
    <n v="64245"/>
    <d v="2001-05-01T17:11:00"/>
    <d v="2001-05-31T17:11:00"/>
  </r>
  <r>
    <x v="11"/>
    <x v="0"/>
    <n v="12400"/>
    <n v="93"/>
    <n v="1140163"/>
    <d v="2001-04-18T15:49:32"/>
    <s v="Avista Energy, Inc."/>
    <x v="0"/>
    <x v="0"/>
    <x v="0"/>
    <x v="0"/>
    <x v="0"/>
    <n v="31671"/>
    <s v="US Pwr Phy Firm  PALVE Peak              May01           USD/MWh"/>
    <x v="1"/>
    <x v="1"/>
    <x v="0"/>
    <x v="0"/>
    <x v="0"/>
    <n v="300"/>
    <s v="MESPOSITO"/>
    <s v="TALONSO"/>
    <s v="ST-SW"/>
    <x v="0"/>
    <x v="0"/>
    <x v="0"/>
    <n v="96013065"/>
    <n v="585460.1"/>
    <n v="55265"/>
    <d v="2001-05-01T13:33:00"/>
    <d v="2001-05-31T13:33:00"/>
  </r>
  <r>
    <x v="13"/>
    <x v="2"/>
    <n v="800"/>
    <n v="4"/>
    <n v="1140640"/>
    <d v="2001-04-19T06:40:32"/>
    <s v="Peco Energy Company"/>
    <x v="0"/>
    <x v="0"/>
    <x v="0"/>
    <x v="0"/>
    <x v="3"/>
    <n v="29088"/>
    <s v="US Pwr Phy Firm  PJM-W Peak              20Apr01         USD/MWh"/>
    <x v="3"/>
    <x v="0"/>
    <x v="0"/>
    <x v="0"/>
    <x v="0"/>
    <n v="42"/>
    <s v="howardte"/>
    <s v="PBRODER"/>
    <s v="ST-PJM"/>
    <x v="0"/>
    <x v="0"/>
    <x v="0"/>
    <m/>
    <n v="585569.1"/>
    <n v="5607"/>
    <d v="2001-04-20T21:00:00"/>
    <d v="2001-04-20T21:00:00"/>
  </r>
  <r>
    <x v="13"/>
    <x v="2"/>
    <n v="800"/>
    <n v="4"/>
    <n v="1140656"/>
    <d v="2001-04-19T06:43:12"/>
    <s v="Mirant Americas Energy Marketing, L.P."/>
    <x v="0"/>
    <x v="0"/>
    <x v="0"/>
    <x v="0"/>
    <x v="3"/>
    <n v="29082"/>
    <s v="US Pwr Phy Firm  NEPOOL Peak             20Apr01         USD/MWh"/>
    <x v="1"/>
    <x v="3"/>
    <x v="0"/>
    <x v="0"/>
    <x v="0"/>
    <n v="46.5"/>
    <s v="gregwoysh"/>
    <s v="PBRODER"/>
    <s v="ST-New England"/>
    <x v="0"/>
    <x v="0"/>
    <x v="0"/>
    <n v="96006417"/>
    <n v="585581.1"/>
    <n v="56264"/>
    <d v="2001-04-20T21:00:00"/>
    <d v="2001-04-20T21:00:00"/>
  </r>
  <r>
    <x v="13"/>
    <x v="2"/>
    <n v="47200"/>
    <n v="236"/>
    <n v="1140712"/>
    <d v="2001-04-19T06:59:38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19.1"/>
    <n v="64245"/>
    <d v="2002-01-01T14:12:00"/>
    <d v="2002-02-28T14:12:00"/>
  </r>
  <r>
    <x v="13"/>
    <x v="2"/>
    <n v="47200"/>
    <n v="236"/>
    <n v="1140728"/>
    <d v="2001-04-19T07:01:02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30.1"/>
    <n v="64245"/>
    <d v="2002-01-01T14:12:00"/>
    <d v="2002-02-28T14:12:00"/>
  </r>
  <r>
    <x v="13"/>
    <x v="2"/>
    <n v="800"/>
    <n v="4"/>
    <n v="1140752"/>
    <d v="2001-04-19T07:08:15"/>
    <s v="Select Energy, Inc."/>
    <x v="0"/>
    <x v="0"/>
    <x v="0"/>
    <x v="0"/>
    <x v="6"/>
    <n v="32198"/>
    <s v="US Pwr Fin Swap  ISO NY Z-G Peak         20Apr01         USD/MWh"/>
    <x v="3"/>
    <x v="0"/>
    <x v="0"/>
    <x v="0"/>
    <x v="0"/>
    <n v="50.25"/>
    <s v="tcummings"/>
    <s v="GGUPTA"/>
    <s v="ST-New England"/>
    <x v="0"/>
    <x v="0"/>
    <x v="1"/>
    <m/>
    <n v="585646.1"/>
    <n v="64168"/>
    <d v="2001-04-20T21:00:00"/>
    <d v="2001-04-20T21:00:00"/>
  </r>
  <r>
    <x v="13"/>
    <x v="2"/>
    <n v="24000"/>
    <n v="120"/>
    <n v="1140799"/>
    <d v="2001-04-19T07:18:48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4"/>
    <s v="howardte"/>
    <s v="RBENSON"/>
    <s v="LT-PJM"/>
    <x v="0"/>
    <x v="0"/>
    <x v="0"/>
    <n v="96049254"/>
    <n v="585669.1"/>
    <n v="84074"/>
    <d v="2001-06-01T14:12:00"/>
    <d v="2001-06-30T14:12:00"/>
  </r>
  <r>
    <x v="13"/>
    <x v="2"/>
    <n v="800"/>
    <n v="4"/>
    <n v="1140814"/>
    <d v="2001-04-19T07:23:54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6.1"/>
    <n v="65268"/>
    <d v="2001-04-20T21:00:00"/>
    <d v="2001-04-20T21:00:00"/>
  </r>
  <r>
    <x v="13"/>
    <x v="2"/>
    <n v="800"/>
    <n v="4"/>
    <n v="1140816"/>
    <d v="2001-04-19T07:24:15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8.1"/>
    <n v="65268"/>
    <d v="2001-04-20T21:00:00"/>
    <d v="2001-04-20T21:00:00"/>
  </r>
  <r>
    <x v="13"/>
    <x v="2"/>
    <n v="24800"/>
    <n v="124"/>
    <n v="1140839"/>
    <d v="2001-04-19T07:29:10"/>
    <s v="Duke Energy Trading and Marketing, L.L.C."/>
    <x v="0"/>
    <x v="0"/>
    <x v="0"/>
    <x v="0"/>
    <x v="3"/>
    <n v="7472"/>
    <s v="US Pwr Phy Firm  NEPOOL Peak             May01           USD/MWh"/>
    <x v="3"/>
    <x v="0"/>
    <x v="0"/>
    <x v="0"/>
    <x v="0"/>
    <n v="56"/>
    <s v="gregwoysh"/>
    <s v="PBRODER"/>
    <s v="LT-New England"/>
    <x v="0"/>
    <x v="0"/>
    <x v="0"/>
    <n v="96028954"/>
    <n v="585690.1"/>
    <n v="54979"/>
    <d v="2001-05-01T17:11:00"/>
    <d v="2001-05-31T17:11:00"/>
  </r>
  <r>
    <x v="13"/>
    <x v="1"/>
    <n v="310000"/>
    <n v="92.999999999999986"/>
    <n v="1141197"/>
    <d v="2001-04-19T08:05:25"/>
    <s v="AEP Energy Services, Inc."/>
    <x v="0"/>
    <x v="0"/>
    <x v="0"/>
    <x v="1"/>
    <x v="4"/>
    <n v="36233"/>
    <s v="US Gas Daily     IF GD/D HSC             May01           USD/MM"/>
    <x v="1"/>
    <x v="4"/>
    <x v="0"/>
    <x v="1"/>
    <x v="0"/>
    <n v="-2.5000000000000001E-3"/>
    <s v="ralphtrois"/>
    <s v="EBASS"/>
    <s v="FT-Texas"/>
    <x v="1"/>
    <x v="0"/>
    <x v="1"/>
    <n v="96021110"/>
    <s v="V45747.1"/>
    <n v="57399"/>
    <d v="2001-05-01T21:00:00"/>
    <d v="2001-05-31T21:00:00"/>
  </r>
  <r>
    <x v="13"/>
    <x v="0"/>
    <n v="800"/>
    <n v="6"/>
    <n v="1141394"/>
    <d v="2001-04-19T08:14:29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49"/>
    <s v="MESPOSITO"/>
    <s v="TALONSO"/>
    <s v="ST-SW"/>
    <x v="0"/>
    <x v="0"/>
    <x v="0"/>
    <n v="95001154"/>
    <n v="585879.1"/>
    <n v="26304"/>
    <d v="2001-04-20T21:00:00"/>
    <d v="2001-04-21T21:00:00"/>
  </r>
  <r>
    <x v="13"/>
    <x v="0"/>
    <n v="800"/>
    <n v="6"/>
    <n v="1141663"/>
    <d v="2001-04-19T08:29:02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65"/>
    <s v="MESPOSITO"/>
    <s v="TALONSO"/>
    <s v="ST-SW"/>
    <x v="0"/>
    <x v="0"/>
    <x v="0"/>
    <n v="95001154"/>
    <n v="585966.1"/>
    <n v="26304"/>
    <d v="2001-04-20T21:00:00"/>
    <d v="2001-04-21T21:00:00"/>
  </r>
  <r>
    <x v="13"/>
    <x v="1"/>
    <n v="310000"/>
    <n v="92.999999999999986"/>
    <n v="1143171"/>
    <d v="2001-04-19T09:17:13"/>
    <s v="PanCanadian Energy Services Inc."/>
    <x v="0"/>
    <x v="0"/>
    <x v="0"/>
    <x v="1"/>
    <x v="4"/>
    <n v="36249"/>
    <s v="US Gas Daily     NGI GD/D Chi            May01           USD/MM"/>
    <x v="4"/>
    <x v="0"/>
    <x v="0"/>
    <x v="1"/>
    <x v="0"/>
    <n v="2.5000000000000001E-3"/>
    <s v="ralphtrois"/>
    <s v="EOLSMGR2"/>
    <s v="FT-ONTARIO"/>
    <x v="1"/>
    <x v="0"/>
    <x v="1"/>
    <n v="96053796"/>
    <s v="V44740.1"/>
    <n v="61839"/>
    <d v="2001-05-01T21:00:00"/>
    <d v="2001-05-31T21:00:00"/>
  </r>
  <r>
    <x v="13"/>
    <x v="1"/>
    <n v="300000"/>
    <n v="89.999999999999986"/>
    <n v="1143261"/>
    <d v="2001-04-19T09:19:57"/>
    <s v="Duke Energy Trading and Marketing, L.L.C."/>
    <x v="0"/>
    <x v="0"/>
    <x v="0"/>
    <x v="1"/>
    <x v="2"/>
    <n v="37116"/>
    <s v="US Gas Basis     Waha                    Jun01           USD/MM"/>
    <x v="4"/>
    <x v="0"/>
    <x v="0"/>
    <x v="1"/>
    <x v="0"/>
    <n v="-0.02"/>
    <s v="ralphtrois"/>
    <s v="EBASS"/>
    <s v="FT-Texas"/>
    <x v="1"/>
    <x v="0"/>
    <x v="1"/>
    <n v="96013559"/>
    <s v="V44133.1"/>
    <n v="54979"/>
    <d v="2001-06-01T21:00:00"/>
    <d v="2001-06-30T21:00:00"/>
  </r>
  <r>
    <x v="13"/>
    <x v="1"/>
    <n v="310000"/>
    <n v="77.5"/>
    <n v="1143323"/>
    <d v="2001-04-19T09:22:40"/>
    <s v="Tenaska Marketing Ventures"/>
    <x v="1"/>
    <x v="0"/>
    <x v="0"/>
    <x v="1"/>
    <x v="2"/>
    <n v="33998"/>
    <s v="US Gas Basis     HSC                     May01           USD/MM"/>
    <x v="4"/>
    <x v="0"/>
    <x v="0"/>
    <x v="1"/>
    <x v="0"/>
    <n v="0.01"/>
    <s v="CHRISW001"/>
    <s v="EBASS"/>
    <s v="FT-Texas"/>
    <x v="1"/>
    <x v="0"/>
    <x v="1"/>
    <n v="95001227"/>
    <s v="V44507.1"/>
    <n v="208"/>
    <d v="2001-05-01T00:00:00"/>
    <d v="2001-05-31T00:00:00"/>
  </r>
  <r>
    <x v="13"/>
    <x v="1"/>
    <n v="310000"/>
    <n v="77.5"/>
    <n v="1143888"/>
    <d v="2001-04-19T10:01:55"/>
    <s v="Axia Energy, LP"/>
    <x v="1"/>
    <x v="0"/>
    <x v="0"/>
    <x v="1"/>
    <x v="2"/>
    <n v="36100"/>
    <s v="US Gas Basis     NGI Chicago             May01           USD/MM"/>
    <x v="1"/>
    <x v="4"/>
    <x v="0"/>
    <x v="1"/>
    <x v="0"/>
    <n v="0.125"/>
    <s v="CHRISW001"/>
    <s v="GSTOREY"/>
    <s v="ENA - IM MKT Central CG"/>
    <x v="1"/>
    <x v="0"/>
    <x v="1"/>
    <n v="96057022"/>
    <s v="V45946.1"/>
    <n v="91219"/>
    <d v="2001-05-01T21:00:00"/>
    <d v="2001-05-31T21:00:00"/>
  </r>
  <r>
    <x v="13"/>
    <x v="0"/>
    <n v="3200"/>
    <n v="24"/>
    <n v="1144999"/>
    <d v="2001-04-19T12:51:17"/>
    <s v="Allegheny Energy Supply Company, LLC"/>
    <x v="1"/>
    <x v="0"/>
    <x v="0"/>
    <x v="0"/>
    <x v="0"/>
    <n v="10632"/>
    <s v="US Pwr Phy Firm  PALVE Peak              23-30Apr01      USD/MWh"/>
    <x v="0"/>
    <x v="0"/>
    <x v="0"/>
    <x v="0"/>
    <x v="0"/>
    <n v="212"/>
    <s v="EPIER006"/>
    <s v="MFISCHE2"/>
    <s v="ST-SW"/>
    <x v="0"/>
    <x v="0"/>
    <x v="0"/>
    <n v="96037738"/>
    <n v="586452.1"/>
    <n v="72209"/>
    <d v="2001-04-23T21:00:00"/>
    <d v="2001-04-30T21:00:00"/>
  </r>
  <r>
    <x v="13"/>
    <x v="1"/>
    <n v="920000"/>
    <n v="230"/>
    <n v="1145056"/>
    <d v="2001-04-19T13:00:19"/>
    <s v="Aquila Risk Management Corporation"/>
    <x v="1"/>
    <x v="0"/>
    <x v="0"/>
    <x v="1"/>
    <x v="2"/>
    <n v="45324"/>
    <s v="US Gas Basis     EP Permian              Jul-Sep01       USD/MM"/>
    <x v="1"/>
    <x v="4"/>
    <x v="0"/>
    <x v="1"/>
    <x v="0"/>
    <n v="0.15"/>
    <s v="CHRISW001"/>
    <s v="EBASS"/>
    <s v="FT-Texas"/>
    <x v="1"/>
    <x v="0"/>
    <x v="1"/>
    <n v="96041878"/>
    <s v="V45135.1"/>
    <n v="11135"/>
    <d v="2001-07-01T21:00:00"/>
    <d v="2001-09-30T21:00:00"/>
  </r>
  <r>
    <x v="13"/>
    <x v="2"/>
    <n v="800"/>
    <n v="4"/>
    <n v="1145454"/>
    <d v="2001-04-19T14:33:10"/>
    <s v="Constellation Power Source, Inc."/>
    <x v="1"/>
    <x v="0"/>
    <x v="0"/>
    <x v="0"/>
    <x v="3"/>
    <n v="29080"/>
    <s v="US Pwr Phy Firm  NEPOOL Peak             23Apr01         USD/MWh"/>
    <x v="1"/>
    <x v="3"/>
    <x v="0"/>
    <x v="0"/>
    <x v="0"/>
    <n v="50.75"/>
    <s v="JEFFK003"/>
    <s v="PBRODER"/>
    <s v="ST-New England"/>
    <x v="0"/>
    <x v="0"/>
    <x v="0"/>
    <n v="96057479"/>
    <n v="586648.1"/>
    <n v="55134"/>
    <d v="2001-04-23T21:00:00"/>
    <d v="2001-04-23T21:00:00"/>
  </r>
  <r>
    <x v="13"/>
    <x v="1"/>
    <n v="1840000"/>
    <n v="460"/>
    <n v="1145492"/>
    <d v="2001-04-19T14:52:17"/>
    <s v="Cinergy Marketing &amp; Trading, LLC"/>
    <x v="1"/>
    <x v="0"/>
    <x v="0"/>
    <x v="1"/>
    <x v="2"/>
    <n v="46604"/>
    <s v="US Gas Basis     NGPL TXOK               May-Oct01       USD/MM"/>
    <x v="1"/>
    <x v="4"/>
    <x v="0"/>
    <x v="1"/>
    <x v="0"/>
    <n v="-7.2499999999999995E-2"/>
    <s v="CHRISW001"/>
    <s v="RMENEAR"/>
    <s v="Firm Trading Central"/>
    <x v="1"/>
    <x v="0"/>
    <x v="1"/>
    <m/>
    <s v="V45832.1"/>
    <n v="68856"/>
    <d v="2001-05-01T00:00:00"/>
    <d v="2001-10-31T00:00:00"/>
  </r>
  <r>
    <x v="14"/>
    <x v="2"/>
    <n v="73600"/>
    <n v="368"/>
    <n v="1146290"/>
    <d v="2001-04-20T06:50:58"/>
    <s v="Williams Energy Marketing &amp; Trading Company"/>
    <x v="0"/>
    <x v="0"/>
    <x v="0"/>
    <x v="0"/>
    <x v="3"/>
    <n v="32890"/>
    <s v="US Pwr Phy Firm  PJM-W Peak              Oct-Dec01       USD/MWh"/>
    <x v="1"/>
    <x v="3"/>
    <x v="0"/>
    <x v="0"/>
    <x v="0"/>
    <n v="43"/>
    <s v="howardte"/>
    <s v="RBENSON"/>
    <s v="LT-PJM"/>
    <x v="0"/>
    <x v="0"/>
    <x v="0"/>
    <n v="96004396"/>
    <n v="586917.1"/>
    <n v="64245"/>
    <d v="2001-10-01T14:12:00"/>
    <d v="2001-12-31T14:12:00"/>
  </r>
  <r>
    <x v="14"/>
    <x v="1"/>
    <n v="1510000"/>
    <n v="377.5"/>
    <n v="1146733"/>
    <d v="2001-04-20T08:02:08"/>
    <s v="El Paso Merchant Energy, L.P."/>
    <x v="1"/>
    <x v="0"/>
    <x v="0"/>
    <x v="1"/>
    <x v="2"/>
    <n v="35599"/>
    <s v="US Gas Basis     ANR LA                  Nov01-Mar02     USD/MM"/>
    <x v="1"/>
    <x v="4"/>
    <x v="0"/>
    <x v="1"/>
    <x v="0"/>
    <n v="-7.7499999999999999E-2"/>
    <s v="CHRISW001"/>
    <s v="KRUSCIT"/>
    <s v="Firm Trading Central"/>
    <x v="1"/>
    <x v="0"/>
    <x v="1"/>
    <n v="96045266"/>
    <s v="V46429.1"/>
    <n v="53350"/>
    <d v="2001-11-01T00:00:00"/>
    <d v="2002-03-31T00:00:00"/>
  </r>
  <r>
    <x v="14"/>
    <x v="2"/>
    <n v="24000"/>
    <n v="120"/>
    <n v="1147129"/>
    <d v="2001-04-20T08:21:00"/>
    <s v="Virginia Electric and Power Company"/>
    <x v="0"/>
    <x v="0"/>
    <x v="0"/>
    <x v="0"/>
    <x v="3"/>
    <n v="33301"/>
    <s v="US Pwr Phy Firm  NEPOOL Peak             Sep01           USD/MWh"/>
    <x v="1"/>
    <x v="3"/>
    <x v="0"/>
    <x v="0"/>
    <x v="0"/>
    <n v="56"/>
    <s v="gregwoysh"/>
    <s v="DDAVIS"/>
    <s v="LT-New England"/>
    <x v="0"/>
    <x v="0"/>
    <x v="0"/>
    <m/>
    <n v="587196.1"/>
    <n v="3246"/>
    <d v="2001-09-01T17:11:00"/>
    <d v="2001-09-30T17:11:00"/>
  </r>
  <r>
    <x v="15"/>
    <x v="2"/>
    <n v="800"/>
    <n v="4"/>
    <n v="1151347"/>
    <d v="2001-04-23T07:15:56"/>
    <s v="El Paso Merchant Energy, L.P."/>
    <x v="1"/>
    <x v="0"/>
    <x v="0"/>
    <x v="0"/>
    <x v="6"/>
    <n v="30594"/>
    <s v="US Pwr Fin Swap  ISO NY Z-A Peak         24Apr01         USD/MWh"/>
    <x v="1"/>
    <x v="3"/>
    <x v="0"/>
    <x v="0"/>
    <x v="0"/>
    <n v="43.75"/>
    <s v="JEFFK003"/>
    <s v="GGUPTA"/>
    <s v="ST-New England"/>
    <x v="0"/>
    <x v="0"/>
    <x v="1"/>
    <n v="96045266"/>
    <n v="588370.1"/>
    <n v="53350"/>
    <d v="2001-04-24T21:00:00"/>
    <d v="2001-04-24T21:00:00"/>
  </r>
  <r>
    <x v="15"/>
    <x v="2"/>
    <n v="24000"/>
    <n v="120"/>
    <n v="1151471"/>
    <d v="2001-04-23T07:34:42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5"/>
    <s v="howardte"/>
    <s v="RBENSON"/>
    <s v="LT-PJM"/>
    <x v="0"/>
    <x v="0"/>
    <x v="0"/>
    <n v="96053024"/>
    <n v="588425.1"/>
    <n v="65268"/>
    <d v="2001-06-01T14:12:00"/>
    <d v="2001-06-30T14:12:00"/>
  </r>
  <r>
    <x v="15"/>
    <x v="2"/>
    <n v="24000"/>
    <n v="120"/>
    <n v="1154567"/>
    <d v="2001-04-23T10:00:41"/>
    <s v="Williams Energy Marketing &amp; Trading Company"/>
    <x v="1"/>
    <x v="0"/>
    <x v="0"/>
    <x v="0"/>
    <x v="3"/>
    <n v="33275"/>
    <s v="US Pwr Phy Firm  COMED Peak              Jun01           USD/MWh"/>
    <x v="1"/>
    <x v="3"/>
    <x v="0"/>
    <x v="0"/>
    <x v="0"/>
    <n v="72.25"/>
    <s v="ZACHA007"/>
    <s v="FSTURM"/>
    <s v="LT-ECAR"/>
    <x v="0"/>
    <x v="0"/>
    <x v="0"/>
    <n v="96004396"/>
    <n v="589046.1"/>
    <n v="64245"/>
    <d v="2001-06-01T17:03:00"/>
    <d v="2001-06-30T17:03:00"/>
  </r>
  <r>
    <x v="15"/>
    <x v="2"/>
    <n v="24000"/>
    <n v="120"/>
    <n v="1154822"/>
    <d v="2001-04-23T10:21:0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9076.1"/>
    <n v="65268"/>
    <d v="2001-06-01T14:12:00"/>
    <d v="2001-06-30T14:12:00"/>
  </r>
  <r>
    <x v="15"/>
    <x v="1"/>
    <n v="310000"/>
    <n v="77.5"/>
    <n v="1154936"/>
    <d v="2001-04-23T10:34:40"/>
    <s v="El Paso Merchant Energy, L.P."/>
    <x v="1"/>
    <x v="0"/>
    <x v="0"/>
    <x v="1"/>
    <x v="2"/>
    <n v="36207"/>
    <s v="US Gas Basis     GD/M Mich Con           May01           USD/MM"/>
    <x v="4"/>
    <x v="0"/>
    <x v="0"/>
    <x v="1"/>
    <x v="0"/>
    <n v="0.25"/>
    <s v="CHRISW001"/>
    <s v="GSTOREY"/>
    <s v="FT-Central"/>
    <x v="1"/>
    <x v="0"/>
    <x v="1"/>
    <n v="96045266"/>
    <s v="V49611.1"/>
    <n v="53350"/>
    <d v="2001-05-01T21:00:00"/>
    <d v="2001-05-31T21:00:00"/>
  </r>
  <r>
    <x v="15"/>
    <x v="1"/>
    <n v="310000"/>
    <n v="77.5"/>
    <n v="1155282"/>
    <d v="2001-04-23T11:54:20"/>
    <s v="Aquila Energy Marketing Corporation"/>
    <x v="1"/>
    <x v="0"/>
    <x v="0"/>
    <x v="1"/>
    <x v="7"/>
    <n v="48412"/>
    <s v="US Gas Phy Index IF TN/LA 500Leg         May01           USD/MM"/>
    <x v="1"/>
    <x v="4"/>
    <x v="0"/>
    <x v="1"/>
    <x v="0"/>
    <n v="-2.5000000000000001E-3"/>
    <s v="CHRISW001"/>
    <s v="VVERSEN"/>
    <s v="ENA-IM NE GULF3"/>
    <x v="2"/>
    <x v="0"/>
    <x v="1"/>
    <n v="96000574"/>
    <s v="V49804.1 / 745575"/>
    <n v="18"/>
    <d v="2001-05-01T21:00:00"/>
    <d v="2001-05-31T21:00:00"/>
  </r>
  <r>
    <x v="15"/>
    <x v="2"/>
    <n v="73600"/>
    <n v="368"/>
    <n v="1155285"/>
    <d v="2001-04-23T11:55:27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0.1"/>
    <n v="3246"/>
    <d v="2001-10-01T17:11:00"/>
    <d v="2001-12-31T17:11:00"/>
  </r>
  <r>
    <x v="15"/>
    <x v="2"/>
    <n v="73600"/>
    <n v="368"/>
    <n v="1155290"/>
    <d v="2001-04-23T11:57:54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4.1"/>
    <n v="3246"/>
    <d v="2001-10-01T17:11:00"/>
    <d v="2001-12-31T17:11:00"/>
  </r>
  <r>
    <x v="15"/>
    <x v="2"/>
    <n v="24800"/>
    <n v="124"/>
    <n v="1155400"/>
    <d v="2001-04-23T12:24:36"/>
    <s v="Constellation Power Source, Inc."/>
    <x v="0"/>
    <x v="0"/>
    <x v="0"/>
    <x v="0"/>
    <x v="3"/>
    <n v="32889"/>
    <s v="US Pwr Phy Firm  PJM-W Peak              May01           USD/MWh"/>
    <x v="3"/>
    <x v="0"/>
    <x v="0"/>
    <x v="0"/>
    <x v="0"/>
    <n v="52.8"/>
    <s v="howardte"/>
    <s v="JQUENET"/>
    <s v="LT-PJM"/>
    <x v="0"/>
    <x v="0"/>
    <x v="0"/>
    <n v="96057479"/>
    <n v="589304.1"/>
    <n v="55134"/>
    <d v="2001-05-01T14:12:00"/>
    <d v="2001-05-31T14:12:00"/>
  </r>
  <r>
    <x v="15"/>
    <x v="1"/>
    <n v="310000"/>
    <n v="77.5"/>
    <n v="1155453"/>
    <d v="2001-04-23T12:31:27"/>
    <s v="Axia Energy, LP"/>
    <x v="1"/>
    <x v="0"/>
    <x v="0"/>
    <x v="1"/>
    <x v="7"/>
    <n v="37186"/>
    <s v="US Gas Phy Index NGI NGPL NICOR          May01           USD/MM"/>
    <x v="1"/>
    <x v="4"/>
    <x v="0"/>
    <x v="1"/>
    <x v="0"/>
    <n v="2.5000000000000001E-3"/>
    <s v="CHRISW001"/>
    <s v="EOLSMGR"/>
    <s v="ENA - IM MKT Central CG"/>
    <x v="2"/>
    <x v="0"/>
    <x v="1"/>
    <n v="96038539"/>
    <s v="V49911.1 / 745608"/>
    <n v="91219"/>
    <d v="2001-05-01T21:00:00"/>
    <d v="2001-05-31T21:00:00"/>
  </r>
  <r>
    <x v="15"/>
    <x v="1"/>
    <n v="155000"/>
    <n v="38.75"/>
    <n v="1155477"/>
    <d v="2001-04-23T12:40:22"/>
    <s v="BP Amoco Corporation"/>
    <x v="1"/>
    <x v="0"/>
    <x v="0"/>
    <x v="1"/>
    <x v="5"/>
    <n v="36400"/>
    <s v="CAN Gas Basis    Sumas                   May01           USD/MM"/>
    <x v="1"/>
    <x v="2"/>
    <x v="0"/>
    <x v="1"/>
    <x v="0"/>
    <n v="0.13"/>
    <s v="CHRISW001"/>
    <s v="CCLARK5"/>
    <s v="INTRA-CAND-BC"/>
    <x v="1"/>
    <x v="0"/>
    <x v="2"/>
    <n v="96038383"/>
    <s v="V49943.1"/>
    <n v="65291"/>
    <d v="2001-05-01T21:00:00"/>
    <d v="2001-05-31T21:00:00"/>
  </r>
  <r>
    <x v="15"/>
    <x v="2"/>
    <n v="24000"/>
    <n v="120"/>
    <n v="1155948"/>
    <d v="2001-04-23T14:01:33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.75"/>
    <s v="gregwoysh"/>
    <s v="DDAVIS"/>
    <s v="LT-New England"/>
    <x v="0"/>
    <x v="0"/>
    <x v="0"/>
    <n v="96004396"/>
    <n v="589532.1"/>
    <n v="64245"/>
    <d v="2001-09-01T17:11:00"/>
    <d v="2001-09-30T17:11:00"/>
  </r>
  <r>
    <x v="15"/>
    <x v="2"/>
    <n v="4000"/>
    <n v="20"/>
    <n v="1156141"/>
    <d v="2001-04-23T15:03:06"/>
    <s v="NRG Power Marketing Inc."/>
    <x v="1"/>
    <x v="0"/>
    <x v="0"/>
    <x v="0"/>
    <x v="6"/>
    <n v="30600"/>
    <s v="US Pwr Fin Swap  ISO NY Z-A Peak         30Apr-04May     USD/MWh"/>
    <x v="3"/>
    <x v="0"/>
    <x v="0"/>
    <x v="0"/>
    <x v="0"/>
    <n v="48.5"/>
    <s v="JEFFK003"/>
    <s v="GGUPTA"/>
    <s v="ST-New England"/>
    <x v="0"/>
    <x v="0"/>
    <x v="1"/>
    <m/>
    <n v="589614.1"/>
    <n v="69121"/>
    <d v="2001-04-30T21:00:00"/>
    <d v="2001-05-04T21:00:00"/>
  </r>
  <r>
    <x v="16"/>
    <x v="2"/>
    <n v="24000"/>
    <n v="120"/>
    <n v="1156825"/>
    <d v="2001-04-24T06:52:29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5.5"/>
    <s v="howardte"/>
    <s v="RBENSON"/>
    <s v="LT-PJM"/>
    <x v="0"/>
    <x v="0"/>
    <x v="0"/>
    <n v="96049254"/>
    <n v="590032.1"/>
    <n v="84074"/>
    <d v="2001-06-01T14:12:00"/>
    <d v="2001-06-30T14:12:00"/>
  </r>
  <r>
    <x v="16"/>
    <x v="2"/>
    <n v="4000"/>
    <n v="20"/>
    <n v="1156969"/>
    <d v="2001-04-24T07:15:20"/>
    <s v="Williams Energy Marketing &amp; Trading Company"/>
    <x v="0"/>
    <x v="0"/>
    <x v="0"/>
    <x v="0"/>
    <x v="3"/>
    <n v="29089"/>
    <s v="US Pwr Phy Firm  PJM-W Peak              30Apr-04May     USD/MWh"/>
    <x v="3"/>
    <x v="0"/>
    <x v="0"/>
    <x v="0"/>
    <x v="0"/>
    <n v="55.5"/>
    <s v="howardte"/>
    <s v="JQUENET"/>
    <s v="ST-PJM"/>
    <x v="0"/>
    <x v="0"/>
    <x v="0"/>
    <n v="96004396"/>
    <n v="590102.1"/>
    <n v="64245"/>
    <d v="2001-04-30T21:00:00"/>
    <d v="2001-05-04T21:00:00"/>
  </r>
  <r>
    <x v="16"/>
    <x v="2"/>
    <n v="24000"/>
    <n v="120"/>
    <n v="1157329"/>
    <d v="2001-04-24T08:01:49"/>
    <s v="Aquila Risk Management Corporation"/>
    <x v="1"/>
    <x v="0"/>
    <x v="0"/>
    <x v="0"/>
    <x v="6"/>
    <n v="30184"/>
    <s v="US Pwr Fin Swap  ISO NY Z-A Peak         Jun01           USD/MWh"/>
    <x v="3"/>
    <x v="0"/>
    <x v="0"/>
    <x v="0"/>
    <x v="0"/>
    <n v="56.5"/>
    <s v="JEFFK003"/>
    <s v="DDAVIS"/>
    <s v="LT-New England"/>
    <x v="0"/>
    <x v="0"/>
    <x v="1"/>
    <n v="96041878"/>
    <n v="590202.1"/>
    <n v="11135"/>
    <d v="2001-06-01T00:00:00"/>
    <d v="2001-06-30T00:00:00"/>
  </r>
  <r>
    <x v="16"/>
    <x v="1"/>
    <n v="310000"/>
    <n v="77.5"/>
    <n v="1159714"/>
    <d v="2001-04-24T09:31:05"/>
    <s v="Tenaska Marketing Ventures"/>
    <x v="1"/>
    <x v="0"/>
    <x v="0"/>
    <x v="1"/>
    <x v="2"/>
    <n v="38619"/>
    <s v="US Gas Basis     NNG Demarc              May01           USD/MM"/>
    <x v="1"/>
    <x v="4"/>
    <x v="0"/>
    <x v="1"/>
    <x v="0"/>
    <n v="-0.02"/>
    <s v="CHRISW001"/>
    <s v="ALEWIS"/>
    <s v="GD-CENTRAL"/>
    <x v="1"/>
    <x v="0"/>
    <x v="1"/>
    <n v="95001227"/>
    <s v="V51959.1"/>
    <n v="208"/>
    <d v="2001-05-01T21:00:00"/>
    <d v="2001-05-31T21:00:00"/>
  </r>
  <r>
    <x v="16"/>
    <x v="1"/>
    <n v="3100"/>
    <n v="0.92999999999999994"/>
    <n v="1160819"/>
    <d v="2001-04-24T10:54:44"/>
    <s v="J. Aron &amp; Company"/>
    <x v="2"/>
    <x v="0"/>
    <x v="0"/>
    <x v="1"/>
    <x v="4"/>
    <n v="44142"/>
    <s v="US Gas Swap      Nymex                   May01           USD/MM-L"/>
    <x v="1"/>
    <x v="5"/>
    <x v="0"/>
    <x v="2"/>
    <x v="0"/>
    <n v="5.07"/>
    <s v="ADM88756"/>
    <s v="JARNOLD"/>
    <s v="NG-Price"/>
    <x v="1"/>
    <x v="0"/>
    <x v="1"/>
    <n v="96043931"/>
    <s v="V52552.1"/>
    <n v="120"/>
    <d v="2001-05-01T21:00:00"/>
    <d v="2001-05-31T21:00:00"/>
  </r>
  <r>
    <x v="16"/>
    <x v="1"/>
    <n v="3000"/>
    <n v="0.89999999999999991"/>
    <n v="1160820"/>
    <d v="2001-04-24T10:54:44"/>
    <s v="J. Aron &amp; Company"/>
    <x v="2"/>
    <x v="0"/>
    <x v="0"/>
    <x v="1"/>
    <x v="4"/>
    <n v="44283"/>
    <s v="US Gas Swap      Nymex                   Jun01           USD/MM-L"/>
    <x v="5"/>
    <x v="0"/>
    <x v="0"/>
    <x v="2"/>
    <x v="0"/>
    <n v="5.1180000000000003"/>
    <s v="ADM88756"/>
    <s v="JARNOLD"/>
    <s v="NG-Price"/>
    <x v="1"/>
    <x v="0"/>
    <x v="1"/>
    <n v="96043931"/>
    <s v="V52551.1"/>
    <n v="120"/>
    <d v="2001-06-01T21:00:00"/>
    <d v="2001-06-30T21:00:00"/>
  </r>
  <r>
    <x v="16"/>
    <x v="2"/>
    <n v="800"/>
    <n v="4"/>
    <n v="1161161"/>
    <d v="2001-04-24T11:57:44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m/>
    <n v="590888.1"/>
    <n v="3246"/>
    <d v="2001-04-30T21:00:00"/>
    <d v="2001-04-30T21:00:00"/>
  </r>
  <r>
    <x v="16"/>
    <x v="1"/>
    <n v="310000"/>
    <n v="77.5"/>
    <n v="1161911"/>
    <d v="2001-04-24T14:07:46"/>
    <s v="CMS Marketing, Services and Trading Company"/>
    <x v="1"/>
    <x v="0"/>
    <x v="0"/>
    <x v="1"/>
    <x v="2"/>
    <n v="38611"/>
    <s v="US Gas Basis     ANR OK                  May01           USD/MM"/>
    <x v="1"/>
    <x v="4"/>
    <x v="0"/>
    <x v="1"/>
    <x v="0"/>
    <n v="-0.09"/>
    <s v="CHRISW001"/>
    <s v="ALEWIS"/>
    <s v="GD-CENTRAL"/>
    <x v="1"/>
    <x v="0"/>
    <x v="1"/>
    <n v="96014540"/>
    <s v="V53539.1"/>
    <n v="53295"/>
    <d v="2001-05-01T21:00:00"/>
    <d v="2001-05-31T21:00:00"/>
  </r>
  <r>
    <x v="16"/>
    <x v="2"/>
    <n v="800"/>
    <n v="4"/>
    <n v="1162059"/>
    <d v="2001-04-24T14:45:00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.5"/>
    <s v="howardte"/>
    <s v="JQUENET"/>
    <s v="ST-PJM"/>
    <x v="0"/>
    <x v="0"/>
    <x v="0"/>
    <n v="96006417"/>
    <n v="591147.1"/>
    <n v="56264"/>
    <d v="2001-04-30T21:00:00"/>
    <d v="2001-04-30T21:00:00"/>
  </r>
  <r>
    <x v="16"/>
    <x v="2"/>
    <n v="800"/>
    <n v="4"/>
    <n v="1162078"/>
    <d v="2001-04-24T14:49:29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"/>
    <s v="howardte"/>
    <s v="JQUENET"/>
    <s v="ST-PJM"/>
    <x v="0"/>
    <x v="0"/>
    <x v="0"/>
    <n v="96006417"/>
    <n v="591164.1"/>
    <n v="56264"/>
    <d v="2001-04-30T21:00:00"/>
    <d v="2001-04-30T21:00:00"/>
  </r>
  <r>
    <x v="16"/>
    <x v="2"/>
    <n v="24000"/>
    <n v="120"/>
    <n v="1162128"/>
    <d v="2001-04-24T15:00:50"/>
    <s v="Aquila Energy Marketing Corporation"/>
    <x v="1"/>
    <x v="0"/>
    <x v="0"/>
    <x v="0"/>
    <x v="3"/>
    <n v="7473"/>
    <s v="US Pwr Phy Firm  NEPOOL Peak             Jun01           USD/MWh"/>
    <x v="1"/>
    <x v="3"/>
    <x v="0"/>
    <x v="0"/>
    <x v="0"/>
    <n v="74"/>
    <s v="JEFFK003"/>
    <s v="DDAVIS"/>
    <s v="LT-New England"/>
    <x v="0"/>
    <x v="0"/>
    <x v="0"/>
    <n v="96009016"/>
    <n v="591192.1"/>
    <n v="18"/>
    <d v="2001-06-01T17:11:00"/>
    <d v="2001-06-30T17:11:00"/>
  </r>
  <r>
    <x v="17"/>
    <x v="2"/>
    <n v="800"/>
    <n v="4"/>
    <n v="1162782"/>
    <d v="2001-04-25T06:37:35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5"/>
    <s v="howardte"/>
    <s v="JQUENET"/>
    <s v="ST-PJM"/>
    <x v="0"/>
    <x v="0"/>
    <x v="0"/>
    <m/>
    <n v="591413.1"/>
    <n v="3246"/>
    <d v="2001-04-26T21:00:00"/>
    <d v="2001-04-26T21:00:00"/>
  </r>
  <r>
    <x v="17"/>
    <x v="2"/>
    <n v="800"/>
    <n v="4"/>
    <n v="1162784"/>
    <d v="2001-04-25T06:37:47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4"/>
    <s v="howardte"/>
    <s v="JQUENET"/>
    <s v="ST-PJM"/>
    <x v="0"/>
    <x v="0"/>
    <x v="0"/>
    <m/>
    <n v="591415.1"/>
    <n v="3246"/>
    <d v="2001-04-26T21:00:00"/>
    <d v="2001-04-26T21:00:00"/>
  </r>
  <r>
    <x v="17"/>
    <x v="2"/>
    <n v="4000"/>
    <n v="20"/>
    <n v="1162799"/>
    <d v="2001-04-25T06:41:38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7.5"/>
    <s v="howardte"/>
    <s v="JQUENET"/>
    <s v="ST-PJM"/>
    <x v="0"/>
    <x v="0"/>
    <x v="0"/>
    <m/>
    <n v="591430.1"/>
    <n v="3246"/>
    <d v="2001-04-30T21:00:00"/>
    <d v="2001-05-04T21:00:00"/>
  </r>
  <r>
    <x v="17"/>
    <x v="2"/>
    <n v="800"/>
    <n v="4"/>
    <n v="1162828"/>
    <d v="2001-04-25T06:52:01"/>
    <s v="Peco Energy Company"/>
    <x v="0"/>
    <x v="0"/>
    <x v="0"/>
    <x v="0"/>
    <x v="3"/>
    <n v="29088"/>
    <s v="US Pwr Phy Firm  PJM-W Peak              26Apr01         USD/MWh"/>
    <x v="3"/>
    <x v="0"/>
    <x v="0"/>
    <x v="0"/>
    <x v="0"/>
    <n v="40"/>
    <s v="howardte"/>
    <s v="JQUENET"/>
    <s v="ST-PJM"/>
    <x v="0"/>
    <x v="0"/>
    <x v="0"/>
    <m/>
    <n v="591452.1"/>
    <n v="5607"/>
    <d v="2001-04-26T21:00:00"/>
    <d v="2001-04-26T21:00:00"/>
  </r>
  <r>
    <x v="17"/>
    <x v="2"/>
    <n v="24800"/>
    <n v="124"/>
    <n v="1163104"/>
    <d v="2001-04-25T07:42:34"/>
    <s v="Reliant Energy Services, Inc."/>
    <x v="0"/>
    <x v="0"/>
    <x v="0"/>
    <x v="0"/>
    <x v="3"/>
    <n v="32889"/>
    <s v="US Pwr Phy Firm  PJM-W Peak              May01           USD/MWh"/>
    <x v="1"/>
    <x v="3"/>
    <x v="0"/>
    <x v="0"/>
    <x v="0"/>
    <n v="53.25"/>
    <s v="howardte"/>
    <s v="JQUENET"/>
    <s v="LT-PJM"/>
    <x v="0"/>
    <x v="0"/>
    <x v="0"/>
    <n v="96053024"/>
    <n v="591604.1"/>
    <n v="65268"/>
    <d v="2001-05-01T14:12:00"/>
    <d v="2001-05-31T14:12:00"/>
  </r>
  <r>
    <x v="17"/>
    <x v="2"/>
    <n v="24000"/>
    <n v="120"/>
    <n v="1163210"/>
    <d v="2001-04-25T07:57:51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"/>
    <s v="gregwoysh"/>
    <s v="DDAVIS"/>
    <s v="LT-New England"/>
    <x v="0"/>
    <x v="0"/>
    <x v="0"/>
    <n v="96004396"/>
    <n v="591648.1"/>
    <n v="64245"/>
    <d v="2001-09-01T17:11:00"/>
    <d v="2001-09-30T17:11:00"/>
  </r>
  <r>
    <x v="17"/>
    <x v="0"/>
    <n v="400"/>
    <n v="3"/>
    <n v="1163761"/>
    <d v="2001-04-25T08:30:43"/>
    <s v="BP Energy Company"/>
    <x v="1"/>
    <x v="0"/>
    <x v="0"/>
    <x v="0"/>
    <x v="1"/>
    <n v="29386"/>
    <s v="US Pwr Phy CAISO SP15 OffPk              26Apr01         USD/MWh"/>
    <x v="1"/>
    <x v="1"/>
    <x v="0"/>
    <x v="0"/>
    <x v="0"/>
    <n v="124"/>
    <s v="EPIER006"/>
    <s v="CMALLOR"/>
    <s v="ST-CA"/>
    <x v="0"/>
    <x v="0"/>
    <x v="0"/>
    <n v="96004381"/>
    <n v="591839.1"/>
    <n v="12"/>
    <d v="2001-04-26T21:00:00"/>
    <d v="2001-04-26T21:00:00"/>
  </r>
  <r>
    <x v="17"/>
    <x v="1"/>
    <n v="155000"/>
    <n v="46.499999999999993"/>
    <n v="1163964"/>
    <d v="2001-04-25T08:39:19"/>
    <s v="Dynegy Marketing and Trade"/>
    <x v="0"/>
    <x v="0"/>
    <x v="0"/>
    <x v="1"/>
    <x v="4"/>
    <n v="36239"/>
    <s v="US Gas Daily     IF GD/D EP-SJ           May01           USD/MM"/>
    <x v="1"/>
    <x v="2"/>
    <x v="0"/>
    <x v="1"/>
    <x v="0"/>
    <n v="9.2499999999999999E-2"/>
    <s v="touchstone"/>
    <s v="JTHOLT"/>
    <s v="West-SW"/>
    <x v="1"/>
    <x v="0"/>
    <x v="1"/>
    <n v="95000199"/>
    <s v="V54654.1"/>
    <n v="61981"/>
    <d v="2001-05-01T21:00:00"/>
    <d v="2001-05-31T21:00:00"/>
  </r>
  <r>
    <x v="17"/>
    <x v="0"/>
    <n v="36800"/>
    <n v="276"/>
    <n v="1164557"/>
    <d v="2001-04-25T08:56:17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440"/>
    <s v="MESPOSITO"/>
    <s v="MSWERZB"/>
    <s v="LT-NW"/>
    <x v="0"/>
    <x v="0"/>
    <x v="0"/>
    <n v="96004354"/>
    <n v="591955.1"/>
    <n v="29605"/>
    <d v="2001-07-01T16:50:00"/>
    <d v="2001-09-30T16:50:00"/>
  </r>
  <r>
    <x v="17"/>
    <x v="2"/>
    <n v="24000"/>
    <n v="120"/>
    <n v="1164993"/>
    <d v="2001-04-25T09:06:47"/>
    <s v="Williams Energy Marketing &amp; Trading Company"/>
    <x v="0"/>
    <x v="0"/>
    <x v="0"/>
    <x v="0"/>
    <x v="3"/>
    <n v="3942"/>
    <s v="US Pwr Phy Firm  PJM-W Peak              Sep01           USD/MWh"/>
    <x v="3"/>
    <x v="0"/>
    <x v="0"/>
    <x v="0"/>
    <x v="0"/>
    <n v="46.5"/>
    <s v="howardte"/>
    <s v="RBENSON"/>
    <s v="LT-PJM"/>
    <x v="0"/>
    <x v="0"/>
    <x v="0"/>
    <n v="96004396"/>
    <n v="591982.1"/>
    <n v="64245"/>
    <d v="2001-09-01T14:12:00"/>
    <d v="2001-09-30T14:12:00"/>
  </r>
  <r>
    <x v="17"/>
    <x v="1"/>
    <n v="310000"/>
    <n v="92.999999999999986"/>
    <n v="1165018"/>
    <d v="2001-04-25T09:07:45"/>
    <s v="AEP Energy Services, Inc."/>
    <x v="0"/>
    <x v="0"/>
    <x v="0"/>
    <x v="1"/>
    <x v="4"/>
    <n v="41763"/>
    <s v="US Gas Daily     IF GD/D NGPL MidCont    May01           USD/MM"/>
    <x v="1"/>
    <x v="4"/>
    <x v="0"/>
    <x v="1"/>
    <x v="0"/>
    <n v="-2.2499999999999999E-2"/>
    <s v="ralphtrois"/>
    <s v="ALEWIS"/>
    <s v="GD-CENTRAL"/>
    <x v="1"/>
    <x v="0"/>
    <x v="1"/>
    <n v="96021110"/>
    <s v="V54914.1"/>
    <n v="57399"/>
    <d v="2001-05-01T21:00:00"/>
    <d v="2001-05-31T21:00:00"/>
  </r>
  <r>
    <x v="17"/>
    <x v="1"/>
    <n v="310000"/>
    <n v="92.999999999999986"/>
    <n v="1165794"/>
    <d v="2001-04-25T09:38:13"/>
    <s v="Western Gas Resources, Inc."/>
    <x v="0"/>
    <x v="0"/>
    <x v="0"/>
    <x v="1"/>
    <x v="4"/>
    <n v="42364"/>
    <s v="US Gas Daily     IF GD/D Waha            May01           USD/MM"/>
    <x v="1"/>
    <x v="4"/>
    <x v="0"/>
    <x v="1"/>
    <x v="0"/>
    <n v="2.5000000000000001E-3"/>
    <s v="ralphtrois"/>
    <s v="EBASS"/>
    <s v="FT-Texas"/>
    <x v="1"/>
    <x v="0"/>
    <x v="1"/>
    <n v="95000242"/>
    <s v="V55157.1"/>
    <n v="232"/>
    <d v="2001-05-01T21:00:00"/>
    <d v="2001-05-31T21:00:00"/>
  </r>
  <r>
    <x v="17"/>
    <x v="1"/>
    <n v="155000"/>
    <n v="38.75"/>
    <n v="1165878"/>
    <d v="2001-04-25T09:40:43"/>
    <s v="Cargill Energy, a division of Cargill, Incorporated"/>
    <x v="1"/>
    <x v="0"/>
    <x v="0"/>
    <x v="1"/>
    <x v="2"/>
    <n v="38619"/>
    <s v="US Gas Basis     NNG Demarc              May01           USD/MM"/>
    <x v="1"/>
    <x v="2"/>
    <x v="0"/>
    <x v="1"/>
    <x v="0"/>
    <n v="-2.5000000000000001E-2"/>
    <s v="CHRISW001"/>
    <s v="ALEWIS"/>
    <s v="GD-CENTRAL"/>
    <x v="1"/>
    <x v="0"/>
    <x v="1"/>
    <n v="96043502"/>
    <s v="V55185.1"/>
    <n v="57543"/>
    <d v="2001-05-01T21:00:00"/>
    <d v="2001-05-31T21:00:00"/>
  </r>
  <r>
    <x v="17"/>
    <x v="2"/>
    <n v="24800"/>
    <n v="124"/>
    <n v="1167174"/>
    <d v="2001-04-25T11:31:52"/>
    <s v="El Paso Merchant Energy, L.P."/>
    <x v="1"/>
    <x v="0"/>
    <x v="0"/>
    <x v="0"/>
    <x v="3"/>
    <n v="32889"/>
    <s v="US Pwr Phy Firm  PJM-W Peak              May01           USD/MWh"/>
    <x v="1"/>
    <x v="3"/>
    <x v="0"/>
    <x v="0"/>
    <x v="0"/>
    <n v="53"/>
    <s v="ZACHA007"/>
    <s v="JQUENET"/>
    <s v="LT-PJM"/>
    <x v="0"/>
    <x v="0"/>
    <x v="0"/>
    <n v="96057469"/>
    <n v="592262.1"/>
    <n v="53350"/>
    <d v="2001-05-01T14:12:00"/>
    <d v="2001-05-31T14:12:00"/>
  </r>
  <r>
    <x v="17"/>
    <x v="2"/>
    <n v="4000"/>
    <n v="20"/>
    <n v="1167424"/>
    <d v="2001-04-25T12:16:51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25"/>
    <s v="howardte"/>
    <s v="JQUENET"/>
    <s v="ST-PJM"/>
    <x v="0"/>
    <x v="0"/>
    <x v="0"/>
    <m/>
    <n v="592329.1"/>
    <n v="3246"/>
    <d v="2001-04-30T21:00:00"/>
    <d v="2001-05-04T21:00:00"/>
  </r>
  <r>
    <x v="17"/>
    <x v="2"/>
    <n v="3200"/>
    <n v="16"/>
    <n v="1167425"/>
    <d v="2001-04-25T12:16:59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58.25"/>
    <s v="howardte"/>
    <s v="JQUENET"/>
    <s v="ST-PJM"/>
    <x v="0"/>
    <x v="0"/>
    <x v="0"/>
    <m/>
    <n v="592330.1"/>
    <n v="3246"/>
    <d v="2001-05-01T21:00:00"/>
    <d v="2001-05-04T21:00:00"/>
  </r>
  <r>
    <x v="17"/>
    <x v="2"/>
    <n v="3200"/>
    <n v="16"/>
    <n v="1167544"/>
    <d v="2001-04-25T12:48:45"/>
    <s v="HQ Energy Services (U.S.) Inc."/>
    <x v="0"/>
    <x v="0"/>
    <x v="0"/>
    <x v="0"/>
    <x v="3"/>
    <n v="49217"/>
    <s v="US Pwr Phy Firm  NEPOOL Peak             01-04May01      USD/MWh"/>
    <x v="3"/>
    <x v="0"/>
    <x v="0"/>
    <x v="0"/>
    <x v="0"/>
    <n v="55"/>
    <s v="gregwoysh"/>
    <s v="PBRODER"/>
    <s v="ST-New England"/>
    <x v="0"/>
    <x v="0"/>
    <x v="0"/>
    <n v="96020991"/>
    <n v="592379.1"/>
    <n v="66682"/>
    <d v="2001-05-01T21:00:00"/>
    <d v="2001-05-04T21:00:00"/>
  </r>
  <r>
    <x v="17"/>
    <x v="2"/>
    <n v="4000"/>
    <n v="20"/>
    <n v="1168055"/>
    <d v="2001-04-25T13:34:23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5"/>
    <s v="howardte"/>
    <s v="JQUENET"/>
    <s v="ST-PJM"/>
    <x v="0"/>
    <x v="0"/>
    <x v="0"/>
    <m/>
    <n v="592453.1"/>
    <n v="3246"/>
    <d v="2001-04-30T21:00:00"/>
    <d v="2001-05-04T21:00:00"/>
  </r>
  <r>
    <x v="17"/>
    <x v="2"/>
    <n v="2400"/>
    <n v="12"/>
    <n v="1168275"/>
    <d v="2001-04-25T14:02:07"/>
    <s v="Virginia Electric and Power Company"/>
    <x v="0"/>
    <x v="0"/>
    <x v="0"/>
    <x v="0"/>
    <x v="3"/>
    <n v="29086"/>
    <s v="US Pwr Phy Firm  PJM-W Peak              27Apr01         USD/MWh"/>
    <x v="6"/>
    <x v="0"/>
    <x v="0"/>
    <x v="0"/>
    <x v="0"/>
    <n v="40.450000000000003"/>
    <s v="howardte"/>
    <s v="JQUENET"/>
    <s v="ST-PJM"/>
    <x v="0"/>
    <x v="0"/>
    <x v="0"/>
    <m/>
    <n v="592492.1"/>
    <n v="3246"/>
    <d v="2001-04-27T21:00:00"/>
    <d v="2001-04-27T21:00:00"/>
  </r>
  <r>
    <x v="18"/>
    <x v="2"/>
    <n v="4000"/>
    <n v="20"/>
    <n v="1169481"/>
    <d v="2001-04-26T06:34:42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63.25"/>
    <s v="howardte"/>
    <s v="JQUENET"/>
    <s v="ST-PJM"/>
    <x v="0"/>
    <x v="0"/>
    <x v="0"/>
    <m/>
    <n v="592854.1"/>
    <n v="3246"/>
    <d v="2001-04-30T21:00:00"/>
    <d v="2001-05-04T21:00:00"/>
  </r>
  <r>
    <x v="18"/>
    <x v="2"/>
    <n v="800"/>
    <n v="4"/>
    <n v="1169636"/>
    <d v="2001-04-26T07:05:28"/>
    <s v="HQ Energy Services (U.S.) Inc."/>
    <x v="0"/>
    <x v="0"/>
    <x v="0"/>
    <x v="0"/>
    <x v="3"/>
    <n v="49119"/>
    <s v="US Pwr Phy Firm  PJM-W Peak              30Apr01         USD/MWh"/>
    <x v="3"/>
    <x v="0"/>
    <x v="0"/>
    <x v="0"/>
    <x v="0"/>
    <n v="60"/>
    <s v="howardte"/>
    <s v="JQUENET"/>
    <s v="ST-PJM"/>
    <x v="0"/>
    <x v="0"/>
    <x v="0"/>
    <n v="96020991"/>
    <n v="592972.1"/>
    <n v="66682"/>
    <d v="2001-04-30T21:00:00"/>
    <d v="2001-04-30T21:00:00"/>
  </r>
  <r>
    <x v="18"/>
    <x v="2"/>
    <n v="800"/>
    <n v="4"/>
    <n v="1169638"/>
    <d v="2001-04-26T07:06:09"/>
    <s v="Constellation Power Source, Inc.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n v="96057479"/>
    <n v="592973.1"/>
    <n v="55134"/>
    <d v="2001-04-30T21:00:00"/>
    <d v="2001-04-30T21:00:00"/>
  </r>
  <r>
    <x v="18"/>
    <x v="2"/>
    <n v="800"/>
    <n v="4"/>
    <n v="1169759"/>
    <d v="2001-04-26T07:24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m/>
    <n v="593015.1"/>
    <n v="3246"/>
    <d v="2001-04-27T21:00:00"/>
    <d v="2001-04-27T21:00:00"/>
  </r>
  <r>
    <x v="18"/>
    <x v="2"/>
    <n v="800"/>
    <n v="4"/>
    <n v="1169761"/>
    <d v="2001-04-26T07:24:51"/>
    <s v="Constellation Power Source, Inc.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n v="96057479"/>
    <n v="593016.1"/>
    <n v="55134"/>
    <d v="2001-04-27T21:00:00"/>
    <d v="2001-04-27T21:00:00"/>
  </r>
  <r>
    <x v="18"/>
    <x v="2"/>
    <n v="800"/>
    <n v="4"/>
    <n v="1169783"/>
    <d v="2001-04-26T07:29:32"/>
    <s v="Mirant Americas Energy Marketing, L.P."/>
    <x v="0"/>
    <x v="0"/>
    <x v="0"/>
    <x v="0"/>
    <x v="3"/>
    <n v="29082"/>
    <s v="US Pwr Phy Firm  NEPOOL Peak             27Apr01         USD/MWh"/>
    <x v="3"/>
    <x v="0"/>
    <x v="0"/>
    <x v="0"/>
    <x v="0"/>
    <n v="48"/>
    <s v="gregwoysh"/>
    <s v="PBRODER"/>
    <s v="ST-New England"/>
    <x v="0"/>
    <x v="0"/>
    <x v="0"/>
    <n v="96006417"/>
    <n v="593030.1"/>
    <n v="56264"/>
    <d v="2001-04-27T21:00:00"/>
    <d v="2001-04-27T21:00:00"/>
  </r>
  <r>
    <x v="18"/>
    <x v="2"/>
    <n v="800"/>
    <n v="4"/>
    <n v="1169802"/>
    <d v="2001-04-26T07:32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9"/>
    <s v="howardte"/>
    <s v="JQUENET"/>
    <s v="ST-PJM"/>
    <x v="0"/>
    <x v="0"/>
    <x v="0"/>
    <m/>
    <n v="593039.1"/>
    <n v="3246"/>
    <d v="2001-04-27T21:00:00"/>
    <d v="2001-04-27T21:00:00"/>
  </r>
  <r>
    <x v="18"/>
    <x v="2"/>
    <n v="800"/>
    <n v="4"/>
    <n v="1169838"/>
    <d v="2001-04-26T07:36:46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799999999999997"/>
    <s v="howardte"/>
    <s v="JQUENET"/>
    <s v="ST-PJM"/>
    <x v="0"/>
    <x v="0"/>
    <x v="0"/>
    <m/>
    <n v="593054.1"/>
    <n v="3246"/>
    <d v="2001-04-27T21:00:00"/>
    <d v="2001-04-27T21:00:00"/>
  </r>
  <r>
    <x v="18"/>
    <x v="2"/>
    <n v="800"/>
    <n v="4"/>
    <n v="1169851"/>
    <d v="2001-04-26T07:37:52"/>
    <s v="Axia Energy, LP"/>
    <x v="1"/>
    <x v="0"/>
    <x v="0"/>
    <x v="0"/>
    <x v="6"/>
    <n v="32198"/>
    <s v="US Pwr Fin Swap  ISO NY Z-G Peak         27Apr01         USD/MWh"/>
    <x v="1"/>
    <x v="3"/>
    <x v="0"/>
    <x v="0"/>
    <x v="0"/>
    <n v="47.5"/>
    <s v="JEFFK003"/>
    <s v="GGUPTA"/>
    <s v="ST-New England"/>
    <x v="0"/>
    <x v="0"/>
    <x v="1"/>
    <n v="96057022"/>
    <n v="593057.1"/>
    <n v="91219"/>
    <d v="2001-04-27T21:00:00"/>
    <d v="2001-04-27T21:00:00"/>
  </r>
  <r>
    <x v="18"/>
    <x v="2"/>
    <n v="800"/>
    <n v="4"/>
    <n v="1170056"/>
    <d v="2001-04-26T07:58:37"/>
    <s v="HQ Energy Services (U.S.) Inc."/>
    <x v="0"/>
    <x v="0"/>
    <x v="0"/>
    <x v="0"/>
    <x v="3"/>
    <n v="29082"/>
    <s v="US Pwr Phy Firm  NEPOOL Peak             27Apr01         USD/MWh"/>
    <x v="3"/>
    <x v="0"/>
    <x v="0"/>
    <x v="0"/>
    <x v="0"/>
    <n v="47.5"/>
    <s v="gregwoysh"/>
    <s v="PBRODER"/>
    <s v="ST-New England"/>
    <x v="0"/>
    <x v="0"/>
    <x v="0"/>
    <n v="96020991"/>
    <n v="593104.1"/>
    <n v="66682"/>
    <d v="2001-04-27T21:00:00"/>
    <d v="2001-04-27T21:00:00"/>
  </r>
  <r>
    <x v="18"/>
    <x v="2"/>
    <n v="800"/>
    <n v="4"/>
    <n v="1170127"/>
    <d v="2001-04-26T08:01:49"/>
    <s v="NRG Power Marketing Inc."/>
    <x v="1"/>
    <x v="0"/>
    <x v="0"/>
    <x v="0"/>
    <x v="6"/>
    <n v="30594"/>
    <s v="US Pwr Fin Swap  ISO NY Z-A Peak         27Apr01         USD/MWh"/>
    <x v="3"/>
    <x v="0"/>
    <x v="0"/>
    <x v="0"/>
    <x v="0"/>
    <n v="39"/>
    <s v="JEFFK003"/>
    <s v="GGUPTA"/>
    <s v="ST-New England"/>
    <x v="0"/>
    <x v="0"/>
    <x v="1"/>
    <m/>
    <n v="593122.1"/>
    <n v="69121"/>
    <d v="2001-04-27T21:00:00"/>
    <d v="2001-04-27T21:00:00"/>
  </r>
  <r>
    <x v="18"/>
    <x v="1"/>
    <n v="155000"/>
    <n v="38.75"/>
    <n v="1170548"/>
    <d v="2001-04-26T08:20:38"/>
    <s v="Western Gas Resources, Inc."/>
    <x v="1"/>
    <x v="0"/>
    <x v="0"/>
    <x v="1"/>
    <x v="2"/>
    <n v="36165"/>
    <s v="US Gas Basis     TETCO ELA               May01           USD/MM"/>
    <x v="1"/>
    <x v="2"/>
    <x v="0"/>
    <x v="1"/>
    <x v="0"/>
    <n v="-0.08"/>
    <s v="GREGH002"/>
    <s v="SBRAWNE"/>
    <s v="FT-East"/>
    <x v="1"/>
    <x v="0"/>
    <x v="1"/>
    <n v="95000242"/>
    <s v="V58131.1"/>
    <n v="232"/>
    <d v="2001-05-01T21:00:00"/>
    <d v="2001-05-31T21:00:00"/>
  </r>
  <r>
    <x v="18"/>
    <x v="0"/>
    <n v="800"/>
    <n v="6"/>
    <n v="1170623"/>
    <d v="2001-04-26T08:24:55"/>
    <s v="BP Energy Company"/>
    <x v="1"/>
    <x v="0"/>
    <x v="0"/>
    <x v="0"/>
    <x v="1"/>
    <n v="29487"/>
    <s v="US Pwr Phy CAISO NP15 Peak               27-28Apr01      USD/MWh"/>
    <x v="1"/>
    <x v="1"/>
    <x v="0"/>
    <x v="0"/>
    <x v="0"/>
    <n v="310"/>
    <s v="EPIER006"/>
    <s v="JRICHTE"/>
    <s v="ST-CA"/>
    <x v="0"/>
    <x v="0"/>
    <x v="0"/>
    <n v="96004381"/>
    <n v="593278.1"/>
    <n v="12"/>
    <d v="2001-04-27T21:00:00"/>
    <d v="2001-04-28T21:00:00"/>
  </r>
  <r>
    <x v="18"/>
    <x v="1"/>
    <n v="930000"/>
    <n v="279"/>
    <n v="1171415"/>
    <d v="2001-04-26T08:50:10"/>
    <s v="Avista Energy, Inc."/>
    <x v="0"/>
    <x v="0"/>
    <x v="0"/>
    <x v="1"/>
    <x v="4"/>
    <n v="36228"/>
    <s v="US Gas Daily     IF GD/D HHub            May01           USD/MM"/>
    <x v="1"/>
    <x v="6"/>
    <x v="0"/>
    <x v="1"/>
    <x v="0"/>
    <n v="-5.0000000000000001E-3"/>
    <s v="ralphtrois"/>
    <s v="PKEAVEY"/>
    <s v="G-DAILY-EST"/>
    <x v="1"/>
    <x v="0"/>
    <x v="1"/>
    <n v="96016709"/>
    <s v="V58339.1"/>
    <n v="55265"/>
    <d v="2001-05-01T21:00:00"/>
    <d v="2001-05-31T21:00:00"/>
  </r>
  <r>
    <x v="18"/>
    <x v="1"/>
    <n v="755000"/>
    <n v="226.5"/>
    <n v="1171501"/>
    <d v="2001-04-26T08:52:17"/>
    <s v="Reliant Energy Services, Inc."/>
    <x v="0"/>
    <x v="0"/>
    <x v="0"/>
    <x v="1"/>
    <x v="5"/>
    <n v="32953"/>
    <s v="CAN Gas Basis    AECO                    Nov01-Mar02     USD/MM"/>
    <x v="2"/>
    <x v="0"/>
    <x v="0"/>
    <x v="1"/>
    <x v="0"/>
    <n v="-0.19500000000000001"/>
    <s v="touchstone"/>
    <s v="JMCKAY"/>
    <s v="FT-CAND-EGSC"/>
    <x v="1"/>
    <x v="0"/>
    <x v="2"/>
    <n v="96000103"/>
    <s v="V58373.1"/>
    <n v="65268"/>
    <d v="2001-11-01T00:00:00"/>
    <d v="2002-03-31T00:00:00"/>
  </r>
  <r>
    <x v="18"/>
    <x v="1"/>
    <n v="155000"/>
    <n v="46.5"/>
    <n v="1171583"/>
    <d v="2001-04-26T08:54:13"/>
    <s v="AEP Energy Services, Inc."/>
    <x v="0"/>
    <x v="0"/>
    <x v="0"/>
    <x v="1"/>
    <x v="2"/>
    <n v="36167"/>
    <s v="US Gas Basis     Transco St.65           May01           USD/MM"/>
    <x v="1"/>
    <x v="2"/>
    <x v="0"/>
    <x v="1"/>
    <x v="0"/>
    <n v="1.7500000000000002E-2"/>
    <s v="ralphtrois"/>
    <s v="SBRAWNE"/>
    <s v="FT-East"/>
    <x v="1"/>
    <x v="0"/>
    <x v="1"/>
    <n v="96021110"/>
    <s v="V58386.1"/>
    <n v="57399"/>
    <d v="2001-05-01T21:00:00"/>
    <d v="2001-05-31T21:00:00"/>
  </r>
  <r>
    <x v="18"/>
    <x v="1"/>
    <n v="310000"/>
    <n v="93"/>
    <n v="1171685"/>
    <d v="2001-04-26T08:57:11"/>
    <s v="Mirant Americas Energy Marketing, L.P."/>
    <x v="0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MattHandle"/>
    <s v="PKEAVEY"/>
    <s v="G-DAILY-EST"/>
    <x v="1"/>
    <x v="0"/>
    <x v="1"/>
    <n v="95000281"/>
    <s v="V58410.1"/>
    <n v="56264"/>
    <d v="2001-05-01T21:00:00"/>
    <d v="2001-05-31T21:00:00"/>
  </r>
  <r>
    <x v="18"/>
    <x v="1"/>
    <n v="765000"/>
    <n v="229.5"/>
    <n v="1172638"/>
    <d v="2001-04-26T09:20:25"/>
    <s v="J. Aron &amp; Company"/>
    <x v="0"/>
    <x v="0"/>
    <x v="0"/>
    <x v="1"/>
    <x v="5"/>
    <n v="48544"/>
    <s v="CAN Gas Basis    AECO                    Jun-Oct01       USD/MM"/>
    <x v="1"/>
    <x v="2"/>
    <x v="0"/>
    <x v="1"/>
    <x v="0"/>
    <n v="-0.28999999999999998"/>
    <s v="touchstone"/>
    <s v="JMCKAY"/>
    <s v="FT-CAND-EGSC"/>
    <x v="1"/>
    <x v="0"/>
    <x v="2"/>
    <n v="96043931"/>
    <s v="V58678.1"/>
    <n v="120"/>
    <d v="2001-06-01T00:00:00"/>
    <d v="2001-10-31T00:00:00"/>
  </r>
  <r>
    <x v="18"/>
    <x v="2"/>
    <n v="24800"/>
    <n v="124"/>
    <n v="1172709"/>
    <d v="2001-04-26T09:22:31"/>
    <s v="Mirant Americas Energy Marketing, L.P."/>
    <x v="1"/>
    <x v="0"/>
    <x v="0"/>
    <x v="0"/>
    <x v="6"/>
    <n v="30183"/>
    <s v="US Pwr Fin Swap  ISO NY Z-A Peak         May01           USD/MWh"/>
    <x v="1"/>
    <x v="3"/>
    <x v="0"/>
    <x v="0"/>
    <x v="0"/>
    <n v="50.5"/>
    <s v="JEFFK003"/>
    <s v="DDAVIS"/>
    <s v="LT-New England"/>
    <x v="0"/>
    <x v="0"/>
    <x v="1"/>
    <n v="95000281"/>
    <n v="593453.1"/>
    <n v="56264"/>
    <d v="2001-05-01T00:00:00"/>
    <d v="2001-05-31T00:00:00"/>
  </r>
  <r>
    <x v="18"/>
    <x v="1"/>
    <n v="620000"/>
    <n v="186"/>
    <n v="1173300"/>
    <d v="2001-04-26T09:41:58"/>
    <s v="TXU Energy Trading Company"/>
    <x v="0"/>
    <x v="0"/>
    <x v="0"/>
    <x v="1"/>
    <x v="4"/>
    <n v="36241"/>
    <s v="US Gas Daily     IF GD/D TCOPool         May01           USD/MM"/>
    <x v="1"/>
    <x v="7"/>
    <x v="0"/>
    <x v="1"/>
    <x v="0"/>
    <n v="5.0000000000000001E-3"/>
    <s v="ralphtrois"/>
    <s v="PKEAVEY"/>
    <s v="G-DAILY-EST"/>
    <x v="1"/>
    <x v="0"/>
    <x v="1"/>
    <n v="96038419"/>
    <s v="V58914.1"/>
    <n v="69034"/>
    <d v="2001-05-01T21:00:00"/>
    <d v="2001-05-31T21:00:00"/>
  </r>
  <r>
    <x v="18"/>
    <x v="1"/>
    <n v="620000"/>
    <n v="186"/>
    <n v="1173304"/>
    <d v="2001-04-26T09:42:10"/>
    <s v="TXU Energy Trading Company"/>
    <x v="0"/>
    <x v="0"/>
    <x v="0"/>
    <x v="1"/>
    <x v="4"/>
    <n v="42165"/>
    <s v="US Gas Daily     IF GD/D CNG SP          May01           USD/MM"/>
    <x v="7"/>
    <x v="0"/>
    <x v="0"/>
    <x v="1"/>
    <x v="0"/>
    <n v="0"/>
    <s v="MattHandle"/>
    <s v="PKEAVEY"/>
    <s v="G-DAILY-EST"/>
    <x v="1"/>
    <x v="0"/>
    <x v="1"/>
    <n v="96038419"/>
    <s v="V58918.1"/>
    <n v="69034"/>
    <d v="2001-05-01T21:00:00"/>
    <d v="2001-05-31T21:00:00"/>
  </r>
  <r>
    <x v="18"/>
    <x v="2"/>
    <n v="800"/>
    <n v="4"/>
    <n v="1173447"/>
    <d v="2001-04-26T09:45:29"/>
    <s v="Aquila Energy Marketing Corporation"/>
    <x v="1"/>
    <x v="0"/>
    <x v="0"/>
    <x v="0"/>
    <x v="3"/>
    <n v="29082"/>
    <s v="US Pwr Phy Firm  NEPOOL Peak             27Apr01         USD/MWh"/>
    <x v="1"/>
    <x v="3"/>
    <x v="0"/>
    <x v="0"/>
    <x v="0"/>
    <n v="47.75"/>
    <s v="JEFFK003"/>
    <s v="PBRODER"/>
    <s v="ST-New England"/>
    <x v="0"/>
    <x v="0"/>
    <x v="0"/>
    <n v="96009016"/>
    <n v="593530.1"/>
    <n v="18"/>
    <d v="2001-04-27T21:00:00"/>
    <d v="2001-04-27T21:00:00"/>
  </r>
  <r>
    <x v="18"/>
    <x v="0"/>
    <n v="12400"/>
    <n v="93"/>
    <n v="1173866"/>
    <d v="2001-04-26T10:08:12"/>
    <s v="Mirant Americas Energy Marketing, L.P."/>
    <x v="1"/>
    <x v="0"/>
    <x v="0"/>
    <x v="0"/>
    <x v="0"/>
    <n v="36468"/>
    <s v="US Pwr Phy Firm  Mid-C Peak              May01           USD/MWh"/>
    <x v="0"/>
    <x v="0"/>
    <x v="0"/>
    <x v="0"/>
    <x v="0"/>
    <n v="314"/>
    <s v="EPIER006"/>
    <s v="MSWERZB"/>
    <s v="LT-NW"/>
    <x v="0"/>
    <x v="0"/>
    <x v="0"/>
    <n v="96006417"/>
    <n v="593584.1"/>
    <n v="56264"/>
    <d v="2001-05-01T21:00:00"/>
    <d v="2001-05-31T21:00:00"/>
  </r>
  <r>
    <x v="18"/>
    <x v="1"/>
    <n v="155000"/>
    <n v="46.5"/>
    <n v="1174563"/>
    <d v="2001-04-26T10:48:38"/>
    <s v="NRG Power Marketing Inc."/>
    <x v="2"/>
    <x v="0"/>
    <x v="0"/>
    <x v="1"/>
    <x v="4"/>
    <n v="43462"/>
    <s v="US Gas Swap      Nymex                   Jul01           USD/MM"/>
    <x v="1"/>
    <x v="2"/>
    <x v="0"/>
    <x v="1"/>
    <x v="0"/>
    <n v="5.05"/>
    <s v="fzerilli"/>
    <s v="JARNOLD"/>
    <s v="NG-Price"/>
    <x v="1"/>
    <x v="0"/>
    <x v="1"/>
    <m/>
    <s v="V59706.1"/>
    <n v="69121"/>
    <d v="2001-07-01T21:00:00"/>
    <d v="2001-07-31T21:00:00"/>
  </r>
  <r>
    <x v="18"/>
    <x v="1"/>
    <n v="155000"/>
    <n v="46.5"/>
    <n v="1174586"/>
    <d v="2001-04-26T10:49:31"/>
    <s v="Texaco Natural Gas Inc."/>
    <x v="0"/>
    <x v="0"/>
    <x v="0"/>
    <x v="1"/>
    <x v="2"/>
    <n v="37101"/>
    <s v="US Gas Basis     TENN TX                 May01           USD/MM"/>
    <x v="2"/>
    <x v="0"/>
    <x v="0"/>
    <x v="1"/>
    <x v="0"/>
    <n v="-0.12"/>
    <s v="ralphtrois"/>
    <s v="SBRAWNE"/>
    <s v="FT-East"/>
    <x v="1"/>
    <x v="0"/>
    <x v="1"/>
    <m/>
    <s v="V59722.1"/>
    <n v="3022"/>
    <d v="2001-05-01T21:00:00"/>
    <d v="2001-05-31T21:00:00"/>
  </r>
  <r>
    <x v="18"/>
    <x v="1"/>
    <n v="310000"/>
    <n v="77.5"/>
    <n v="1175025"/>
    <d v="2001-04-26T11:56:59"/>
    <s v="Conoco Inc."/>
    <x v="1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CHRISW001"/>
    <s v="PKEAVEY"/>
    <s v="G-DAILY-EST"/>
    <x v="1"/>
    <x v="0"/>
    <x v="1"/>
    <n v="96009194"/>
    <s v="V60081.1"/>
    <n v="3497"/>
    <d v="2001-05-01T21:00:00"/>
    <d v="2001-05-31T21:00:00"/>
  </r>
  <r>
    <x v="18"/>
    <x v="0"/>
    <n v="12400"/>
    <n v="93"/>
    <n v="1175261"/>
    <d v="2001-04-26T12:29:31"/>
    <s v="El Paso Merchant Energy, L.P."/>
    <x v="0"/>
    <x v="0"/>
    <x v="0"/>
    <x v="0"/>
    <x v="0"/>
    <n v="49075"/>
    <s v="US Pwr Phy Firm  PALVE Peak              May01           USD/MWh"/>
    <x v="1"/>
    <x v="1"/>
    <x v="0"/>
    <x v="0"/>
    <x v="0"/>
    <n v="295"/>
    <s v="MESPOSITO"/>
    <s v="TALONSO"/>
    <s v="ST-SW"/>
    <x v="0"/>
    <x v="0"/>
    <x v="0"/>
    <n v="96057469"/>
    <n v="593842.1"/>
    <n v="53350"/>
    <d v="2001-05-01T21:00:00"/>
    <d v="2001-05-31T21:00:00"/>
  </r>
  <r>
    <x v="18"/>
    <x v="2"/>
    <n v="800"/>
    <n v="4"/>
    <n v="1175439"/>
    <d v="2001-04-26T12:47:3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1.75"/>
    <s v="howardte"/>
    <s v="JQUENET"/>
    <s v="ST-PJM"/>
    <x v="0"/>
    <x v="0"/>
    <x v="0"/>
    <m/>
    <n v="593924.1"/>
    <n v="3246"/>
    <d v="2001-04-30T21:00:00"/>
    <d v="2001-04-30T21:00:00"/>
  </r>
  <r>
    <x v="18"/>
    <x v="1"/>
    <n v="450000"/>
    <n v="135"/>
    <n v="1176451"/>
    <d v="2001-04-26T14:13:40"/>
    <s v="Williams Energy Marketing &amp; Trading Company"/>
    <x v="2"/>
    <x v="0"/>
    <x v="0"/>
    <x v="1"/>
    <x v="4"/>
    <n v="43378"/>
    <s v="US Gas Swap      Nymex                   Jun01           USD/MM"/>
    <x v="1"/>
    <x v="8"/>
    <x v="0"/>
    <x v="1"/>
    <x v="0"/>
    <n v="4.96"/>
    <s v="fzerilli"/>
    <s v="JARNOLD"/>
    <s v="NG-Price"/>
    <x v="1"/>
    <x v="0"/>
    <x v="1"/>
    <n v="95000226"/>
    <s v="V61229.1"/>
    <n v="64245"/>
    <d v="2001-06-01T21:00:00"/>
    <d v="2001-06-30T21:00:00"/>
  </r>
  <r>
    <x v="18"/>
    <x v="2"/>
    <n v="24800"/>
    <n v="124"/>
    <n v="1176647"/>
    <d v="2001-04-26T14:49:25"/>
    <s v="BP Energy Company"/>
    <x v="0"/>
    <x v="0"/>
    <x v="0"/>
    <x v="0"/>
    <x v="3"/>
    <n v="32889"/>
    <s v="US Pwr Phy Firm  PJM-W Peak              May01           USD/MWh"/>
    <x v="1"/>
    <x v="3"/>
    <x v="0"/>
    <x v="0"/>
    <x v="0"/>
    <n v="56"/>
    <s v="howardte"/>
    <s v="JQUENET"/>
    <s v="LT-PJM"/>
    <x v="0"/>
    <x v="0"/>
    <x v="0"/>
    <n v="96004381"/>
    <n v="594186.1"/>
    <n v="12"/>
    <d v="2001-05-01T14:12:00"/>
    <d v="2001-05-31T14:12:00"/>
  </r>
  <r>
    <x v="18"/>
    <x v="2"/>
    <n v="4000"/>
    <n v="20"/>
    <n v="1176809"/>
    <d v="2001-04-26T15:35:47"/>
    <s v="Cargill-Alliant, LLC"/>
    <x v="0"/>
    <x v="0"/>
    <x v="0"/>
    <x v="0"/>
    <x v="3"/>
    <n v="29089"/>
    <s v="US Pwr Phy Firm  PJM-W Peak              30Apr-04May     USD/MWh"/>
    <x v="3"/>
    <x v="0"/>
    <x v="0"/>
    <x v="0"/>
    <x v="0"/>
    <n v="67.75"/>
    <s v="howardte"/>
    <s v="JQUENET"/>
    <s v="ST-PJM"/>
    <x v="0"/>
    <x v="0"/>
    <x v="0"/>
    <n v="96018786"/>
    <n v="594239.1"/>
    <n v="59207"/>
    <d v="2001-04-30T21:00:00"/>
    <d v="2001-05-04T21:00:00"/>
  </r>
  <r>
    <x v="19"/>
    <x v="2"/>
    <n v="3200"/>
    <n v="16"/>
    <n v="1177331"/>
    <d v="2001-04-27T06:48:24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1"/>
    <s v="howardte"/>
    <s v="JQUENET"/>
    <s v="ST-PJM"/>
    <x v="0"/>
    <x v="0"/>
    <x v="0"/>
    <m/>
    <n v="594393.1"/>
    <n v="3246"/>
    <d v="2001-05-01T21:00:00"/>
    <d v="2001-05-04T21:00:00"/>
  </r>
  <r>
    <x v="19"/>
    <x v="2"/>
    <n v="3200"/>
    <n v="16"/>
    <n v="1177341"/>
    <d v="2001-04-27T06:50:02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"/>
    <s v="howardte"/>
    <s v="JQUENET"/>
    <s v="ST-PJM"/>
    <x v="0"/>
    <x v="0"/>
    <x v="0"/>
    <m/>
    <n v="594401.1"/>
    <n v="3246"/>
    <d v="2001-05-01T21:00:00"/>
    <d v="2001-05-04T21:00:00"/>
  </r>
  <r>
    <x v="19"/>
    <x v="2"/>
    <n v="3200"/>
    <n v="16"/>
    <n v="1177368"/>
    <d v="2001-04-27T06:54:18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20.1"/>
    <n v="3246"/>
    <d v="2001-05-01T21:00:00"/>
    <d v="2001-05-04T21:00:00"/>
  </r>
  <r>
    <x v="19"/>
    <x v="2"/>
    <n v="3200"/>
    <n v="16"/>
    <n v="1177396"/>
    <d v="2001-04-27T07:00:05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49.1"/>
    <n v="3246"/>
    <d v="2001-05-01T21:00:00"/>
    <d v="2001-05-04T21:00:00"/>
  </r>
  <r>
    <x v="19"/>
    <x v="2"/>
    <n v="800"/>
    <n v="4"/>
    <n v="1177532"/>
    <d v="2001-04-27T07:23:5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0.6"/>
    <s v="howardte"/>
    <s v="JQUENET"/>
    <s v="ST-PJM"/>
    <x v="0"/>
    <x v="0"/>
    <x v="0"/>
    <m/>
    <n v="594527.1"/>
    <n v="3246"/>
    <d v="2001-04-30T21:00:00"/>
    <d v="2001-04-30T21:00:00"/>
  </r>
  <r>
    <x v="19"/>
    <x v="2"/>
    <n v="3200"/>
    <n v="16"/>
    <n v="1177544"/>
    <d v="2001-04-27T07:25:43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6"/>
    <s v="howardte"/>
    <s v="JQUENET"/>
    <s v="ST-PJM"/>
    <x v="0"/>
    <x v="0"/>
    <x v="0"/>
    <m/>
    <n v="594533.1"/>
    <n v="3246"/>
    <d v="2001-05-01T21:00:00"/>
    <d v="2001-05-04T21:00:00"/>
  </r>
  <r>
    <x v="19"/>
    <x v="0"/>
    <n v="400"/>
    <n v="3"/>
    <n v="1178476"/>
    <d v="2001-04-27T08:22:40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40"/>
    <s v="EPIER006"/>
    <s v="JRICHTE"/>
    <s v="ST-CA"/>
    <x v="0"/>
    <x v="0"/>
    <x v="0"/>
    <n v="96004381"/>
    <n v="594731.1"/>
    <n v="12"/>
    <d v="2001-04-30T21:00:00"/>
    <d v="2001-04-30T21:00:00"/>
  </r>
  <r>
    <x v="19"/>
    <x v="2"/>
    <n v="3200"/>
    <n v="16"/>
    <n v="1178556"/>
    <d v="2001-04-27T08:26:07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.5"/>
    <s v="howardte"/>
    <s v="JQUENET"/>
    <s v="ST-PJM"/>
    <x v="0"/>
    <x v="0"/>
    <x v="0"/>
    <m/>
    <n v="594744.1"/>
    <n v="3246"/>
    <d v="2001-05-01T21:00:00"/>
    <d v="2001-05-04T21:00:00"/>
  </r>
  <r>
    <x v="19"/>
    <x v="0"/>
    <n v="400"/>
    <n v="3"/>
    <n v="1178721"/>
    <d v="2001-04-27T08:32:21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53"/>
    <s v="EPIER006"/>
    <s v="JRICHTE"/>
    <s v="ST-CA"/>
    <x v="0"/>
    <x v="0"/>
    <x v="0"/>
    <n v="96004381"/>
    <n v="594763.1"/>
    <n v="12"/>
    <d v="2001-04-30T21:00:00"/>
    <d v="2001-04-30T21:00:00"/>
  </r>
  <r>
    <x v="19"/>
    <x v="1"/>
    <n v="620000"/>
    <n v="155"/>
    <n v="1178858"/>
    <d v="2001-04-27T08:36:59"/>
    <s v="El Paso Merchant Energy, L.P."/>
    <x v="1"/>
    <x v="0"/>
    <x v="0"/>
    <x v="1"/>
    <x v="4"/>
    <n v="49365"/>
    <s v="US Gas Swap      IF HSC                  May01           USD/MM"/>
    <x v="7"/>
    <x v="0"/>
    <x v="0"/>
    <x v="1"/>
    <x v="0"/>
    <n v="4.8849999999999998"/>
    <s v="GREGH002"/>
    <s v="EBASS"/>
    <s v="FT-Texas"/>
    <x v="1"/>
    <x v="0"/>
    <x v="1"/>
    <n v="96045266"/>
    <s v="V62493.1"/>
    <n v="53350"/>
    <d v="2001-05-01T14:35:00"/>
    <d v="2001-05-31T14:35:00"/>
  </r>
  <r>
    <x v="19"/>
    <x v="1"/>
    <n v="3100000"/>
    <n v="775"/>
    <n v="1178868"/>
    <d v="2001-04-27T08:37:37"/>
    <s v="El Paso Merchant Energy, L.P."/>
    <x v="1"/>
    <x v="0"/>
    <x v="0"/>
    <x v="1"/>
    <x v="4"/>
    <n v="49365"/>
    <s v="US Gas Swap      IF HSC                  May01           USD/MM"/>
    <x v="8"/>
    <x v="0"/>
    <x v="0"/>
    <x v="1"/>
    <x v="0"/>
    <n v="4.8849999999999998"/>
    <s v="GREGH002"/>
    <s v="EBASS"/>
    <s v="FT-Texas"/>
    <x v="1"/>
    <x v="0"/>
    <x v="1"/>
    <n v="96045266"/>
    <s v="V62494.1"/>
    <n v="53350"/>
    <d v="2001-05-01T14:35:00"/>
    <d v="2001-05-31T14:35:00"/>
  </r>
  <r>
    <x v="19"/>
    <x v="2"/>
    <n v="800"/>
    <n v="4"/>
    <n v="1179176"/>
    <d v="2001-04-27T08:46:22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8"/>
    <s v="howardte"/>
    <s v="JQUENET"/>
    <s v="ST-PJM"/>
    <x v="0"/>
    <x v="0"/>
    <x v="0"/>
    <m/>
    <n v="594816.1"/>
    <n v="3246"/>
    <d v="2001-04-30T21:00:00"/>
    <d v="2001-04-30T21:00:00"/>
  </r>
  <r>
    <x v="19"/>
    <x v="1"/>
    <n v="310000"/>
    <n v="93"/>
    <n v="1179917"/>
    <d v="2001-04-27T09:11:32"/>
    <s v="Sempra Energy Trading Corp."/>
    <x v="0"/>
    <x v="0"/>
    <x v="0"/>
    <x v="1"/>
    <x v="4"/>
    <n v="28311"/>
    <s v="US Gas Daily     EP SanJuan              May01           USD/MM"/>
    <x v="1"/>
    <x v="4"/>
    <x v="0"/>
    <x v="1"/>
    <x v="0"/>
    <n v="4.4000000000000004"/>
    <s v="touchstone"/>
    <s v="TKUYKEN"/>
    <s v="West-SJ"/>
    <x v="1"/>
    <x v="0"/>
    <x v="1"/>
    <n v="96011840"/>
    <s v="V62781.1"/>
    <n v="57508"/>
    <d v="2001-05-01T21:00:00"/>
    <d v="2001-05-31T21:00:00"/>
  </r>
  <r>
    <x v="19"/>
    <x v="1"/>
    <n v="310000"/>
    <n v="77.5"/>
    <n v="1180324"/>
    <d v="2001-04-27T09:29:07"/>
    <s v="AEP Energy Services, Inc."/>
    <x v="1"/>
    <x v="0"/>
    <x v="0"/>
    <x v="1"/>
    <x v="2"/>
    <n v="34000"/>
    <s v="US Gas Basis     HSC                     Jul01           USD/MM"/>
    <x v="1"/>
    <x v="4"/>
    <x v="0"/>
    <x v="1"/>
    <x v="0"/>
    <n v="3.7499999999999999E-2"/>
    <s v="GREGH002"/>
    <s v="EBASS"/>
    <s v="FT-Texas"/>
    <x v="1"/>
    <x v="0"/>
    <x v="1"/>
    <n v="96021110"/>
    <s v="V62890.1"/>
    <n v="57399"/>
    <d v="2001-07-01T00:00:00"/>
    <d v="2001-07-31T00:00:00"/>
  </r>
  <r>
    <x v="19"/>
    <x v="2"/>
    <n v="73600"/>
    <n v="368"/>
    <n v="1180778"/>
    <d v="2001-04-27T10:01:02"/>
    <s v="Williams Energy Marketing &amp; Trading Company"/>
    <x v="0"/>
    <x v="0"/>
    <x v="0"/>
    <x v="0"/>
    <x v="3"/>
    <n v="33009"/>
    <s v="US Pwr Phy Firm  NEPOOL Peak             Oct-Dec01       USD/MWh"/>
    <x v="3"/>
    <x v="0"/>
    <x v="0"/>
    <x v="0"/>
    <x v="0"/>
    <n v="57"/>
    <s v="gregwoysh"/>
    <s v="DDAVIS"/>
    <s v="LT-New England"/>
    <x v="0"/>
    <x v="0"/>
    <x v="0"/>
    <n v="96004396"/>
    <n v="594969.1"/>
    <n v="64245"/>
    <d v="2001-10-01T17:11:00"/>
    <d v="2001-12-31T17:11:00"/>
  </r>
  <r>
    <x v="19"/>
    <x v="2"/>
    <n v="20000"/>
    <n v="100"/>
    <n v="1180938"/>
    <d v="2001-04-27T10:10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54.5"/>
    <s v="howardte"/>
    <s v="JQUENET"/>
    <s v="ST-PJM"/>
    <x v="0"/>
    <x v="0"/>
    <x v="0"/>
    <m/>
    <n v="594975.1"/>
    <n v="3246"/>
    <d v="2001-05-07T21:00:00"/>
    <d v="2001-05-31T21:00:00"/>
  </r>
  <r>
    <x v="19"/>
    <x v="3"/>
    <n v="12400"/>
    <n v="93"/>
    <n v="1180960"/>
    <d v="2001-04-27T10:12:38"/>
    <s v="TransCanada Energy Financial Products Limited"/>
    <x v="0"/>
    <x v="0"/>
    <x v="0"/>
    <x v="0"/>
    <x v="8"/>
    <n v="47110"/>
    <s v="CAN Pwr Swap     PPoA Flat               May01           CAD/MWh"/>
    <x v="1"/>
    <x v="1"/>
    <x v="0"/>
    <x v="3"/>
    <x v="1"/>
    <n v="110"/>
    <s v="EKramer9"/>
    <s v="JZUFFER"/>
    <s v="HEDGECDN"/>
    <x v="0"/>
    <x v="0"/>
    <x v="2"/>
    <n v="96001822"/>
    <n v="594978.1"/>
    <n v="48528"/>
    <d v="2001-05-01T00:00:00"/>
    <d v="2001-05-31T00:00:00"/>
  </r>
  <r>
    <x v="19"/>
    <x v="2"/>
    <n v="3200"/>
    <n v="16"/>
    <n v="1181711"/>
    <d v="2001-04-27T11:45:28"/>
    <s v="NRG Power Marketing Inc."/>
    <x v="1"/>
    <x v="0"/>
    <x v="0"/>
    <x v="0"/>
    <x v="6"/>
    <n v="49345"/>
    <s v="US Pwr Fin Swap  ISO NY Z-A Peak         01-04May01      USD/MWh"/>
    <x v="3"/>
    <x v="0"/>
    <x v="0"/>
    <x v="0"/>
    <x v="0"/>
    <n v="57"/>
    <s v="JEFFK003"/>
    <s v="GGUPTA"/>
    <s v="ST-New England"/>
    <x v="0"/>
    <x v="0"/>
    <x v="1"/>
    <m/>
    <n v="595121.1"/>
    <n v="69121"/>
    <d v="2001-05-01T21:00:00"/>
    <d v="2001-05-04T21:00:00"/>
  </r>
  <r>
    <x v="19"/>
    <x v="0"/>
    <n v="12400"/>
    <n v="93"/>
    <n v="1181882"/>
    <d v="2001-04-27T12:13:09"/>
    <s v="Morgan Stanley Capital Group, Inc."/>
    <x v="0"/>
    <x v="0"/>
    <x v="0"/>
    <x v="0"/>
    <x v="1"/>
    <n v="38571"/>
    <s v="US Pwr Phy CAISO SP15 OffPk              May01           USD/MWh"/>
    <x v="1"/>
    <x v="1"/>
    <x v="0"/>
    <x v="0"/>
    <x v="0"/>
    <n v="154"/>
    <s v="MESPOSITO"/>
    <s v="CMALLOR"/>
    <s v="ST-CA"/>
    <x v="0"/>
    <x v="0"/>
    <x v="0"/>
    <n v="96019669"/>
    <n v="595180.1"/>
    <n v="9409"/>
    <d v="2001-05-01T21:00:00"/>
    <d v="2001-05-31T21:00:00"/>
  </r>
  <r>
    <x v="19"/>
    <x v="2"/>
    <n v="800"/>
    <n v="4"/>
    <n v="1182166"/>
    <d v="2001-04-27T13:16:30"/>
    <s v="HQ Energy Services (U.S.) Inc."/>
    <x v="0"/>
    <x v="0"/>
    <x v="0"/>
    <x v="0"/>
    <x v="6"/>
    <n v="49147"/>
    <s v="US Pwr Fin Swap  ISO NY Z-A Peak         30Apr01         USD/MWh"/>
    <x v="3"/>
    <x v="0"/>
    <x v="0"/>
    <x v="0"/>
    <x v="0"/>
    <n v="50"/>
    <s v="tcummings"/>
    <s v="GGUPTA"/>
    <s v="ST-New England"/>
    <x v="0"/>
    <x v="0"/>
    <x v="1"/>
    <n v="96051537"/>
    <n v="595315.1"/>
    <n v="66682"/>
    <d v="2001-04-30T21:00:00"/>
    <d v="2001-04-30T21:00:00"/>
  </r>
  <r>
    <x v="19"/>
    <x v="2"/>
    <n v="800"/>
    <n v="4"/>
    <n v="1182202"/>
    <d v="2001-04-27T13:27:10"/>
    <s v="HQ Energy Services (U.S.) Inc."/>
    <x v="0"/>
    <x v="0"/>
    <x v="0"/>
    <x v="0"/>
    <x v="6"/>
    <n v="49147"/>
    <s v="US Pwr Fin Swap  ISO NY Z-A Peak         30Apr01         USD/MWh"/>
    <x v="1"/>
    <x v="3"/>
    <x v="0"/>
    <x v="0"/>
    <x v="0"/>
    <n v="50"/>
    <s v="tcummings"/>
    <s v="GGUPTA"/>
    <s v="ST-New England"/>
    <x v="0"/>
    <x v="0"/>
    <x v="1"/>
    <n v="96051537"/>
    <n v="595332.1"/>
    <n v="66682"/>
    <d v="2001-04-30T21:00:00"/>
    <d v="2001-04-30T21:00:00"/>
  </r>
  <r>
    <x v="20"/>
    <x v="2"/>
    <n v="800"/>
    <n v="4"/>
    <n v="1183084"/>
    <d v="2001-04-30T06:40:51"/>
    <s v="Constellation Power Source, Inc."/>
    <x v="0"/>
    <x v="0"/>
    <x v="0"/>
    <x v="0"/>
    <x v="3"/>
    <n v="29088"/>
    <s v="US Pwr Phy Firm  PJM-W Peak              01May01         USD/MWh"/>
    <x v="3"/>
    <x v="0"/>
    <x v="0"/>
    <x v="0"/>
    <x v="0"/>
    <n v="55.5"/>
    <s v="howardte"/>
    <s v="JQUENET"/>
    <s v="ST-PJM"/>
    <x v="0"/>
    <x v="0"/>
    <x v="0"/>
    <n v="96057479"/>
    <s v=" "/>
    <n v="55134"/>
    <d v="2001-05-01T21:00:00"/>
    <d v="2001-05-01T21:00:00"/>
  </r>
  <r>
    <x v="20"/>
    <x v="2"/>
    <n v="800"/>
    <n v="4"/>
    <n v="1183357"/>
    <d v="2001-04-30T07:34:39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5"/>
    <s v="howardte"/>
    <s v="JQUENET"/>
    <s v="ST-PJM"/>
    <x v="0"/>
    <x v="0"/>
    <x v="0"/>
    <n v="96006417"/>
    <n v="596032.1"/>
    <n v="56264"/>
    <d v="2001-05-01T21:00:00"/>
    <d v="2001-05-01T21:00:00"/>
  </r>
  <r>
    <x v="20"/>
    <x v="2"/>
    <n v="20000"/>
    <n v="100"/>
    <n v="1183478"/>
    <d v="2001-04-30T07:46:14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9.75"/>
    <s v="howardte"/>
    <s v="JQUENET"/>
    <s v="ST-PJM"/>
    <x v="0"/>
    <x v="0"/>
    <x v="0"/>
    <m/>
    <n v="596081.1"/>
    <n v="3246"/>
    <d v="2001-05-07T21:00:00"/>
    <d v="2001-05-31T21:00:00"/>
  </r>
  <r>
    <x v="20"/>
    <x v="2"/>
    <n v="800"/>
    <n v="4"/>
    <n v="1183491"/>
    <d v="2001-04-30T07:46:54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5"/>
    <s v="howardte"/>
    <s v="JQUENET"/>
    <s v="ST-PJM"/>
    <x v="0"/>
    <x v="0"/>
    <x v="0"/>
    <n v="96006417"/>
    <n v="596084.1"/>
    <n v="56264"/>
    <d v="2001-05-01T21:00:00"/>
    <d v="2001-05-01T21:00:00"/>
  </r>
  <r>
    <x v="20"/>
    <x v="2"/>
    <n v="800"/>
    <n v="4"/>
    <n v="1183561"/>
    <d v="2001-04-30T07:54:02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25"/>
    <s v="howardte"/>
    <s v="JQUENET"/>
    <s v="ST-PJM"/>
    <x v="0"/>
    <x v="0"/>
    <x v="0"/>
    <n v="96006417"/>
    <n v="596113.1"/>
    <n v="56264"/>
    <d v="2001-05-01T21:00:00"/>
    <d v="2001-05-01T21:00:00"/>
  </r>
  <r>
    <x v="20"/>
    <x v="2"/>
    <n v="24000"/>
    <n v="120"/>
    <n v="1183856"/>
    <d v="2001-04-30T08:12:43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2"/>
    <s v="howardte"/>
    <s v="JQUENET"/>
    <s v="ST-PJM"/>
    <x v="0"/>
    <x v="0"/>
    <x v="0"/>
    <m/>
    <n v="596213.1"/>
    <n v="3246"/>
    <d v="2001-05-02T21:00:00"/>
    <d v="2001-05-31T21:00:00"/>
  </r>
  <r>
    <x v="20"/>
    <x v="2"/>
    <n v="24000"/>
    <n v="120"/>
    <n v="1183867"/>
    <d v="2001-04-30T08:13:28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1.75"/>
    <s v="howardte"/>
    <s v="JQUENET"/>
    <s v="ST-PJM"/>
    <x v="0"/>
    <x v="0"/>
    <x v="0"/>
    <m/>
    <n v="596220.1"/>
    <n v="3246"/>
    <d v="2001-05-02T21:00:00"/>
    <d v="2001-05-31T21:00:00"/>
  </r>
  <r>
    <x v="20"/>
    <x v="2"/>
    <n v="24000"/>
    <n v="120"/>
    <n v="1185605"/>
    <d v="2001-04-30T09:23:14"/>
    <s v="Duke Energy Trading and Marketing, L.L.C."/>
    <x v="1"/>
    <x v="0"/>
    <x v="0"/>
    <x v="0"/>
    <x v="3"/>
    <n v="29065"/>
    <s v="US Pwr Phy Firm  Cinergy Peak            02-31May01      USD/MWh"/>
    <x v="1"/>
    <x v="3"/>
    <x v="0"/>
    <x v="0"/>
    <x v="0"/>
    <n v="50.5"/>
    <s v="ZACHA007"/>
    <s v="CDORLAN"/>
    <s v="ST-ECAR"/>
    <x v="0"/>
    <x v="0"/>
    <x v="0"/>
    <n v="96028954"/>
    <n v="596426.1"/>
    <n v="54979"/>
    <d v="2001-05-02T21:00:00"/>
    <d v="2001-05-31T21:00:00"/>
  </r>
  <r>
    <x v="20"/>
    <x v="0"/>
    <n v="36400"/>
    <n v="273"/>
    <n v="1185654"/>
    <d v="2001-04-30T09:24:41"/>
    <s v="Constellation Power Source, Inc."/>
    <x v="0"/>
    <x v="0"/>
    <x v="0"/>
    <x v="0"/>
    <x v="0"/>
    <n v="38267"/>
    <s v="US Pwr Phy Firm  Mid-C Peak              Apr-Jun02       USD/MWh"/>
    <x v="1"/>
    <x v="1"/>
    <x v="0"/>
    <x v="0"/>
    <x v="0"/>
    <n v="111"/>
    <s v="MESPOSITO"/>
    <s v="MSWERZB"/>
    <s v="LT-NW"/>
    <x v="0"/>
    <x v="0"/>
    <x v="0"/>
    <n v="96057479"/>
    <n v="596427.1"/>
    <n v="55134"/>
    <d v="2002-04-01T16:50:00"/>
    <d v="2002-06-30T16:50:00"/>
  </r>
  <r>
    <x v="20"/>
    <x v="2"/>
    <n v="2400"/>
    <n v="12"/>
    <n v="1185765"/>
    <d v="2001-04-30T09:30:10"/>
    <s v="Duke Energy Trading and Marketing, L.L.C."/>
    <x v="1"/>
    <x v="0"/>
    <x v="0"/>
    <x v="0"/>
    <x v="3"/>
    <n v="29066"/>
    <s v="US Pwr Phy Firm  Cinergy Peak            02-04May01      USD/MWh"/>
    <x v="3"/>
    <x v="0"/>
    <x v="0"/>
    <x v="0"/>
    <x v="0"/>
    <n v="60.5"/>
    <s v="ZACHA007"/>
    <s v="CDORLAN"/>
    <s v="ST-ECAR"/>
    <x v="0"/>
    <x v="0"/>
    <x v="0"/>
    <n v="96028954"/>
    <n v="596450.1"/>
    <n v="54979"/>
    <d v="2001-05-02T21:00:00"/>
    <d v="2001-05-04T21:00:00"/>
  </r>
  <r>
    <x v="20"/>
    <x v="0"/>
    <n v="12000"/>
    <n v="90"/>
    <n v="1186143"/>
    <d v="2001-04-30T09:45:09"/>
    <s v="BP Energy Company"/>
    <x v="1"/>
    <x v="0"/>
    <x v="0"/>
    <x v="0"/>
    <x v="0"/>
    <n v="29396"/>
    <s v="US Pwr Phy Firm  PALVE OffPk             02-31May01      USD/MWh"/>
    <x v="0"/>
    <x v="0"/>
    <x v="0"/>
    <x v="0"/>
    <x v="0"/>
    <n v="125"/>
    <s v="EPIER006"/>
    <s v="MFISCHE2"/>
    <s v="ST-SW"/>
    <x v="0"/>
    <x v="0"/>
    <x v="0"/>
    <n v="96004381"/>
    <n v="596482.1"/>
    <n v="12"/>
    <d v="2001-05-02T21:00:00"/>
    <d v="2001-05-31T21:00:00"/>
  </r>
  <r>
    <x v="20"/>
    <x v="2"/>
    <n v="2400"/>
    <n v="12"/>
    <n v="1187232"/>
    <d v="2001-04-30T12:06:40"/>
    <s v="El Paso Merchant Energy, L.P."/>
    <x v="0"/>
    <x v="0"/>
    <x v="0"/>
    <x v="0"/>
    <x v="3"/>
    <n v="29085"/>
    <s v="US Pwr Phy Firm  PJM-W Peak              02-04May01      USD/MWh"/>
    <x v="1"/>
    <x v="3"/>
    <x v="0"/>
    <x v="0"/>
    <x v="0"/>
    <n v="63.5"/>
    <s v="howardte"/>
    <s v="JQUENET"/>
    <s v="ST-PJM"/>
    <x v="0"/>
    <x v="0"/>
    <x v="0"/>
    <n v="96057469"/>
    <n v="596779.1"/>
    <n v="53350"/>
    <d v="2001-05-02T21:00:00"/>
    <d v="2001-05-04T21:00:00"/>
  </r>
  <r>
    <x v="20"/>
    <x v="2"/>
    <n v="73600"/>
    <n v="368"/>
    <n v="1187331"/>
    <d v="2001-04-30T12:22:25"/>
    <s v="Constellation Power Source, Inc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57479"/>
    <n v="596831.1"/>
    <n v="55134"/>
    <d v="2001-10-01T17:11:00"/>
    <d v="2001-12-31T17:11:00"/>
  </r>
  <r>
    <x v="20"/>
    <x v="0"/>
    <n v="12000"/>
    <n v="90"/>
    <n v="1187931"/>
    <d v="2001-04-30T13:46:05"/>
    <s v="Mirant Americas Energy Marketing, L.P."/>
    <x v="1"/>
    <x v="0"/>
    <x v="0"/>
    <x v="0"/>
    <x v="0"/>
    <n v="10632"/>
    <s v="US Pwr Phy Firm  PALVE Peak              02-31May01      USD/MWh"/>
    <x v="1"/>
    <x v="1"/>
    <x v="0"/>
    <x v="0"/>
    <x v="0"/>
    <n v="290"/>
    <s v="EPIER006"/>
    <s v="TALONSO"/>
    <s v="ST-SW"/>
    <x v="0"/>
    <x v="0"/>
    <x v="0"/>
    <n v="96006417"/>
    <n v="597011.1"/>
    <n v="56264"/>
    <d v="2001-05-02T21:00:00"/>
    <d v="2001-05-31T21:00:00"/>
  </r>
  <r>
    <x v="20"/>
    <x v="2"/>
    <n v="2400"/>
    <n v="12"/>
    <n v="1187945"/>
    <d v="2001-04-30T13:47:08"/>
    <s v="NRG Power Marketing Inc."/>
    <x v="1"/>
    <x v="0"/>
    <x v="0"/>
    <x v="0"/>
    <x v="3"/>
    <n v="29078"/>
    <s v="US Pwr Phy Firm  NEPOOL Peak             02-04May01      USD/MWh"/>
    <x v="1"/>
    <x v="3"/>
    <x v="0"/>
    <x v="0"/>
    <x v="0"/>
    <n v="80"/>
    <s v="JEFFK003"/>
    <s v="PBRODER"/>
    <s v="ST-New England"/>
    <x v="0"/>
    <x v="0"/>
    <x v="0"/>
    <m/>
    <n v="597016.1"/>
    <n v="69121"/>
    <d v="2001-05-02T21:00:00"/>
    <d v="2001-05-04T21:00:00"/>
  </r>
  <r>
    <x v="20"/>
    <x v="2"/>
    <n v="20000"/>
    <n v="100"/>
    <n v="1187998"/>
    <d v="2001-04-30T13:52:22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7.25"/>
    <s v="howardte"/>
    <s v="JQUENET"/>
    <s v="ST-PJM"/>
    <x v="0"/>
    <x v="0"/>
    <x v="0"/>
    <m/>
    <n v="597030.1"/>
    <n v="3246"/>
    <d v="2001-05-07T21:00:00"/>
    <d v="2001-05-31T21:00:00"/>
  </r>
  <r>
    <x v="20"/>
    <x v="2"/>
    <n v="20000"/>
    <n v="100"/>
    <n v="1188170"/>
    <d v="2001-04-30T14:22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.75"/>
    <s v="howardte"/>
    <s v="JQUENET"/>
    <s v="ST-PJM"/>
    <x v="0"/>
    <x v="0"/>
    <x v="0"/>
    <m/>
    <n v="597083.1"/>
    <n v="3246"/>
    <d v="2001-05-07T21:00:00"/>
    <d v="2001-05-31T21:00:00"/>
  </r>
  <r>
    <x v="21"/>
    <x v="2"/>
    <n v="73600"/>
    <n v="368"/>
    <n v="1188764"/>
    <d v="2001-05-01T07:03:22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06417"/>
    <n v="597578.1"/>
    <n v="56264"/>
    <d v="2001-10-01T17:11:00"/>
    <d v="2001-12-31T17:11:00"/>
  </r>
  <r>
    <x v="21"/>
    <x v="2"/>
    <n v="48000"/>
    <n v="240"/>
    <n v="1188890"/>
    <d v="2001-05-01T07:21:44"/>
    <s v="Tractebel Energy Marketing, Inc."/>
    <x v="0"/>
    <x v="0"/>
    <x v="0"/>
    <x v="0"/>
    <x v="3"/>
    <n v="3942"/>
    <s v="US Pwr Phy Firm  PJM-W Peak              Sep01           USD/MWh"/>
    <x v="1"/>
    <x v="5"/>
    <x v="0"/>
    <x v="0"/>
    <x v="0"/>
    <n v="45"/>
    <s v="howardte"/>
    <s v="RBENSON"/>
    <s v="LT-PJM"/>
    <x v="0"/>
    <x v="0"/>
    <x v="0"/>
    <n v="96005582"/>
    <n v="597647.1"/>
    <n v="53461"/>
    <d v="2001-09-01T14:12:00"/>
    <d v="2001-09-30T14:12:00"/>
  </r>
  <r>
    <x v="21"/>
    <x v="2"/>
    <n v="800"/>
    <n v="4"/>
    <n v="1189264"/>
    <d v="2001-05-01T07:48:54"/>
    <s v="Virginia Electric and Power Company"/>
    <x v="0"/>
    <x v="0"/>
    <x v="0"/>
    <x v="0"/>
    <x v="6"/>
    <n v="32198"/>
    <s v="US Pwr Fin Swap  ISO NY Z-G Peak         02May01         USD/MWh"/>
    <x v="3"/>
    <x v="0"/>
    <x v="0"/>
    <x v="0"/>
    <x v="0"/>
    <n v="76"/>
    <s v="tcummings"/>
    <s v="GGUPTA"/>
    <s v="ST-New England"/>
    <x v="0"/>
    <x v="0"/>
    <x v="1"/>
    <m/>
    <n v="597731.1"/>
    <n v="3246"/>
    <d v="2001-05-02T21:00:00"/>
    <d v="2001-05-02T21:00:00"/>
  </r>
  <r>
    <x v="21"/>
    <x v="2"/>
    <n v="20000"/>
    <n v="100"/>
    <n v="1189286"/>
    <d v="2001-05-01T07:50:1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"/>
    <s v="howardte"/>
    <s v="JQUENET"/>
    <s v="ST-PJM"/>
    <x v="0"/>
    <x v="0"/>
    <x v="0"/>
    <m/>
    <n v="597735.1"/>
    <n v="3246"/>
    <d v="2001-05-07T21:00:00"/>
    <d v="2001-05-31T21:00:00"/>
  </r>
  <r>
    <x v="21"/>
    <x v="2"/>
    <n v="2400"/>
    <n v="12"/>
    <n v="1190851"/>
    <d v="2001-05-01T08:48:18"/>
    <s v="Aquila Risk Management Corporation"/>
    <x v="0"/>
    <x v="0"/>
    <x v="0"/>
    <x v="0"/>
    <x v="6"/>
    <n v="30597"/>
    <s v="US Pwr Fin Swap  ISO NY Z-A Peak         02-04May01      USD/MWh"/>
    <x v="3"/>
    <x v="0"/>
    <x v="0"/>
    <x v="0"/>
    <x v="0"/>
    <n v="58.75"/>
    <s v="tcummings"/>
    <s v="GGUPTA"/>
    <s v="ST-New England"/>
    <x v="0"/>
    <x v="0"/>
    <x v="1"/>
    <n v="96041878"/>
    <n v="598071.1"/>
    <n v="11135"/>
    <d v="2001-05-02T21:00:00"/>
    <d v="2001-05-04T21:00:00"/>
  </r>
  <r>
    <x v="21"/>
    <x v="1"/>
    <n v="1510000"/>
    <n v="377.5"/>
    <n v="1191691"/>
    <d v="2001-05-01T09:07:36"/>
    <s v="El Paso Merchant Energy, L.P."/>
    <x v="1"/>
    <x v="0"/>
    <x v="0"/>
    <x v="1"/>
    <x v="2"/>
    <n v="37322"/>
    <s v="US Gas Basis     Waha                    Nov01-Mar02     USD/MM"/>
    <x v="1"/>
    <x v="4"/>
    <x v="0"/>
    <x v="1"/>
    <x v="0"/>
    <n v="4.4999999999999998E-2"/>
    <s v="CHRISW001"/>
    <s v="EBASS"/>
    <s v="FT-Texas"/>
    <x v="1"/>
    <x v="0"/>
    <x v="1"/>
    <n v="96045266"/>
    <s v="V68852.1"/>
    <n v="53350"/>
    <d v="2001-11-01T00:00:00"/>
    <d v="2002-03-31T00:00:00"/>
  </r>
  <r>
    <x v="21"/>
    <x v="1"/>
    <n v="1530000"/>
    <n v="382.5"/>
    <n v="1191703"/>
    <d v="2001-05-01T09:07:52"/>
    <s v="El Paso Merchant Energy, L.P."/>
    <x v="1"/>
    <x v="0"/>
    <x v="0"/>
    <x v="1"/>
    <x v="2"/>
    <n v="49209"/>
    <s v="US Gas Basis     Waha                    Jun-Oct01       USD/MM"/>
    <x v="1"/>
    <x v="4"/>
    <x v="0"/>
    <x v="1"/>
    <x v="0"/>
    <n v="3.5000000000000003E-2"/>
    <s v="CHRISW001"/>
    <s v="EBASS"/>
    <s v="FT-Texas"/>
    <x v="1"/>
    <x v="0"/>
    <x v="1"/>
    <n v="96045266"/>
    <s v="V68855.1"/>
    <n v="53350"/>
    <d v="2001-06-01T00:00:00"/>
    <d v="2001-10-31T00:00:00"/>
  </r>
  <r>
    <x v="21"/>
    <x v="2"/>
    <n v="23200"/>
    <n v="116"/>
    <n v="1192512"/>
    <d v="2001-05-01T09:38:24"/>
    <s v="Reliant Energy Services, Inc."/>
    <x v="1"/>
    <x v="0"/>
    <x v="0"/>
    <x v="0"/>
    <x v="3"/>
    <n v="29065"/>
    <s v="US Pwr Phy Firm  Cinergy Peak            03-31May01      USD/MWh"/>
    <x v="1"/>
    <x v="3"/>
    <x v="0"/>
    <x v="0"/>
    <x v="0"/>
    <n v="45"/>
    <s v="ZACHA007"/>
    <s v="CDORLAN"/>
    <s v="ST-ECAR"/>
    <x v="0"/>
    <x v="0"/>
    <x v="0"/>
    <n v="96053024"/>
    <n v="598271.1"/>
    <n v="65268"/>
    <d v="2001-05-03T21:00:00"/>
    <d v="2001-05-31T21:00:00"/>
  </r>
  <r>
    <x v="21"/>
    <x v="2"/>
    <n v="14400"/>
    <n v="72"/>
    <n v="1193069"/>
    <d v="2001-05-01T10:15:49"/>
    <s v="Virginia Electric and Power Company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JQUENET"/>
    <s v="ST-PJM"/>
    <x v="0"/>
    <x v="0"/>
    <x v="0"/>
    <m/>
    <n v="598350.1"/>
    <n v="3246"/>
    <d v="2001-05-14T21:00:00"/>
    <d v="2001-05-31T21:00:00"/>
  </r>
  <r>
    <x v="21"/>
    <x v="0"/>
    <n v="36400"/>
    <n v="273"/>
    <n v="1194040"/>
    <d v="2001-05-01T12:10:00"/>
    <s v="El Paso Merchant Energy, L.P."/>
    <x v="0"/>
    <x v="0"/>
    <x v="0"/>
    <x v="0"/>
    <x v="0"/>
    <n v="38267"/>
    <s v="US Pwr Phy Firm  Mid-C Peak              Apr-Jun02       USD/MWh"/>
    <x v="0"/>
    <x v="0"/>
    <x v="0"/>
    <x v="0"/>
    <x v="0"/>
    <n v="103.5"/>
    <s v="MESPOSITO"/>
    <s v="MSWERZB"/>
    <s v="LT-NW"/>
    <x v="0"/>
    <x v="0"/>
    <x v="0"/>
    <n v="96057469"/>
    <n v="598594.1"/>
    <n v="53350"/>
    <d v="2002-04-01T16:50:00"/>
    <d v="2002-06-30T16:50:00"/>
  </r>
  <r>
    <x v="21"/>
    <x v="0"/>
    <n v="12000"/>
    <n v="90"/>
    <n v="1194121"/>
    <d v="2001-05-01T12:25:41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65"/>
    <s v="EPIER006"/>
    <s v="MMOTLEY"/>
    <s v="ST-SW"/>
    <x v="0"/>
    <x v="0"/>
    <x v="0"/>
    <n v="96004396"/>
    <n v="598610.1"/>
    <n v="64245"/>
    <d v="2001-09-01T21:00:00"/>
    <d v="2001-09-30T21:00:00"/>
  </r>
  <r>
    <x v="21"/>
    <x v="0"/>
    <n v="12000"/>
    <n v="90"/>
    <n v="1194137"/>
    <d v="2001-05-01T12:30:22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36.1"/>
    <n v="64245"/>
    <d v="2001-09-01T21:00:00"/>
    <d v="2001-09-30T21:00:00"/>
  </r>
  <r>
    <x v="21"/>
    <x v="0"/>
    <n v="12000"/>
    <n v="90"/>
    <n v="1194159"/>
    <d v="2001-05-01T12:40:50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27.1"/>
    <n v="64245"/>
    <d v="2001-09-01T21:00:00"/>
    <d v="2001-09-30T21:00:00"/>
  </r>
  <r>
    <x v="21"/>
    <x v="1"/>
    <n v="765000"/>
    <n v="191.25"/>
    <n v="1194243"/>
    <d v="2001-05-01T13:03:08"/>
    <s v="Tenaska Marketing Ventures"/>
    <x v="1"/>
    <x v="0"/>
    <x v="0"/>
    <x v="1"/>
    <x v="2"/>
    <n v="47850"/>
    <s v="US Gas Basis     NNG Ventura             Jun-Oct01       USD/MM"/>
    <x v="2"/>
    <x v="0"/>
    <x v="0"/>
    <x v="1"/>
    <x v="0"/>
    <n v="-0.03"/>
    <s v="CHRISW001"/>
    <s v="ALEWIS"/>
    <s v="GD-CENTRAL"/>
    <x v="1"/>
    <x v="0"/>
    <x v="1"/>
    <n v="95001227"/>
    <s v="V70048.1"/>
    <n v="208"/>
    <d v="2001-06-01T00:00:00"/>
    <d v="2001-10-31T00:00:00"/>
  </r>
  <r>
    <x v="21"/>
    <x v="0"/>
    <n v="12000"/>
    <n v="90"/>
    <n v="1194597"/>
    <d v="2001-05-01T14:02:16"/>
    <s v="El Paso Merchant Energy, L.P."/>
    <x v="0"/>
    <x v="0"/>
    <x v="0"/>
    <x v="0"/>
    <x v="0"/>
    <n v="49075"/>
    <s v="US Pwr Phy Firm  PALVE Peak              Jun01           USD/MWh"/>
    <x v="0"/>
    <x v="0"/>
    <x v="0"/>
    <x v="0"/>
    <x v="0"/>
    <n v="345"/>
    <s v="MESPOSITO"/>
    <s v="MFISCHE2"/>
    <s v="ST-SW"/>
    <x v="0"/>
    <x v="0"/>
    <x v="0"/>
    <n v="96057469"/>
    <n v="598777.1"/>
    <n v="53350"/>
    <d v="2001-06-01T21:00:00"/>
    <d v="2001-06-30T21:00:00"/>
  </r>
  <r>
    <x v="22"/>
    <x v="2"/>
    <n v="73600"/>
    <n v="368"/>
    <n v="1196116"/>
    <d v="2001-05-02T08:05:13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1.5"/>
    <s v="JEFFK003"/>
    <s v="DDAVIS"/>
    <s v="LT-New England"/>
    <x v="0"/>
    <x v="0"/>
    <x v="1"/>
    <n v="96057022"/>
    <n v="599411.1"/>
    <n v="91219"/>
    <d v="2001-10-01T00:00:00"/>
    <d v="2001-12-31T00:00:00"/>
  </r>
  <r>
    <x v="22"/>
    <x v="0"/>
    <n v="400"/>
    <n v="3"/>
    <n v="1196360"/>
    <d v="2001-05-02T08:18:43"/>
    <s v="BP Energy Company"/>
    <x v="1"/>
    <x v="0"/>
    <x v="0"/>
    <x v="0"/>
    <x v="1"/>
    <n v="29487"/>
    <s v="US Pwr Phy CAISO NP15 Peak               03May01         USD/MWh"/>
    <x v="1"/>
    <x v="1"/>
    <x v="0"/>
    <x v="0"/>
    <x v="0"/>
    <n v="210"/>
    <s v="EPIER006"/>
    <s v="JRICHTE"/>
    <s v="ST-CA"/>
    <x v="0"/>
    <x v="0"/>
    <x v="0"/>
    <n v="96004381"/>
    <n v="599503.1"/>
    <n v="12"/>
    <d v="2001-05-03T21:00:00"/>
    <d v="2001-05-03T21:00:00"/>
  </r>
  <r>
    <x v="22"/>
    <x v="2"/>
    <n v="800"/>
    <n v="4"/>
    <n v="1196815"/>
    <d v="2001-05-02T08:42:04"/>
    <s v="Aquila Risk Management Corporation"/>
    <x v="0"/>
    <x v="0"/>
    <x v="0"/>
    <x v="0"/>
    <x v="6"/>
    <n v="32198"/>
    <s v="US Pwr Fin Swap  ISO NY Z-G Peak         03May01         USD/MWh"/>
    <x v="3"/>
    <x v="0"/>
    <x v="0"/>
    <x v="0"/>
    <x v="0"/>
    <n v="85"/>
    <s v="tcummings"/>
    <s v="GGUPTA"/>
    <s v="ST-New England"/>
    <x v="0"/>
    <x v="0"/>
    <x v="1"/>
    <n v="96041878"/>
    <n v="599597.1"/>
    <n v="11135"/>
    <d v="2001-05-03T21:00:00"/>
    <d v="2001-05-03T21:00:00"/>
  </r>
  <r>
    <x v="22"/>
    <x v="0"/>
    <n v="36800"/>
    <n v="276"/>
    <n v="1198029"/>
    <d v="2001-05-02T09:21:1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70"/>
    <s v="MESPOSITO"/>
    <s v="MSWERZB"/>
    <s v="LT-NW"/>
    <x v="0"/>
    <x v="0"/>
    <x v="0"/>
    <n v="96019669"/>
    <n v="599708.1"/>
    <n v="9409"/>
    <d v="2001-10-01T13:33:00"/>
    <d v="2001-12-31T13:33:00"/>
  </r>
  <r>
    <x v="22"/>
    <x v="1"/>
    <n v="3825000"/>
    <n v="956.25"/>
    <n v="1198598"/>
    <d v="2001-05-02T09:47:24"/>
    <s v="El Paso Merchant Energy, L.P."/>
    <x v="1"/>
    <x v="0"/>
    <x v="0"/>
    <x v="1"/>
    <x v="2"/>
    <n v="49193"/>
    <s v="US Gas Basis     SONAT LA                Jun-Oct01       USD/MM"/>
    <x v="9"/>
    <x v="0"/>
    <x v="0"/>
    <x v="1"/>
    <x v="0"/>
    <n v="-7.4999999999999997E-3"/>
    <s v="GREGH002"/>
    <s v="SBRAWNE"/>
    <s v="FT-East"/>
    <x v="1"/>
    <x v="0"/>
    <x v="1"/>
    <n v="96045266"/>
    <s v="V71833.1"/>
    <n v="53350"/>
    <d v="2001-06-01T15:35:00"/>
    <d v="2001-10-31T15:35:00"/>
  </r>
  <r>
    <x v="22"/>
    <x v="1"/>
    <n v="1530000"/>
    <n v="459"/>
    <n v="1198833"/>
    <d v="2001-05-02T10:01:24"/>
    <s v="Aquila Risk Management Corporation"/>
    <x v="0"/>
    <x v="0"/>
    <x v="0"/>
    <x v="1"/>
    <x v="9"/>
    <n v="49379"/>
    <s v="US Gas Daily Opt GD/D HHub - IF HHub EP  Jun-Oct01       USD/MM"/>
    <x v="4"/>
    <x v="0"/>
    <x v="0"/>
    <x v="1"/>
    <x v="0"/>
    <n v="0.20499999999999999"/>
    <s v="ralphtrois"/>
    <s v="LMAY2"/>
    <s v="OPTIONS-GDOPT"/>
    <x v="1"/>
    <x v="0"/>
    <x v="1"/>
    <n v="96041878"/>
    <s v="V71963.1"/>
    <n v="11135"/>
    <d v="2001-06-01T00:00:00"/>
    <d v="2001-10-31T00:00:00"/>
  </r>
  <r>
    <x v="22"/>
    <x v="0"/>
    <n v="11200"/>
    <n v="84"/>
    <n v="1198879"/>
    <d v="2001-05-02T10:06:45"/>
    <s v="Mirant Americas Energy Marketing, L.P."/>
    <x v="1"/>
    <x v="0"/>
    <x v="0"/>
    <x v="0"/>
    <x v="0"/>
    <n v="10630"/>
    <s v="US Pwr Phy Firm  Mid-C Peak              04-31May01      USD/MWh"/>
    <x v="1"/>
    <x v="1"/>
    <x v="0"/>
    <x v="0"/>
    <x v="0"/>
    <n v="290"/>
    <s v="EPIER006"/>
    <s v="SCRANDA"/>
    <s v="ST-NW"/>
    <x v="0"/>
    <x v="0"/>
    <x v="0"/>
    <n v="96006417"/>
    <n v="599796.1"/>
    <n v="56264"/>
    <d v="2001-05-04T21:00:00"/>
    <d v="2001-05-31T21:00:00"/>
  </r>
  <r>
    <x v="22"/>
    <x v="0"/>
    <n v="36800"/>
    <n v="276"/>
    <n v="1198950"/>
    <d v="2001-05-02T10:14:0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65"/>
    <s v="MESPOSITO"/>
    <s v="MSWERZB"/>
    <s v="LT-NW"/>
    <x v="0"/>
    <x v="0"/>
    <x v="0"/>
    <n v="96019669"/>
    <n v="599815.1"/>
    <n v="9409"/>
    <d v="2001-10-01T13:33:00"/>
    <d v="2001-12-31T13:33:00"/>
  </r>
  <r>
    <x v="22"/>
    <x v="2"/>
    <n v="73600"/>
    <n v="368"/>
    <n v="1199082"/>
    <d v="2001-05-02T10:28:58"/>
    <s v="Aquila Energy Marketing Corporation"/>
    <x v="0"/>
    <x v="0"/>
    <x v="0"/>
    <x v="0"/>
    <x v="3"/>
    <n v="32890"/>
    <s v="US Pwr Phy Firm  PJM-W Peak              Oct-Dec01       USD/MWh"/>
    <x v="3"/>
    <x v="0"/>
    <x v="0"/>
    <x v="0"/>
    <x v="0"/>
    <n v="40.6"/>
    <s v="howardte"/>
    <s v="RBENSON"/>
    <s v="LT-PJM"/>
    <x v="0"/>
    <x v="0"/>
    <x v="0"/>
    <n v="96009016"/>
    <n v="599838.1"/>
    <n v="18"/>
    <d v="2001-10-01T14:12:00"/>
    <d v="2001-12-31T14:12:00"/>
  </r>
  <r>
    <x v="22"/>
    <x v="0"/>
    <n v="12400"/>
    <n v="93"/>
    <n v="1199339"/>
    <d v="2001-05-02T11:10:11"/>
    <s v="Avista Energy, Inc."/>
    <x v="0"/>
    <x v="0"/>
    <x v="0"/>
    <x v="0"/>
    <x v="1"/>
    <n v="36705"/>
    <s v="US Pwr Phy CAISO SP15 Peak               Jul01           USD/MWh"/>
    <x v="1"/>
    <x v="1"/>
    <x v="0"/>
    <x v="0"/>
    <x v="0"/>
    <n v="280"/>
    <s v="MESPOSITO"/>
    <s v="RBADEER"/>
    <s v="ST-CA"/>
    <x v="0"/>
    <x v="0"/>
    <x v="0"/>
    <n v="96013065"/>
    <n v="599883.1"/>
    <n v="55265"/>
    <d v="2001-07-01T21:00:00"/>
    <d v="2001-07-31T21:00:00"/>
  </r>
  <r>
    <x v="22"/>
    <x v="0"/>
    <n v="36800"/>
    <n v="276"/>
    <n v="1199562"/>
    <d v="2001-05-02T12:03:40"/>
    <s v="El Paso Merchant Energy, L.P."/>
    <x v="0"/>
    <x v="0"/>
    <x v="0"/>
    <x v="0"/>
    <x v="0"/>
    <n v="31385"/>
    <s v="US Pwr Phy Firm  COB N/S Peak            Jul-Sep01       USD/MWh"/>
    <x v="1"/>
    <x v="1"/>
    <x v="0"/>
    <x v="0"/>
    <x v="0"/>
    <n v="392"/>
    <s v="MESPOSITO"/>
    <s v="MSWERZB"/>
    <s v="LT-NW"/>
    <x v="0"/>
    <x v="0"/>
    <x v="0"/>
    <n v="96057469"/>
    <n v="599979.1"/>
    <n v="53350"/>
    <d v="2001-07-01T16:50:00"/>
    <d v="2001-09-30T16:50:00"/>
  </r>
  <r>
    <x v="22"/>
    <x v="2"/>
    <n v="24000"/>
    <n v="120"/>
    <n v="1200377"/>
    <d v="2001-05-02T13:29:2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7"/>
    <s v="howardte"/>
    <s v="RBENSON"/>
    <s v="LT-PJM"/>
    <x v="0"/>
    <x v="0"/>
    <x v="0"/>
    <n v="96057479"/>
    <n v="600156.1"/>
    <n v="55134"/>
    <d v="2001-06-01T14:12:00"/>
    <d v="2001-06-30T14:12:00"/>
  </r>
  <r>
    <x v="23"/>
    <x v="1"/>
    <n v="280000"/>
    <n v="84"/>
    <n v="1202104"/>
    <d v="2001-05-03T07:44:45"/>
    <s v="Tractebel Energy Marketing, Inc."/>
    <x v="0"/>
    <x v="0"/>
    <x v="0"/>
    <x v="1"/>
    <x v="4"/>
    <n v="28148"/>
    <s v="US Gas Daily     HSC                     04-31May01      USD/MM"/>
    <x v="4"/>
    <x v="0"/>
    <x v="0"/>
    <x v="1"/>
    <x v="0"/>
    <n v="4.3899999999999997"/>
    <s v="ralphtrois"/>
    <s v="EBASS"/>
    <s v="FT-Texas"/>
    <x v="1"/>
    <x v="0"/>
    <x v="1"/>
    <n v="96030374"/>
    <s v="V74291.1"/>
    <n v="53461"/>
    <d v="2001-05-04T21:00:00"/>
    <d v="2001-05-31T21:00:00"/>
  </r>
  <r>
    <x v="23"/>
    <x v="1"/>
    <n v="140000"/>
    <n v="42"/>
    <n v="1202112"/>
    <d v="2001-05-03T07:45:34"/>
    <s v="Tractebel Energy Marketing, Inc."/>
    <x v="0"/>
    <x v="0"/>
    <x v="0"/>
    <x v="1"/>
    <x v="4"/>
    <n v="28148"/>
    <s v="US Gas Daily     HSC                     04-31May01      USD/MM"/>
    <x v="2"/>
    <x v="0"/>
    <x v="0"/>
    <x v="1"/>
    <x v="0"/>
    <n v="4.3899999999999997"/>
    <s v="ralphtrois"/>
    <s v="EBASS"/>
    <s v="FT-Texas"/>
    <x v="1"/>
    <x v="0"/>
    <x v="1"/>
    <n v="96030374"/>
    <s v="V74292.1"/>
    <n v="53461"/>
    <d v="2001-05-04T21:00:00"/>
    <d v="2001-05-31T21:00:00"/>
  </r>
  <r>
    <x v="23"/>
    <x v="0"/>
    <n v="800"/>
    <n v="6"/>
    <n v="1202633"/>
    <d v="2001-05-03T08:17:33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79"/>
    <s v="EPIER006"/>
    <s v="CMALLOR"/>
    <s v="ST-CA"/>
    <x v="0"/>
    <x v="0"/>
    <x v="0"/>
    <n v="96004381"/>
    <n v="600969.1"/>
    <n v="12"/>
    <d v="2001-05-04T21:00:00"/>
    <d v="2001-05-05T21:00:00"/>
  </r>
  <r>
    <x v="23"/>
    <x v="0"/>
    <n v="800"/>
    <n v="6"/>
    <n v="1202763"/>
    <d v="2001-05-03T08:24:00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90"/>
    <s v="EPIER006"/>
    <s v="CMALLOR"/>
    <s v="ST-CA"/>
    <x v="0"/>
    <x v="0"/>
    <x v="0"/>
    <n v="96004381"/>
    <n v="601003.1"/>
    <n v="12"/>
    <d v="2001-05-04T21:00:00"/>
    <d v="2001-05-05T21:00:00"/>
  </r>
  <r>
    <x v="23"/>
    <x v="0"/>
    <n v="36800"/>
    <n v="276"/>
    <n v="1203044"/>
    <d v="2001-05-03T08:34:31"/>
    <s v="ConAgra Energy Services, Inc."/>
    <x v="0"/>
    <x v="0"/>
    <x v="0"/>
    <x v="0"/>
    <x v="0"/>
    <n v="30847"/>
    <s v="US Pwr Phy Firm  PALVE Peak              Oct-Dec01       USD/MWh"/>
    <x v="0"/>
    <x v="0"/>
    <x v="0"/>
    <x v="0"/>
    <x v="0"/>
    <n v="145"/>
    <s v="MESPOSITO"/>
    <s v="MMOTLEY"/>
    <s v="ST-SW"/>
    <x v="0"/>
    <x v="0"/>
    <x v="0"/>
    <n v="96004354"/>
    <n v="601051.1"/>
    <n v="29605"/>
    <d v="2001-10-01T13:33:00"/>
    <d v="2001-12-31T13:33:00"/>
  </r>
  <r>
    <x v="23"/>
    <x v="2"/>
    <n v="14400"/>
    <n v="72"/>
    <n v="1203892"/>
    <d v="2001-05-03T08:54:47"/>
    <s v="Constellation Power Source, Inc.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RBENSON"/>
    <s v="ST-PJM"/>
    <x v="0"/>
    <x v="0"/>
    <x v="0"/>
    <n v="96057479"/>
    <n v="601112.1"/>
    <n v="55134"/>
    <d v="2001-05-14T21:00:00"/>
    <d v="2001-05-31T21:00:00"/>
  </r>
  <r>
    <x v="23"/>
    <x v="2"/>
    <n v="800"/>
    <n v="4"/>
    <n v="1203925"/>
    <d v="2001-05-03T08:55:23"/>
    <s v="Virginia Electric and Power Company"/>
    <x v="0"/>
    <x v="0"/>
    <x v="0"/>
    <x v="0"/>
    <x v="3"/>
    <n v="29088"/>
    <s v="US Pwr Phy Firm  PJM-W Peak              04May01         USD/MWh"/>
    <x v="3"/>
    <x v="0"/>
    <x v="0"/>
    <x v="0"/>
    <x v="0"/>
    <n v="60.75"/>
    <s v="howardte"/>
    <s v="RBENSON"/>
    <s v="ST-PJM"/>
    <x v="0"/>
    <x v="0"/>
    <x v="0"/>
    <m/>
    <n v="601114.1"/>
    <n v="3246"/>
    <d v="2001-05-04T21:00:00"/>
    <d v="2001-05-04T21:00:00"/>
  </r>
  <r>
    <x v="23"/>
    <x v="2"/>
    <n v="73600"/>
    <n v="368"/>
    <n v="1204057"/>
    <d v="2001-05-03T08:58:29"/>
    <s v="Virginia Electric and Power Company"/>
    <x v="0"/>
    <x v="0"/>
    <x v="0"/>
    <x v="0"/>
    <x v="3"/>
    <n v="32890"/>
    <s v="US Pwr Phy Firm  PJM-W Peak              Oct-Dec01       USD/MWh"/>
    <x v="3"/>
    <x v="0"/>
    <x v="0"/>
    <x v="0"/>
    <x v="0"/>
    <n v="39.950000000000003"/>
    <s v="howardte"/>
    <s v="RBENSON"/>
    <s v="LT-PJM"/>
    <x v="0"/>
    <x v="0"/>
    <x v="0"/>
    <m/>
    <n v="601124.1"/>
    <n v="3246"/>
    <d v="2001-10-01T14:12:00"/>
    <d v="2001-12-31T14:12:00"/>
  </r>
  <r>
    <x v="23"/>
    <x v="1"/>
    <n v="300000"/>
    <n v="90"/>
    <n v="1204124"/>
    <d v="2001-05-03T09:00:38"/>
    <s v="ONEOK Energy Marketing and Trading Company, L.P."/>
    <x v="0"/>
    <x v="0"/>
    <x v="0"/>
    <x v="1"/>
    <x v="2"/>
    <n v="47099"/>
    <s v="US Gas Basis     Waha                    Jun01           USD/MM"/>
    <x v="1"/>
    <x v="4"/>
    <x v="0"/>
    <x v="1"/>
    <x v="0"/>
    <n v="-0.05"/>
    <s v="ralphtrois"/>
    <s v="EBASS"/>
    <s v="FT-Texas"/>
    <x v="1"/>
    <x v="0"/>
    <x v="1"/>
    <n v="96022095"/>
    <s v="V74760.1"/>
    <n v="31699"/>
    <d v="2001-06-01T21:00:00"/>
    <d v="2001-06-30T21:00:00"/>
  </r>
  <r>
    <x v="23"/>
    <x v="0"/>
    <n v="12400"/>
    <n v="93"/>
    <n v="1204834"/>
    <d v="2001-05-03T09:29:06"/>
    <s v="El Paso Merchant Energy, L.P."/>
    <x v="0"/>
    <x v="0"/>
    <x v="0"/>
    <x v="0"/>
    <x v="1"/>
    <n v="36705"/>
    <s v="US Pwr Phy CAISO SP15 Peak               Jul01           USD/MWh"/>
    <x v="1"/>
    <x v="1"/>
    <x v="0"/>
    <x v="0"/>
    <x v="0"/>
    <n v="283"/>
    <s v="MESPOSITO"/>
    <s v="RBADEER"/>
    <s v="ST-CA"/>
    <x v="0"/>
    <x v="0"/>
    <x v="0"/>
    <n v="96057469"/>
    <n v="601222.1"/>
    <n v="53350"/>
    <d v="2001-07-01T21:00:00"/>
    <d v="2001-07-31T21:00:00"/>
  </r>
  <r>
    <x v="23"/>
    <x v="0"/>
    <n v="36000"/>
    <n v="270"/>
    <n v="1204922"/>
    <d v="2001-05-03T09:33:22"/>
    <s v="BP Energy Company"/>
    <x v="1"/>
    <x v="0"/>
    <x v="0"/>
    <x v="0"/>
    <x v="0"/>
    <n v="36942"/>
    <s v="US Pwr Phy Firm  PALVE Peak              Jan-Mar02       USD/MWh"/>
    <x v="0"/>
    <x v="0"/>
    <x v="0"/>
    <x v="0"/>
    <x v="0"/>
    <n v="100"/>
    <s v="EPIER006"/>
    <s v="MMOTLEY"/>
    <s v="ST-SW"/>
    <x v="0"/>
    <x v="0"/>
    <x v="0"/>
    <n v="96004381"/>
    <n v="601228.1"/>
    <n v="12"/>
    <d v="2002-01-01T16:50:00"/>
    <d v="2002-03-31T16:50:00"/>
  </r>
  <r>
    <x v="23"/>
    <x v="0"/>
    <n v="36400"/>
    <n v="273"/>
    <n v="1204927"/>
    <d v="2001-05-03T09:33:39"/>
    <s v="BP Energy Company"/>
    <x v="1"/>
    <x v="0"/>
    <x v="0"/>
    <x v="0"/>
    <x v="1"/>
    <n v="45336"/>
    <s v="US Pwr Phy CAISO SP15 Peak               Apr-Jun02       USD/MWh"/>
    <x v="0"/>
    <x v="0"/>
    <x v="0"/>
    <x v="0"/>
    <x v="0"/>
    <n v="85"/>
    <s v="EPIER006"/>
    <s v="RBADEER"/>
    <s v="LT-CA"/>
    <x v="0"/>
    <x v="0"/>
    <x v="0"/>
    <n v="96004381"/>
    <n v="601229.1"/>
    <n v="12"/>
    <d v="2002-04-01T00:00:00"/>
    <d v="2002-06-30T00:00:00"/>
  </r>
  <r>
    <x v="23"/>
    <x v="1"/>
    <n v="755000"/>
    <n v="226.5"/>
    <n v="1205555"/>
    <d v="2001-05-03T10:17:58"/>
    <s v="Aquila Risk Management Corporation"/>
    <x v="0"/>
    <x v="0"/>
    <x v="0"/>
    <x v="1"/>
    <x v="2"/>
    <n v="34972"/>
    <s v="US Gas Basis     EP SanJuan              Nov01-Mar02     USD/MM"/>
    <x v="1"/>
    <x v="2"/>
    <x v="0"/>
    <x v="1"/>
    <x v="0"/>
    <n v="-0.17"/>
    <s v="touchstone"/>
    <s v="MSANCH2"/>
    <s v="GD-New-Jr"/>
    <x v="1"/>
    <x v="0"/>
    <x v="1"/>
    <n v="96041878"/>
    <s v="V75235.1"/>
    <n v="11135"/>
    <d v="2001-11-01T00:00:00"/>
    <d v="2002-03-31T00:00:00"/>
  </r>
  <r>
    <x v="23"/>
    <x v="2"/>
    <n v="14400"/>
    <n v="72"/>
    <n v="1206075"/>
    <d v="2001-05-03T11:11:25"/>
    <s v="Tractebel Energy Marketing, Inc."/>
    <x v="0"/>
    <x v="0"/>
    <x v="0"/>
    <x v="0"/>
    <x v="3"/>
    <n v="49745"/>
    <s v="US Pwr Phy Firm  PJM-W Peak              14-31May01      USD/MWh"/>
    <x v="3"/>
    <x v="0"/>
    <x v="0"/>
    <x v="0"/>
    <x v="0"/>
    <n v="48"/>
    <s v="howardte"/>
    <s v="RBENSON"/>
    <s v="ST-PJM"/>
    <x v="0"/>
    <x v="0"/>
    <x v="0"/>
    <n v="96005582"/>
    <n v="601388.1"/>
    <n v="53461"/>
    <d v="2001-05-14T21:00:00"/>
    <d v="2001-05-31T21:00:00"/>
  </r>
  <r>
    <x v="23"/>
    <x v="2"/>
    <n v="24000"/>
    <n v="120"/>
    <n v="1206427"/>
    <d v="2001-05-03T12:32:0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2"/>
    <s v="ZACHA007"/>
    <s v="FSTURM"/>
    <s v="LT-ECAR"/>
    <x v="0"/>
    <x v="0"/>
    <x v="0"/>
    <n v="96004396"/>
    <n v="601473.1"/>
    <n v="64245"/>
    <d v="2001-06-01T17:03:00"/>
    <d v="2001-06-30T17:03:00"/>
  </r>
  <r>
    <x v="23"/>
    <x v="0"/>
    <n v="36400"/>
    <n v="273"/>
    <n v="1206465"/>
    <d v="2001-05-03T12:38:02"/>
    <s v="El Paso Merchant Energy, L.P."/>
    <x v="0"/>
    <x v="0"/>
    <x v="0"/>
    <x v="0"/>
    <x v="1"/>
    <n v="45336"/>
    <s v="US Pwr Phy CAISO SP15 Peak               Apr-Jun02       USD/MWh"/>
    <x v="1"/>
    <x v="1"/>
    <x v="0"/>
    <x v="0"/>
    <x v="0"/>
    <n v="88"/>
    <s v="MESPOSITO"/>
    <s v="RBADEER"/>
    <s v="LT-CA"/>
    <x v="0"/>
    <x v="0"/>
    <x v="0"/>
    <n v="96057469"/>
    <n v="601479.1"/>
    <n v="53350"/>
    <d v="2002-04-01T00:00:00"/>
    <d v="2002-06-30T00:00:00"/>
  </r>
  <r>
    <x v="23"/>
    <x v="2"/>
    <n v="73600"/>
    <n v="368"/>
    <n v="1206635"/>
    <d v="2001-05-03T13:18:37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2.25"/>
    <s v="JEFFK003"/>
    <s v="DDAVIS"/>
    <s v="LT-New England"/>
    <x v="0"/>
    <x v="0"/>
    <x v="1"/>
    <n v="96057022"/>
    <n v="601571.1"/>
    <n v="91219"/>
    <d v="2001-10-01T00:00:00"/>
    <d v="2001-12-31T00:00:00"/>
  </r>
  <r>
    <x v="23"/>
    <x v="2"/>
    <n v="4000"/>
    <n v="20"/>
    <n v="1206912"/>
    <d v="2001-05-03T14:20:22"/>
    <s v="Wabash Valley Power Association Inc."/>
    <x v="1"/>
    <x v="0"/>
    <x v="0"/>
    <x v="0"/>
    <x v="3"/>
    <n v="29070"/>
    <s v="US Pwr Phy Firm  Cinergy Peak            07-11May01      USD/MWh"/>
    <x v="1"/>
    <x v="3"/>
    <x v="0"/>
    <x v="0"/>
    <x v="0"/>
    <n v="38"/>
    <s v="ZACHA007"/>
    <s v="CDORLAN"/>
    <s v="ST-ECAR"/>
    <x v="0"/>
    <x v="0"/>
    <x v="0"/>
    <n v="96056752"/>
    <n v="601655.1"/>
    <n v="3254"/>
    <d v="2001-05-07T21:00:00"/>
    <d v="2001-05-11T21:00:00"/>
  </r>
  <r>
    <x v="24"/>
    <x v="2"/>
    <n v="800"/>
    <n v="4"/>
    <n v="1212190"/>
    <d v="2001-05-07T07:03:49"/>
    <s v="Peco Energy Company"/>
    <x v="0"/>
    <x v="0"/>
    <x v="0"/>
    <x v="0"/>
    <x v="3"/>
    <n v="29088"/>
    <s v="US Pwr Phy Firm  PJM-W Peak              08May01         USD/MWh"/>
    <x v="1"/>
    <x v="3"/>
    <x v="0"/>
    <x v="0"/>
    <x v="0"/>
    <n v="33.5"/>
    <s v="howardte"/>
    <s v="JQUENET"/>
    <s v="ST-PJM"/>
    <x v="0"/>
    <x v="0"/>
    <x v="0"/>
    <m/>
    <n v="603114.1"/>
    <n v="5607"/>
    <d v="2001-05-08T21:00:00"/>
    <d v="2001-05-08T21:00:00"/>
  </r>
  <r>
    <x v="24"/>
    <x v="2"/>
    <n v="2400"/>
    <n v="12"/>
    <n v="1212200"/>
    <d v="2001-05-07T07:06:15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7"/>
    <s v="howardte"/>
    <s v="JQUENET"/>
    <s v="ST-PJM"/>
    <x v="0"/>
    <x v="0"/>
    <x v="0"/>
    <m/>
    <n v="603122.1"/>
    <n v="3246"/>
    <d v="2001-05-09T21:00:00"/>
    <d v="2001-05-11T21:00:00"/>
  </r>
  <r>
    <x v="24"/>
    <x v="2"/>
    <n v="2400"/>
    <n v="12"/>
    <n v="1212211"/>
    <d v="2001-05-07T07:10:02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5.5"/>
    <s v="howardte"/>
    <s v="JQUENET"/>
    <s v="ST-PJM"/>
    <x v="0"/>
    <x v="0"/>
    <x v="0"/>
    <m/>
    <n v="603131.1"/>
    <n v="3246"/>
    <d v="2001-05-09T21:00:00"/>
    <d v="2001-05-11T21:00:00"/>
  </r>
  <r>
    <x v="24"/>
    <x v="2"/>
    <n v="73600"/>
    <n v="368"/>
    <n v="1212282"/>
    <d v="2001-05-07T07:29:17"/>
    <s v="Aquila Risk Management Corporation"/>
    <x v="1"/>
    <x v="0"/>
    <x v="0"/>
    <x v="0"/>
    <x v="6"/>
    <n v="30187"/>
    <s v="US Pwr Fin Swap  ISO NY Z-A Peak         Oct-Dec01       USD/MWh"/>
    <x v="1"/>
    <x v="3"/>
    <x v="0"/>
    <x v="0"/>
    <x v="0"/>
    <n v="42.5"/>
    <s v="JEFFK003"/>
    <s v="DDAVIS"/>
    <s v="LT-New England"/>
    <x v="0"/>
    <x v="0"/>
    <x v="1"/>
    <n v="96041878"/>
    <n v="603178.1"/>
    <n v="11135"/>
    <d v="2001-10-01T00:00:00"/>
    <d v="2001-12-31T00:00:00"/>
  </r>
  <r>
    <x v="24"/>
    <x v="0"/>
    <n v="400"/>
    <n v="3"/>
    <n v="1212738"/>
    <d v="2001-05-07T08:16:14"/>
    <s v="BP Energy Company"/>
    <x v="1"/>
    <x v="0"/>
    <x v="0"/>
    <x v="0"/>
    <x v="1"/>
    <n v="29487"/>
    <s v="US Pwr Phy CAISO NP15 Peak               08May01         USD/MWh"/>
    <x v="1"/>
    <x v="1"/>
    <x v="0"/>
    <x v="0"/>
    <x v="0"/>
    <n v="310"/>
    <s v="EPIER006"/>
    <s v="JRICHTE"/>
    <s v="ST-CA"/>
    <x v="0"/>
    <x v="0"/>
    <x v="0"/>
    <n v="96004381"/>
    <n v="603364.1"/>
    <n v="12"/>
    <d v="2001-05-08T21:00:00"/>
    <d v="2001-05-08T21:00:00"/>
  </r>
  <r>
    <x v="24"/>
    <x v="0"/>
    <n v="400"/>
    <n v="3"/>
    <n v="1212753"/>
    <d v="2001-05-07T08:17:02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63"/>
    <s v="EPIER006"/>
    <s v="PPLATTE"/>
    <s v="ST-CA"/>
    <x v="0"/>
    <x v="0"/>
    <x v="0"/>
    <n v="96004381"/>
    <n v="603369.1"/>
    <n v="12"/>
    <d v="2001-05-08T21:00:00"/>
    <d v="2001-05-08T21:00:00"/>
  </r>
  <r>
    <x v="24"/>
    <x v="0"/>
    <n v="400"/>
    <n v="3"/>
    <n v="1212898"/>
    <d v="2001-05-07T08:25:25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74"/>
    <s v="EPIER006"/>
    <s v="PPLATTE"/>
    <s v="ST-CA"/>
    <x v="0"/>
    <x v="0"/>
    <x v="0"/>
    <n v="96004381"/>
    <n v="603415.1"/>
    <n v="12"/>
    <d v="2001-05-08T21:00:00"/>
    <d v="2001-05-08T21:00:00"/>
  </r>
  <r>
    <x v="24"/>
    <x v="2"/>
    <n v="18400"/>
    <n v="92"/>
    <n v="1213253"/>
    <d v="2001-05-07T08:45:14"/>
    <s v="Mirant Americas Energy Marketing, L.P."/>
    <x v="1"/>
    <x v="0"/>
    <x v="0"/>
    <x v="0"/>
    <x v="10"/>
    <n v="32892"/>
    <s v="US Pwr Phy Unp B ERCOT Peak              09-31May01      USD/MWh"/>
    <x v="3"/>
    <x v="0"/>
    <x v="0"/>
    <x v="0"/>
    <x v="0"/>
    <n v="47.5"/>
    <s v="BOBOL004"/>
    <s v="CDEAN"/>
    <s v="ST-ERCOT"/>
    <x v="0"/>
    <x v="0"/>
    <x v="0"/>
    <n v="96006417"/>
    <n v="603483.1"/>
    <n v="56264"/>
    <d v="2001-05-09T21:00:00"/>
    <d v="2001-05-31T21:00:00"/>
  </r>
  <r>
    <x v="24"/>
    <x v="2"/>
    <n v="800"/>
    <n v="4"/>
    <n v="1213310"/>
    <d v="2001-05-07T08:47:21"/>
    <s v="Virginia Electric and Power Company"/>
    <x v="0"/>
    <x v="0"/>
    <x v="0"/>
    <x v="0"/>
    <x v="3"/>
    <n v="29088"/>
    <s v="US Pwr Phy Firm  PJM-W Peak              08May01         USD/MWh"/>
    <x v="3"/>
    <x v="0"/>
    <x v="0"/>
    <x v="0"/>
    <x v="0"/>
    <n v="36"/>
    <s v="howardte"/>
    <s v="JQUENET"/>
    <s v="ST-PJM"/>
    <x v="0"/>
    <x v="0"/>
    <x v="0"/>
    <m/>
    <n v="603492.1"/>
    <n v="3246"/>
    <d v="2001-05-08T21:00:00"/>
    <d v="2001-05-08T21:00:00"/>
  </r>
  <r>
    <x v="24"/>
    <x v="2"/>
    <n v="18400"/>
    <n v="92"/>
    <n v="1213316"/>
    <d v="2001-05-07T08:47:37"/>
    <s v="Duke Energy Trading and Marketing, L.L.C."/>
    <x v="1"/>
    <x v="0"/>
    <x v="0"/>
    <x v="0"/>
    <x v="3"/>
    <n v="29065"/>
    <s v="US Pwr Phy Firm  Cinergy Peak            09-31May01      USD/MWh"/>
    <x v="1"/>
    <x v="3"/>
    <x v="0"/>
    <x v="0"/>
    <x v="0"/>
    <n v="38"/>
    <s v="ZACHA007"/>
    <s v="CDORLAN"/>
    <s v="ST-ECAR"/>
    <x v="0"/>
    <x v="0"/>
    <x v="0"/>
    <n v="96028954"/>
    <n v="603493.1"/>
    <n v="54979"/>
    <d v="2001-05-09T21:00:00"/>
    <d v="2001-05-31T21:00:00"/>
  </r>
  <r>
    <x v="24"/>
    <x v="2"/>
    <n v="800"/>
    <n v="4"/>
    <n v="1213362"/>
    <d v="2001-05-07T08:51:38"/>
    <s v="Tractebel Energy Marketing, Inc."/>
    <x v="0"/>
    <x v="0"/>
    <x v="0"/>
    <x v="0"/>
    <x v="3"/>
    <n v="29088"/>
    <s v="US Pwr Phy Firm  PJM-W Peak              08May01         USD/MWh"/>
    <x v="3"/>
    <x v="0"/>
    <x v="0"/>
    <x v="0"/>
    <x v="0"/>
    <n v="35.75"/>
    <s v="howardte"/>
    <s v="JQUENET"/>
    <s v="ST-PJM"/>
    <x v="0"/>
    <x v="0"/>
    <x v="0"/>
    <n v="96005582"/>
    <n v="603498.1"/>
    <n v="53461"/>
    <d v="2001-05-08T21:00:00"/>
    <d v="2001-05-08T21:00:00"/>
  </r>
  <r>
    <x v="24"/>
    <x v="1"/>
    <n v="1070000"/>
    <n v="267.5"/>
    <n v="1213625"/>
    <d v="2001-05-07T09:02:23"/>
    <s v="Aquila Risk Management Corporation"/>
    <x v="1"/>
    <x v="0"/>
    <x v="0"/>
    <x v="1"/>
    <x v="2"/>
    <n v="39374"/>
    <s v="US Gas Basis     NGI Chicago             Apr-Oct02       USD/MM"/>
    <x v="1"/>
    <x v="2"/>
    <x v="0"/>
    <x v="1"/>
    <x v="0"/>
    <n v="0.09"/>
    <s v="CHRISW001"/>
    <s v="GSTOREY"/>
    <s v="FT-ONTARIO"/>
    <x v="1"/>
    <x v="0"/>
    <x v="1"/>
    <n v="96041878"/>
    <s v="V79231.1"/>
    <n v="11135"/>
    <d v="2002-04-01T00:00:00"/>
    <d v="2002-10-31T00:00:00"/>
  </r>
  <r>
    <x v="24"/>
    <x v="2"/>
    <n v="24000"/>
    <n v="120"/>
    <n v="1213897"/>
    <d v="2001-05-07T09:07:28"/>
    <s v="Williams Energy Marketing &amp; Trading Company"/>
    <x v="0"/>
    <x v="0"/>
    <x v="0"/>
    <x v="0"/>
    <x v="3"/>
    <n v="45311"/>
    <s v="US Pwr Phy Firm  PJM-W Peak              Jun02           USD/MWh"/>
    <x v="3"/>
    <x v="0"/>
    <x v="0"/>
    <x v="0"/>
    <x v="0"/>
    <n v="57.75"/>
    <s v="howardte"/>
    <s v="RBENSON"/>
    <s v="LT-PJM"/>
    <x v="0"/>
    <x v="0"/>
    <x v="0"/>
    <n v="96004396"/>
    <n v="603537.1"/>
    <n v="64245"/>
    <d v="2002-06-01T14:12:00"/>
    <d v="2002-06-30T14:12:00"/>
  </r>
  <r>
    <x v="24"/>
    <x v="0"/>
    <n v="36000"/>
    <n v="270"/>
    <n v="1214136"/>
    <d v="2001-05-07T09:12:59"/>
    <s v="Avista Energy, Inc."/>
    <x v="0"/>
    <x v="0"/>
    <x v="0"/>
    <x v="0"/>
    <x v="0"/>
    <n v="38269"/>
    <s v="US Pwr Phy Firm  Mid-C Peak              Jan-Mar02       USD/MWh"/>
    <x v="1"/>
    <x v="1"/>
    <x v="0"/>
    <x v="0"/>
    <x v="0"/>
    <n v="210"/>
    <s v="MESPOSITO"/>
    <s v="MSWERZB"/>
    <s v="LT-NW"/>
    <x v="0"/>
    <x v="0"/>
    <x v="0"/>
    <n v="96013065"/>
    <n v="603548.1"/>
    <n v="55265"/>
    <d v="2002-01-01T16:50:00"/>
    <d v="2002-03-31T16:50:00"/>
  </r>
  <r>
    <x v="24"/>
    <x v="0"/>
    <n v="9200"/>
    <n v="69"/>
    <n v="1215231"/>
    <d v="2001-05-07T10:09:12"/>
    <s v="TransAlta Energy Marketing (US) Inc."/>
    <x v="1"/>
    <x v="0"/>
    <x v="0"/>
    <x v="0"/>
    <x v="0"/>
    <n v="29396"/>
    <s v="US Pwr Phy Firm  PALVE OffPk             09-31May01      USD/MWh"/>
    <x v="1"/>
    <x v="1"/>
    <x v="0"/>
    <x v="0"/>
    <x v="0"/>
    <n v="130"/>
    <s v="EPIER006"/>
    <s v="MFISCHE2"/>
    <s v="ST-SW"/>
    <x v="0"/>
    <x v="0"/>
    <x v="0"/>
    <n v="96050448"/>
    <n v="603646.1"/>
    <n v="62413"/>
    <d v="2001-05-09T21:00:00"/>
    <d v="2001-05-31T21:00:00"/>
  </r>
  <r>
    <x v="24"/>
    <x v="0"/>
    <n v="36800"/>
    <n v="276"/>
    <n v="1215324"/>
    <d v="2001-05-07T10:25:57"/>
    <s v="Morgan Stanley Capital Group, Inc."/>
    <x v="0"/>
    <x v="0"/>
    <x v="0"/>
    <x v="0"/>
    <x v="1"/>
    <n v="29303"/>
    <s v="US Pwr Phy CAISO NP15 Peak               Oct-Dec01       USD/MWh"/>
    <x v="1"/>
    <x v="1"/>
    <x v="0"/>
    <x v="0"/>
    <x v="0"/>
    <n v="179"/>
    <s v="MESPOSITO"/>
    <s v="RBADEER"/>
    <s v="LT-CA"/>
    <x v="0"/>
    <x v="0"/>
    <x v="0"/>
    <n v="96019669"/>
    <n v="603663.1"/>
    <n v="9409"/>
    <d v="2001-10-01T00:00:00"/>
    <d v="2001-12-31T00:00:00"/>
  </r>
  <r>
    <x v="24"/>
    <x v="2"/>
    <n v="24800"/>
    <n v="124"/>
    <n v="1215464"/>
    <d v="2001-05-07T10:54:03"/>
    <s v="Aquila Energy Marketing Corporation"/>
    <x v="0"/>
    <x v="0"/>
    <x v="0"/>
    <x v="0"/>
    <x v="3"/>
    <n v="33303"/>
    <s v="US Pwr Phy Firm  NEPOOL Peak             Jul-Aug02       USD/MWh"/>
    <x v="1"/>
    <x v="1"/>
    <x v="0"/>
    <x v="0"/>
    <x v="0"/>
    <n v="77"/>
    <s v="gregwoysh"/>
    <s v="DDAVIS"/>
    <s v="LT-New England"/>
    <x v="0"/>
    <x v="0"/>
    <x v="0"/>
    <n v="96009016"/>
    <n v="603734.1"/>
    <n v="18"/>
    <d v="2002-07-01T17:11:00"/>
    <d v="2002-08-31T17:11:00"/>
  </r>
  <r>
    <x v="24"/>
    <x v="1"/>
    <n v="150000"/>
    <n v="45"/>
    <n v="1215890"/>
    <d v="2001-05-07T11:48:50"/>
    <s v="Cinergy Marketing &amp; Trading, LLC"/>
    <x v="2"/>
    <x v="0"/>
    <x v="0"/>
    <x v="1"/>
    <x v="4"/>
    <n v="43378"/>
    <s v="US Gas Swap      Nymex                   Jun01           USD/MM"/>
    <x v="1"/>
    <x v="2"/>
    <x v="0"/>
    <x v="1"/>
    <x v="0"/>
    <n v="4.2750000000000004"/>
    <s v="fzerilli"/>
    <s v="JARNOLD"/>
    <s v="NG-Price"/>
    <x v="1"/>
    <x v="0"/>
    <x v="1"/>
    <m/>
    <s v="V80086.1"/>
    <n v="68856"/>
    <d v="2001-06-01T21:00:00"/>
    <d v="2001-06-30T21:00:00"/>
  </r>
  <r>
    <x v="24"/>
    <x v="2"/>
    <n v="24000"/>
    <n v="120"/>
    <n v="1216541"/>
    <d v="2001-05-07T14:28:22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25"/>
    <s v="ZACHA007"/>
    <s v="FSTURM"/>
    <s v="ST-ECAR"/>
    <x v="0"/>
    <x v="0"/>
    <x v="0"/>
    <n v="96028954"/>
    <n v="604112.1"/>
    <n v="54979"/>
    <d v="2001-06-01T17:11:00"/>
    <d v="2001-06-30T17:11:00"/>
  </r>
  <r>
    <x v="24"/>
    <x v="0"/>
    <n v="12000"/>
    <n v="90"/>
    <n v="1216590"/>
    <d v="2001-05-07T14:57:55"/>
    <s v="El Paso Merchant Energy, L.P."/>
    <x v="0"/>
    <x v="0"/>
    <x v="0"/>
    <x v="0"/>
    <x v="0"/>
    <n v="49075"/>
    <s v="US Pwr Phy Firm  PALVE Peak              Jun01           USD/MWh"/>
    <x v="1"/>
    <x v="1"/>
    <x v="0"/>
    <x v="0"/>
    <x v="0"/>
    <n v="352.5"/>
    <s v="MESPOSITO"/>
    <s v="TALONSO"/>
    <s v="ST-SW"/>
    <x v="0"/>
    <x v="0"/>
    <x v="0"/>
    <n v="96057469"/>
    <n v="604136.1"/>
    <n v="53350"/>
    <d v="2001-06-01T21:00:00"/>
    <d v="2001-06-30T21:00:00"/>
  </r>
  <r>
    <x v="25"/>
    <x v="2"/>
    <n v="800"/>
    <n v="4"/>
    <n v="1217245"/>
    <d v="2001-05-08T06:30:56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7.75"/>
    <s v="howardte"/>
    <s v="JQUENET"/>
    <s v="ST-PJM"/>
    <x v="0"/>
    <x v="0"/>
    <x v="0"/>
    <m/>
    <n v="604365.1"/>
    <n v="3246"/>
    <d v="2001-05-09T21:00:00"/>
    <d v="2001-05-09T21:00:00"/>
  </r>
  <r>
    <x v="25"/>
    <x v="2"/>
    <n v="800"/>
    <n v="4"/>
    <n v="1217290"/>
    <d v="2001-05-08T06:37:41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25"/>
    <s v="howardte"/>
    <s v="JQUENET"/>
    <s v="ST-PJM"/>
    <x v="0"/>
    <x v="0"/>
    <x v="0"/>
    <m/>
    <n v="604407.1"/>
    <n v="3246"/>
    <d v="2001-05-09T21:00:00"/>
    <d v="2001-05-09T21:00:00"/>
  </r>
  <r>
    <x v="25"/>
    <x v="2"/>
    <n v="800"/>
    <n v="4"/>
    <n v="1217324"/>
    <d v="2001-05-08T06:44:38"/>
    <s v="CMS Marketing, Services and Trading Company"/>
    <x v="1"/>
    <x v="0"/>
    <x v="0"/>
    <x v="0"/>
    <x v="3"/>
    <n v="29062"/>
    <s v="US Pwr Phy Firm  COMED Peak              09May01         USD/MWh"/>
    <x v="3"/>
    <x v="0"/>
    <x v="0"/>
    <x v="0"/>
    <x v="0"/>
    <n v="31.25"/>
    <s v="ZACHA007"/>
    <s v="JKING6"/>
    <s v="ST-Main"/>
    <x v="0"/>
    <x v="0"/>
    <x v="0"/>
    <n v="96018400"/>
    <n v="604444.1"/>
    <n v="53295"/>
    <d v="2001-05-09T21:00:00"/>
    <d v="2001-05-09T21:00:00"/>
  </r>
  <r>
    <x v="25"/>
    <x v="2"/>
    <n v="1600"/>
    <n v="8"/>
    <n v="1217356"/>
    <d v="2001-05-08T06:55:17"/>
    <s v="Virginia Electric and Power Company"/>
    <x v="0"/>
    <x v="0"/>
    <x v="0"/>
    <x v="0"/>
    <x v="3"/>
    <n v="29085"/>
    <s v="US Pwr Phy Firm  PJM-W Peak              10-11May01      USD/MWh"/>
    <x v="3"/>
    <x v="0"/>
    <x v="0"/>
    <x v="0"/>
    <x v="0"/>
    <n v="42.5"/>
    <s v="howardte"/>
    <s v="JQUENET"/>
    <s v="ST-PJM"/>
    <x v="0"/>
    <x v="0"/>
    <x v="0"/>
    <m/>
    <n v="604468.1"/>
    <n v="3246"/>
    <d v="2001-05-10T21:00:00"/>
    <d v="2001-05-11T21:00:00"/>
  </r>
  <r>
    <x v="25"/>
    <x v="2"/>
    <n v="800"/>
    <n v="4"/>
    <n v="1217363"/>
    <d v="2001-05-08T06:58:02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75"/>
    <s v="howardte"/>
    <s v="JQUENET"/>
    <s v="ST-PJM"/>
    <x v="0"/>
    <x v="0"/>
    <x v="0"/>
    <m/>
    <n v="604478.1"/>
    <n v="3246"/>
    <d v="2001-05-09T21:00:00"/>
    <d v="2001-05-09T21:00:00"/>
  </r>
  <r>
    <x v="25"/>
    <x v="2"/>
    <n v="24000"/>
    <n v="120"/>
    <n v="1217455"/>
    <d v="2001-05-08T07:25:57"/>
    <s v="Virginia Electric and Power Company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m/>
    <n v="604539.1"/>
    <n v="3246"/>
    <d v="2001-06-01T14:12:00"/>
    <d v="2001-06-30T14:12:00"/>
  </r>
  <r>
    <x v="25"/>
    <x v="2"/>
    <n v="800"/>
    <n v="4"/>
    <n v="1217479"/>
    <d v="2001-05-08T07:30:19"/>
    <s v="PSEG Energy Resources &amp; Trade LLC"/>
    <x v="0"/>
    <x v="0"/>
    <x v="0"/>
    <x v="0"/>
    <x v="3"/>
    <n v="29088"/>
    <s v="US Pwr Phy Firm  PJM-W Peak              09May01         USD/MWh"/>
    <x v="1"/>
    <x v="3"/>
    <x v="0"/>
    <x v="0"/>
    <x v="0"/>
    <n v="39.25"/>
    <s v="howardte"/>
    <s v="JQUENET"/>
    <s v="ST-PJM"/>
    <x v="0"/>
    <x v="0"/>
    <x v="0"/>
    <n v="96049254"/>
    <n v="604550.1"/>
    <n v="84074"/>
    <d v="2001-05-09T21:00:00"/>
    <d v="2001-05-09T21:00:00"/>
  </r>
  <r>
    <x v="25"/>
    <x v="2"/>
    <n v="24000"/>
    <n v="120"/>
    <n v="1217532"/>
    <d v="2001-05-08T07:35:52"/>
    <s v="Carolina Power &amp; Light Company"/>
    <x v="1"/>
    <x v="0"/>
    <x v="0"/>
    <x v="0"/>
    <x v="3"/>
    <n v="3749"/>
    <s v="US Pwr Phy Firm  Cinergy Peak            Jun01           USD/MWh"/>
    <x v="3"/>
    <x v="0"/>
    <x v="0"/>
    <x v="0"/>
    <x v="0"/>
    <n v="66"/>
    <s v="ZACHA007"/>
    <s v="FSTURM"/>
    <s v="ST-ECAR"/>
    <x v="0"/>
    <x v="0"/>
    <x v="0"/>
    <m/>
    <n v="604558.1"/>
    <n v="27457"/>
    <d v="2001-06-01T17:11:00"/>
    <d v="2001-06-30T17:11:00"/>
  </r>
  <r>
    <x v="25"/>
    <x v="2"/>
    <n v="8800"/>
    <n v="44"/>
    <n v="1217788"/>
    <d v="2001-05-08T07:55:39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75"/>
    <s v="howardte"/>
    <s v="JQUENET"/>
    <s v="ST-PJM"/>
    <x v="0"/>
    <x v="0"/>
    <x v="0"/>
    <m/>
    <n v="604597.1"/>
    <n v="3246"/>
    <d v="2001-05-21T21:00:00"/>
    <d v="2001-05-31T21:00:00"/>
  </r>
  <r>
    <x v="25"/>
    <x v="0"/>
    <n v="400"/>
    <n v="3"/>
    <n v="1218153"/>
    <d v="2001-05-08T08:11:37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0"/>
    <s v="EPIER006"/>
    <s v="JRICHTE"/>
    <s v="ST-CA"/>
    <x v="0"/>
    <x v="0"/>
    <x v="0"/>
    <n v="96004381"/>
    <n v="604667.1"/>
    <n v="12"/>
    <d v="2001-05-09T21:00:00"/>
    <d v="2001-05-09T21:00:00"/>
  </r>
  <r>
    <x v="25"/>
    <x v="0"/>
    <n v="400"/>
    <n v="3"/>
    <n v="1218249"/>
    <d v="2001-05-08T08:15:31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5"/>
    <s v="EPIER006"/>
    <s v="JRICHTE"/>
    <s v="ST-CA"/>
    <x v="0"/>
    <x v="0"/>
    <x v="0"/>
    <n v="96004381"/>
    <n v="604700.1"/>
    <n v="12"/>
    <d v="2001-05-09T21:00:00"/>
    <d v="2001-05-09T21:00:00"/>
  </r>
  <r>
    <x v="25"/>
    <x v="1"/>
    <n v="755000"/>
    <n v="188.75"/>
    <n v="1218332"/>
    <d v="2001-05-08T08:20:26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05"/>
    <s v="CHRISW001"/>
    <s v="ALEWIS"/>
    <s v="GD-CENTRAL"/>
    <x v="1"/>
    <x v="0"/>
    <x v="1"/>
    <n v="95001227"/>
    <s v="V81412.1"/>
    <n v="208"/>
    <d v="2001-11-01T00:00:00"/>
    <d v="2002-03-31T00:00:00"/>
  </r>
  <r>
    <x v="25"/>
    <x v="0"/>
    <n v="400"/>
    <n v="3"/>
    <n v="1218437"/>
    <d v="2001-05-08T08:25:55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500"/>
    <s v="EPIER006"/>
    <s v="JRICHTE"/>
    <s v="ST-CA"/>
    <x v="0"/>
    <x v="0"/>
    <x v="0"/>
    <n v="96004381"/>
    <n v="604761.1"/>
    <n v="12"/>
    <d v="2001-05-09T21:00:00"/>
    <d v="2001-05-09T21:00:00"/>
  </r>
  <r>
    <x v="25"/>
    <x v="2"/>
    <n v="17600"/>
    <n v="88"/>
    <n v="1218497"/>
    <d v="2001-05-08T08:29:08"/>
    <s v="Reliant Energy Services, Inc."/>
    <x v="1"/>
    <x v="0"/>
    <x v="0"/>
    <x v="0"/>
    <x v="3"/>
    <n v="29071"/>
    <s v="US Pwr Phy Firm  Entergy Peak            10-31May01      USD/MWh"/>
    <x v="1"/>
    <x v="3"/>
    <x v="0"/>
    <x v="0"/>
    <x v="0"/>
    <n v="50.5"/>
    <s v="DCURTIS09"/>
    <s v="JFORNEY"/>
    <s v="ST-SPP"/>
    <x v="0"/>
    <x v="0"/>
    <x v="0"/>
    <n v="96053024"/>
    <n v="604777.1"/>
    <n v="65268"/>
    <d v="2001-05-10T21:00:00"/>
    <d v="2001-05-31T21:00:00"/>
  </r>
  <r>
    <x v="25"/>
    <x v="2"/>
    <n v="800"/>
    <n v="4"/>
    <n v="1218598"/>
    <d v="2001-05-08T08:33:21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"/>
    <s v="JEFFK003"/>
    <s v="PBRODER"/>
    <s v="ST-New England"/>
    <x v="0"/>
    <x v="0"/>
    <x v="0"/>
    <n v="96004396"/>
    <n v="604800.1"/>
    <n v="64245"/>
    <d v="2001-05-09T21:00:00"/>
    <d v="2001-05-09T21:00:00"/>
  </r>
  <r>
    <x v="25"/>
    <x v="2"/>
    <n v="800"/>
    <n v="4"/>
    <n v="1218615"/>
    <d v="2001-05-08T08:34:10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.5"/>
    <s v="JEFFK003"/>
    <s v="PBRODER"/>
    <s v="ST-New England"/>
    <x v="0"/>
    <x v="0"/>
    <x v="0"/>
    <n v="96004396"/>
    <n v="604808.1"/>
    <n v="64245"/>
    <d v="2001-05-09T21:00:00"/>
    <d v="2001-05-09T21:00:00"/>
  </r>
  <r>
    <x v="25"/>
    <x v="2"/>
    <n v="24000"/>
    <n v="120"/>
    <n v="1219348"/>
    <d v="2001-05-08T08:59:43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n v="96005582"/>
    <n v="604878.1"/>
    <n v="53461"/>
    <d v="2001-06-01T14:12:00"/>
    <d v="2001-06-30T14:12:00"/>
  </r>
  <r>
    <x v="25"/>
    <x v="1"/>
    <n v="755000"/>
    <n v="188.75"/>
    <n v="1219840"/>
    <d v="2001-05-08T09:14:13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"/>
    <s v="CHRISW001"/>
    <s v="ALEWIS"/>
    <s v="GD-CENTRAL"/>
    <x v="1"/>
    <x v="0"/>
    <x v="1"/>
    <n v="95001227"/>
    <s v="V81830.1"/>
    <n v="208"/>
    <d v="2001-11-01T00:00:00"/>
    <d v="2002-03-31T00:00:00"/>
  </r>
  <r>
    <x v="25"/>
    <x v="2"/>
    <n v="24000"/>
    <n v="120"/>
    <n v="1220280"/>
    <d v="2001-05-08T09:27:27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0.25"/>
    <s v="ZACHA007"/>
    <s v="FSTURM"/>
    <s v="LT-ECAR"/>
    <x v="0"/>
    <x v="0"/>
    <x v="0"/>
    <n v="96004396"/>
    <n v="604900.1"/>
    <n v="64245"/>
    <d v="2001-06-01T17:03:00"/>
    <d v="2001-06-30T17:03:00"/>
  </r>
  <r>
    <x v="25"/>
    <x v="2"/>
    <n v="4000"/>
    <n v="20"/>
    <n v="1220755"/>
    <d v="2001-05-08T09:59:08"/>
    <s v="BP Energy Company"/>
    <x v="1"/>
    <x v="0"/>
    <x v="0"/>
    <x v="0"/>
    <x v="10"/>
    <n v="32893"/>
    <s v="US Pwr Phy Unp B ERCOT Peak              14-18May01      USD/MWh"/>
    <x v="3"/>
    <x v="0"/>
    <x v="0"/>
    <x v="0"/>
    <x v="0"/>
    <n v="47.75"/>
    <s v="BOBOL004"/>
    <s v="CDEAN"/>
    <s v="ST-ERCOT"/>
    <x v="0"/>
    <x v="0"/>
    <x v="0"/>
    <n v="96004381"/>
    <n v="604991.1"/>
    <n v="12"/>
    <d v="2001-05-14T21:00:00"/>
    <d v="2001-05-18T21:00:00"/>
  </r>
  <r>
    <x v="25"/>
    <x v="2"/>
    <n v="1600"/>
    <n v="8"/>
    <n v="1221284"/>
    <d v="2001-05-08T11:03:48"/>
    <s v="Williams Energy Marketing &amp; Trading Company"/>
    <x v="1"/>
    <x v="0"/>
    <x v="0"/>
    <x v="0"/>
    <x v="3"/>
    <n v="29078"/>
    <s v="US Pwr Phy Firm  NEPOOL Peak             10-11May01      USD/MWh"/>
    <x v="3"/>
    <x v="0"/>
    <x v="0"/>
    <x v="0"/>
    <x v="0"/>
    <n v="58"/>
    <s v="JEFFK003"/>
    <s v="PBRODER"/>
    <s v="ST-New England"/>
    <x v="0"/>
    <x v="0"/>
    <x v="0"/>
    <n v="96004396"/>
    <n v="605127.1"/>
    <n v="64245"/>
    <d v="2001-05-10T21:00:00"/>
    <d v="2001-05-11T21:00:00"/>
  </r>
  <r>
    <x v="25"/>
    <x v="2"/>
    <n v="4000"/>
    <n v="20"/>
    <n v="1221287"/>
    <d v="2001-05-08T11:03:58"/>
    <s v="Williams Energy Marketing &amp; Trading Company"/>
    <x v="1"/>
    <x v="0"/>
    <x v="0"/>
    <x v="0"/>
    <x v="3"/>
    <n v="29083"/>
    <s v="US Pwr Phy Firm  NEPOOL Peak             14-18May01      USD/MWh"/>
    <x v="3"/>
    <x v="0"/>
    <x v="0"/>
    <x v="0"/>
    <x v="0"/>
    <n v="54.5"/>
    <s v="JEFFK003"/>
    <s v="PBRODER"/>
    <s v="ST-New England"/>
    <x v="0"/>
    <x v="0"/>
    <x v="0"/>
    <n v="96004396"/>
    <n v="605128.1"/>
    <n v="64245"/>
    <d v="2001-05-14T21:00:00"/>
    <d v="2001-05-18T21:00:00"/>
  </r>
  <r>
    <x v="25"/>
    <x v="2"/>
    <n v="24000"/>
    <n v="120"/>
    <n v="1221603"/>
    <d v="2001-05-08T12:14:1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1.5"/>
    <s v="ZACHA007"/>
    <s v="FSTURM"/>
    <s v="LT-ECAR"/>
    <x v="0"/>
    <x v="0"/>
    <x v="0"/>
    <n v="96004396"/>
    <n v="605234.1"/>
    <n v="64245"/>
    <d v="2001-06-01T17:03:00"/>
    <d v="2001-06-30T17:03:00"/>
  </r>
  <r>
    <x v="25"/>
    <x v="2"/>
    <n v="8800"/>
    <n v="44"/>
    <n v="1221704"/>
    <d v="2001-05-08T12:35:06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7"/>
    <s v="howardte"/>
    <s v="JQUENET"/>
    <s v="ST-PJM"/>
    <x v="0"/>
    <x v="0"/>
    <x v="0"/>
    <m/>
    <n v="605250.1"/>
    <n v="3246"/>
    <d v="2001-05-21T21:00:00"/>
    <d v="2001-05-31T21:00:00"/>
  </r>
  <r>
    <x v="25"/>
    <x v="2"/>
    <n v="73600"/>
    <n v="368"/>
    <n v="1222114"/>
    <d v="2001-05-08T14:45:44"/>
    <s v="BP Energy Company"/>
    <x v="1"/>
    <x v="0"/>
    <x v="0"/>
    <x v="0"/>
    <x v="10"/>
    <n v="34797"/>
    <s v="US Pwr Phy Unp B ERCOT Peak              Oct-Dec01       USD/MWh"/>
    <x v="3"/>
    <x v="0"/>
    <x v="0"/>
    <x v="0"/>
    <x v="0"/>
    <n v="40.5"/>
    <s v="JEFFK003"/>
    <s v="DSMITH3"/>
    <s v="LT-ERCOT"/>
    <x v="0"/>
    <x v="0"/>
    <x v="0"/>
    <n v="96004381"/>
    <n v="605439.1"/>
    <n v="12"/>
    <d v="2001-10-01T00:00:00"/>
    <d v="2001-12-31T00:00:00"/>
  </r>
  <r>
    <x v="25"/>
    <x v="2"/>
    <n v="24000"/>
    <n v="120"/>
    <n v="1222150"/>
    <d v="2001-05-08T15:24:59"/>
    <s v="Aquila Energy Marketing Corporation"/>
    <x v="0"/>
    <x v="0"/>
    <x v="0"/>
    <x v="0"/>
    <x v="3"/>
    <n v="3942"/>
    <s v="US Pwr Phy Firm  PJM-W Peak              Sep01           USD/MWh"/>
    <x v="1"/>
    <x v="3"/>
    <x v="0"/>
    <x v="0"/>
    <x v="0"/>
    <n v="43.5"/>
    <s v="howardte"/>
    <s v="RBENSON"/>
    <s v="LT-PJM"/>
    <x v="0"/>
    <x v="0"/>
    <x v="0"/>
    <n v="96009016"/>
    <n v="605484.1"/>
    <n v="18"/>
    <d v="2001-09-01T14:12:00"/>
    <d v="2001-09-30T14:12:00"/>
  </r>
  <r>
    <x v="26"/>
    <x v="2"/>
    <n v="4000"/>
    <n v="20"/>
    <n v="1222797"/>
    <d v="2001-05-09T06:50:00"/>
    <s v="HQ Energy Services (U.S.) Inc."/>
    <x v="0"/>
    <x v="0"/>
    <x v="0"/>
    <x v="0"/>
    <x v="6"/>
    <n v="30600"/>
    <s v="US Pwr Fin Swap  ISO NY Z-A Peak         14-18May01      USD/MWh"/>
    <x v="3"/>
    <x v="0"/>
    <x v="0"/>
    <x v="0"/>
    <x v="0"/>
    <n v="44.25"/>
    <s v="tcummings"/>
    <s v="GGUPTA"/>
    <s v="ST-New England"/>
    <x v="0"/>
    <x v="0"/>
    <x v="1"/>
    <n v="96051537"/>
    <n v="605730.1"/>
    <n v="66682"/>
    <d v="2001-05-14T21:00:00"/>
    <d v="2001-05-18T21:00:00"/>
  </r>
  <r>
    <x v="26"/>
    <x v="1"/>
    <n v="3825000"/>
    <n v="956.25"/>
    <n v="1224299"/>
    <d v="2001-05-09T08:44:14"/>
    <s v="AEP Energy Services, Inc."/>
    <x v="1"/>
    <x v="0"/>
    <x v="0"/>
    <x v="1"/>
    <x v="2"/>
    <n v="49159"/>
    <s v="US Gas Basis     ColGulf LA              Jun-Oct01       USD/MM"/>
    <x v="1"/>
    <x v="9"/>
    <x v="0"/>
    <x v="1"/>
    <x v="0"/>
    <n v="-1.4999999999999999E-2"/>
    <s v="GREGH002"/>
    <s v="SBRAWNE"/>
    <s v="FT-East"/>
    <x v="1"/>
    <x v="0"/>
    <x v="1"/>
    <n v="96021110"/>
    <s v="V84143.1"/>
    <n v="57399"/>
    <d v="2001-06-01T00:00:00"/>
    <d v="2001-10-31T00:00:00"/>
  </r>
  <r>
    <x v="26"/>
    <x v="0"/>
    <n v="36800"/>
    <n v="276"/>
    <n v="1225790"/>
    <d v="2001-05-09T09:39:02"/>
    <s v="Axia Energy, LP"/>
    <x v="1"/>
    <x v="0"/>
    <x v="0"/>
    <x v="0"/>
    <x v="1"/>
    <n v="48318"/>
    <s v="US Pwr Phy CAISO SP15 Peak               Jul-Sep02       USD/MWh"/>
    <x v="0"/>
    <x v="0"/>
    <x v="0"/>
    <x v="0"/>
    <x v="0"/>
    <n v="167"/>
    <s v="EPIER006"/>
    <s v="RBADEER"/>
    <s v="LT-CA"/>
    <x v="0"/>
    <x v="0"/>
    <x v="0"/>
    <n v="96050496"/>
    <n v="606165.1"/>
    <n v="91219"/>
    <d v="2002-07-01T00:00:00"/>
    <d v="2002-09-30T00:00:00"/>
  </r>
  <r>
    <x v="26"/>
    <x v="1"/>
    <n v="300000"/>
    <n v="75"/>
    <n v="1226085"/>
    <d v="2001-05-09T09:54:45"/>
    <s v="Dynegy Marketing and Trade"/>
    <x v="1"/>
    <x v="0"/>
    <x v="0"/>
    <x v="1"/>
    <x v="2"/>
    <n v="36207"/>
    <s v="US Gas Basis     GD/M Mich Con           Jun01           USD/MM"/>
    <x v="4"/>
    <x v="0"/>
    <x v="0"/>
    <x v="1"/>
    <x v="0"/>
    <n v="0.17749999999999999"/>
    <s v="CHRISW001"/>
    <s v="GSTOREY"/>
    <s v="FT-Central"/>
    <x v="1"/>
    <x v="0"/>
    <x v="1"/>
    <n v="95000199"/>
    <s v="V84682.1"/>
    <n v="61981"/>
    <d v="2001-06-01T21:00:00"/>
    <d v="2001-06-30T21:00:00"/>
  </r>
  <r>
    <x v="26"/>
    <x v="2"/>
    <n v="8000"/>
    <n v="40"/>
    <n v="1226817"/>
    <d v="2001-05-09T12:10:45"/>
    <s v="BP Energy Company"/>
    <x v="1"/>
    <x v="0"/>
    <x v="0"/>
    <x v="0"/>
    <x v="10"/>
    <n v="32893"/>
    <s v="US Pwr Phy Unp B ERCOT Peak              14-18May01      USD/MWh"/>
    <x v="5"/>
    <x v="0"/>
    <x v="0"/>
    <x v="0"/>
    <x v="0"/>
    <n v="46.75"/>
    <s v="JEFFK003"/>
    <s v="CDEAN"/>
    <s v="ST-ERCOT"/>
    <x v="0"/>
    <x v="0"/>
    <x v="0"/>
    <n v="96004381"/>
    <n v="606370.1"/>
    <n v="12"/>
    <d v="2001-05-14T21:00:00"/>
    <d v="2001-05-18T21:00:00"/>
  </r>
  <r>
    <x v="27"/>
    <x v="1"/>
    <n v="3825000"/>
    <n v="956.25"/>
    <n v="1228879"/>
    <d v="2001-05-10T08:00:34"/>
    <s v="AEP Energy Services, Inc."/>
    <x v="1"/>
    <x v="0"/>
    <x v="0"/>
    <x v="1"/>
    <x v="2"/>
    <n v="49185"/>
    <s v="US Gas Basis     TETCO WLA               Jun-Oct01       USD/MM"/>
    <x v="1"/>
    <x v="9"/>
    <x v="0"/>
    <x v="1"/>
    <x v="0"/>
    <n v="-9.5000000000000001E-2"/>
    <s v="CHRISW001"/>
    <s v="SBRAWNE"/>
    <s v="FT-East"/>
    <x v="1"/>
    <x v="0"/>
    <x v="1"/>
    <n v="96021110"/>
    <s v="V86960.1"/>
    <n v="57399"/>
    <d v="2001-06-01T15:35:00"/>
    <d v="2001-10-31T15:35:00"/>
  </r>
  <r>
    <x v="27"/>
    <x v="1"/>
    <n v="750000"/>
    <n v="187.5"/>
    <n v="1228883"/>
    <d v="2001-05-10T08:00:43"/>
    <s v="AEP Energy Services, Inc."/>
    <x v="1"/>
    <x v="0"/>
    <x v="0"/>
    <x v="1"/>
    <x v="2"/>
    <n v="49181"/>
    <s v="US Gas Basis     TETCO WLA               Jun01           USD/MM"/>
    <x v="1"/>
    <x v="9"/>
    <x v="0"/>
    <x v="1"/>
    <x v="0"/>
    <n v="-9.5000000000000001E-2"/>
    <s v="CHRISW001"/>
    <s v="SBRAWNE"/>
    <s v="FT-East"/>
    <x v="1"/>
    <x v="0"/>
    <x v="1"/>
    <n v="96021110"/>
    <s v="V86961.1"/>
    <n v="57399"/>
    <d v="2001-06-01T21:00:00"/>
    <d v="2001-06-30T21:00:00"/>
  </r>
  <r>
    <x v="27"/>
    <x v="0"/>
    <n v="800"/>
    <n v="6"/>
    <n v="1229873"/>
    <d v="2001-05-10T08:48:00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75"/>
    <s v="EPIER006"/>
    <s v="JRICHTE"/>
    <s v="ST-CA"/>
    <x v="0"/>
    <x v="0"/>
    <x v="0"/>
    <n v="96004381"/>
    <n v="607345.1"/>
    <n v="12"/>
    <d v="2001-05-11T21:00:00"/>
    <d v="2001-05-12T21:00:00"/>
  </r>
  <r>
    <x v="27"/>
    <x v="0"/>
    <n v="36400"/>
    <n v="273"/>
    <n v="1229887"/>
    <d v="2001-05-10T08:48:30"/>
    <s v="Williams Energy Marketing &amp; Trading Company"/>
    <x v="0"/>
    <x v="0"/>
    <x v="0"/>
    <x v="0"/>
    <x v="1"/>
    <n v="45336"/>
    <s v="US Pwr Phy CAISO SP15 Peak               Apr-Jun02       USD/MWh"/>
    <x v="0"/>
    <x v="0"/>
    <x v="0"/>
    <x v="0"/>
    <x v="0"/>
    <n v="92"/>
    <s v="MESPOSITO"/>
    <s v="RBADEER"/>
    <s v="LT-CA"/>
    <x v="0"/>
    <x v="0"/>
    <x v="0"/>
    <n v="96004396"/>
    <n v="607346.1"/>
    <n v="64245"/>
    <d v="2002-04-01T00:00:00"/>
    <d v="2002-06-30T00:00:00"/>
  </r>
  <r>
    <x v="27"/>
    <x v="0"/>
    <n v="800"/>
    <n v="6"/>
    <n v="1230039"/>
    <d v="2001-05-10T08:52:47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80"/>
    <s v="EPIER006"/>
    <s v="JRICHTE"/>
    <s v="ST-CA"/>
    <x v="0"/>
    <x v="0"/>
    <x v="0"/>
    <n v="96004381"/>
    <n v="607350.1"/>
    <n v="12"/>
    <d v="2001-05-11T21:00:00"/>
    <d v="2001-05-12T21:00:00"/>
  </r>
  <r>
    <x v="27"/>
    <x v="1"/>
    <n v="1530000"/>
    <n v="382.5"/>
    <n v="1231514"/>
    <d v="2001-05-10T09:56:52"/>
    <s v="Virginia Power Energy Marketing, Inc."/>
    <x v="1"/>
    <x v="0"/>
    <x v="0"/>
    <x v="1"/>
    <x v="2"/>
    <n v="48734"/>
    <s v="US Gas Basis     GD/M Mich Con           Jun-Oct01       USD/MM"/>
    <x v="4"/>
    <x v="0"/>
    <x v="0"/>
    <x v="1"/>
    <x v="0"/>
    <n v="0.185"/>
    <s v="CHRISW001"/>
    <s v="GSTOREY"/>
    <s v="FT-ONTARIO"/>
    <x v="1"/>
    <x v="0"/>
    <x v="1"/>
    <n v="96030230"/>
    <s v="V88810.1"/>
    <n v="66652"/>
    <d v="2001-06-01T00:00:00"/>
    <d v="2001-10-31T00:00:00"/>
  </r>
  <r>
    <x v="27"/>
    <x v="0"/>
    <n v="12000"/>
    <n v="90"/>
    <n v="1231669"/>
    <d v="2001-05-10T10:04:56"/>
    <s v="Mirant Americas Energy Marketing, L.P."/>
    <x v="1"/>
    <x v="0"/>
    <x v="0"/>
    <x v="0"/>
    <x v="0"/>
    <n v="38591"/>
    <s v="US Pwr Phy Firm  Mid-C OffPk             Jun01           USD/MWh"/>
    <x v="1"/>
    <x v="1"/>
    <x v="0"/>
    <x v="0"/>
    <x v="0"/>
    <n v="225"/>
    <s v="EPIER006"/>
    <s v="MSWERZB"/>
    <s v="LT-NW"/>
    <x v="0"/>
    <x v="0"/>
    <x v="0"/>
    <n v="96006417"/>
    <n v="607439.1"/>
    <n v="56264"/>
    <d v="2001-06-01T21:00:00"/>
    <d v="2001-06-30T21:00:00"/>
  </r>
  <r>
    <x v="27"/>
    <x v="1"/>
    <n v="755000"/>
    <n v="188.75"/>
    <n v="1231867"/>
    <d v="2001-05-10T10:19:18"/>
    <s v="Williams Energy Marketing &amp; Trading Company"/>
    <x v="1"/>
    <x v="0"/>
    <x v="0"/>
    <x v="1"/>
    <x v="2"/>
    <n v="37288"/>
    <s v="US Gas Basis     NWPL RkyMtn             Nov01-Mar02     USD/MM"/>
    <x v="1"/>
    <x v="2"/>
    <x v="0"/>
    <x v="1"/>
    <x v="0"/>
    <n v="-0.4"/>
    <s v="CHRISW001"/>
    <s v="FERMIS"/>
    <s v="FT - North West"/>
    <x v="1"/>
    <x v="0"/>
    <x v="1"/>
    <n v="95000226"/>
    <s v="V88983.1"/>
    <n v="64245"/>
    <d v="2001-11-01T00:00:00"/>
    <d v="2002-03-31T00:00:00"/>
  </r>
  <r>
    <x v="27"/>
    <x v="1"/>
    <n v="1510000"/>
    <n v="377.5"/>
    <n v="1232147"/>
    <d v="2001-05-10T10:53:35"/>
    <s v="CMS Marketing, Services and Trading Company"/>
    <x v="1"/>
    <x v="0"/>
    <x v="0"/>
    <x v="1"/>
    <x v="11"/>
    <n v="45239"/>
    <s v="US Gas Phy Index GD/M Mich Con           Nov01-Mar02     USD/MM"/>
    <x v="1"/>
    <x v="4"/>
    <x v="0"/>
    <x v="1"/>
    <x v="0"/>
    <n v="-7.4999999999999997E-3"/>
    <s v="CHRISW001"/>
    <s v="EOLSMGR"/>
    <s v="ENA - IM Mkt Central MICH"/>
    <x v="2"/>
    <x v="0"/>
    <x v="1"/>
    <m/>
    <s v="V90721.1 / 783279"/>
    <n v="53295"/>
    <d v="2001-11-01T00:00:00"/>
    <d v="2002-03-31T00:00:00"/>
  </r>
  <r>
    <x v="27"/>
    <x v="2"/>
    <n v="4000"/>
    <n v="20"/>
    <n v="1232838"/>
    <d v="2001-05-10T12:32:00"/>
    <s v="Aquila Risk Management Corporation"/>
    <x v="1"/>
    <x v="0"/>
    <x v="0"/>
    <x v="0"/>
    <x v="6"/>
    <n v="30600"/>
    <s v="US Pwr Fin Swap  ISO NY Z-A Peak         14-18May01      USD/MWh"/>
    <x v="3"/>
    <x v="0"/>
    <x v="0"/>
    <x v="0"/>
    <x v="0"/>
    <n v="44.75"/>
    <s v="JEFFK003"/>
    <s v="GGUPTA"/>
    <s v="ST-New England"/>
    <x v="0"/>
    <x v="0"/>
    <x v="1"/>
    <n v="96041878"/>
    <n v="607647.1"/>
    <n v="11135"/>
    <d v="2001-05-14T21:00:00"/>
    <d v="2001-05-18T21:00:00"/>
  </r>
  <r>
    <x v="28"/>
    <x v="2"/>
    <n v="800"/>
    <n v="4"/>
    <n v="1234120"/>
    <d v="2001-05-11T06:33:57"/>
    <s v="NRG Power Marketing Inc."/>
    <x v="1"/>
    <x v="0"/>
    <x v="0"/>
    <x v="0"/>
    <x v="6"/>
    <n v="30594"/>
    <s v="US Pwr Fin Swap  ISO NY Z-A Peak         14May01         USD/MWh"/>
    <x v="3"/>
    <x v="0"/>
    <x v="0"/>
    <x v="0"/>
    <x v="0"/>
    <n v="46"/>
    <s v="JEFFK003"/>
    <s v="GGUPTA"/>
    <s v="ST-New England"/>
    <x v="0"/>
    <x v="0"/>
    <x v="1"/>
    <m/>
    <n v="608081.1"/>
    <n v="69121"/>
    <d v="2001-05-14T21:00:00"/>
    <d v="2001-05-14T21:00:00"/>
  </r>
  <r>
    <x v="28"/>
    <x v="2"/>
    <n v="3200"/>
    <n v="16"/>
    <n v="1234252"/>
    <d v="2001-05-11T07:10:31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.5"/>
    <s v="howardte"/>
    <s v="JQUENET"/>
    <s v="ST-PJM"/>
    <x v="0"/>
    <x v="0"/>
    <x v="0"/>
    <m/>
    <n v="608190.1"/>
    <n v="3246"/>
    <d v="2001-05-15T21:00:00"/>
    <d v="2001-05-18T21:00:00"/>
  </r>
  <r>
    <x v="28"/>
    <x v="2"/>
    <n v="800"/>
    <n v="4"/>
    <n v="1234327"/>
    <d v="2001-05-11T07:23:27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"/>
    <s v="howardte"/>
    <s v="JQUENET"/>
    <s v="ST-PJM"/>
    <x v="0"/>
    <x v="0"/>
    <x v="0"/>
    <m/>
    <n v="608219.1"/>
    <n v="3246"/>
    <d v="2001-05-14T21:00:00"/>
    <d v="2001-05-14T21:00:00"/>
  </r>
  <r>
    <x v="28"/>
    <x v="2"/>
    <n v="3200"/>
    <n v="16"/>
    <n v="1234329"/>
    <d v="2001-05-11T07:23:33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"/>
    <s v="howardte"/>
    <s v="JQUENET"/>
    <s v="ST-PJM"/>
    <x v="0"/>
    <x v="0"/>
    <x v="0"/>
    <m/>
    <n v="608221.1"/>
    <n v="3246"/>
    <d v="2001-05-15T21:00:00"/>
    <d v="2001-05-18T21:00:00"/>
  </r>
  <r>
    <x v="28"/>
    <x v="2"/>
    <n v="800"/>
    <n v="4"/>
    <n v="1234372"/>
    <d v="2001-05-11T07:33:11"/>
    <s v="Williams Energy Marketing &amp; Trading Company"/>
    <x v="1"/>
    <x v="0"/>
    <x v="0"/>
    <x v="0"/>
    <x v="3"/>
    <n v="29069"/>
    <s v="US Pwr Phy Firm  Cinergy Peak            14May01         USD/MWh"/>
    <x v="1"/>
    <x v="3"/>
    <x v="0"/>
    <x v="0"/>
    <x v="0"/>
    <n v="27.75"/>
    <s v="ZACHA007"/>
    <s v="JKING6"/>
    <s v="ST-ECAR"/>
    <x v="0"/>
    <x v="0"/>
    <x v="0"/>
    <n v="96004396"/>
    <n v="608242.1"/>
    <n v="64245"/>
    <d v="2001-05-14T21:00:00"/>
    <d v="2001-05-14T21:00:00"/>
  </r>
  <r>
    <x v="28"/>
    <x v="2"/>
    <n v="800"/>
    <n v="4"/>
    <n v="1234451"/>
    <d v="2001-05-11T07:44:3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75"/>
    <s v="howardte"/>
    <s v="JQUENET"/>
    <s v="ST-PJM"/>
    <x v="0"/>
    <x v="0"/>
    <x v="0"/>
    <m/>
    <n v="608287.1"/>
    <n v="3246"/>
    <d v="2001-05-14T21:00:00"/>
    <d v="2001-05-14T21:00:00"/>
  </r>
  <r>
    <x v="28"/>
    <x v="2"/>
    <n v="800"/>
    <n v="4"/>
    <n v="1234472"/>
    <d v="2001-05-11T07:47:0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5"/>
    <s v="howardte"/>
    <s v="JQUENET"/>
    <s v="ST-PJM"/>
    <x v="0"/>
    <x v="0"/>
    <x v="0"/>
    <m/>
    <n v="608296.1"/>
    <n v="3246"/>
    <d v="2001-05-14T21:00:00"/>
    <d v="2001-05-14T21:00:00"/>
  </r>
  <r>
    <x v="28"/>
    <x v="2"/>
    <n v="3200"/>
    <n v="16"/>
    <n v="1234673"/>
    <d v="2001-05-11T08:07:50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1.1"/>
    <n v="79689"/>
    <d v="2001-05-15T21:00:00"/>
    <d v="2001-05-18T21:00:00"/>
  </r>
  <r>
    <x v="28"/>
    <x v="2"/>
    <n v="3200"/>
    <n v="16"/>
    <n v="1234676"/>
    <d v="2001-05-11T08:08:06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2.1"/>
    <n v="79689"/>
    <d v="2001-05-15T21:00:00"/>
    <d v="2001-05-18T21:00:00"/>
  </r>
  <r>
    <x v="28"/>
    <x v="0"/>
    <n v="800"/>
    <n v="6"/>
    <n v="1234852"/>
    <d v="2001-05-11T08:17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38"/>
    <s v="EPIER006"/>
    <s v="PPLATTE"/>
    <s v="ST-CA"/>
    <x v="0"/>
    <x v="0"/>
    <x v="0"/>
    <n v="96004381"/>
    <n v="608437.1"/>
    <n v="12"/>
    <d v="2001-05-13T21:00:00"/>
    <d v="2001-05-14T21:00:00"/>
  </r>
  <r>
    <x v="28"/>
    <x v="0"/>
    <n v="800"/>
    <n v="6"/>
    <n v="1234904"/>
    <d v="2001-05-11T08:20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41"/>
    <s v="EPIER006"/>
    <s v="PPLATTE"/>
    <s v="ST-CA"/>
    <x v="0"/>
    <x v="0"/>
    <x v="0"/>
    <n v="96004381"/>
    <n v="608448.1"/>
    <n v="12"/>
    <d v="2001-05-13T21:00:00"/>
    <d v="2001-05-14T21:00:00"/>
  </r>
  <r>
    <x v="28"/>
    <x v="1"/>
    <n v="300000"/>
    <n v="75"/>
    <n v="1234928"/>
    <d v="2001-05-11T08:22:25"/>
    <s v="CMS Marketing, Services and Trading Company"/>
    <x v="1"/>
    <x v="0"/>
    <x v="0"/>
    <x v="1"/>
    <x v="2"/>
    <n v="36157"/>
    <s v="US Gas Basis     EP Permian              Jun01           USD/MM"/>
    <x v="1"/>
    <x v="4"/>
    <x v="0"/>
    <x v="1"/>
    <x v="0"/>
    <n v="-5.5E-2"/>
    <s v="CHRISW001"/>
    <s v="EBASS"/>
    <s v="FT-Texas"/>
    <x v="1"/>
    <x v="0"/>
    <x v="1"/>
    <n v="96014540"/>
    <s v="V91159.1"/>
    <n v="53295"/>
    <d v="2001-06-01T21:00:00"/>
    <d v="2001-06-30T21:00:00"/>
  </r>
  <r>
    <x v="28"/>
    <x v="2"/>
    <n v="800"/>
    <n v="4"/>
    <n v="1234973"/>
    <d v="2001-05-11T08:25:16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0"/>
    <s v="howardte"/>
    <s v="JQUENET"/>
    <s v="ST-PJM"/>
    <x v="0"/>
    <x v="0"/>
    <x v="0"/>
    <m/>
    <n v="608466.1"/>
    <n v="3246"/>
    <d v="2001-05-14T21:00:00"/>
    <d v="2001-05-14T21:00:00"/>
  </r>
  <r>
    <x v="28"/>
    <x v="0"/>
    <n v="400"/>
    <n v="3"/>
    <n v="1235190"/>
    <d v="2001-05-11T08:38:19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04.1"/>
    <n v="12"/>
    <d v="2001-05-14T21:00:00"/>
    <d v="2001-05-14T21:00:00"/>
  </r>
  <r>
    <x v="28"/>
    <x v="0"/>
    <n v="400"/>
    <n v="3"/>
    <n v="1235254"/>
    <d v="2001-05-11T08:41:53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15.1"/>
    <n v="12"/>
    <d v="2001-05-14T21:00:00"/>
    <d v="2001-05-14T21:00:00"/>
  </r>
  <r>
    <x v="28"/>
    <x v="2"/>
    <n v="8800"/>
    <n v="44"/>
    <n v="1235938"/>
    <d v="2001-05-11T09:04:23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79.1"/>
    <n v="3246"/>
    <d v="2001-05-21T21:00:00"/>
    <d v="2001-05-31T21:00:00"/>
  </r>
  <r>
    <x v="28"/>
    <x v="2"/>
    <n v="8800"/>
    <n v="44"/>
    <n v="1235946"/>
    <d v="2001-05-11T09:04:47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81.1"/>
    <n v="3246"/>
    <d v="2001-05-21T21:00:00"/>
    <d v="2001-05-31T21:00:00"/>
  </r>
  <r>
    <x v="28"/>
    <x v="1"/>
    <n v="3210000"/>
    <n v="802.5"/>
    <n v="1237098"/>
    <d v="2001-05-11T09:37:53"/>
    <s v="Dynegy Marketing and Trade"/>
    <x v="1"/>
    <x v="0"/>
    <x v="0"/>
    <x v="1"/>
    <x v="2"/>
    <n v="41701"/>
    <s v="US Gas Basis     GD/M Mich Con           Apr-Oct02       USD/MM"/>
    <x v="1"/>
    <x v="8"/>
    <x v="0"/>
    <x v="1"/>
    <x v="0"/>
    <n v="0.16500000000000001"/>
    <s v="CHRISW001"/>
    <s v="GSTOREY"/>
    <s v="FT-ONTARIO"/>
    <x v="1"/>
    <x v="0"/>
    <x v="1"/>
    <n v="95000199"/>
    <s v="V91739.1"/>
    <n v="61981"/>
    <d v="2002-04-01T00:00:00"/>
    <d v="2002-10-31T00:00:00"/>
  </r>
  <r>
    <x v="28"/>
    <x v="0"/>
    <n v="12400"/>
    <n v="93"/>
    <n v="1238016"/>
    <d v="2001-05-11T10:47:53"/>
    <s v="Williams Energy Marketing &amp; Trading Company"/>
    <x v="1"/>
    <x v="0"/>
    <x v="0"/>
    <x v="0"/>
    <x v="0"/>
    <n v="36473"/>
    <s v="US Pwr Phy Firm  PALVE Peak              Jul01           USD/MWh"/>
    <x v="0"/>
    <x v="0"/>
    <x v="0"/>
    <x v="0"/>
    <x v="0"/>
    <n v="410"/>
    <s v="EPIER006"/>
    <s v="MMOTLEY"/>
    <s v="ST-SW"/>
    <x v="0"/>
    <x v="0"/>
    <x v="0"/>
    <n v="96004396"/>
    <n v="608778.1"/>
    <n v="64245"/>
    <d v="2001-07-01T21:00:00"/>
    <d v="2001-07-31T21:00:00"/>
  </r>
  <r>
    <x v="28"/>
    <x v="2"/>
    <n v="13600"/>
    <n v="68"/>
    <n v="1238304"/>
    <d v="2001-05-11T12:17:23"/>
    <s v="Duke Energy Trading and Marketing, L.L.C."/>
    <x v="1"/>
    <x v="0"/>
    <x v="0"/>
    <x v="0"/>
    <x v="3"/>
    <n v="29065"/>
    <s v="US Pwr Phy Firm  Cinergy Peak            15-31May01      USD/MWh"/>
    <x v="1"/>
    <x v="3"/>
    <x v="0"/>
    <x v="0"/>
    <x v="0"/>
    <n v="41.75"/>
    <s v="ZACHA007"/>
    <s v="JKING6"/>
    <s v="ST-ECAR"/>
    <x v="0"/>
    <x v="0"/>
    <x v="0"/>
    <n v="96028954"/>
    <n v="608869.1"/>
    <n v="54979"/>
    <d v="2001-05-15T21:00:00"/>
    <d v="2001-05-31T21:00:00"/>
  </r>
  <r>
    <x v="28"/>
    <x v="2"/>
    <n v="13600"/>
    <n v="68"/>
    <n v="1238313"/>
    <d v="2001-05-11T12:20:32"/>
    <s v="Duke Energy Trading and Marketing, L.L.C."/>
    <x v="1"/>
    <x v="0"/>
    <x v="0"/>
    <x v="0"/>
    <x v="3"/>
    <n v="29065"/>
    <s v="US Pwr Phy Firm  Cinergy Peak            15-31May01      USD/MWh"/>
    <x v="3"/>
    <x v="0"/>
    <x v="0"/>
    <x v="0"/>
    <x v="0"/>
    <n v="41.75"/>
    <s v="ZACHA007"/>
    <s v="JKING6"/>
    <s v="ST-ECAR"/>
    <x v="0"/>
    <x v="0"/>
    <x v="0"/>
    <n v="96028954"/>
    <n v="608884.1"/>
    <n v="54979"/>
    <d v="2001-05-15T21:00:00"/>
    <d v="2001-05-31T21:00:00"/>
  </r>
  <r>
    <x v="28"/>
    <x v="2"/>
    <n v="24800"/>
    <n v="124"/>
    <n v="1238450"/>
    <d v="2001-05-11T13:02:18"/>
    <s v="Aquila Energy Marketing Corporation"/>
    <x v="1"/>
    <x v="0"/>
    <x v="0"/>
    <x v="0"/>
    <x v="3"/>
    <n v="33303"/>
    <s v="US Pwr Phy Firm  NEPOOL Peak             Jul-Aug02       USD/MWh"/>
    <x v="1"/>
    <x v="1"/>
    <x v="0"/>
    <x v="0"/>
    <x v="0"/>
    <n v="75"/>
    <s v="JEFFK003"/>
    <s v="DDAVIS"/>
    <s v="LT-New England"/>
    <x v="0"/>
    <x v="0"/>
    <x v="0"/>
    <n v="96009016"/>
    <n v="608934.1"/>
    <n v="18"/>
    <d v="2002-07-01T17:11:00"/>
    <d v="2002-08-31T17:11:00"/>
  </r>
  <r>
    <x v="29"/>
    <x v="2"/>
    <n v="4000"/>
    <n v="20"/>
    <n v="1239893"/>
    <d v="2001-05-14T07:54:04"/>
    <s v="Williams Energy Marketing &amp; Trading Company"/>
    <x v="1"/>
    <x v="0"/>
    <x v="0"/>
    <x v="0"/>
    <x v="3"/>
    <n v="29083"/>
    <s v="US Pwr Phy Firm  NEPOOL Peak             21-25May01      USD/MWh"/>
    <x v="3"/>
    <x v="0"/>
    <x v="0"/>
    <x v="0"/>
    <x v="0"/>
    <n v="52.5"/>
    <s v="JEFFK003"/>
    <s v="PBRODER"/>
    <s v="ST-New England"/>
    <x v="0"/>
    <x v="0"/>
    <x v="0"/>
    <n v="96004396"/>
    <n v="609640.1"/>
    <n v="64245"/>
    <d v="2001-05-21T21:00:00"/>
    <d v="2001-05-25T21:00:00"/>
  </r>
  <r>
    <x v="29"/>
    <x v="0"/>
    <n v="400"/>
    <n v="3"/>
    <n v="1240107"/>
    <d v="2001-05-14T08:10:07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5"/>
    <s v="EPIER006"/>
    <s v="CMALLOR"/>
    <s v="ST-CA"/>
    <x v="0"/>
    <x v="0"/>
    <x v="0"/>
    <n v="96004381"/>
    <n v="609714.1"/>
    <n v="12"/>
    <d v="2001-05-15T21:00:00"/>
    <d v="2001-05-15T21:00:00"/>
  </r>
  <r>
    <x v="29"/>
    <x v="0"/>
    <n v="400"/>
    <n v="3"/>
    <n v="1240176"/>
    <d v="2001-05-14T08:15:3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47.1"/>
    <n v="12"/>
    <d v="2001-05-15T21:00:00"/>
    <d v="2001-05-15T21:00:00"/>
  </r>
  <r>
    <x v="29"/>
    <x v="0"/>
    <n v="400"/>
    <n v="3"/>
    <n v="1240196"/>
    <d v="2001-05-14T08:17:08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53.1"/>
    <n v="12"/>
    <d v="2001-05-15T21:00:00"/>
    <d v="2001-05-15T21:00:00"/>
  </r>
  <r>
    <x v="29"/>
    <x v="0"/>
    <n v="160"/>
    <n v="1.2"/>
    <n v="1240198"/>
    <d v="2001-05-14T08:17:22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93"/>
    <s v="EPIER006"/>
    <s v="PPLATTE"/>
    <s v="ST-CA"/>
    <x v="0"/>
    <x v="0"/>
    <x v="0"/>
    <n v="96004381"/>
    <n v="609755.1"/>
    <n v="12"/>
    <d v="2001-05-15T21:00:00"/>
    <d v="2001-05-15T21:00:00"/>
  </r>
  <r>
    <x v="29"/>
    <x v="0"/>
    <n v="400"/>
    <n v="3"/>
    <n v="1240331"/>
    <d v="2001-05-14T08:26:5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9"/>
    <s v="EPIER006"/>
    <s v="CMALLOR"/>
    <s v="ST-CA"/>
    <x v="0"/>
    <x v="0"/>
    <x v="0"/>
    <n v="96004381"/>
    <n v="609783.1"/>
    <n v="12"/>
    <d v="2001-05-15T21:00:00"/>
    <d v="2001-05-15T21:00:00"/>
  </r>
  <r>
    <x v="29"/>
    <x v="0"/>
    <n v="160"/>
    <n v="1.2"/>
    <n v="1240369"/>
    <d v="2001-05-14T08:29:11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101"/>
    <s v="EPIER006"/>
    <s v="PPLATTE"/>
    <s v="ST-CA"/>
    <x v="0"/>
    <x v="0"/>
    <x v="0"/>
    <n v="96004381"/>
    <n v="609801.1"/>
    <n v="12"/>
    <d v="2001-05-15T21:00:00"/>
    <d v="2001-05-15T21:00:00"/>
  </r>
  <r>
    <x v="29"/>
    <x v="0"/>
    <n v="400"/>
    <n v="3"/>
    <n v="1240372"/>
    <d v="2001-05-14T08:29:1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102"/>
    <s v="EPIER006"/>
    <s v="CMALLOR"/>
    <s v="ST-CA"/>
    <x v="0"/>
    <x v="0"/>
    <x v="0"/>
    <n v="96004381"/>
    <n v="609802.1"/>
    <n v="12"/>
    <d v="2001-05-15T21:00:00"/>
    <d v="2001-05-15T21:00:00"/>
  </r>
  <r>
    <x v="29"/>
    <x v="0"/>
    <n v="64"/>
    <n v="0.48"/>
    <n v="1240846"/>
    <d v="2001-05-14T08:45:50"/>
    <s v="BP Energy Company"/>
    <x v="1"/>
    <x v="0"/>
    <x v="0"/>
    <x v="0"/>
    <x v="1"/>
    <n v="48326"/>
    <s v="US Pwr Phy CAISO NP15 Peak odd-lot       15May01         USD/MWh"/>
    <x v="1"/>
    <x v="11"/>
    <x v="0"/>
    <x v="0"/>
    <x v="0"/>
    <n v="230"/>
    <s v="EPIER006"/>
    <s v="PPLATTE"/>
    <s v="ST-CA"/>
    <x v="0"/>
    <x v="0"/>
    <x v="0"/>
    <n v="96004381"/>
    <n v="609858.1"/>
    <n v="12"/>
    <d v="2001-05-15T21:00:00"/>
    <d v="2001-05-15T21:00:00"/>
  </r>
  <r>
    <x v="29"/>
    <x v="1"/>
    <n v="300000"/>
    <n v="75"/>
    <n v="1241772"/>
    <d v="2001-05-14T09:13:21"/>
    <s v="Tenaska Marketing Ventures"/>
    <x v="1"/>
    <x v="0"/>
    <x v="0"/>
    <x v="1"/>
    <x v="2"/>
    <n v="36157"/>
    <s v="US Gas Basis     EP Permian              Jun01           USD/MM"/>
    <x v="1"/>
    <x v="4"/>
    <x v="0"/>
    <x v="1"/>
    <x v="0"/>
    <n v="-5.7500000000000002E-2"/>
    <s v="CHRISW001"/>
    <s v="EBASS"/>
    <s v="FT-Texas"/>
    <x v="1"/>
    <x v="0"/>
    <x v="1"/>
    <n v="95001227"/>
    <s v="V93912.1"/>
    <n v="208"/>
    <d v="2001-06-01T21:00:00"/>
    <d v="2001-06-30T21:00:00"/>
  </r>
  <r>
    <x v="29"/>
    <x v="2"/>
    <n v="2400"/>
    <n v="12"/>
    <n v="1243392"/>
    <d v="2001-05-14T11:53:14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139.1"/>
    <n v="3246"/>
    <d v="2001-05-16T21:00:00"/>
    <d v="2001-05-18T21:00:00"/>
  </r>
  <r>
    <x v="29"/>
    <x v="2"/>
    <n v="2400"/>
    <n v="12"/>
    <n v="1244307"/>
    <d v="2001-05-14T15:49:40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566.1"/>
    <n v="3246"/>
    <d v="2001-05-16T21:00:00"/>
    <d v="2001-05-18T21:00:00"/>
  </r>
  <r>
    <x v="30"/>
    <x v="2"/>
    <n v="1600"/>
    <n v="8"/>
    <n v="1244934"/>
    <d v="2001-05-15T06:49:41"/>
    <s v="Virginia Electric and Power Company"/>
    <x v="0"/>
    <x v="0"/>
    <x v="0"/>
    <x v="0"/>
    <x v="3"/>
    <n v="29085"/>
    <s v="US Pwr Phy Firm  PJM-W Peak              17-18May01      USD/MWh"/>
    <x v="3"/>
    <x v="0"/>
    <x v="0"/>
    <x v="0"/>
    <x v="0"/>
    <n v="40"/>
    <s v="howardte"/>
    <s v="JQUENET"/>
    <s v="ST-PJM"/>
    <x v="0"/>
    <x v="0"/>
    <x v="0"/>
    <m/>
    <n v="610777.1"/>
    <n v="3246"/>
    <d v="2001-05-17T21:00:00"/>
    <d v="2001-05-18T21:00:00"/>
  </r>
  <r>
    <x v="30"/>
    <x v="1"/>
    <n v="450000"/>
    <n v="135"/>
    <n v="1245193"/>
    <d v="2001-05-15T07:36:56"/>
    <s v="Williams Energy Marketing &amp; Trading Company"/>
    <x v="2"/>
    <x v="0"/>
    <x v="0"/>
    <x v="1"/>
    <x v="4"/>
    <n v="43378"/>
    <s v="US Gas Swap      Nymex                   Jun01           USD/MM"/>
    <x v="10"/>
    <x v="0"/>
    <x v="0"/>
    <x v="1"/>
    <x v="0"/>
    <n v="4.5149999999999997"/>
    <s v="fzerilli"/>
    <s v="JARNOLD"/>
    <s v="NG-Price"/>
    <x v="1"/>
    <x v="0"/>
    <x v="1"/>
    <n v="95000226"/>
    <s v="V95920.1"/>
    <n v="64245"/>
    <d v="2001-06-01T21:00:00"/>
    <d v="2001-06-30T21:00:00"/>
  </r>
  <r>
    <x v="30"/>
    <x v="1"/>
    <n v="150000"/>
    <n v="45"/>
    <n v="1245252"/>
    <d v="2001-05-15T07:41:23"/>
    <s v="AEP Energy Services, Inc."/>
    <x v="2"/>
    <x v="0"/>
    <x v="0"/>
    <x v="1"/>
    <x v="4"/>
    <n v="43378"/>
    <s v="US Gas Swap      Nymex                   Jun01           USD/MM"/>
    <x v="1"/>
    <x v="2"/>
    <x v="0"/>
    <x v="1"/>
    <x v="0"/>
    <n v="4.51"/>
    <s v="fzerilli"/>
    <s v="JARNOLD"/>
    <s v="NG-Price"/>
    <x v="1"/>
    <x v="0"/>
    <x v="1"/>
    <n v="96021110"/>
    <s v="V95936.1"/>
    <n v="57399"/>
    <d v="2001-06-01T21:00:00"/>
    <d v="2001-06-30T21:00:00"/>
  </r>
  <r>
    <x v="30"/>
    <x v="0"/>
    <n v="400"/>
    <n v="3"/>
    <n v="1245980"/>
    <d v="2001-05-15T08:26:27"/>
    <s v="BP Energy Company"/>
    <x v="1"/>
    <x v="0"/>
    <x v="0"/>
    <x v="0"/>
    <x v="1"/>
    <n v="29487"/>
    <s v="US Pwr Phy CAISO NP15 Peak               16May01         USD/MWh"/>
    <x v="1"/>
    <x v="1"/>
    <x v="0"/>
    <x v="0"/>
    <x v="0"/>
    <n v="240"/>
    <s v="EPIER006"/>
    <s v="CMALLOR"/>
    <s v="ST-CA"/>
    <x v="0"/>
    <x v="0"/>
    <x v="0"/>
    <n v="96004381"/>
    <n v="611090.1"/>
    <n v="12"/>
    <d v="2001-05-16T21:00:00"/>
    <d v="2001-05-16T21:00:00"/>
  </r>
  <r>
    <x v="30"/>
    <x v="0"/>
    <n v="400"/>
    <n v="3"/>
    <n v="1246109"/>
    <d v="2001-05-15T08:33:26"/>
    <s v="BP Energy Company"/>
    <x v="1"/>
    <x v="0"/>
    <x v="0"/>
    <x v="0"/>
    <x v="1"/>
    <n v="29383"/>
    <s v="US Pwr Phy CAISO NP15 OffPk              16May01         USD/MWh"/>
    <x v="1"/>
    <x v="1"/>
    <x v="0"/>
    <x v="0"/>
    <x v="0"/>
    <n v="96"/>
    <s v="EPIER006"/>
    <s v="PPLATTE"/>
    <s v="ST-CA"/>
    <x v="0"/>
    <x v="0"/>
    <x v="0"/>
    <n v="96004381"/>
    <n v="611112.1"/>
    <n v="12"/>
    <d v="2001-05-16T21:00:00"/>
    <d v="2001-05-16T21:00:00"/>
  </r>
  <r>
    <x v="30"/>
    <x v="0"/>
    <n v="400"/>
    <n v="3"/>
    <n v="1246375"/>
    <d v="2001-05-15T08:43:20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3"/>
    <s v="EPIER006"/>
    <s v="PPLATTE"/>
    <s v="ST-CA"/>
    <x v="0"/>
    <x v="0"/>
    <x v="0"/>
    <n v="96004396"/>
    <n v="611147.1"/>
    <n v="64245"/>
    <d v="2001-05-16T21:00:00"/>
    <d v="2001-05-16T21:00:00"/>
  </r>
  <r>
    <x v="30"/>
    <x v="0"/>
    <n v="400"/>
    <n v="3"/>
    <n v="1246581"/>
    <d v="2001-05-15T08:49:24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2"/>
    <s v="EPIER006"/>
    <s v="PPLATTE"/>
    <s v="ST-CA"/>
    <x v="0"/>
    <x v="0"/>
    <x v="0"/>
    <n v="96004396"/>
    <n v="611174.1"/>
    <n v="64245"/>
    <d v="2001-05-16T21:00:00"/>
    <d v="2001-05-16T21:00:00"/>
  </r>
  <r>
    <x v="30"/>
    <x v="1"/>
    <n v="450000"/>
    <n v="112.5"/>
    <n v="1247276"/>
    <d v="2001-05-15T09:09:12"/>
    <s v="AEP Energy Services, Inc."/>
    <x v="1"/>
    <x v="0"/>
    <x v="0"/>
    <x v="1"/>
    <x v="2"/>
    <n v="36167"/>
    <s v="US Gas Basis     Transco St.65           Jun01           USD/MM"/>
    <x v="1"/>
    <x v="8"/>
    <x v="0"/>
    <x v="1"/>
    <x v="0"/>
    <n v="1.7500000000000002E-2"/>
    <s v="GREGH002"/>
    <s v="SBRAWNE"/>
    <s v="FT-East"/>
    <x v="1"/>
    <x v="0"/>
    <x v="1"/>
    <n v="96021110"/>
    <s v="V96510.1"/>
    <n v="57399"/>
    <d v="2001-06-01T21:00:00"/>
    <d v="2001-06-30T21:00:00"/>
  </r>
  <r>
    <x v="30"/>
    <x v="1"/>
    <n v="900000"/>
    <n v="225"/>
    <n v="1247363"/>
    <d v="2001-05-15T09:12:22"/>
    <s v="El Paso Merchant Energy, L.P."/>
    <x v="3"/>
    <x v="0"/>
    <x v="0"/>
    <x v="1"/>
    <x v="2"/>
    <n v="36161"/>
    <s v="US Gas Basis     TCO Pool                Jun01           USD/MM"/>
    <x v="1"/>
    <x v="6"/>
    <x v="0"/>
    <x v="1"/>
    <x v="0"/>
    <n v="0.2225"/>
    <s v="JSCH1234"/>
    <s v="BMCKAY"/>
    <s v="FT-NY"/>
    <x v="1"/>
    <x v="0"/>
    <x v="1"/>
    <n v="96045266"/>
    <s v="V96547.1"/>
    <n v="53350"/>
    <d v="2001-06-01T21:00:00"/>
    <d v="2001-06-30T21:00:00"/>
  </r>
  <r>
    <x v="30"/>
    <x v="0"/>
    <n v="36800"/>
    <n v="276"/>
    <n v="1248090"/>
    <d v="2001-05-15T09:46:28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344"/>
    <s v="MESPOSITO"/>
    <s v="MSWERZB"/>
    <s v="LT-NW"/>
    <x v="0"/>
    <x v="0"/>
    <x v="0"/>
    <n v="96004354"/>
    <n v="611295.1"/>
    <n v="29605"/>
    <d v="2001-07-01T16:50:00"/>
    <d v="2001-09-30T16:50:00"/>
  </r>
  <r>
    <x v="30"/>
    <x v="1"/>
    <n v="755000"/>
    <n v="188.75"/>
    <n v="1249294"/>
    <d v="2001-05-15T11:25:14"/>
    <s v="Mirant Americas Energy Marketing, L.P."/>
    <x v="1"/>
    <x v="0"/>
    <x v="0"/>
    <x v="1"/>
    <x v="2"/>
    <n v="37288"/>
    <s v="US Gas Basis     NWPL RkyMtn             Nov01-Mar02     USD/MM"/>
    <x v="1"/>
    <x v="2"/>
    <x v="0"/>
    <x v="1"/>
    <x v="0"/>
    <n v="-0.43"/>
    <s v="CHRISW001"/>
    <s v="FERMIS"/>
    <s v="FT - North West"/>
    <x v="1"/>
    <x v="0"/>
    <x v="1"/>
    <n v="95000281"/>
    <s v="V97520.1"/>
    <n v="56264"/>
    <d v="2001-11-01T00:00:00"/>
    <d v="2002-03-31T00:00:00"/>
  </r>
  <r>
    <x v="30"/>
    <x v="2"/>
    <n v="24000"/>
    <n v="120"/>
    <n v="1249406"/>
    <d v="2001-05-15T11:42:39"/>
    <s v="El Paso Merchant Energy, L.P."/>
    <x v="0"/>
    <x v="0"/>
    <x v="0"/>
    <x v="0"/>
    <x v="3"/>
    <n v="32554"/>
    <s v="US Pwr Phy Firm  PJM-W Peak              Jun01           USD/MWh"/>
    <x v="1"/>
    <x v="3"/>
    <x v="0"/>
    <x v="0"/>
    <x v="0"/>
    <n v="65.25"/>
    <s v="howardte"/>
    <s v="JQUENET"/>
    <s v="LT-PJM"/>
    <x v="0"/>
    <x v="0"/>
    <x v="0"/>
    <n v="96057469"/>
    <n v="611550.1"/>
    <n v="53350"/>
    <d v="2001-06-01T14:12:00"/>
    <d v="2001-06-30T14:12:00"/>
  </r>
  <r>
    <x v="30"/>
    <x v="2"/>
    <n v="4000"/>
    <n v="20"/>
    <n v="1249706"/>
    <d v="2001-05-15T12:56:20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44.75"/>
    <s v="ZACHA007"/>
    <s v="JKING6"/>
    <s v="ST-Main"/>
    <x v="0"/>
    <x v="0"/>
    <x v="0"/>
    <n v="96056752"/>
    <n v="611713.1"/>
    <n v="3254"/>
    <d v="2001-05-21T21:00:00"/>
    <d v="2001-05-25T21:00:00"/>
  </r>
  <r>
    <x v="30"/>
    <x v="2"/>
    <n v="1600"/>
    <n v="8"/>
    <n v="1249807"/>
    <d v="2001-05-15T13:16:44"/>
    <s v="Virginia Electric and Power Company"/>
    <x v="0"/>
    <x v="0"/>
    <x v="0"/>
    <x v="0"/>
    <x v="3"/>
    <n v="29066"/>
    <s v="US Pwr Phy Firm  Cinergy Peak            17-18May01      USD/MWh"/>
    <x v="3"/>
    <x v="0"/>
    <x v="0"/>
    <x v="0"/>
    <x v="0"/>
    <n v="43"/>
    <s v="aizenstark"/>
    <s v="CDORLAN"/>
    <s v="ST-ECAR"/>
    <x v="0"/>
    <x v="0"/>
    <x v="0"/>
    <m/>
    <n v="611755.1"/>
    <n v="3246"/>
    <d v="2001-05-17T21:00:00"/>
    <d v="2001-05-18T21:00:00"/>
  </r>
  <r>
    <x v="31"/>
    <x v="0"/>
    <n v="400"/>
    <n v="3"/>
    <n v="1252000"/>
    <d v="2001-05-16T08:11:00"/>
    <s v="BP Energy Company"/>
    <x v="1"/>
    <x v="0"/>
    <x v="0"/>
    <x v="0"/>
    <x v="1"/>
    <n v="29383"/>
    <s v="US Pwr Phy CAISO NP15 OffPk              17May01         USD/MWh"/>
    <x v="1"/>
    <x v="1"/>
    <x v="0"/>
    <x v="0"/>
    <x v="0"/>
    <n v="60"/>
    <s v="EPIER006"/>
    <s v="PPLATTE"/>
    <s v="ST-CA"/>
    <x v="0"/>
    <x v="0"/>
    <x v="0"/>
    <n v="96060365"/>
    <n v="612445.1"/>
    <n v="12"/>
    <d v="2001-05-17T21:00:00"/>
    <d v="2001-05-17T21:00:00"/>
  </r>
  <r>
    <x v="31"/>
    <x v="2"/>
    <n v="24000"/>
    <n v="120"/>
    <n v="1252124"/>
    <d v="2001-05-16T08:18:00"/>
    <s v="Constellation Power Source, Inc."/>
    <x v="0"/>
    <x v="0"/>
    <x v="0"/>
    <x v="0"/>
    <x v="3"/>
    <n v="3942"/>
    <s v="US Pwr Phy Firm  PJM-W Peak              Sep01           USD/MWh"/>
    <x v="3"/>
    <x v="0"/>
    <x v="0"/>
    <x v="0"/>
    <x v="0"/>
    <n v="42.75"/>
    <s v="howardte"/>
    <s v="RBENSON"/>
    <s v="LT-PJM"/>
    <x v="0"/>
    <x v="0"/>
    <x v="0"/>
    <n v="96057479"/>
    <n v="612492.1"/>
    <n v="55134"/>
    <d v="2001-09-01T14:12:00"/>
    <d v="2001-09-30T14:12:00"/>
  </r>
  <r>
    <x v="31"/>
    <x v="1"/>
    <n v="3060000"/>
    <n v="765"/>
    <n v="1252211"/>
    <d v="2001-05-16T08:22:00"/>
    <s v="El Paso Merchant Energy, L.P."/>
    <x v="1"/>
    <x v="0"/>
    <x v="0"/>
    <x v="1"/>
    <x v="2"/>
    <n v="49193"/>
    <s v="US Gas Basis     SONAT LA                Jun-Oct01       USD/MM"/>
    <x v="7"/>
    <x v="0"/>
    <x v="0"/>
    <x v="1"/>
    <x v="0"/>
    <n v="-0.01"/>
    <s v="GREGH002"/>
    <s v="SBRAWNE"/>
    <s v="FT-East"/>
    <x v="1"/>
    <x v="0"/>
    <x v="1"/>
    <n v="96045266"/>
    <s v="V99411.1"/>
    <n v="53350"/>
    <d v="2001-06-01T15:35:00"/>
    <d v="2001-10-31T15:35:00"/>
  </r>
  <r>
    <x v="31"/>
    <x v="1"/>
    <n v="3000000"/>
    <n v="750"/>
    <n v="1252359"/>
    <d v="2001-05-16T08:29:00"/>
    <s v="Sempra Energy Trading Corp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11840"/>
    <s v="V99439.1"/>
    <n v="57508"/>
    <d v="2001-06-01T21:00:00"/>
    <d v="2001-06-30T21:00:00"/>
  </r>
  <r>
    <x v="31"/>
    <x v="1"/>
    <n v="615000"/>
    <n v="153.75"/>
    <n v="1252499"/>
    <d v="2001-05-16T08:33:00"/>
    <s v="Virginia Power Energy Marketing, Inc."/>
    <x v="1"/>
    <x v="0"/>
    <x v="0"/>
    <x v="1"/>
    <x v="2"/>
    <n v="50473"/>
    <s v="US Gas Basis     NNG Ventura             Jul-Oct01       USD/MM"/>
    <x v="2"/>
    <x v="0"/>
    <x v="0"/>
    <x v="1"/>
    <x v="0"/>
    <n v="-7.0000000000000007E-2"/>
    <s v="CHRISW001"/>
    <s v="ALEWIS"/>
    <s v="GD-CENTRAL"/>
    <x v="1"/>
    <x v="0"/>
    <x v="1"/>
    <n v="96030230"/>
    <s v="V99489.1"/>
    <n v="66652"/>
    <d v="2001-07-01T00:00:00"/>
    <d v="2001-10-31T00:00:00"/>
  </r>
  <r>
    <x v="31"/>
    <x v="2"/>
    <n v="800"/>
    <n v="4"/>
    <n v="1252745"/>
    <d v="2001-05-16T08:43:00"/>
    <s v="Conectiv Energy Supply, Inc."/>
    <x v="3"/>
    <x v="0"/>
    <x v="0"/>
    <x v="0"/>
    <x v="3"/>
    <n v="29088"/>
    <s v="US Pwr Phy Firm  PJM-W Peak              17May01         USD/MWh"/>
    <x v="3"/>
    <x v="0"/>
    <x v="0"/>
    <x v="0"/>
    <x v="0"/>
    <n v="39.299999999999997"/>
    <s v="TPAR1234"/>
    <s v="JQUENET"/>
    <s v="ST-PJM"/>
    <x v="0"/>
    <x v="0"/>
    <x v="0"/>
    <n v="96047472"/>
    <n v="612617.1"/>
    <n v="71243"/>
    <d v="2001-05-17T21:00:00"/>
    <d v="2001-05-17T21:00:00"/>
  </r>
  <r>
    <x v="31"/>
    <x v="0"/>
    <n v="12000"/>
    <n v="90"/>
    <n v="1253041"/>
    <d v="2001-05-16T08:52:00"/>
    <s v="Constellation Power Source, Inc."/>
    <x v="0"/>
    <x v="0"/>
    <x v="0"/>
    <x v="0"/>
    <x v="0"/>
    <n v="49075"/>
    <s v="US Pwr Phy Firm  PALVE Peak              Jun01           USD/MWh"/>
    <x v="1"/>
    <x v="1"/>
    <x v="0"/>
    <x v="0"/>
    <x v="0"/>
    <n v="307.5"/>
    <s v="MESPOSITO"/>
    <s v="TALONSO"/>
    <s v="ST-SW"/>
    <x v="0"/>
    <x v="0"/>
    <x v="0"/>
    <n v="96057479"/>
    <n v="612639.1"/>
    <n v="55134"/>
    <d v="2001-06-01T21:00:00"/>
    <d v="2001-06-30T21:00:00"/>
  </r>
  <r>
    <x v="31"/>
    <x v="1"/>
    <n v="300000"/>
    <n v="75"/>
    <n v="1253318"/>
    <d v="2001-05-16T08:58:00"/>
    <s v="El Paso Merchant Energy, L.P."/>
    <x v="1"/>
    <x v="0"/>
    <x v="0"/>
    <x v="1"/>
    <x v="2"/>
    <n v="36207"/>
    <s v="US Gas Basis     GD/M Mich Con           Jun01           USD/MM"/>
    <x v="4"/>
    <x v="0"/>
    <x v="0"/>
    <x v="1"/>
    <x v="0"/>
    <n v="0.17499999999999999"/>
    <s v="CHRISW001"/>
    <s v="GSTOREY"/>
    <s v="FT-ONTARIO"/>
    <x v="1"/>
    <x v="0"/>
    <x v="1"/>
    <n v="96045266"/>
    <s v="V99709.1"/>
    <n v="53350"/>
    <d v="2001-06-01T21:00:00"/>
    <d v="2001-06-30T21:00:00"/>
  </r>
  <r>
    <x v="31"/>
    <x v="1"/>
    <n v="150000"/>
    <n v="37.5"/>
    <n v="1253395"/>
    <d v="2001-05-16T09:00:00"/>
    <s v="TXU Energy Trading Company"/>
    <x v="1"/>
    <x v="0"/>
    <x v="0"/>
    <x v="1"/>
    <x v="2"/>
    <n v="36100"/>
    <s v="US Gas Basis     NGI Chicago             Jun01           USD/MM"/>
    <x v="2"/>
    <x v="0"/>
    <x v="0"/>
    <x v="1"/>
    <x v="0"/>
    <n v="9.5000000000000001E-2"/>
    <s v="CHRISW001"/>
    <s v="GSTOREY"/>
    <s v="FT-ONTARIO"/>
    <x v="1"/>
    <x v="0"/>
    <x v="1"/>
    <n v="96038419"/>
    <s v="V99729.1"/>
    <n v="69034"/>
    <d v="2001-06-01T21:00:00"/>
    <d v="2001-06-30T21:00:00"/>
  </r>
  <r>
    <x v="31"/>
    <x v="1"/>
    <n v="600000"/>
    <n v="150"/>
    <n v="1253744"/>
    <d v="2001-05-16T09:08:00"/>
    <s v="BP Amoco Corporation"/>
    <x v="3"/>
    <x v="0"/>
    <x v="0"/>
    <x v="1"/>
    <x v="4"/>
    <n v="36233"/>
    <s v="US Gas Daily     IF GD/D HSC             Jun01           USD/MM"/>
    <x v="1"/>
    <x v="7"/>
    <x v="0"/>
    <x v="1"/>
    <x v="0"/>
    <n v="-2.5000000000000001E-3"/>
    <s v="MCAR1234"/>
    <s v="EBASS"/>
    <s v="FT-Texas"/>
    <x v="1"/>
    <x v="0"/>
    <x v="1"/>
    <n v="96038383"/>
    <s v="V99865.1"/>
    <n v="65291"/>
    <d v="2001-06-01T21:00:00"/>
    <d v="2001-06-30T21:00:00"/>
  </r>
  <r>
    <x v="31"/>
    <x v="1"/>
    <n v="300000"/>
    <n v="75"/>
    <n v="1254462"/>
    <d v="2001-05-16T09:37:00"/>
    <s v="Cinergy Capital &amp; Trading Inc."/>
    <x v="3"/>
    <x v="0"/>
    <x v="0"/>
    <x v="1"/>
    <x v="2"/>
    <n v="37083"/>
    <s v="US Gas Basis     HHub                    Jun01           USD/MM"/>
    <x v="1"/>
    <x v="4"/>
    <x v="0"/>
    <x v="1"/>
    <x v="0"/>
    <n v="-2.5000000000000001E-3"/>
    <s v="JSCH1234"/>
    <s v="SBRAWNE"/>
    <s v="FT-East"/>
    <x v="1"/>
    <x v="0"/>
    <x v="1"/>
    <m/>
    <s v="VA0227.1"/>
    <n v="56759"/>
    <d v="2001-06-01T21:00:00"/>
    <d v="2001-06-30T21:00:00"/>
  </r>
  <r>
    <x v="31"/>
    <x v="0"/>
    <n v="12400"/>
    <n v="93"/>
    <n v="1254784"/>
    <d v="2001-05-16T10:01:00"/>
    <s v="Pinnacle West Capital Corporation"/>
    <x v="0"/>
    <x v="0"/>
    <x v="0"/>
    <x v="0"/>
    <x v="0"/>
    <n v="36473"/>
    <s v="US Pwr Phy Firm  PALVE Peak              Jul01           USD/MWh"/>
    <x v="1"/>
    <x v="1"/>
    <x v="0"/>
    <x v="0"/>
    <x v="0"/>
    <n v="345"/>
    <s v="MESPOSITO"/>
    <s v="MMOTLEY"/>
    <s v="ST-SW"/>
    <x v="0"/>
    <x v="0"/>
    <x v="0"/>
    <n v="95001154"/>
    <n v="612800.1"/>
    <n v="2584"/>
    <d v="2001-07-01T21:00:00"/>
    <d v="2001-07-31T21:00:00"/>
  </r>
  <r>
    <x v="31"/>
    <x v="1"/>
    <n v="3000000"/>
    <n v="750"/>
    <n v="1254805"/>
    <d v="2001-05-16T10:03:00"/>
    <s v="AEP Energy Services, Inc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21110"/>
    <s v="VA0378.1"/>
    <n v="57399"/>
    <d v="2001-06-01T21:00:00"/>
    <d v="2001-06-30T21:00:00"/>
  </r>
  <r>
    <x v="31"/>
    <x v="1"/>
    <n v="150000"/>
    <n v="37.5"/>
    <n v="1255116"/>
    <d v="2001-05-16T10:36:00"/>
    <s v="Cargill Energy, a division of Cargill, Incorporated"/>
    <x v="1"/>
    <x v="0"/>
    <x v="0"/>
    <x v="1"/>
    <x v="2"/>
    <n v="36100"/>
    <s v="US Gas Basis     NGI Chicago             Jun01           USD/MM"/>
    <x v="1"/>
    <x v="2"/>
    <x v="0"/>
    <x v="1"/>
    <x v="0"/>
    <n v="9.2499999999999999E-2"/>
    <s v="CHRISW001"/>
    <s v="GSTOREY"/>
    <s v="FT-ONTARIO"/>
    <x v="1"/>
    <x v="0"/>
    <x v="1"/>
    <n v="96043502"/>
    <s v="VA0523.1"/>
    <n v="57543"/>
    <d v="2001-06-01T21:00:00"/>
    <d v="2001-06-30T21:00:00"/>
  </r>
  <r>
    <x v="31"/>
    <x v="1"/>
    <n v="300000"/>
    <n v="75"/>
    <n v="1255354"/>
    <d v="2001-05-16T11:04:00"/>
    <s v="AEP Energy Services, Inc."/>
    <x v="3"/>
    <x v="0"/>
    <x v="0"/>
    <x v="1"/>
    <x v="4"/>
    <n v="37347"/>
    <s v="US Gas Daily     GD/M-D Mich Con         Jun01           USD/MM"/>
    <x v="1"/>
    <x v="4"/>
    <x v="0"/>
    <x v="1"/>
    <x v="0"/>
    <n v="5.0000000000000001E-3"/>
    <s v="MCAR1234"/>
    <s v="EOLSMGR"/>
    <s v="FT-ONTARIO"/>
    <x v="1"/>
    <x v="0"/>
    <x v="1"/>
    <n v="96021110"/>
    <s v="VA0689.1"/>
    <n v="57399"/>
    <d v="2001-06-01T21:00:00"/>
    <d v="2001-06-30T21:00:00"/>
  </r>
  <r>
    <x v="31"/>
    <x v="0"/>
    <n v="36800"/>
    <n v="276"/>
    <n v="1255441"/>
    <d v="2001-05-16T11:26:00"/>
    <s v="Constellation Power Source, Inc."/>
    <x v="0"/>
    <x v="0"/>
    <x v="0"/>
    <x v="0"/>
    <x v="0"/>
    <n v="30895"/>
    <s v="US Pwr Phy Firm  Mid-C Peak              Jul-Sep01       USD/MWh"/>
    <x v="1"/>
    <x v="1"/>
    <x v="0"/>
    <x v="0"/>
    <x v="0"/>
    <n v="332.5"/>
    <s v="MESPOSITO"/>
    <s v="MSWERZB"/>
    <s v="LT-NW"/>
    <x v="0"/>
    <x v="0"/>
    <x v="0"/>
    <n v="96057479"/>
    <n v="612953.1"/>
    <n v="55134"/>
    <d v="2001-07-01T16:50:00"/>
    <d v="2001-09-30T16:50:00"/>
  </r>
  <r>
    <x v="31"/>
    <x v="1"/>
    <n v="600000"/>
    <n v="150"/>
    <n v="1255759"/>
    <d v="2001-05-16T12:43:00"/>
    <s v="El Paso Merchant Energy, L.P."/>
    <x v="3"/>
    <x v="0"/>
    <x v="0"/>
    <x v="1"/>
    <x v="2"/>
    <n v="37105"/>
    <s v="US Gas Basis     TETCO STX               Jun01           USD/MM"/>
    <x v="7"/>
    <x v="0"/>
    <x v="0"/>
    <x v="1"/>
    <x v="0"/>
    <n v="-0.13500000000000001"/>
    <s v="JSCH1234"/>
    <s v="SBRAWNE"/>
    <s v="FT-East"/>
    <x v="1"/>
    <x v="0"/>
    <x v="1"/>
    <n v="96045266"/>
    <s v="VA0967.1"/>
    <n v="53350"/>
    <d v="2001-06-01T21:00:00"/>
    <d v="2001-06-30T21:00:00"/>
  </r>
  <r>
    <x v="31"/>
    <x v="1"/>
    <n v="300000"/>
    <n v="75"/>
    <n v="1255805"/>
    <d v="2001-05-16T12:49:00"/>
    <s v="El Paso Merchant Energy, L.P."/>
    <x v="3"/>
    <x v="0"/>
    <x v="0"/>
    <x v="1"/>
    <x v="2"/>
    <n v="37101"/>
    <s v="US Gas Basis     TENN TX                 Jun01           USD/MM"/>
    <x v="4"/>
    <x v="0"/>
    <x v="0"/>
    <x v="1"/>
    <x v="0"/>
    <n v="-0.10249999999999999"/>
    <s v="JSCH1234"/>
    <s v="SBRAWNE"/>
    <s v="FT-East"/>
    <x v="1"/>
    <x v="0"/>
    <x v="1"/>
    <n v="96045266"/>
    <s v="VA0991.1"/>
    <n v="53350"/>
    <d v="2001-06-01T21:00:00"/>
    <d v="2001-06-30T21:00:00"/>
  </r>
  <r>
    <x v="31"/>
    <x v="2"/>
    <n v="24000"/>
    <n v="120"/>
    <n v="1256122"/>
    <d v="2001-05-16T13:15:00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6.9"/>
    <s v="CHRISB008"/>
    <s v="FSTURM"/>
    <s v="LT-ECAR"/>
    <x v="0"/>
    <x v="0"/>
    <x v="0"/>
    <n v="96004396"/>
    <n v="613204.1"/>
    <n v="64245"/>
    <d v="2001-09-01T17:03:00"/>
    <d v="2001-09-30T17:03:00"/>
  </r>
  <r>
    <x v="31"/>
    <x v="1"/>
    <n v="150000"/>
    <n v="37.5"/>
    <n v="1256667"/>
    <d v="2001-05-16T14:07:00"/>
    <s v="Sempra Energy Trading Corp."/>
    <x v="1"/>
    <x v="0"/>
    <x v="0"/>
    <x v="1"/>
    <x v="2"/>
    <n v="38623"/>
    <s v="US Gas Basis     NNG Ventura             Jun01           USD/MM"/>
    <x v="1"/>
    <x v="2"/>
    <x v="0"/>
    <x v="1"/>
    <x v="0"/>
    <n v="-8.5000000000000006E-2"/>
    <s v="CHRISW001"/>
    <s v="ALEWIS"/>
    <s v="GD-CENTRAL"/>
    <x v="1"/>
    <x v="0"/>
    <x v="1"/>
    <n v="96011840"/>
    <s v="VA1696.1"/>
    <n v="57508"/>
    <d v="2001-06-01T21:00:00"/>
    <d v="2001-06-30T21:00:00"/>
  </r>
  <r>
    <x v="31"/>
    <x v="1"/>
    <n v="300000"/>
    <n v="75"/>
    <n v="1256905"/>
    <d v="2001-05-16T15:56:00"/>
    <s v="Cinergy Marketing &amp; Trading, LLC"/>
    <x v="3"/>
    <x v="0"/>
    <x v="0"/>
    <x v="1"/>
    <x v="4"/>
    <n v="42364"/>
    <s v="US Gas Daily     IF GD/D Waha            Jun01           USD/MM"/>
    <x v="4"/>
    <x v="0"/>
    <x v="0"/>
    <x v="1"/>
    <x v="0"/>
    <n v="0"/>
    <s v="SGRA1234"/>
    <s v="EBASS"/>
    <s v="FT-Texas"/>
    <x v="1"/>
    <x v="0"/>
    <x v="1"/>
    <m/>
    <s v="VA2281.1"/>
    <n v="68856"/>
    <d v="2001-06-01T21:00:00"/>
    <d v="2001-06-30T21:00:00"/>
  </r>
  <r>
    <x v="32"/>
    <x v="2"/>
    <n v="24000"/>
    <n v="120"/>
    <n v="1257542"/>
    <d v="2001-05-17T06:41:38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57479"/>
    <n v="613639.1"/>
    <n v="55134"/>
    <d v="2001-06-01T14:12:00"/>
    <d v="2001-06-30T14:12:00"/>
  </r>
  <r>
    <x v="32"/>
    <x v="2"/>
    <n v="24000"/>
    <n v="120"/>
    <n v="1257549"/>
    <d v="2001-05-17T06:43:49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75"/>
    <s v="howardte"/>
    <s v="JQUENET"/>
    <s v="LT-PJM"/>
    <x v="0"/>
    <x v="0"/>
    <x v="0"/>
    <n v="96057479"/>
    <n v="613645.1"/>
    <n v="55134"/>
    <d v="2001-06-01T14:12:00"/>
    <d v="2001-06-30T14:12:00"/>
  </r>
  <r>
    <x v="32"/>
    <x v="2"/>
    <n v="24000"/>
    <n v="120"/>
    <n v="1257585"/>
    <d v="2001-05-17T06:50:4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5"/>
    <s v="howardte"/>
    <s v="JQUENET"/>
    <s v="LT-PJM"/>
    <x v="0"/>
    <x v="0"/>
    <x v="0"/>
    <n v="96057479"/>
    <n v="613676.1"/>
    <n v="55134"/>
    <d v="2001-06-01T14:12:00"/>
    <d v="2001-06-30T14:12:00"/>
  </r>
  <r>
    <x v="32"/>
    <x v="2"/>
    <n v="4000"/>
    <n v="20"/>
    <n v="1257590"/>
    <d v="2001-05-17T06:51:3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83.1"/>
    <n v="27457"/>
    <d v="2001-05-21T21:00:00"/>
    <d v="2001-05-25T21:00:00"/>
  </r>
  <r>
    <x v="32"/>
    <x v="2"/>
    <n v="4000"/>
    <n v="20"/>
    <n v="1257607"/>
    <d v="2001-05-17T06:53:1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94.1"/>
    <n v="27457"/>
    <d v="2001-05-21T21:00:00"/>
    <d v="2001-05-25T21:00:00"/>
  </r>
  <r>
    <x v="32"/>
    <x v="2"/>
    <n v="800"/>
    <n v="4"/>
    <n v="1257956"/>
    <d v="2001-05-17T07:46:36"/>
    <s v="Conectiv Energy Supply, Inc."/>
    <x v="4"/>
    <x v="0"/>
    <x v="0"/>
    <x v="0"/>
    <x v="3"/>
    <n v="29088"/>
    <s v="US Pwr Phy Firm  PJM-W Peak              18May01         USD/MWh"/>
    <x v="3"/>
    <x v="0"/>
    <x v="0"/>
    <x v="0"/>
    <x v="0"/>
    <n v="38.799999999999997"/>
    <s v="TPAR1234"/>
    <s v="JQUENET"/>
    <s v="ST-PJM"/>
    <x v="0"/>
    <x v="0"/>
    <x v="0"/>
    <n v="96047472"/>
    <n v="613821.1"/>
    <n v="71243"/>
    <d v="2001-05-18T21:00:00"/>
    <d v="2001-05-18T21:00:00"/>
  </r>
  <r>
    <x v="32"/>
    <x v="0"/>
    <n v="800"/>
    <n v="6"/>
    <n v="1258332"/>
    <d v="2001-05-17T08:12:31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16.1"/>
    <n v="12"/>
    <d v="2001-05-18T21:00:00"/>
    <d v="2001-05-19T21:00:00"/>
  </r>
  <r>
    <x v="32"/>
    <x v="0"/>
    <n v="320"/>
    <n v="2.4"/>
    <n v="1258345"/>
    <d v="2001-05-17T08:13:25"/>
    <s v="BP Energy Company"/>
    <x v="1"/>
    <x v="0"/>
    <x v="0"/>
    <x v="0"/>
    <x v="1"/>
    <n v="48326"/>
    <s v="US Pwr Phy CAISO NP15 Peak odd-lot       18-19May01      USD/MWh"/>
    <x v="1"/>
    <x v="10"/>
    <x v="0"/>
    <x v="0"/>
    <x v="0"/>
    <n v="162"/>
    <s v="EPIER006"/>
    <s v="PPLATTE"/>
    <s v="ST-CA"/>
    <x v="0"/>
    <x v="0"/>
    <x v="0"/>
    <n v="96060365"/>
    <n v="613922.1"/>
    <n v="12"/>
    <d v="2001-05-18T21:00:00"/>
    <d v="2001-05-19T21:00:00"/>
  </r>
  <r>
    <x v="32"/>
    <x v="0"/>
    <n v="800"/>
    <n v="6"/>
    <n v="1258346"/>
    <d v="2001-05-17T08:13:30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23.1"/>
    <n v="12"/>
    <d v="2001-05-18T21:00:00"/>
    <d v="2001-05-19T21:00:00"/>
  </r>
  <r>
    <x v="32"/>
    <x v="0"/>
    <n v="800"/>
    <n v="6"/>
    <n v="1258379"/>
    <d v="2001-05-17T08:15:29"/>
    <s v="BP Energy Company"/>
    <x v="1"/>
    <x v="0"/>
    <x v="0"/>
    <x v="0"/>
    <x v="1"/>
    <n v="29383"/>
    <s v="US Pwr Phy CAISO NP15 OffPk              18-19May01      USD/MWh"/>
    <x v="1"/>
    <x v="1"/>
    <x v="0"/>
    <x v="0"/>
    <x v="0"/>
    <n v="72"/>
    <s v="EPIER006"/>
    <s v="CMALLOR"/>
    <s v="ST-CA"/>
    <x v="0"/>
    <x v="0"/>
    <x v="0"/>
    <n v="96060365"/>
    <n v="613941.1"/>
    <n v="12"/>
    <d v="2001-05-18T21:00:00"/>
    <d v="2001-05-19T21:00:00"/>
  </r>
  <r>
    <x v="32"/>
    <x v="0"/>
    <n v="800"/>
    <n v="6"/>
    <n v="1258506"/>
    <d v="2001-05-17T08:24:25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4"/>
    <s v="EPIER006"/>
    <s v="JRICHTE"/>
    <s v="ST-CA"/>
    <x v="0"/>
    <x v="0"/>
    <x v="0"/>
    <n v="96060365"/>
    <n v="613973.1"/>
    <n v="12"/>
    <d v="2001-05-18T21:00:00"/>
    <d v="2001-05-19T21:00:00"/>
  </r>
  <r>
    <x v="32"/>
    <x v="0"/>
    <n v="320"/>
    <n v="2.4"/>
    <n v="1258574"/>
    <d v="2001-05-17T08:28:27"/>
    <s v="BP Energy Company"/>
    <x v="1"/>
    <x v="0"/>
    <x v="0"/>
    <x v="0"/>
    <x v="1"/>
    <n v="48328"/>
    <s v="US Pwr Phy CAISO NP15 OffPk odd-lot      18-19May01      USD/MWh"/>
    <x v="1"/>
    <x v="10"/>
    <x v="0"/>
    <x v="0"/>
    <x v="0"/>
    <n v="77"/>
    <s v="EPIER006"/>
    <s v="PPLATTE"/>
    <s v="ST-CA"/>
    <x v="0"/>
    <x v="0"/>
    <x v="0"/>
    <n v="96060365"/>
    <n v="613999.1"/>
    <n v="12"/>
    <d v="2001-05-18T21:00:00"/>
    <d v="2001-05-19T21:00:00"/>
  </r>
  <r>
    <x v="32"/>
    <x v="1"/>
    <n v="2140000"/>
    <n v="535"/>
    <n v="1258775"/>
    <d v="2001-05-17T08:39:05"/>
    <s v="Dynegy Marketing and Trade"/>
    <x v="1"/>
    <x v="0"/>
    <x v="0"/>
    <x v="1"/>
    <x v="2"/>
    <n v="41701"/>
    <s v="US Gas Basis     GD/M Mich Con           Apr-Oct02       USD/MM"/>
    <x v="1"/>
    <x v="4"/>
    <x v="0"/>
    <x v="1"/>
    <x v="0"/>
    <n v="0.16"/>
    <s v="CHRISW001"/>
    <s v="GSTOREY"/>
    <s v="FT-ONTARIO"/>
    <x v="1"/>
    <x v="0"/>
    <x v="1"/>
    <n v="95000199"/>
    <s v="VA2743.1"/>
    <n v="61981"/>
    <d v="2002-04-01T00:00:00"/>
    <d v="2002-10-31T00:00:00"/>
  </r>
  <r>
    <x v="32"/>
    <x v="2"/>
    <n v="4000"/>
    <n v="20"/>
    <n v="1258893"/>
    <d v="2001-05-17T08:42:26"/>
    <s v="Dynegy Power Marketing, Inc."/>
    <x v="1"/>
    <x v="0"/>
    <x v="0"/>
    <x v="0"/>
    <x v="3"/>
    <n v="29063"/>
    <s v="US Pwr Phy Firm  COMED Peak              21-25May01      USD/MWh"/>
    <x v="3"/>
    <x v="0"/>
    <x v="0"/>
    <x v="0"/>
    <x v="0"/>
    <n v="33.75"/>
    <s v="ZACHA007"/>
    <s v="MLORENZ"/>
    <s v="ST-Main"/>
    <x v="0"/>
    <x v="0"/>
    <x v="0"/>
    <n v="96020035"/>
    <n v="614065.1"/>
    <n v="71108"/>
    <d v="2001-05-21T21:00:00"/>
    <d v="2001-05-25T21:00:00"/>
  </r>
  <r>
    <x v="32"/>
    <x v="0"/>
    <n v="12000"/>
    <n v="90"/>
    <n v="1258930"/>
    <d v="2001-05-17T08:43:28"/>
    <s v="Public Service Company Of Colorado"/>
    <x v="0"/>
    <x v="0"/>
    <x v="0"/>
    <x v="0"/>
    <x v="0"/>
    <n v="49075"/>
    <s v="US Pwr Phy Firm  PALVE Peak              Jun01           USD/MWh"/>
    <x v="1"/>
    <x v="1"/>
    <x v="0"/>
    <x v="0"/>
    <x v="0"/>
    <n v="305"/>
    <s v="MESPOSITO"/>
    <s v="TALONSO"/>
    <s v="ST-SW"/>
    <x v="0"/>
    <x v="0"/>
    <x v="0"/>
    <n v="96026964"/>
    <n v="614068.1"/>
    <n v="177"/>
    <d v="2001-06-01T21:00:00"/>
    <d v="2001-06-30T21:00:00"/>
  </r>
  <r>
    <x v="32"/>
    <x v="0"/>
    <n v="4400"/>
    <n v="33"/>
    <n v="1261378"/>
    <d v="2001-05-17T10:16:52"/>
    <s v="Pacificorp"/>
    <x v="1"/>
    <x v="0"/>
    <x v="0"/>
    <x v="0"/>
    <x v="0"/>
    <n v="10630"/>
    <s v="US Pwr Phy Firm  Mid-C Peak              21-31May01      USD/MWh"/>
    <x v="0"/>
    <x v="0"/>
    <x v="0"/>
    <x v="0"/>
    <x v="0"/>
    <n v="275"/>
    <s v="EPIER006"/>
    <s v="SCRANDA"/>
    <s v="ST-NW"/>
    <x v="0"/>
    <x v="0"/>
    <x v="0"/>
    <n v="95001154"/>
    <n v="614239.1"/>
    <n v="2482"/>
    <d v="2001-05-21T21:00:00"/>
    <d v="2001-05-31T21:00:00"/>
  </r>
  <r>
    <x v="32"/>
    <x v="2"/>
    <n v="4000"/>
    <n v="20"/>
    <n v="1262005"/>
    <d v="2001-05-17T11:42:42"/>
    <s v="Virginia Electric and Power Company"/>
    <x v="4"/>
    <x v="0"/>
    <x v="0"/>
    <x v="0"/>
    <x v="3"/>
    <n v="25667"/>
    <s v="US Pwr Phy Firm  TVA Peak                21-25May01      USD/MWh"/>
    <x v="1"/>
    <x v="3"/>
    <x v="0"/>
    <x v="0"/>
    <x v="0"/>
    <n v="35.5"/>
    <s v="LRAT1234"/>
    <s v="MCARSON2"/>
    <s v="ST-SERC"/>
    <x v="0"/>
    <x v="0"/>
    <x v="0"/>
    <m/>
    <n v="614336.1"/>
    <n v="3246"/>
    <d v="2001-05-21T21:00:00"/>
    <d v="2001-05-25T21:00:00"/>
  </r>
  <r>
    <x v="32"/>
    <x v="2"/>
    <n v="2400"/>
    <n v="12"/>
    <n v="1262026"/>
    <d v="2001-05-17T11:49:43"/>
    <s v="Williams Energy Marketing &amp; Trading Company"/>
    <x v="1"/>
    <x v="0"/>
    <x v="0"/>
    <x v="0"/>
    <x v="3"/>
    <n v="50766"/>
    <s v="US Pwr Phy Firm  NEPOOL Peak             29-31May01      USD/MWh"/>
    <x v="3"/>
    <x v="0"/>
    <x v="0"/>
    <x v="0"/>
    <x v="0"/>
    <n v="57"/>
    <s v="JEFFK003"/>
    <s v="PBRODER"/>
    <s v="ST-New England"/>
    <x v="0"/>
    <x v="0"/>
    <x v="0"/>
    <n v="96004396"/>
    <n v="614342.1"/>
    <n v="64245"/>
    <d v="2001-05-29T21:00:00"/>
    <d v="2001-05-31T21:00:00"/>
  </r>
  <r>
    <x v="32"/>
    <x v="1"/>
    <n v="300000"/>
    <n v="75"/>
    <n v="1262079"/>
    <d v="2001-05-17T12:04:33"/>
    <s v="Tenaska Marketing Ventures"/>
    <x v="1"/>
    <x v="0"/>
    <x v="0"/>
    <x v="1"/>
    <x v="4"/>
    <n v="42364"/>
    <s v="US Gas Daily     IF GD/D Waha            Jun01           USD/MM"/>
    <x v="4"/>
    <x v="0"/>
    <x v="0"/>
    <x v="1"/>
    <x v="0"/>
    <n v="0"/>
    <s v="CHRISW001"/>
    <s v="EBASS"/>
    <s v="FT-Texas"/>
    <x v="1"/>
    <x v="0"/>
    <x v="1"/>
    <n v="95001227"/>
    <s v="VA4032.1"/>
    <n v="208"/>
    <d v="2001-06-01T21:00:00"/>
    <d v="2001-06-30T21:00:00"/>
  </r>
  <r>
    <x v="32"/>
    <x v="2"/>
    <n v="24000"/>
    <n v="120"/>
    <n v="1262117"/>
    <d v="2001-05-17T12:13:25"/>
    <s v="Aquila Energy Marketing Corporation"/>
    <x v="0"/>
    <x v="0"/>
    <x v="0"/>
    <x v="0"/>
    <x v="3"/>
    <n v="32554"/>
    <s v="US Pwr Phy Firm  PJM-W Peak              Jun01           USD/MWh"/>
    <x v="3"/>
    <x v="0"/>
    <x v="0"/>
    <x v="0"/>
    <x v="0"/>
    <n v="61.5"/>
    <s v="howardte"/>
    <s v="JQUENET"/>
    <s v="LT-PJM"/>
    <x v="0"/>
    <x v="0"/>
    <x v="0"/>
    <n v="96009016"/>
    <n v="614370.1"/>
    <n v="18"/>
    <d v="2001-06-01T14:12:00"/>
    <d v="2001-06-30T14:12:00"/>
  </r>
  <r>
    <x v="32"/>
    <x v="2"/>
    <n v="4000"/>
    <n v="20"/>
    <n v="1262225"/>
    <d v="2001-05-17T12:37:37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33"/>
    <s v="ZACHA007"/>
    <s v="MLORENZ"/>
    <s v="ST-Main"/>
    <x v="0"/>
    <x v="0"/>
    <x v="0"/>
    <n v="96056752"/>
    <n v="614406.1"/>
    <n v="3254"/>
    <d v="2001-05-21T21:00:00"/>
    <d v="2001-05-25T21:00:00"/>
  </r>
  <r>
    <x v="32"/>
    <x v="2"/>
    <n v="24000"/>
    <n v="120"/>
    <n v="1262318"/>
    <d v="2001-05-17T12:49:31"/>
    <s v="Williams Energy Marketing &amp; Trading Company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04396"/>
    <n v="614434.1"/>
    <n v="64245"/>
    <d v="2001-06-01T14:12:00"/>
    <d v="2001-06-30T14:12:00"/>
  </r>
  <r>
    <x v="32"/>
    <x v="0"/>
    <n v="12000"/>
    <n v="90"/>
    <n v="1262322"/>
    <d v="2001-05-17T12:49:45"/>
    <s v="Mirant Americas Energy Marketing, L.P."/>
    <x v="1"/>
    <x v="0"/>
    <x v="0"/>
    <x v="0"/>
    <x v="0"/>
    <n v="40685"/>
    <s v="US Pwr Phy Firm  PALVE OffPk             Jun01           USD/MWh"/>
    <x v="1"/>
    <x v="1"/>
    <x v="0"/>
    <x v="0"/>
    <x v="0"/>
    <n v="100"/>
    <s v="EPIER006"/>
    <s v="TALONSO"/>
    <s v="ST-SW"/>
    <x v="0"/>
    <x v="0"/>
    <x v="0"/>
    <n v="96006417"/>
    <n v="614436.1"/>
    <n v="56264"/>
    <d v="2001-06-01T21:00:00"/>
    <d v="2001-06-30T21:00:00"/>
  </r>
  <r>
    <x v="32"/>
    <x v="1"/>
    <n v="150000"/>
    <n v="37.5"/>
    <n v="1262540"/>
    <d v="2001-05-17T13:10:30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4"/>
    <s v="SHAL1234"/>
    <s v="FERMIS"/>
    <s v="FT - North West"/>
    <x v="1"/>
    <x v="0"/>
    <x v="1"/>
    <n v="95000281"/>
    <s v="VA4412.1"/>
    <n v="56264"/>
    <d v="2001-06-01T21:00:00"/>
    <d v="2001-06-30T21:00:00"/>
  </r>
  <r>
    <x v="32"/>
    <x v="1"/>
    <n v="150000"/>
    <n v="37.5"/>
    <n v="1262605"/>
    <d v="2001-05-17T13:22:12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549999999999999"/>
    <s v="SHAL1234"/>
    <s v="FERMIS"/>
    <s v="FT - North West"/>
    <x v="1"/>
    <x v="0"/>
    <x v="1"/>
    <n v="95000281"/>
    <s v="VA4472.1"/>
    <n v="56264"/>
    <d v="2001-06-01T21:00:00"/>
    <d v="2001-06-30T21:00:00"/>
  </r>
  <r>
    <x v="32"/>
    <x v="1"/>
    <n v="755000"/>
    <n v="188.75"/>
    <n v="1262614"/>
    <d v="2001-05-17T13:24:26"/>
    <s v="Morgan Stanley Capital Group, Inc."/>
    <x v="3"/>
    <x v="0"/>
    <x v="0"/>
    <x v="1"/>
    <x v="2"/>
    <n v="36698"/>
    <s v="US Gas Basis     NGI Malin               Nov01-Mar02     USD/MM"/>
    <x v="1"/>
    <x v="2"/>
    <x v="0"/>
    <x v="1"/>
    <x v="0"/>
    <n v="2.8"/>
    <s v="SHAL1234"/>
    <s v="FERMIS"/>
    <s v="FT - North West"/>
    <x v="1"/>
    <x v="0"/>
    <x v="1"/>
    <n v="95000191"/>
    <s v="VA4484.1"/>
    <n v="9409"/>
    <d v="2001-11-01T00:00:00"/>
    <d v="2002-03-31T00:00:00"/>
  </r>
  <r>
    <x v="32"/>
    <x v="2"/>
    <n v="4000"/>
    <n v="20"/>
    <n v="1262905"/>
    <d v="2001-05-17T14:21:01"/>
    <s v="Williams Energy Marketing &amp; Trading Company"/>
    <x v="1"/>
    <x v="0"/>
    <x v="0"/>
    <x v="0"/>
    <x v="3"/>
    <n v="29083"/>
    <s v="US Pwr Phy Firm  NEPOOL Peak             21-25May01      USD/MWh"/>
    <x v="1"/>
    <x v="3"/>
    <x v="0"/>
    <x v="0"/>
    <x v="0"/>
    <n v="54"/>
    <s v="JEFFK003"/>
    <s v="PBRODER"/>
    <s v="ST-New England"/>
    <x v="0"/>
    <x v="0"/>
    <x v="0"/>
    <n v="96004396"/>
    <n v="614565.1"/>
    <n v="64245"/>
    <d v="2001-05-21T21:00:00"/>
    <d v="2001-05-25T21:00:00"/>
  </r>
  <r>
    <x v="33"/>
    <x v="2"/>
    <n v="24000"/>
    <n v="120"/>
    <n v="1264012"/>
    <d v="2001-05-18T07:24:42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"/>
    <s v="howardte"/>
    <s v="JQUENET"/>
    <s v="LT-PJM"/>
    <x v="0"/>
    <x v="0"/>
    <x v="0"/>
    <n v="96057479"/>
    <n v="615009.1"/>
    <n v="55134"/>
    <d v="2001-06-01T14:12:00"/>
    <d v="2001-06-30T14:12:00"/>
  </r>
  <r>
    <x v="33"/>
    <x v="0"/>
    <n v="400"/>
    <n v="3"/>
    <n v="1265001"/>
    <d v="2001-05-18T08:32:2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187.1"/>
    <n v="12"/>
    <d v="2001-05-21T21:00:00"/>
    <d v="2001-05-21T21:00:00"/>
  </r>
  <r>
    <x v="33"/>
    <x v="1"/>
    <n v="1530000"/>
    <n v="382.5"/>
    <n v="1265457"/>
    <d v="2001-05-18T08:47:39"/>
    <s v="El Paso Merchant Energy, L.P."/>
    <x v="1"/>
    <x v="0"/>
    <x v="0"/>
    <x v="1"/>
    <x v="2"/>
    <n v="49209"/>
    <s v="US Gas Basis     Waha                    Jun-Oct01       USD/MM"/>
    <x v="4"/>
    <x v="0"/>
    <x v="0"/>
    <x v="1"/>
    <x v="0"/>
    <n v="-1.4999999999999999E-2"/>
    <s v="GREGH002"/>
    <s v="EBASS"/>
    <s v="FT-Texas"/>
    <x v="1"/>
    <x v="0"/>
    <x v="1"/>
    <n v="96045266"/>
    <s v="VA5968.1"/>
    <n v="53350"/>
    <d v="2001-06-01T00:00:00"/>
    <d v="2001-10-31T00:00:00"/>
  </r>
  <r>
    <x v="33"/>
    <x v="0"/>
    <n v="400"/>
    <n v="3"/>
    <n v="1265476"/>
    <d v="2001-05-18T08:48:0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239.1"/>
    <n v="12"/>
    <d v="2001-05-21T21:00:00"/>
    <d v="2001-05-21T21:00:00"/>
  </r>
  <r>
    <x v="33"/>
    <x v="2"/>
    <n v="3200"/>
    <n v="16"/>
    <n v="1268344"/>
    <d v="2001-05-18T13:35:12"/>
    <s v="Aquila Energy Marketing Corporation"/>
    <x v="1"/>
    <x v="0"/>
    <x v="0"/>
    <x v="0"/>
    <x v="10"/>
    <n v="32891"/>
    <s v="US Pwr Phy Unp B ERCOT Peak              22-25May01      USD/MWh"/>
    <x v="3"/>
    <x v="0"/>
    <x v="0"/>
    <x v="0"/>
    <x v="0"/>
    <n v="45.5"/>
    <s v="JEFFK003"/>
    <s v="RBALLATO"/>
    <s v="ST-ERCOT"/>
    <x v="0"/>
    <x v="0"/>
    <x v="0"/>
    <n v="96009016"/>
    <n v="615694.1"/>
    <n v="18"/>
    <d v="2001-05-22T21:00:00"/>
    <d v="2001-05-25T21:00:00"/>
  </r>
  <r>
    <x v="33"/>
    <x v="2"/>
    <n v="24000"/>
    <n v="120"/>
    <n v="1268673"/>
    <d v="2001-05-18T14:13:1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.5"/>
    <s v="howardte"/>
    <s v="JQUENET"/>
    <s v="LT-PJM"/>
    <x v="0"/>
    <x v="0"/>
    <x v="0"/>
    <n v="96057479"/>
    <n v="615723.1"/>
    <n v="55134"/>
    <d v="2001-06-01T14:12:00"/>
    <d v="2001-06-30T14:12:00"/>
  </r>
  <r>
    <x v="34"/>
    <x v="2"/>
    <n v="800"/>
    <n v="4"/>
    <n v="1269914"/>
    <d v="2001-05-21T07:08:32"/>
    <s v="Mirant Americas Energy Marketing, L.P."/>
    <x v="0"/>
    <x v="0"/>
    <x v="0"/>
    <x v="0"/>
    <x v="3"/>
    <n v="34721"/>
    <s v="US Pwr Phy Firm  PJM-W OffPk             22May01         USD/MWh"/>
    <x v="3"/>
    <x v="0"/>
    <x v="0"/>
    <x v="0"/>
    <x v="0"/>
    <n v="15.5"/>
    <s v="howardte"/>
    <s v="JQUENET"/>
    <s v="ST-PJM"/>
    <x v="0"/>
    <x v="0"/>
    <x v="0"/>
    <n v="96006417"/>
    <n v="616248.1"/>
    <n v="56264"/>
    <d v="2001-05-22T21:00:00"/>
    <d v="2001-05-22T21:00:00"/>
  </r>
  <r>
    <x v="34"/>
    <x v="2"/>
    <n v="2400"/>
    <n v="12"/>
    <n v="1269954"/>
    <d v="2001-05-21T07:18:30"/>
    <s v="Williams Energy Marketing &amp; Trading Company"/>
    <x v="1"/>
    <x v="0"/>
    <x v="0"/>
    <x v="0"/>
    <x v="3"/>
    <n v="50766"/>
    <s v="US Pwr Phy Firm  NEPOOL Peak             29-31May01      USD/MWh"/>
    <x v="1"/>
    <x v="3"/>
    <x v="0"/>
    <x v="0"/>
    <x v="0"/>
    <n v="54.5"/>
    <s v="JEFFK003"/>
    <s v="PBRODER"/>
    <s v="ST-New England"/>
    <x v="0"/>
    <x v="0"/>
    <x v="0"/>
    <n v="96004396"/>
    <n v="616273.1"/>
    <n v="64245"/>
    <d v="2001-05-29T21:00:00"/>
    <d v="2001-05-31T21:00:00"/>
  </r>
  <r>
    <x v="34"/>
    <x v="0"/>
    <n v="160"/>
    <n v="1.2"/>
    <n v="1270630"/>
    <d v="2001-05-21T08:22:17"/>
    <s v="BP Energy Company"/>
    <x v="1"/>
    <x v="0"/>
    <x v="0"/>
    <x v="0"/>
    <x v="1"/>
    <n v="48326"/>
    <s v="US Pwr Phy CAISO NP15 Peak odd-lot       22May01         USD/MWh"/>
    <x v="1"/>
    <x v="10"/>
    <x v="0"/>
    <x v="0"/>
    <x v="0"/>
    <n v="445"/>
    <s v="EPIER006"/>
    <s v="PPLATTE"/>
    <s v="ST-CA"/>
    <x v="0"/>
    <x v="0"/>
    <x v="0"/>
    <n v="96060365"/>
    <n v="616497.1"/>
    <n v="12"/>
    <d v="2001-05-22T21:00:00"/>
    <d v="2001-05-22T21:00:00"/>
  </r>
  <r>
    <x v="34"/>
    <x v="0"/>
    <n v="400"/>
    <n v="3"/>
    <n v="1270690"/>
    <d v="2001-05-21T08:24:0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0"/>
    <s v="EPIER006"/>
    <s v="CMALLOR"/>
    <s v="ST-CA"/>
    <x v="0"/>
    <x v="0"/>
    <x v="0"/>
    <n v="96060365"/>
    <n v="616505.1"/>
    <n v="12"/>
    <d v="2001-05-22T21:00:00"/>
    <d v="2001-05-22T21:00:00"/>
  </r>
  <r>
    <x v="34"/>
    <x v="0"/>
    <n v="400"/>
    <n v="3"/>
    <n v="1270692"/>
    <d v="2001-05-21T08:24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4"/>
    <s v="EPIER006"/>
    <s v="CMALLOR"/>
    <s v="ST-CA"/>
    <x v="0"/>
    <x v="0"/>
    <x v="0"/>
    <n v="96060365"/>
    <n v="616507.1"/>
    <n v="12"/>
    <d v="2001-05-22T21:00:00"/>
    <d v="2001-05-22T21:00:00"/>
  </r>
  <r>
    <x v="34"/>
    <x v="0"/>
    <n v="400"/>
    <n v="3"/>
    <n v="1270941"/>
    <d v="2001-05-21T08:33:5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5"/>
    <s v="EPIER006"/>
    <s v="CMALLOR"/>
    <s v="ST-CA"/>
    <x v="0"/>
    <x v="0"/>
    <x v="0"/>
    <n v="96060365"/>
    <n v="616541.1"/>
    <n v="12"/>
    <d v="2001-05-22T21:00:00"/>
    <d v="2001-05-22T21:00:00"/>
  </r>
  <r>
    <x v="34"/>
    <x v="0"/>
    <n v="400"/>
    <n v="3"/>
    <n v="1271071"/>
    <d v="2001-05-21T08:39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9"/>
    <s v="EPIER006"/>
    <s v="CMALLOR"/>
    <s v="ST-CA"/>
    <x v="0"/>
    <x v="0"/>
    <x v="0"/>
    <n v="96060365"/>
    <n v="616555.1"/>
    <n v="12"/>
    <d v="2001-05-22T21:00:00"/>
    <d v="2001-05-22T21:00:00"/>
  </r>
  <r>
    <x v="34"/>
    <x v="0"/>
    <n v="400"/>
    <n v="3"/>
    <n v="1271295"/>
    <d v="2001-05-21T08:45:21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31"/>
    <s v="EPIER006"/>
    <s v="CMALLOR"/>
    <s v="ST-CA"/>
    <x v="0"/>
    <x v="0"/>
    <x v="0"/>
    <n v="96060365"/>
    <n v="616570.1"/>
    <n v="12"/>
    <d v="2001-05-22T21:00:00"/>
    <d v="2001-05-22T21:00:00"/>
  </r>
  <r>
    <x v="34"/>
    <x v="0"/>
    <n v="176"/>
    <n v="1.32"/>
    <n v="1271365"/>
    <d v="2001-05-21T08:47:15"/>
    <s v="BP Energy Company"/>
    <x v="1"/>
    <x v="0"/>
    <x v="0"/>
    <x v="0"/>
    <x v="1"/>
    <n v="48328"/>
    <s v="US Pwr Phy CAISO NP15 OffPk odd-lot      22May01         USD/MWh"/>
    <x v="1"/>
    <x v="13"/>
    <x v="0"/>
    <x v="0"/>
    <x v="0"/>
    <n v="227"/>
    <s v="EPIER006"/>
    <s v="PPLATTE"/>
    <s v="ST-CA"/>
    <x v="0"/>
    <x v="0"/>
    <x v="0"/>
    <n v="96060365"/>
    <n v="616575.1"/>
    <n v="12"/>
    <d v="2001-05-22T21:00:00"/>
    <d v="2001-05-22T21:00:00"/>
  </r>
  <r>
    <x v="34"/>
    <x v="1"/>
    <n v="300000"/>
    <n v="75"/>
    <n v="1272374"/>
    <d v="2001-05-21T09:23:09"/>
    <s v="Coral Energy Holding L.P."/>
    <x v="3"/>
    <x v="0"/>
    <x v="0"/>
    <x v="1"/>
    <x v="2"/>
    <n v="38619"/>
    <s v="US Gas Basis     NNG Demarc              Jun01           USD/MM"/>
    <x v="1"/>
    <x v="4"/>
    <x v="0"/>
    <x v="1"/>
    <x v="0"/>
    <n v="-9.5000000000000001E-2"/>
    <s v="FPIC1234"/>
    <s v="ALEWIS"/>
    <s v="GD-CENTRAL"/>
    <x v="1"/>
    <x v="0"/>
    <x v="1"/>
    <n v="96018986"/>
    <s v="VA9074.1"/>
    <n v="49747"/>
    <d v="2001-06-01T21:00:00"/>
    <d v="2001-06-30T21:00:00"/>
  </r>
  <r>
    <x v="34"/>
    <x v="1"/>
    <n v="150000"/>
    <n v="37.5"/>
    <n v="1273224"/>
    <d v="2001-05-21T09:57:17"/>
    <s v="Barrett Resources Corporation"/>
    <x v="3"/>
    <x v="0"/>
    <x v="0"/>
    <x v="1"/>
    <x v="2"/>
    <n v="36135"/>
    <s v="US Gas Basis     NWPL RkyMtn             Jun01           USD/MM"/>
    <x v="1"/>
    <x v="2"/>
    <x v="0"/>
    <x v="1"/>
    <x v="0"/>
    <n v="-1.27"/>
    <s v="SHAL1234"/>
    <s v="FERMIS"/>
    <s v="FT - North West"/>
    <x v="1"/>
    <x v="0"/>
    <x v="1"/>
    <n v="95000337"/>
    <s v="VA9315.1"/>
    <n v="687"/>
    <d v="2001-06-01T21:00:00"/>
    <d v="2001-06-30T21:00:00"/>
  </r>
  <r>
    <x v="34"/>
    <x v="2"/>
    <n v="73600"/>
    <n v="368"/>
    <n v="1273488"/>
    <d v="2001-05-21T10:16:07"/>
    <s v="Williams Energy Marketing &amp; Trading Company"/>
    <x v="4"/>
    <x v="0"/>
    <x v="0"/>
    <x v="0"/>
    <x v="3"/>
    <n v="33278"/>
    <s v="US Pwr Phy Firm  COMED Peak              Oct-Dec01       USD/MWh"/>
    <x v="1"/>
    <x v="3"/>
    <x v="0"/>
    <x v="0"/>
    <x v="0"/>
    <n v="34.950000000000003"/>
    <s v="LRAT1234"/>
    <s v="FSTURM"/>
    <s v="LT-ECAR"/>
    <x v="0"/>
    <x v="0"/>
    <x v="0"/>
    <n v="96004396"/>
    <n v="616712.1"/>
    <n v="64245"/>
    <d v="2001-10-01T17:03:00"/>
    <d v="2001-12-31T17:03:00"/>
  </r>
  <r>
    <x v="34"/>
    <x v="1"/>
    <n v="600000"/>
    <n v="150"/>
    <n v="1273553"/>
    <d v="2001-05-21T10:21:28"/>
    <s v="Duke Energy Trading and Marketing, L.L.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13559"/>
    <s v="VA9471.1"/>
    <n v="54979"/>
    <d v="2001-06-01T21:00:00"/>
    <d v="2001-06-30T21:00:00"/>
  </r>
  <r>
    <x v="34"/>
    <x v="1"/>
    <n v="600000"/>
    <n v="150"/>
    <n v="1273606"/>
    <d v="2001-05-21T10:25:36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MCAR1234"/>
    <s v="PKEAVEY"/>
    <s v="G-DAILY-EST"/>
    <x v="1"/>
    <x v="0"/>
    <x v="1"/>
    <m/>
    <s v="VA9496.1"/>
    <n v="68856"/>
    <d v="2001-06-01T21:00:00"/>
    <d v="2001-06-30T21:00:00"/>
  </r>
  <r>
    <x v="34"/>
    <x v="1"/>
    <n v="600000"/>
    <n v="150"/>
    <n v="1273618"/>
    <d v="2001-05-21T10:26:07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5.1"/>
    <n v="11135"/>
    <d v="2001-06-01T21:00:00"/>
    <d v="2001-06-30T21:00:00"/>
  </r>
  <r>
    <x v="34"/>
    <x v="1"/>
    <n v="600000"/>
    <n v="150"/>
    <n v="1273619"/>
    <d v="2001-05-21T10:26:22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7.1"/>
    <n v="11135"/>
    <d v="2001-06-01T21:00:00"/>
    <d v="2001-06-30T21:00:00"/>
  </r>
  <r>
    <x v="34"/>
    <x v="1"/>
    <n v="300000"/>
    <n v="75"/>
    <n v="1273624"/>
    <d v="2001-05-21T10:26:42"/>
    <s v="Aquila Risk Management Corporation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n v="96041878"/>
    <s v="VA9512.1"/>
    <n v="11135"/>
    <d v="2001-06-01T21:00:00"/>
    <d v="2001-06-30T21:00:00"/>
  </r>
  <r>
    <x v="34"/>
    <x v="1"/>
    <n v="600000"/>
    <n v="150"/>
    <n v="1273645"/>
    <d v="2001-05-21T10:29:05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26.1"/>
    <n v="57399"/>
    <d v="2001-06-01T21:00:00"/>
    <d v="2001-06-30T21:00:00"/>
  </r>
  <r>
    <x v="34"/>
    <x v="1"/>
    <n v="600000"/>
    <n v="150"/>
    <n v="1273654"/>
    <d v="2001-05-21T10:29:3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33.1"/>
    <n v="57399"/>
    <d v="2001-06-01T21:00:00"/>
    <d v="2001-06-30T21:00:00"/>
  </r>
  <r>
    <x v="34"/>
    <x v="2"/>
    <n v="24000"/>
    <n v="120"/>
    <n v="1274030"/>
    <d v="2001-05-21T11:30:28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5.700000000000003"/>
    <s v="CHRISB008"/>
    <s v="FSTURM"/>
    <s v="LT-ECAR"/>
    <x v="0"/>
    <x v="0"/>
    <x v="0"/>
    <n v="96004396"/>
    <n v="616773.1"/>
    <n v="64245"/>
    <d v="2001-09-01T17:03:00"/>
    <d v="2001-09-30T17:03:00"/>
  </r>
  <r>
    <x v="34"/>
    <x v="0"/>
    <n v="146000"/>
    <n v="1095"/>
    <n v="1274407"/>
    <d v="2001-05-21T13:04:40"/>
    <s v="Williams Energy Marketing &amp; Trading Company"/>
    <x v="1"/>
    <x v="0"/>
    <x v="0"/>
    <x v="0"/>
    <x v="0"/>
    <n v="30846"/>
    <s v="US Pwr Phy Firm  PALVE Peak              Jan-Dec02       USD/MWh"/>
    <x v="0"/>
    <x v="0"/>
    <x v="0"/>
    <x v="0"/>
    <x v="0"/>
    <n v="113"/>
    <s v="EPIER006"/>
    <s v="MMOTLEY"/>
    <s v="ST-SW"/>
    <x v="0"/>
    <x v="0"/>
    <x v="0"/>
    <n v="96004396"/>
    <n v="616926.1"/>
    <n v="64245"/>
    <d v="2002-01-01T16:51:00"/>
    <d v="2002-12-31T16:51:00"/>
  </r>
  <r>
    <x v="34"/>
    <x v="1"/>
    <n v="600000"/>
    <n v="150"/>
    <n v="1274674"/>
    <d v="2001-05-21T13:47:11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m/>
    <s v="VB0260.1"/>
    <n v="68856"/>
    <d v="2001-06-01T21:00:00"/>
    <d v="2001-06-30T21:00:00"/>
  </r>
  <r>
    <x v="34"/>
    <x v="1"/>
    <n v="150000"/>
    <n v="37.5"/>
    <n v="1274686"/>
    <d v="2001-05-21T13:48:55"/>
    <s v="Dynegy Marketing and Trade"/>
    <x v="3"/>
    <x v="0"/>
    <x v="0"/>
    <x v="1"/>
    <x v="2"/>
    <n v="36100"/>
    <s v="US Gas Basis     NGI Chicago             Jun01           USD/MM"/>
    <x v="2"/>
    <x v="0"/>
    <x v="0"/>
    <x v="1"/>
    <x v="0"/>
    <n v="7.4999999999999997E-2"/>
    <s v="FPIC1234"/>
    <s v="GSTOREY"/>
    <s v="FT-ONTARIO"/>
    <x v="1"/>
    <x v="0"/>
    <x v="1"/>
    <n v="95000199"/>
    <s v="VB0273.1"/>
    <n v="61981"/>
    <d v="2001-06-01T21:00:00"/>
    <d v="2001-06-30T21:00:00"/>
  </r>
  <r>
    <x v="34"/>
    <x v="1"/>
    <n v="600000"/>
    <n v="150"/>
    <n v="1274696"/>
    <d v="2001-05-21T13:51:0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3.1"/>
    <n v="57399"/>
    <d v="2001-06-01T21:00:00"/>
    <d v="2001-06-30T21:00:00"/>
  </r>
  <r>
    <x v="34"/>
    <x v="1"/>
    <n v="600000"/>
    <n v="150"/>
    <n v="1274697"/>
    <d v="2001-05-21T13:51:39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5.1"/>
    <n v="57399"/>
    <d v="2001-06-01T21:00:00"/>
    <d v="2001-06-30T21:00:00"/>
  </r>
  <r>
    <x v="34"/>
    <x v="2"/>
    <n v="24000"/>
    <n v="120"/>
    <n v="1275059"/>
    <d v="2001-05-21T14:57:53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55.25"/>
    <s v="ZACHA007"/>
    <s v="JQUENET"/>
    <s v="LT-PJM"/>
    <x v="0"/>
    <x v="0"/>
    <x v="0"/>
    <m/>
    <n v="617113.1"/>
    <n v="27457"/>
    <d v="2001-06-01T14:12:00"/>
    <d v="2001-06-30T14:12:00"/>
  </r>
  <r>
    <x v="34"/>
    <x v="2"/>
    <n v="24000"/>
    <n v="120"/>
    <n v="1275071"/>
    <d v="2001-05-21T15:01:01"/>
    <s v="El Paso Merchant Energy, L.P."/>
    <x v="1"/>
    <x v="0"/>
    <x v="0"/>
    <x v="0"/>
    <x v="3"/>
    <n v="3749"/>
    <s v="US Pwr Phy Firm  Cinergy Peak            Jun01           USD/MWh"/>
    <x v="3"/>
    <x v="0"/>
    <x v="0"/>
    <x v="0"/>
    <x v="0"/>
    <n v="55.85"/>
    <s v="ZACHA007"/>
    <s v="CDORLAN"/>
    <s v="ST-ECAR"/>
    <x v="0"/>
    <x v="0"/>
    <x v="0"/>
    <n v="96057469"/>
    <n v="617117.1"/>
    <n v="53350"/>
    <d v="2001-06-01T17:11:00"/>
    <d v="2001-06-30T17:11:00"/>
  </r>
  <r>
    <x v="34"/>
    <x v="1"/>
    <n v="600000"/>
    <n v="150"/>
    <n v="1275122"/>
    <d v="2001-05-21T15:19:30"/>
    <s v="Tenaska Marketing Ventures"/>
    <x v="3"/>
    <x v="0"/>
    <x v="0"/>
    <x v="1"/>
    <x v="4"/>
    <n v="42364"/>
    <s v="US Gas Daily     IF GD/D Waha            Jun01           USD/MM"/>
    <x v="7"/>
    <x v="0"/>
    <x v="0"/>
    <x v="1"/>
    <x v="0"/>
    <n v="0"/>
    <s v="SGRA1234"/>
    <s v="EBASS"/>
    <s v="FT-Texas"/>
    <x v="1"/>
    <x v="0"/>
    <x v="1"/>
    <n v="95001227"/>
    <s v="VB0951.1"/>
    <n v="208"/>
    <d v="2001-06-01T21:00:00"/>
    <d v="2001-06-30T21:00:00"/>
  </r>
  <r>
    <x v="35"/>
    <x v="2"/>
    <n v="800"/>
    <n v="4"/>
    <n v="1275940"/>
    <d v="2001-05-22T06:48:24"/>
    <s v="Select Energy, Inc."/>
    <x v="0"/>
    <x v="0"/>
    <x v="0"/>
    <x v="0"/>
    <x v="3"/>
    <n v="29082"/>
    <s v="US Pwr Phy Firm  NEPOOL Peak             23May01         USD/MWh"/>
    <x v="3"/>
    <x v="0"/>
    <x v="0"/>
    <x v="0"/>
    <x v="0"/>
    <n v="49"/>
    <s v="gregwoysh"/>
    <s v="PBRODER"/>
    <s v="ST-New England"/>
    <x v="0"/>
    <x v="0"/>
    <x v="0"/>
    <n v="96021791"/>
    <n v="617510.1"/>
    <n v="64168"/>
    <d v="2001-05-23T21:00:01"/>
    <d v="2001-05-23T21:00:01"/>
  </r>
  <r>
    <x v="35"/>
    <x v="2"/>
    <n v="800"/>
    <n v="4"/>
    <n v="1276059"/>
    <d v="2001-05-22T07:11:1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9"/>
    <s v="howardte"/>
    <s v="JQUENET"/>
    <s v="ST-PJM"/>
    <x v="0"/>
    <x v="0"/>
    <x v="0"/>
    <m/>
    <n v="617566.1"/>
    <n v="3246"/>
    <d v="2001-05-23T21:00:01"/>
    <d v="2001-05-23T21:00:01"/>
  </r>
  <r>
    <x v="35"/>
    <x v="2"/>
    <n v="800"/>
    <n v="4"/>
    <n v="1276071"/>
    <d v="2001-05-22T07:13:4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700000000000003"/>
    <s v="howardte"/>
    <s v="JQUENET"/>
    <s v="ST-PJM"/>
    <x v="0"/>
    <x v="0"/>
    <x v="0"/>
    <m/>
    <n v="617570.1"/>
    <n v="3246"/>
    <d v="2001-05-23T21:00:01"/>
    <d v="2001-05-23T21:00:01"/>
  </r>
  <r>
    <x v="35"/>
    <x v="2"/>
    <n v="24000"/>
    <n v="120"/>
    <n v="1276104"/>
    <d v="2001-05-22T07:20:20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8"/>
    <s v="BDAH1234"/>
    <s v="DSMITH3"/>
    <s v="LT-ERCOT"/>
    <x v="0"/>
    <x v="0"/>
    <x v="0"/>
    <n v="96060365"/>
    <n v="617589.1"/>
    <n v="12"/>
    <d v="2001-09-01T00:00:00"/>
    <d v="2001-09-30T00:00:00"/>
  </r>
  <r>
    <x v="35"/>
    <x v="0"/>
    <n v="800"/>
    <n v="6"/>
    <n v="1276785"/>
    <d v="2001-05-22T08:10:57"/>
    <s v="BP Energy Company"/>
    <x v="1"/>
    <x v="0"/>
    <x v="0"/>
    <x v="0"/>
    <x v="0"/>
    <n v="50992"/>
    <s v="US Pwr Phy Firm  PALVE Peak              23-24May01      USD/MWh"/>
    <x v="0"/>
    <x v="0"/>
    <x v="0"/>
    <x v="0"/>
    <x v="0"/>
    <n v="385"/>
    <s v="EPIER006"/>
    <s v="TALONSO"/>
    <s v="ST-SW"/>
    <x v="0"/>
    <x v="0"/>
    <x v="0"/>
    <n v="96060365"/>
    <n v="617779.1"/>
    <n v="12"/>
    <d v="2001-05-23T21:00:00"/>
    <d v="2001-05-24T21:00:00"/>
  </r>
  <r>
    <x v="35"/>
    <x v="0"/>
    <n v="12400"/>
    <n v="93"/>
    <n v="1276826"/>
    <d v="2001-05-22T08:13:16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794.1"/>
    <n v="55134"/>
    <d v="2001-07-01T21:00:01"/>
    <d v="2001-07-31T21:00:01"/>
  </r>
  <r>
    <x v="35"/>
    <x v="0"/>
    <n v="12000"/>
    <n v="90"/>
    <n v="1276834"/>
    <d v="2001-05-22T08:13:42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798.1"/>
    <n v="55134"/>
    <d v="2001-09-01T21:00:01"/>
    <d v="2001-09-30T21:00:01"/>
  </r>
  <r>
    <x v="35"/>
    <x v="0"/>
    <n v="800"/>
    <n v="6"/>
    <n v="1276837"/>
    <d v="2001-05-22T08:13:53"/>
    <s v="Mirant Americas Energy Marketing, L.P."/>
    <x v="1"/>
    <x v="0"/>
    <x v="0"/>
    <x v="0"/>
    <x v="1"/>
    <n v="51004"/>
    <s v="US Pwr Phy CAISO NP15 Peak               23-24May01      USD/MWh"/>
    <x v="1"/>
    <x v="1"/>
    <x v="0"/>
    <x v="0"/>
    <x v="0"/>
    <n v="408"/>
    <s v="EPIER006"/>
    <s v="JRICHTE"/>
    <s v="ST-CA"/>
    <x v="0"/>
    <x v="0"/>
    <x v="0"/>
    <n v="96006417"/>
    <n v="617801.1"/>
    <n v="56264"/>
    <d v="2001-05-23T21:00:00"/>
    <d v="2001-05-24T21:00:00"/>
  </r>
  <r>
    <x v="35"/>
    <x v="0"/>
    <n v="800"/>
    <n v="6"/>
    <n v="1276869"/>
    <d v="2001-05-22T08:14:53"/>
    <s v="Mirant Americas Energy Marketing, L.P.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06417"/>
    <n v="617810.1"/>
    <n v="56264"/>
    <d v="2001-05-23T21:00:00"/>
    <d v="2001-05-24T21:00:00"/>
  </r>
  <r>
    <x v="35"/>
    <x v="0"/>
    <n v="800"/>
    <n v="6"/>
    <n v="1276965"/>
    <d v="2001-05-22T08:18:3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60365"/>
    <n v="617847.1"/>
    <n v="12"/>
    <d v="2001-05-23T21:00:00"/>
    <d v="2001-05-24T21:00:00"/>
  </r>
  <r>
    <x v="35"/>
    <x v="0"/>
    <n v="800"/>
    <n v="6"/>
    <n v="1277001"/>
    <d v="2001-05-22T08:19:4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5"/>
    <s v="EPIER006"/>
    <s v="CMALLOR"/>
    <s v="ST-CA"/>
    <x v="0"/>
    <x v="0"/>
    <x v="0"/>
    <n v="96060365"/>
    <n v="617858.1"/>
    <n v="12"/>
    <d v="2001-05-23T21:00:00"/>
    <d v="2001-05-24T21:00:00"/>
  </r>
  <r>
    <x v="35"/>
    <x v="0"/>
    <n v="12400"/>
    <n v="93"/>
    <n v="1277036"/>
    <d v="2001-05-22T08:21:10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50"/>
    <s v="MESPOSITO"/>
    <s v="MDRISC3"/>
    <s v="ST-SW"/>
    <x v="0"/>
    <x v="0"/>
    <x v="0"/>
    <n v="96057479"/>
    <n v="617865.1"/>
    <n v="55134"/>
    <d v="2001-08-01T21:00:01"/>
    <d v="2001-08-31T21:00:01"/>
  </r>
  <r>
    <x v="35"/>
    <x v="0"/>
    <n v="800"/>
    <n v="6"/>
    <n v="1277038"/>
    <d v="2001-05-22T08:21:13"/>
    <s v="Axia Energy, LP"/>
    <x v="1"/>
    <x v="0"/>
    <x v="0"/>
    <x v="0"/>
    <x v="1"/>
    <n v="51010"/>
    <s v="US Pwr Phy CAISO SP15 Peak               23-24May01      USD/MWh"/>
    <x v="0"/>
    <x v="0"/>
    <x v="0"/>
    <x v="0"/>
    <x v="0"/>
    <n v="380"/>
    <s v="EPIER006"/>
    <s v="JRICHTE"/>
    <s v="ST-CA"/>
    <x v="0"/>
    <x v="0"/>
    <x v="0"/>
    <n v="96050496"/>
    <n v="617866.1"/>
    <n v="91219"/>
    <d v="2001-05-23T21:00:00"/>
    <d v="2001-05-24T21:00:00"/>
  </r>
  <r>
    <x v="35"/>
    <x v="0"/>
    <n v="12400"/>
    <n v="93"/>
    <n v="1277110"/>
    <d v="2001-05-22T08:23:11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5"/>
    <s v="MESPOSITO"/>
    <s v="MDRISC3"/>
    <s v="ST-SW"/>
    <x v="0"/>
    <x v="0"/>
    <x v="0"/>
    <n v="96057479"/>
    <n v="617883.1"/>
    <n v="55134"/>
    <d v="2001-08-01T21:00:01"/>
    <d v="2001-08-31T21:00:01"/>
  </r>
  <r>
    <x v="35"/>
    <x v="0"/>
    <n v="12400"/>
    <n v="93"/>
    <n v="1277121"/>
    <d v="2001-05-22T08:23:59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887.1"/>
    <n v="55134"/>
    <d v="2001-07-01T21:00:01"/>
    <d v="2001-07-31T21:00:01"/>
  </r>
  <r>
    <x v="35"/>
    <x v="0"/>
    <n v="12000"/>
    <n v="90"/>
    <n v="1277133"/>
    <d v="2001-05-22T08:24:34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889.1"/>
    <n v="55134"/>
    <d v="2001-09-01T21:00:01"/>
    <d v="2001-09-30T21:00:01"/>
  </r>
  <r>
    <x v="35"/>
    <x v="0"/>
    <n v="192"/>
    <n v="1.44"/>
    <n v="1277421"/>
    <d v="2001-05-22T08:36:40"/>
    <s v="BP Energy Company"/>
    <x v="1"/>
    <x v="0"/>
    <x v="0"/>
    <x v="0"/>
    <x v="1"/>
    <n v="51064"/>
    <s v="US Pwr Phy CAISO NP15 Peak odd-lot       23-24May01      USD/MWh"/>
    <x v="1"/>
    <x v="14"/>
    <x v="0"/>
    <x v="0"/>
    <x v="0"/>
    <n v="410"/>
    <s v="EPIER006"/>
    <s v="PPLATTE"/>
    <s v="ST-CA"/>
    <x v="0"/>
    <x v="0"/>
    <x v="0"/>
    <n v="96060365"/>
    <n v="617959.1"/>
    <n v="12"/>
    <d v="2001-05-23T21:00:00"/>
    <d v="2001-05-24T21:00:00"/>
  </r>
  <r>
    <x v="35"/>
    <x v="0"/>
    <n v="320"/>
    <n v="2.4"/>
    <n v="1277426"/>
    <d v="2001-05-22T08:36:50"/>
    <s v="BP Energy Company"/>
    <x v="1"/>
    <x v="0"/>
    <x v="0"/>
    <x v="0"/>
    <x v="1"/>
    <n v="51090"/>
    <s v="US Pwr Phy CAISO NP15 OffPk odd-lot      23-24May01      USD/MWh"/>
    <x v="1"/>
    <x v="10"/>
    <x v="0"/>
    <x v="0"/>
    <x v="0"/>
    <n v="225"/>
    <s v="EPIER006"/>
    <s v="PPLATTE"/>
    <s v="ST-CA"/>
    <x v="0"/>
    <x v="0"/>
    <x v="0"/>
    <n v="96060365"/>
    <n v="617960.1"/>
    <n v="12"/>
    <d v="2001-05-23T21:00:00"/>
    <d v="2001-05-24T21:00:00"/>
  </r>
  <r>
    <x v="35"/>
    <x v="2"/>
    <n v="4000"/>
    <n v="20"/>
    <n v="1277512"/>
    <d v="2001-05-22T08:39:30"/>
    <s v="Carolina Power &amp; Light Company"/>
    <x v="1"/>
    <x v="0"/>
    <x v="0"/>
    <x v="0"/>
    <x v="3"/>
    <n v="29070"/>
    <s v="US Pwr Phy Firm  Cinergy Peak            28May-01Jun     USD/MWh"/>
    <x v="1"/>
    <x v="3"/>
    <x v="0"/>
    <x v="0"/>
    <x v="0"/>
    <n v="33"/>
    <s v="ZACHA007"/>
    <s v="CDORLAN"/>
    <s v="ST-ECAR"/>
    <x v="0"/>
    <x v="0"/>
    <x v="0"/>
    <m/>
    <n v="617967.1"/>
    <n v="27457"/>
    <d v="2001-05-28T21:00:01"/>
    <d v="2001-06-01T21:00:01"/>
  </r>
  <r>
    <x v="35"/>
    <x v="0"/>
    <n v="800"/>
    <n v="6"/>
    <n v="1277568"/>
    <d v="2001-05-22T08:41:04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30"/>
    <s v="EPIER006"/>
    <s v="CMALLOR"/>
    <s v="ST-CA"/>
    <x v="0"/>
    <x v="0"/>
    <x v="0"/>
    <n v="96060365"/>
    <n v="617970.1"/>
    <n v="12"/>
    <d v="2001-05-23T21:00:00"/>
    <d v="2001-05-24T21:00:00"/>
  </r>
  <r>
    <x v="35"/>
    <x v="1"/>
    <n v="150000"/>
    <n v="37.5"/>
    <n v="1277628"/>
    <d v="2001-05-22T08:42:41"/>
    <s v="NGTS LLC"/>
    <x v="3"/>
    <x v="0"/>
    <x v="0"/>
    <x v="1"/>
    <x v="4"/>
    <n v="36233"/>
    <s v="US Gas Daily     IF GD/D HSC             Jun01           USD/MM"/>
    <x v="2"/>
    <x v="0"/>
    <x v="0"/>
    <x v="1"/>
    <x v="0"/>
    <n v="0"/>
    <s v="MCAR1234"/>
    <s v="EBASS"/>
    <s v="FT-Texas"/>
    <x v="1"/>
    <x v="0"/>
    <x v="1"/>
    <n v="96017418"/>
    <s v="VB1682.1"/>
    <n v="57700"/>
    <d v="2001-06-01T21:00:01"/>
    <d v="2001-06-30T21:00:01"/>
  </r>
  <r>
    <x v="35"/>
    <x v="0"/>
    <n v="800"/>
    <n v="6"/>
    <n v="1277767"/>
    <d v="2001-05-22T08:47:00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29"/>
    <s v="EPIER006"/>
    <s v="CMALLOR"/>
    <s v="ST-CA"/>
    <x v="0"/>
    <x v="0"/>
    <x v="0"/>
    <n v="96060365"/>
    <n v="617977.1"/>
    <n v="12"/>
    <d v="2001-05-23T21:00:00"/>
    <d v="2001-05-24T21:00:00"/>
  </r>
  <r>
    <x v="35"/>
    <x v="2"/>
    <n v="4000"/>
    <n v="20"/>
    <n v="1278412"/>
    <d v="2001-05-22T09:13:33"/>
    <s v="Florida Power Corporation"/>
    <x v="1"/>
    <x v="0"/>
    <x v="0"/>
    <x v="0"/>
    <x v="3"/>
    <n v="25667"/>
    <s v="US Pwr Phy Firm  TVA Peak                28May-01Jun     USD/MWh"/>
    <x v="1"/>
    <x v="3"/>
    <x v="0"/>
    <x v="0"/>
    <x v="0"/>
    <n v="34.5"/>
    <s v="CHRISB008"/>
    <s v="JKING6"/>
    <s v="ST-SERC"/>
    <x v="0"/>
    <x v="0"/>
    <x v="0"/>
    <m/>
    <n v="618046.1"/>
    <n v="1424"/>
    <d v="2001-05-28T21:00:01"/>
    <d v="2001-06-01T21:00:01"/>
  </r>
  <r>
    <x v="35"/>
    <x v="0"/>
    <n v="12400"/>
    <n v="93"/>
    <n v="1278773"/>
    <d v="2001-05-22T09:26:27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0"/>
    <s v="MESPOSITO"/>
    <s v="MDRISC3"/>
    <s v="ST-SW"/>
    <x v="0"/>
    <x v="0"/>
    <x v="0"/>
    <n v="96057479"/>
    <n v="618075.1"/>
    <n v="55134"/>
    <d v="2001-08-01T21:00:01"/>
    <d v="2001-08-31T21:00:01"/>
  </r>
  <r>
    <x v="35"/>
    <x v="1"/>
    <n v="2295000"/>
    <n v="573.75"/>
    <n v="1279479"/>
    <d v="2001-05-22T10:04:43"/>
    <s v="ONEOK Energy Marketing and Trading Company, L.P."/>
    <x v="3"/>
    <x v="0"/>
    <x v="0"/>
    <x v="1"/>
    <x v="2"/>
    <n v="49209"/>
    <s v="US Gas Basis     Waha                    Jun-Oct01       USD/MM"/>
    <x v="1"/>
    <x v="8"/>
    <x v="0"/>
    <x v="1"/>
    <x v="0"/>
    <n v="-5.0000000000000001E-3"/>
    <s v="SHAL1234"/>
    <s v="EBASS"/>
    <s v="FT-Texas"/>
    <x v="1"/>
    <x v="0"/>
    <x v="1"/>
    <n v="96022095"/>
    <s v="VB2302.1"/>
    <n v="31699"/>
    <d v="2001-06-01T00:00:00"/>
    <d v="2001-10-31T00:00:00"/>
  </r>
  <r>
    <x v="35"/>
    <x v="2"/>
    <n v="24000"/>
    <n v="120"/>
    <n v="1279793"/>
    <d v="2001-05-22T10:36:40"/>
    <s v="El Paso Merchant Energy, L.P."/>
    <x v="1"/>
    <x v="0"/>
    <x v="0"/>
    <x v="0"/>
    <x v="3"/>
    <n v="32554"/>
    <s v="US Pwr Phy Firm  PJM-W Peak              Jun01           USD/MWh"/>
    <x v="1"/>
    <x v="3"/>
    <x v="0"/>
    <x v="0"/>
    <x v="0"/>
    <n v="55"/>
    <s v="ZACHA007"/>
    <s v="JQUENET"/>
    <s v="LT-PJM"/>
    <x v="0"/>
    <x v="0"/>
    <x v="0"/>
    <n v="96057469"/>
    <n v="618214.1"/>
    <n v="53350"/>
    <d v="2001-06-01T14:12:00"/>
    <d v="2001-06-30T14:12:00"/>
  </r>
  <r>
    <x v="35"/>
    <x v="1"/>
    <n v="1070000"/>
    <n v="267.5"/>
    <n v="1279881"/>
    <d v="2001-05-22T10:47:59"/>
    <s v="El Paso Merchant Energy, L.P."/>
    <x v="1"/>
    <x v="0"/>
    <x v="0"/>
    <x v="1"/>
    <x v="2"/>
    <n v="42595"/>
    <s v="US Gas Basis     Trunk/LA                Apr-Oct02       USD/MM"/>
    <x v="1"/>
    <x v="2"/>
    <x v="0"/>
    <x v="1"/>
    <x v="0"/>
    <n v="-0.1"/>
    <s v="GREGH002"/>
    <s v="KRUSCIT"/>
    <s v="Firm Trading Central"/>
    <x v="1"/>
    <x v="0"/>
    <x v="1"/>
    <n v="96045266"/>
    <s v="VB2545.1"/>
    <n v="53350"/>
    <d v="2002-04-01T00:00:00"/>
    <d v="2002-10-31T00:00:00"/>
  </r>
  <r>
    <x v="35"/>
    <x v="1"/>
    <n v="3060000"/>
    <n v="765"/>
    <n v="1279932"/>
    <d v="2001-05-22T10:52:12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4.1"/>
    <n v="53350"/>
    <d v="2001-06-01T00:00:00"/>
    <d v="2001-10-31T00:00:00"/>
  </r>
  <r>
    <x v="35"/>
    <x v="1"/>
    <n v="3060000"/>
    <n v="765"/>
    <n v="1279936"/>
    <d v="2001-05-22T10:53:04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7.1"/>
    <n v="53350"/>
    <d v="2001-06-01T00:00:00"/>
    <d v="2001-10-31T00:00:00"/>
  </r>
  <r>
    <x v="35"/>
    <x v="1"/>
    <n v="3060000"/>
    <n v="765"/>
    <n v="1279952"/>
    <d v="2001-05-22T10:54:49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72.1"/>
    <n v="53350"/>
    <d v="2001-06-01T00:00:00"/>
    <d v="2001-10-31T00:00:00"/>
  </r>
  <r>
    <x v="35"/>
    <x v="0"/>
    <n v="36800"/>
    <n v="276"/>
    <n v="1279991"/>
    <d v="2001-05-22T10:59:39"/>
    <s v="Constellation Power Source, Inc."/>
    <x v="0"/>
    <x v="0"/>
    <x v="0"/>
    <x v="0"/>
    <x v="1"/>
    <n v="50450"/>
    <s v="US Pwr Phy CAISO SP15 Peak               Oct-Dec02       USD/MWh"/>
    <x v="0"/>
    <x v="0"/>
    <x v="0"/>
    <x v="0"/>
    <x v="0"/>
    <n v="48"/>
    <s v="MESPOSITO"/>
    <s v="RBADEER"/>
    <s v="LT-CA"/>
    <x v="0"/>
    <x v="0"/>
    <x v="0"/>
    <n v="96057479"/>
    <n v="618273.1"/>
    <n v="55134"/>
    <d v="2002-10-01T00:00:00"/>
    <d v="2002-12-31T00:00:00"/>
  </r>
  <r>
    <x v="35"/>
    <x v="1"/>
    <n v="150000"/>
    <n v="37.5"/>
    <n v="1280594"/>
    <d v="2001-05-22T12:58:03"/>
    <s v="Avista Energy, Inc."/>
    <x v="1"/>
    <x v="0"/>
    <x v="0"/>
    <x v="1"/>
    <x v="5"/>
    <n v="36400"/>
    <s v="CAN Gas Basis    Sumas                   Jun01           USD/MM"/>
    <x v="1"/>
    <x v="2"/>
    <x v="0"/>
    <x v="1"/>
    <x v="0"/>
    <n v="0.06"/>
    <s v="SCOTTK01"/>
    <s v="CCLARK5"/>
    <s v="INTRA-CAND-BC"/>
    <x v="1"/>
    <x v="0"/>
    <x v="2"/>
    <n v="96016709"/>
    <s v="VB3221.1"/>
    <n v="55265"/>
    <d v="2001-06-01T21:00:01"/>
    <d v="2001-06-30T21:00:01"/>
  </r>
  <r>
    <x v="35"/>
    <x v="2"/>
    <n v="4000"/>
    <n v="20"/>
    <n v="1280920"/>
    <d v="2001-05-22T14:02:14"/>
    <s v="Carolina Power &amp; Light Company"/>
    <x v="1"/>
    <x v="0"/>
    <x v="0"/>
    <x v="0"/>
    <x v="3"/>
    <n v="29070"/>
    <s v="US Pwr Phy Firm  Cinergy Peak            28May-01Jun     USD/MWh"/>
    <x v="3"/>
    <x v="0"/>
    <x v="0"/>
    <x v="0"/>
    <x v="0"/>
    <n v="34.25"/>
    <s v="ZACHA007"/>
    <s v="CDORLAN"/>
    <s v="ST-ECAR"/>
    <x v="0"/>
    <x v="0"/>
    <x v="0"/>
    <m/>
    <n v="618601.1"/>
    <n v="27457"/>
    <d v="2001-05-28T21:00:01"/>
    <d v="2001-06-01T21:00:01"/>
  </r>
  <r>
    <x v="35"/>
    <x v="2"/>
    <n v="24000"/>
    <n v="120"/>
    <n v="1281157"/>
    <d v="2001-05-22T14:52:24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54.25"/>
    <s v="CHRISB008"/>
    <s v="MLORENZ"/>
    <s v="LT-ECAR"/>
    <x v="0"/>
    <x v="0"/>
    <x v="0"/>
    <n v="96004396"/>
    <n v="618733.1"/>
    <n v="64245"/>
    <d v="2001-06-01T17:03:00"/>
    <d v="2001-06-30T17:03:00"/>
  </r>
  <r>
    <x v="35"/>
    <x v="2"/>
    <n v="24000"/>
    <n v="120"/>
    <n v="1281162"/>
    <d v="2001-05-22T14:55:0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howardte"/>
    <s v="JQUENET"/>
    <s v="LT-PJM"/>
    <x v="0"/>
    <x v="0"/>
    <x v="0"/>
    <n v="96057479"/>
    <n v="618742.1"/>
    <n v="55134"/>
    <d v="2001-06-01T14:12:00"/>
    <d v="2001-06-30T14:12:00"/>
  </r>
  <r>
    <x v="36"/>
    <x v="2"/>
    <n v="5600"/>
    <n v="28"/>
    <n v="1282011"/>
    <d v="2001-05-23T06:51:05"/>
    <s v="Virginia Electric and Power Company"/>
    <x v="0"/>
    <x v="0"/>
    <x v="0"/>
    <x v="0"/>
    <x v="3"/>
    <n v="29084"/>
    <s v="US Pwr Phy Firm  PJM-W Peak              25-31May01      USD/MWh"/>
    <x v="3"/>
    <x v="0"/>
    <x v="0"/>
    <x v="0"/>
    <x v="0"/>
    <n v="35.25"/>
    <s v="PJMPower"/>
    <s v="JQUENET"/>
    <s v="ST-PJM"/>
    <x v="0"/>
    <x v="0"/>
    <x v="0"/>
    <m/>
    <n v="619001.1"/>
    <n v="3246"/>
    <d v="2001-05-25T21:00:00"/>
    <d v="2001-05-31T21:00:00"/>
  </r>
  <r>
    <x v="36"/>
    <x v="2"/>
    <n v="800"/>
    <n v="4"/>
    <n v="1282015"/>
    <d v="2001-05-23T06:52:28"/>
    <s v="Select Energy, Inc."/>
    <x v="0"/>
    <x v="0"/>
    <x v="0"/>
    <x v="0"/>
    <x v="3"/>
    <n v="29082"/>
    <s v="US Pwr Phy Firm  NEPOOL Peak             24May01         USD/MWh"/>
    <x v="3"/>
    <x v="0"/>
    <x v="0"/>
    <x v="0"/>
    <x v="0"/>
    <n v="45.25"/>
    <s v="NepoolDesk"/>
    <s v="PBRODER"/>
    <s v="ST-New England"/>
    <x v="0"/>
    <x v="0"/>
    <x v="0"/>
    <n v="96021791"/>
    <n v="619006.1"/>
    <n v="64168"/>
    <d v="2001-05-24T21:00:00"/>
    <d v="2001-05-24T21:00:00"/>
  </r>
  <r>
    <x v="36"/>
    <x v="2"/>
    <n v="800"/>
    <n v="4"/>
    <n v="1282037"/>
    <d v="2001-05-23T06:59:3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.25"/>
    <s v="PJMPower"/>
    <s v="JQUENET"/>
    <s v="ST-PJM"/>
    <x v="0"/>
    <x v="0"/>
    <x v="0"/>
    <m/>
    <n v="619027.1"/>
    <n v="3246"/>
    <d v="2001-05-25T21:00:00"/>
    <d v="2001-05-25T21:00:00"/>
  </r>
  <r>
    <x v="36"/>
    <x v="2"/>
    <n v="800"/>
    <n v="4"/>
    <n v="1282038"/>
    <d v="2001-05-23T06:59:4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"/>
    <s v="PJMPower"/>
    <s v="JQUENET"/>
    <s v="ST-PJM"/>
    <x v="0"/>
    <x v="0"/>
    <x v="0"/>
    <m/>
    <n v="619028.1"/>
    <n v="3246"/>
    <d v="2001-05-25T21:00:00"/>
    <d v="2001-05-25T21:00:00"/>
  </r>
  <r>
    <x v="36"/>
    <x v="0"/>
    <n v="12400"/>
    <n v="93"/>
    <n v="1282889"/>
    <d v="2001-05-23T08:20:59"/>
    <s v="NRG Power Marketing Inc."/>
    <x v="0"/>
    <x v="0"/>
    <x v="0"/>
    <x v="0"/>
    <x v="0"/>
    <n v="40715"/>
    <s v="US Pwr Phy Firm  PALVE Peak              Aug01           USD/MWh"/>
    <x v="0"/>
    <x v="0"/>
    <x v="0"/>
    <x v="0"/>
    <x v="0"/>
    <n v="426"/>
    <s v="POWERWEST"/>
    <s v="MMOTLEY"/>
    <s v="ST-SW"/>
    <x v="0"/>
    <x v="0"/>
    <x v="0"/>
    <m/>
    <n v="619326.1"/>
    <n v="69121"/>
    <d v="2001-08-01T21:00:00"/>
    <d v="2001-08-31T21:00:00"/>
  </r>
  <r>
    <x v="36"/>
    <x v="2"/>
    <n v="47200"/>
    <n v="236"/>
    <n v="1283153"/>
    <d v="2001-05-23T08:33:41"/>
    <s v="Aquila Energy Marketing Corporation"/>
    <x v="4"/>
    <x v="0"/>
    <x v="0"/>
    <x v="0"/>
    <x v="10"/>
    <n v="34839"/>
    <s v="US Pwr Phy Unp B ERCOT Peak              Jan-Feb02       USD/MWh"/>
    <x v="1"/>
    <x v="3"/>
    <x v="0"/>
    <x v="0"/>
    <x v="0"/>
    <n v="40.5"/>
    <s v="BDAH1234"/>
    <s v="DSMITH3"/>
    <s v="LT-ERCOT"/>
    <x v="0"/>
    <x v="0"/>
    <x v="0"/>
    <n v="96009016"/>
    <n v="619389.1"/>
    <n v="18"/>
    <d v="2002-01-01T00:00:00"/>
    <d v="2002-02-28T00:00:00"/>
  </r>
  <r>
    <x v="36"/>
    <x v="2"/>
    <n v="24000"/>
    <n v="120"/>
    <n v="1283297"/>
    <d v="2001-05-23T08:37:4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5.5"/>
    <s v="ZACHA007"/>
    <s v="FSTURM"/>
    <s v="LT-ECAR"/>
    <x v="0"/>
    <x v="0"/>
    <x v="0"/>
    <m/>
    <n v="619410.1"/>
    <n v="27457"/>
    <d v="2002-06-01T17:11:00"/>
    <d v="2002-06-30T17:11:00"/>
  </r>
  <r>
    <x v="36"/>
    <x v="0"/>
    <n v="12000"/>
    <n v="90"/>
    <n v="1284795"/>
    <d v="2001-05-23T09:26:24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7"/>
    <s v="POWERWEST"/>
    <s v="MMOTLEY"/>
    <s v="ST-SW"/>
    <x v="0"/>
    <x v="0"/>
    <x v="0"/>
    <n v="96057469"/>
    <n v="619578.1"/>
    <n v="53350"/>
    <d v="2001-09-01T21:00:00"/>
    <d v="2001-09-30T21:00:00"/>
  </r>
  <r>
    <x v="36"/>
    <x v="2"/>
    <n v="49600"/>
    <n v="248"/>
    <n v="1284914"/>
    <d v="2001-05-23T09:32:06"/>
    <s v="Mirant Americas Energy Marketing, L.P."/>
    <x v="1"/>
    <x v="0"/>
    <x v="0"/>
    <x v="0"/>
    <x v="3"/>
    <n v="7474"/>
    <s v="US Pwr Phy Firm  NEPOOL Peak             Jul-Aug01       USD/MWh"/>
    <x v="3"/>
    <x v="0"/>
    <x v="0"/>
    <x v="0"/>
    <x v="0"/>
    <n v="83"/>
    <s v="JEFFK003"/>
    <s v="DDAVIS"/>
    <s v="LT-New England"/>
    <x v="0"/>
    <x v="0"/>
    <x v="0"/>
    <n v="96006417"/>
    <n v="619605.1"/>
    <n v="56264"/>
    <d v="2001-07-01T17:11:00"/>
    <d v="2001-08-31T17:11:00"/>
  </r>
  <r>
    <x v="36"/>
    <x v="0"/>
    <n v="12000"/>
    <n v="90"/>
    <n v="1285018"/>
    <d v="2001-05-23T09:35:27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0"/>
    <s v="POWERWEST"/>
    <s v="MMOTLEY"/>
    <s v="ST-SW"/>
    <x v="0"/>
    <x v="0"/>
    <x v="0"/>
    <n v="96057469"/>
    <n v="619616.1"/>
    <n v="53350"/>
    <d v="2001-09-01T21:00:00"/>
    <d v="2001-09-30T21:00:00"/>
  </r>
  <r>
    <x v="36"/>
    <x v="1"/>
    <n v="750000"/>
    <n v="187.5"/>
    <n v="1285549"/>
    <d v="2001-05-23T10:06:48"/>
    <s v="El Paso Merchant Energy, L.P."/>
    <x v="1"/>
    <x v="0"/>
    <x v="0"/>
    <x v="1"/>
    <x v="2"/>
    <n v="36165"/>
    <s v="US Gas Basis     TETCO ELA               Jun01           USD/MM"/>
    <x v="1"/>
    <x v="9"/>
    <x v="0"/>
    <x v="1"/>
    <x v="0"/>
    <n v="-7.2499999999999995E-2"/>
    <s v="GREGH002"/>
    <s v="SBRAWNE"/>
    <s v="FT-East"/>
    <x v="1"/>
    <x v="0"/>
    <x v="1"/>
    <n v="96045266"/>
    <s v="VB5189.1"/>
    <n v="53350"/>
    <d v="2001-06-01T21:00:00"/>
    <d v="2001-06-30T21:00:00"/>
  </r>
  <r>
    <x v="36"/>
    <x v="1"/>
    <n v="300000"/>
    <n v="75"/>
    <n v="1285554"/>
    <d v="2001-05-23T10:07:35"/>
    <s v="e prime, inc."/>
    <x v="3"/>
    <x v="0"/>
    <x v="0"/>
    <x v="1"/>
    <x v="2"/>
    <n v="33999"/>
    <s v="US Gas Basis     HSC                     Jun01           USD/MM"/>
    <x v="1"/>
    <x v="4"/>
    <x v="0"/>
    <x v="1"/>
    <x v="0"/>
    <n v="0.03"/>
    <s v="GLEE1234"/>
    <s v="EBASS"/>
    <s v="FT-Texas"/>
    <x v="1"/>
    <x v="0"/>
    <x v="1"/>
    <n v="96003709"/>
    <s v="VB5192.1"/>
    <n v="51163"/>
    <d v="2001-06-01T00:00:00"/>
    <d v="2001-06-30T00:00:00"/>
  </r>
  <r>
    <x v="36"/>
    <x v="1"/>
    <n v="300000"/>
    <n v="75"/>
    <n v="1285618"/>
    <d v="2001-05-23T10:14:56"/>
    <s v="Tenaska Marketing Ventures"/>
    <x v="1"/>
    <x v="0"/>
    <x v="0"/>
    <x v="1"/>
    <x v="2"/>
    <n v="47099"/>
    <s v="US Gas Basis     Waha                    Jun01           USD/MM"/>
    <x v="4"/>
    <x v="0"/>
    <x v="0"/>
    <x v="1"/>
    <x v="0"/>
    <n v="-0.05"/>
    <s v="CHRISW001"/>
    <s v="EBASS"/>
    <s v="FT-Texas"/>
    <x v="1"/>
    <x v="0"/>
    <x v="1"/>
    <n v="95001227"/>
    <s v="VB5229.1"/>
    <n v="208"/>
    <d v="2001-06-01T21:00:00"/>
    <d v="2001-06-30T21:00:00"/>
  </r>
  <r>
    <x v="36"/>
    <x v="1"/>
    <n v="300000"/>
    <n v="75"/>
    <n v="1285729"/>
    <d v="2001-05-23T10:26:41"/>
    <s v="El Paso Merchant Energy, L.P."/>
    <x v="1"/>
    <x v="0"/>
    <x v="0"/>
    <x v="1"/>
    <x v="2"/>
    <n v="47099"/>
    <s v="US Gas Basis     Waha                    Jun01           USD/MM"/>
    <x v="4"/>
    <x v="0"/>
    <x v="0"/>
    <x v="1"/>
    <x v="0"/>
    <n v="-5.2499999999999998E-2"/>
    <s v="CHRISW001"/>
    <s v="EBASS"/>
    <s v="FT-Texas"/>
    <x v="1"/>
    <x v="0"/>
    <x v="1"/>
    <n v="96045266"/>
    <s v="VB5276.1"/>
    <n v="53350"/>
    <d v="2001-06-01T21:00:00"/>
    <d v="2001-06-30T21:00:00"/>
  </r>
  <r>
    <x v="36"/>
    <x v="1"/>
    <n v="300000"/>
    <n v="75"/>
    <n v="1285947"/>
    <d v="2001-05-23T11:00:49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0.1"/>
    <n v="68856"/>
    <d v="2001-06-01T21:00:00"/>
    <d v="2001-06-30T21:00:00"/>
  </r>
  <r>
    <x v="36"/>
    <x v="1"/>
    <n v="300000"/>
    <n v="75"/>
    <n v="1285952"/>
    <d v="2001-05-23T11:01:55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5.1"/>
    <n v="68856"/>
    <d v="2001-06-01T21:00:00"/>
    <d v="2001-06-30T21:00:00"/>
  </r>
  <r>
    <x v="36"/>
    <x v="1"/>
    <n v="600000"/>
    <n v="150"/>
    <n v="1285959"/>
    <d v="2001-05-23T11:03:42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5411.1"/>
    <n v="57399"/>
    <d v="2001-06-01T21:00:00"/>
    <d v="2001-06-30T21:00:00"/>
  </r>
  <r>
    <x v="36"/>
    <x v="1"/>
    <n v="150000"/>
    <n v="37.5"/>
    <n v="1286245"/>
    <d v="2001-05-23T11:54:09"/>
    <s v="Tenaska Marketing Ventures"/>
    <x v="1"/>
    <x v="0"/>
    <x v="0"/>
    <x v="1"/>
    <x v="2"/>
    <n v="36137"/>
    <s v="US Gas Basis     PEPL                    Jun01           USD/MM"/>
    <x v="1"/>
    <x v="2"/>
    <x v="0"/>
    <x v="1"/>
    <x v="0"/>
    <n v="-0.105"/>
    <s v="CHRISW001"/>
    <s v="ALEWIS"/>
    <s v="GD-CENTRAL"/>
    <x v="1"/>
    <x v="0"/>
    <x v="1"/>
    <n v="95001227"/>
    <s v="VB5658.1"/>
    <n v="208"/>
    <d v="2001-06-01T21:00:00"/>
    <d v="2001-06-30T21:00:00"/>
  </r>
  <r>
    <x v="36"/>
    <x v="1"/>
    <n v="2295000"/>
    <n v="573.75"/>
    <n v="1286278"/>
    <d v="2001-05-23T12:03:43"/>
    <s v="El Paso Merchant Energy, L.P."/>
    <x v="1"/>
    <x v="0"/>
    <x v="0"/>
    <x v="1"/>
    <x v="2"/>
    <n v="49203"/>
    <s v="US Gas Basis     HSC                     Jun-Oct01       USD/MM"/>
    <x v="1"/>
    <x v="8"/>
    <x v="0"/>
    <x v="1"/>
    <x v="0"/>
    <n v="0.03"/>
    <s v="CHRISW001"/>
    <s v="EBASS"/>
    <s v="FT-Texas"/>
    <x v="1"/>
    <x v="0"/>
    <x v="1"/>
    <n v="96045266"/>
    <s v="VB5685.1"/>
    <n v="53350"/>
    <d v="2001-06-01T00:00:00"/>
    <d v="2001-10-31T00:00:00"/>
  </r>
  <r>
    <x v="36"/>
    <x v="1"/>
    <n v="1500000"/>
    <n v="375"/>
    <n v="1286279"/>
    <d v="2001-05-23T12:03:56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CHRISW001"/>
    <s v="EBASS"/>
    <s v="FT-Texas"/>
    <x v="1"/>
    <x v="0"/>
    <x v="1"/>
    <n v="96045266"/>
    <s v="VB5687.1"/>
    <n v="53350"/>
    <d v="2001-06-01T00:00:00"/>
    <d v="2001-06-30T00:00:00"/>
  </r>
  <r>
    <x v="36"/>
    <x v="2"/>
    <n v="4000"/>
    <n v="20"/>
    <n v="1286461"/>
    <d v="2001-05-23T12:36:46"/>
    <s v="Virginia Electric and Power Company"/>
    <x v="0"/>
    <x v="0"/>
    <x v="0"/>
    <x v="0"/>
    <x v="3"/>
    <n v="51148"/>
    <s v="US Pwr Phy Firm  PJM-W Peak              04-08Jun01      USD/MWh"/>
    <x v="3"/>
    <x v="0"/>
    <x v="0"/>
    <x v="0"/>
    <x v="0"/>
    <n v="60.25"/>
    <s v="PJMPower"/>
    <s v="JQUENET"/>
    <s v="ST-PJM"/>
    <x v="0"/>
    <x v="0"/>
    <x v="0"/>
    <m/>
    <n v="620370.1"/>
    <n v="3246"/>
    <d v="2001-06-04T21:00:00"/>
    <d v="2001-06-08T21:00:00"/>
  </r>
  <r>
    <x v="36"/>
    <x v="0"/>
    <n v="12400"/>
    <n v="93"/>
    <n v="1286818"/>
    <d v="2001-05-23T13:05:22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38"/>
    <s v="POWERWEST"/>
    <s v="MDRISC3"/>
    <s v="ST-SW"/>
    <x v="0"/>
    <x v="0"/>
    <x v="0"/>
    <n v="96057479"/>
    <n v="620450.1"/>
    <n v="55134"/>
    <d v="2001-08-01T21:00:00"/>
    <d v="2001-08-31T21:00:00"/>
  </r>
  <r>
    <x v="36"/>
    <x v="0"/>
    <n v="12400"/>
    <n v="93"/>
    <n v="1286823"/>
    <d v="2001-05-23T13:05:38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6"/>
    <s v="POWERWEST"/>
    <s v="MDRISC3"/>
    <s v="ST-SW"/>
    <x v="0"/>
    <x v="0"/>
    <x v="0"/>
    <n v="96057479"/>
    <n v="620451.1"/>
    <n v="55134"/>
    <d v="2001-07-01T21:00:00"/>
    <d v="2001-07-31T21:00:00"/>
  </r>
  <r>
    <x v="36"/>
    <x v="2"/>
    <n v="24000"/>
    <n v="120"/>
    <n v="1287068"/>
    <d v="2001-05-23T13:20:1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4.75"/>
    <s v="ZACHA007"/>
    <s v="FSTURM"/>
    <s v="LT-ECAR"/>
    <x v="0"/>
    <x v="0"/>
    <x v="0"/>
    <m/>
    <n v="620481.1"/>
    <n v="27457"/>
    <d v="2002-06-01T17:11:00"/>
    <d v="2002-06-30T17:11:00"/>
  </r>
  <r>
    <x v="36"/>
    <x v="2"/>
    <n v="24000"/>
    <n v="120"/>
    <n v="1287302"/>
    <d v="2001-05-23T13:35:51"/>
    <s v="Allegheny Energy Supply Company, LLC"/>
    <x v="1"/>
    <x v="0"/>
    <x v="0"/>
    <x v="0"/>
    <x v="3"/>
    <n v="26302"/>
    <s v="US Pwr Phy Firm  TVA Peak                Jun01           USD/MWh"/>
    <x v="1"/>
    <x v="3"/>
    <x v="0"/>
    <x v="0"/>
    <x v="0"/>
    <n v="60.75"/>
    <s v="CHRISB008"/>
    <s v="JKING6"/>
    <s v="LT-SERC"/>
    <x v="0"/>
    <x v="0"/>
    <x v="0"/>
    <n v="96037738"/>
    <n v="620519.1"/>
    <n v="72209"/>
    <d v="2001-06-01T14:25:00"/>
    <d v="2001-06-30T14:25:00"/>
  </r>
  <r>
    <x v="36"/>
    <x v="1"/>
    <n v="1530000"/>
    <n v="382.5"/>
    <n v="1287330"/>
    <d v="2001-05-23T13:37:26"/>
    <s v="El Paso Merchant Energy, L.P."/>
    <x v="1"/>
    <x v="0"/>
    <x v="0"/>
    <x v="1"/>
    <x v="2"/>
    <n v="47858"/>
    <s v="US Gas Basis     NGPL LA                 Jun-Oct01       USD/MM"/>
    <x v="1"/>
    <x v="4"/>
    <x v="0"/>
    <x v="1"/>
    <x v="0"/>
    <n v="-7.0000000000000007E-2"/>
    <s v="GREGH002"/>
    <s v="KRUSCIT"/>
    <s v="Firm Trading Central"/>
    <x v="1"/>
    <x v="0"/>
    <x v="1"/>
    <n v="96045266"/>
    <s v="VB6514.1"/>
    <n v="53350"/>
    <d v="2001-06-01T00:00:00"/>
    <d v="2001-10-31T00:00:00"/>
  </r>
  <r>
    <x v="36"/>
    <x v="2"/>
    <n v="800"/>
    <n v="4"/>
    <n v="1287350"/>
    <d v="2001-05-23T13:39:51"/>
    <s v="El Paso Merchant Energy, L.P."/>
    <x v="1"/>
    <x v="0"/>
    <x v="0"/>
    <x v="0"/>
    <x v="3"/>
    <n v="29086"/>
    <s v="US Pwr Phy Firm  PJM-W Peak              25May01         USD/MWh"/>
    <x v="3"/>
    <x v="0"/>
    <x v="0"/>
    <x v="0"/>
    <x v="0"/>
    <n v="30.75"/>
    <s v="JEFFK003"/>
    <s v="JQUENET"/>
    <s v="ST-PJM"/>
    <x v="0"/>
    <x v="0"/>
    <x v="0"/>
    <n v="96057469"/>
    <n v="620543.1"/>
    <n v="53350"/>
    <d v="2001-05-25T21:00:00"/>
    <d v="2001-05-25T21:00:00"/>
  </r>
  <r>
    <x v="36"/>
    <x v="1"/>
    <n v="1500000"/>
    <n v="375"/>
    <n v="1287419"/>
    <d v="2001-05-23T13:44:58"/>
    <s v="AEP Energy Services, Inc."/>
    <x v="1"/>
    <x v="0"/>
    <x v="0"/>
    <x v="1"/>
    <x v="2"/>
    <n v="37083"/>
    <s v="US Gas Basis     HHub                    Jun01           USD/MM"/>
    <x v="11"/>
    <x v="0"/>
    <x v="0"/>
    <x v="1"/>
    <x v="0"/>
    <n v="-2.5000000000000001E-3"/>
    <s v="GREGH002"/>
    <s v="SBRAWNE"/>
    <s v="FT-East"/>
    <x v="1"/>
    <x v="0"/>
    <x v="1"/>
    <n v="96021110"/>
    <s v="VB6580.1"/>
    <n v="57399"/>
    <d v="2001-06-01T21:00:00"/>
    <d v="2001-06-30T21:00:00"/>
  </r>
  <r>
    <x v="36"/>
    <x v="2"/>
    <n v="12800"/>
    <n v="64"/>
    <n v="1287771"/>
    <d v="2001-05-23T14:49:29"/>
    <s v="BP Energy Company"/>
    <x v="1"/>
    <x v="0"/>
    <x v="0"/>
    <x v="0"/>
    <x v="10"/>
    <n v="50788"/>
    <s v="US Pwr Phy Unp B ERCOT Peak              01-08Jun01      USD/MWh"/>
    <x v="5"/>
    <x v="0"/>
    <x v="0"/>
    <x v="0"/>
    <x v="0"/>
    <n v="51.75"/>
    <s v="JEFFK003"/>
    <s v="RBALLATO"/>
    <s v="LT-ERCOT"/>
    <x v="0"/>
    <x v="0"/>
    <x v="0"/>
    <n v="96060365"/>
    <n v="620703.1"/>
    <n v="12"/>
    <d v="2001-06-01T00:00:00"/>
    <d v="2001-06-08T00:00:00"/>
  </r>
  <r>
    <x v="37"/>
    <x v="2"/>
    <n v="24000"/>
    <n v="120"/>
    <n v="1288459"/>
    <d v="2001-05-24T06:41:5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2.25"/>
    <s v="PJMPower"/>
    <s v="JQUENET"/>
    <s v="LT-PJM"/>
    <x v="0"/>
    <x v="0"/>
    <x v="0"/>
    <n v="96057479"/>
    <n v="620974.1"/>
    <n v="55134"/>
    <d v="2001-06-01T14:12:00"/>
    <d v="2001-06-30T14:12:00"/>
  </r>
  <r>
    <x v="37"/>
    <x v="2"/>
    <n v="800"/>
    <n v="4"/>
    <n v="1288501"/>
    <d v="2001-05-24T06:52:11"/>
    <s v="Select Energy, Inc."/>
    <x v="0"/>
    <x v="0"/>
    <x v="0"/>
    <x v="0"/>
    <x v="3"/>
    <n v="29082"/>
    <s v="US Pwr Phy Firm  NEPOOL Peak             25May01         USD/MWh"/>
    <x v="3"/>
    <x v="0"/>
    <x v="0"/>
    <x v="0"/>
    <x v="0"/>
    <n v="44.75"/>
    <s v="NepoolDesk"/>
    <s v="PBRODER"/>
    <s v="ST-New England"/>
    <x v="0"/>
    <x v="0"/>
    <x v="0"/>
    <n v="96021791"/>
    <n v="621012.1"/>
    <n v="64168"/>
    <d v="2001-05-25T21:00:00"/>
    <d v="2001-05-25T21:00:00"/>
  </r>
  <r>
    <x v="37"/>
    <x v="2"/>
    <n v="800"/>
    <n v="4"/>
    <n v="1288506"/>
    <d v="2001-05-24T06:53:53"/>
    <s v="Williams Energy Marketing &amp; Trading Company"/>
    <x v="1"/>
    <x v="0"/>
    <x v="0"/>
    <x v="0"/>
    <x v="3"/>
    <n v="29075"/>
    <s v="US Pwr Phy Firm  Entergy Peak            25May01         USD/MWh"/>
    <x v="3"/>
    <x v="0"/>
    <x v="0"/>
    <x v="0"/>
    <x v="0"/>
    <n v="26.75"/>
    <s v="CHRISB008"/>
    <s v="MCARSON2"/>
    <s v="ST-SPP"/>
    <x v="0"/>
    <x v="0"/>
    <x v="0"/>
    <n v="96004396"/>
    <n v="621017.1"/>
    <n v="64245"/>
    <d v="2001-05-25T21:00:00"/>
    <d v="2001-05-25T21:00:00"/>
  </r>
  <r>
    <x v="37"/>
    <x v="2"/>
    <n v="24000"/>
    <n v="120"/>
    <n v="1288626"/>
    <d v="2001-05-24T07:21:28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1.75"/>
    <s v="PJMPower"/>
    <s v="JQUENET"/>
    <s v="LT-PJM"/>
    <x v="0"/>
    <x v="0"/>
    <x v="0"/>
    <n v="96057479"/>
    <n v="621097.1"/>
    <n v="55134"/>
    <d v="2001-06-01T14:12:00"/>
    <d v="2001-06-30T14:12:00"/>
  </r>
  <r>
    <x v="37"/>
    <x v="2"/>
    <n v="24000"/>
    <n v="120"/>
    <n v="1288805"/>
    <d v="2001-05-24T07:43:36"/>
    <s v="Allegheny Energy Supply Company, LLC"/>
    <x v="1"/>
    <x v="0"/>
    <x v="0"/>
    <x v="0"/>
    <x v="3"/>
    <n v="26311"/>
    <s v="US Pwr Phy Firm  Entergy Peak            Jun01           USD/MWh"/>
    <x v="3"/>
    <x v="0"/>
    <x v="0"/>
    <x v="0"/>
    <x v="0"/>
    <n v="72.5"/>
    <s v="CHRISB008"/>
    <s v="MCARSON2"/>
    <s v="LT-SPP"/>
    <x v="0"/>
    <x v="0"/>
    <x v="0"/>
    <n v="96037738"/>
    <n v="621144.1"/>
    <n v="72209"/>
    <d v="2001-06-01T14:16:00"/>
    <d v="2001-06-30T14:16:00"/>
  </r>
  <r>
    <x v="37"/>
    <x v="2"/>
    <n v="24000"/>
    <n v="120"/>
    <n v="1288858"/>
    <d v="2001-05-24T07:49:09"/>
    <s v="BP Energy Company"/>
    <x v="1"/>
    <x v="0"/>
    <x v="0"/>
    <x v="0"/>
    <x v="3"/>
    <n v="26116"/>
    <s v="US Pwr Phy Firm  Cinergy Peak            Jun02           USD/MWh"/>
    <x v="1"/>
    <x v="3"/>
    <x v="0"/>
    <x v="0"/>
    <x v="0"/>
    <n v="55.25"/>
    <s v="ZACHA007"/>
    <s v="FSTURM"/>
    <s v="LT-ECAR"/>
    <x v="0"/>
    <x v="0"/>
    <x v="0"/>
    <n v="96060365"/>
    <n v="621168.1"/>
    <n v="12"/>
    <d v="2002-06-01T17:11:00"/>
    <d v="2002-06-30T17:11:00"/>
  </r>
  <r>
    <x v="37"/>
    <x v="2"/>
    <n v="24000"/>
    <n v="120"/>
    <n v="1288905"/>
    <d v="2001-05-24T07:51:3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2.5"/>
    <s v="PJMPower"/>
    <s v="JQUENET"/>
    <s v="LT-PJM"/>
    <x v="0"/>
    <x v="0"/>
    <x v="0"/>
    <n v="96057479"/>
    <n v="621179.1"/>
    <n v="55134"/>
    <d v="2001-06-01T14:12:00"/>
    <d v="2001-06-30T14:12:00"/>
  </r>
  <r>
    <x v="37"/>
    <x v="2"/>
    <n v="800"/>
    <n v="4"/>
    <n v="1288934"/>
    <d v="2001-05-24T07:52:42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8"/>
    <s v="PJMPower"/>
    <s v="JQUENET"/>
    <s v="ST-PJM"/>
    <x v="0"/>
    <x v="0"/>
    <x v="0"/>
    <m/>
    <n v="621184.1"/>
    <n v="3246"/>
    <d v="2001-05-25T21:00:00"/>
    <d v="2001-05-25T21:00:00"/>
  </r>
  <r>
    <x v="37"/>
    <x v="2"/>
    <n v="800"/>
    <n v="4"/>
    <n v="1288936"/>
    <d v="2001-05-24T07:52:47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7"/>
    <s v="PJMPower"/>
    <s v="JQUENET"/>
    <s v="ST-PJM"/>
    <x v="0"/>
    <x v="0"/>
    <x v="0"/>
    <m/>
    <n v="621185.1"/>
    <n v="3246"/>
    <d v="2001-05-25T21:00:00"/>
    <d v="2001-05-25T21:00:00"/>
  </r>
  <r>
    <x v="37"/>
    <x v="2"/>
    <n v="800"/>
    <n v="4"/>
    <n v="1289208"/>
    <d v="2001-05-24T08:06:59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9"/>
    <s v="PJMPower"/>
    <s v="JQUENET"/>
    <s v="ST-PJM"/>
    <x v="0"/>
    <x v="0"/>
    <x v="0"/>
    <m/>
    <n v="621256.1"/>
    <n v="3246"/>
    <d v="2001-05-25T21:00:00"/>
    <d v="2001-05-25T21:00:00"/>
  </r>
  <r>
    <x v="37"/>
    <x v="0"/>
    <n v="12400"/>
    <n v="93"/>
    <n v="1289851"/>
    <d v="2001-05-24T08:37:02"/>
    <s v="Williams Energy Marketing &amp; Trading Company"/>
    <x v="1"/>
    <x v="0"/>
    <x v="0"/>
    <x v="0"/>
    <x v="0"/>
    <n v="36473"/>
    <s v="US Pwr Phy Firm  PALVE Peak              Jul01           USD/MWh"/>
    <x v="1"/>
    <x v="1"/>
    <x v="0"/>
    <x v="0"/>
    <x v="0"/>
    <n v="375"/>
    <s v="CBOHN010"/>
    <s v="MMOTLEY"/>
    <s v="ST-SW"/>
    <x v="0"/>
    <x v="0"/>
    <x v="0"/>
    <n v="96004396"/>
    <n v="621397.1"/>
    <n v="64245"/>
    <d v="2001-07-01T21:00:00"/>
    <d v="2001-07-31T21:00:00"/>
  </r>
  <r>
    <x v="37"/>
    <x v="2"/>
    <n v="4000"/>
    <n v="20"/>
    <n v="1289996"/>
    <d v="2001-05-24T08:40:41"/>
    <s v="Select Energy, Inc."/>
    <x v="0"/>
    <x v="0"/>
    <x v="0"/>
    <x v="0"/>
    <x v="6"/>
    <n v="51152"/>
    <s v="US Pwr Fin Swap  ISO NY Z-G Peak         04-08Jun01      USD/MWh"/>
    <x v="1"/>
    <x v="3"/>
    <x v="0"/>
    <x v="0"/>
    <x v="0"/>
    <n v="68.5"/>
    <s v="NYSPower"/>
    <s v="GGUPTA"/>
    <s v="ST-New England"/>
    <x v="0"/>
    <x v="0"/>
    <x v="1"/>
    <m/>
    <n v="621409.1"/>
    <n v="64168"/>
    <d v="2001-06-04T21:00:00"/>
    <d v="2001-06-08T21:00:00"/>
  </r>
  <r>
    <x v="37"/>
    <x v="2"/>
    <n v="800"/>
    <n v="4"/>
    <n v="1290189"/>
    <d v="2001-05-24T08:47:45"/>
    <s v="Conectiv Energy Supply, Inc."/>
    <x v="4"/>
    <x v="0"/>
    <x v="0"/>
    <x v="0"/>
    <x v="3"/>
    <n v="29088"/>
    <s v="US Pwr Phy Firm  PJM-W Peak              25May01         USD/MWh"/>
    <x v="1"/>
    <x v="3"/>
    <x v="0"/>
    <x v="0"/>
    <x v="0"/>
    <n v="31"/>
    <s v="MSCH1234"/>
    <s v="JQUENET"/>
    <s v="ST-PJM"/>
    <x v="0"/>
    <x v="0"/>
    <x v="0"/>
    <n v="96047472"/>
    <n v="621431.1"/>
    <n v="71243"/>
    <d v="2001-05-25T21:00:00"/>
    <d v="2001-05-25T21:00:00"/>
  </r>
  <r>
    <x v="37"/>
    <x v="0"/>
    <n v="12400"/>
    <n v="93"/>
    <n v="1291072"/>
    <d v="2001-05-24T09:14:29"/>
    <s v="Duke Energy Trading and Marketing, L.L.C."/>
    <x v="1"/>
    <x v="0"/>
    <x v="0"/>
    <x v="0"/>
    <x v="0"/>
    <n v="36469"/>
    <s v="US Pwr Phy Firm  Mid-C Peak              Jul01           USD/MWh"/>
    <x v="0"/>
    <x v="0"/>
    <x v="0"/>
    <x v="0"/>
    <x v="0"/>
    <n v="349.5"/>
    <s v="CBOHN010"/>
    <s v="MSWERZB"/>
    <s v="LT-NW"/>
    <x v="0"/>
    <x v="0"/>
    <x v="0"/>
    <n v="96028954"/>
    <n v="621490.1"/>
    <n v="54979"/>
    <d v="2001-07-01T21:00:00"/>
    <d v="2001-07-31T21:00:00"/>
  </r>
  <r>
    <x v="37"/>
    <x v="0"/>
    <n v="12400"/>
    <n v="93"/>
    <n v="1291073"/>
    <d v="2001-05-24T09:14:29"/>
    <s v="Duke Energy Trading and Marketing, L.L.C."/>
    <x v="1"/>
    <x v="0"/>
    <x v="0"/>
    <x v="0"/>
    <x v="0"/>
    <n v="36465"/>
    <s v="US Pwr Phy Firm  COB N/S Peak            Jul01           USD/MWh"/>
    <x v="1"/>
    <x v="1"/>
    <x v="0"/>
    <x v="0"/>
    <x v="0"/>
    <n v="357.5"/>
    <s v="CBOHN010"/>
    <s v="MSWERZB"/>
    <s v="LT-NW"/>
    <x v="0"/>
    <x v="0"/>
    <x v="0"/>
    <n v="96028954"/>
    <n v="621491.1"/>
    <n v="54979"/>
    <d v="2001-07-01T21:00:00"/>
    <d v="2001-07-31T21:00:00"/>
  </r>
  <r>
    <x v="37"/>
    <x v="2"/>
    <n v="24000"/>
    <n v="120"/>
    <n v="1291170"/>
    <d v="2001-05-24T09:18:00"/>
    <s v="Duke Energy Trading and Marketing, L.L.C."/>
    <x v="1"/>
    <x v="0"/>
    <x v="0"/>
    <x v="0"/>
    <x v="3"/>
    <n v="26302"/>
    <s v="US Pwr Phy Firm  TVA Peak                Jun01           USD/MWh"/>
    <x v="1"/>
    <x v="3"/>
    <x v="0"/>
    <x v="0"/>
    <x v="0"/>
    <n v="65.75"/>
    <s v="ZACHA007"/>
    <s v="JKING6"/>
    <s v="LT-SERC"/>
    <x v="0"/>
    <x v="0"/>
    <x v="0"/>
    <n v="96028954"/>
    <n v="621503.1"/>
    <n v="54979"/>
    <d v="2001-06-01T14:25:00"/>
    <d v="2001-06-30T14:25:00"/>
  </r>
  <r>
    <x v="37"/>
    <x v="1"/>
    <n v="180000"/>
    <n v="45"/>
    <n v="1291312"/>
    <d v="2001-05-24T09:22:46"/>
    <s v="Western Gas Resources, Inc."/>
    <x v="1"/>
    <x v="0"/>
    <x v="0"/>
    <x v="1"/>
    <x v="2"/>
    <n v="36165"/>
    <s v="US Gas Basis     TETCO ELA               Jun01           USD/MM"/>
    <x v="1"/>
    <x v="16"/>
    <x v="0"/>
    <x v="1"/>
    <x v="0"/>
    <n v="-7.4999999999999997E-2"/>
    <s v="GREGH002"/>
    <s v="SBRAWNE"/>
    <s v="FT-East"/>
    <x v="1"/>
    <x v="0"/>
    <x v="1"/>
    <n v="95000242"/>
    <s v="VB8540.1"/>
    <n v="232"/>
    <d v="2001-06-01T21:00:00"/>
    <d v="2001-06-30T21:00:00"/>
  </r>
  <r>
    <x v="37"/>
    <x v="1"/>
    <n v="1500000"/>
    <n v="375"/>
    <n v="1291522"/>
    <d v="2001-05-24T09:32:03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GREGH002"/>
    <s v="EBASS"/>
    <s v="FT-Texas"/>
    <x v="1"/>
    <x v="0"/>
    <x v="1"/>
    <n v="96045266"/>
    <s v="VB8604.1"/>
    <n v="53350"/>
    <d v="2001-06-01T00:00:00"/>
    <d v="2001-06-30T00:00:00"/>
  </r>
  <r>
    <x v="37"/>
    <x v="1"/>
    <n v="300000"/>
    <n v="75"/>
    <n v="1292445"/>
    <d v="2001-05-24T10:29:56"/>
    <s v="Aquila Risk Management Corporation"/>
    <x v="1"/>
    <x v="0"/>
    <x v="0"/>
    <x v="1"/>
    <x v="2"/>
    <n v="36157"/>
    <s v="US Gas Basis     EP Permian              Jun01           USD/MM"/>
    <x v="4"/>
    <x v="0"/>
    <x v="0"/>
    <x v="1"/>
    <x v="0"/>
    <n v="-4.4999999999999998E-2"/>
    <s v="SCOTTK01"/>
    <s v="EBASS"/>
    <s v="FT-Texas"/>
    <x v="1"/>
    <x v="0"/>
    <x v="1"/>
    <n v="96041878"/>
    <s v="VB8949.1"/>
    <n v="11135"/>
    <d v="2001-06-01T21:00:00"/>
    <d v="2001-06-30T21:00:00"/>
  </r>
  <r>
    <x v="37"/>
    <x v="2"/>
    <n v="4000"/>
    <n v="20"/>
    <n v="1292853"/>
    <d v="2001-05-24T11:13:3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1"/>
    <s v="ZACHA007"/>
    <s v="CDORLAN"/>
    <s v="ST-ECAR"/>
    <x v="0"/>
    <x v="0"/>
    <x v="0"/>
    <n v="96004396"/>
    <n v="621680.1"/>
    <n v="64245"/>
    <d v="2001-05-28T21:00:00"/>
    <d v="2001-06-01T21:00:00"/>
  </r>
  <r>
    <x v="37"/>
    <x v="2"/>
    <n v="24000"/>
    <n v="120"/>
    <n v="1292856"/>
    <d v="2001-05-24T11:13:44"/>
    <s v="Williams Energy Marketing &amp; Trading Company"/>
    <x v="1"/>
    <x v="0"/>
    <x v="0"/>
    <x v="0"/>
    <x v="3"/>
    <n v="3749"/>
    <s v="US Pwr Phy Firm  Cinergy Peak            Jun01           USD/MWh"/>
    <x v="3"/>
    <x v="0"/>
    <x v="0"/>
    <x v="0"/>
    <x v="0"/>
    <n v="63.4"/>
    <s v="ZACHA007"/>
    <s v="CDORLAN"/>
    <s v="ST-ECAR"/>
    <x v="0"/>
    <x v="0"/>
    <x v="0"/>
    <n v="96004396"/>
    <n v="621681.1"/>
    <n v="64245"/>
    <d v="2001-06-01T17:11:00"/>
    <d v="2001-06-30T17:11:00"/>
  </r>
  <r>
    <x v="37"/>
    <x v="1"/>
    <n v="150000"/>
    <n v="37.5"/>
    <n v="1292857"/>
    <d v="2001-05-24T11:13:51"/>
    <s v="e prime, inc."/>
    <x v="3"/>
    <x v="0"/>
    <x v="0"/>
    <x v="1"/>
    <x v="2"/>
    <n v="33999"/>
    <s v="US Gas Basis     HSC                     Jun01           USD/MM"/>
    <x v="2"/>
    <x v="0"/>
    <x v="0"/>
    <x v="1"/>
    <x v="0"/>
    <n v="2.75E-2"/>
    <s v="GLEE1234"/>
    <s v="EBASS"/>
    <s v="FT-Texas"/>
    <x v="1"/>
    <x v="0"/>
    <x v="1"/>
    <n v="96003709"/>
    <s v="VB9191.1"/>
    <n v="51163"/>
    <d v="2001-06-01T00:00:00"/>
    <d v="2001-06-30T00:00:00"/>
  </r>
  <r>
    <x v="37"/>
    <x v="2"/>
    <n v="4000"/>
    <n v="20"/>
    <n v="1292909"/>
    <d v="2001-05-24T11:20:1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0.5"/>
    <s v="ZACHA007"/>
    <s v="CDORLAN"/>
    <s v="ST-ECAR"/>
    <x v="0"/>
    <x v="0"/>
    <x v="0"/>
    <n v="96004396"/>
    <n v="621702.1"/>
    <n v="64245"/>
    <d v="2001-05-28T21:00:00"/>
    <d v="2001-06-01T21:00:00"/>
  </r>
  <r>
    <x v="37"/>
    <x v="2"/>
    <n v="24000"/>
    <n v="120"/>
    <n v="1292984"/>
    <d v="2001-05-24T11:30:45"/>
    <s v="Mirant Americas Energy Marketing, L.P."/>
    <x v="0"/>
    <x v="0"/>
    <x v="0"/>
    <x v="0"/>
    <x v="3"/>
    <n v="32554"/>
    <s v="US Pwr Phy Firm  PJM-W Peak              Jun01           USD/MWh"/>
    <x v="3"/>
    <x v="0"/>
    <x v="0"/>
    <x v="0"/>
    <x v="0"/>
    <n v="61.75"/>
    <s v="PJMPower"/>
    <s v="JQUENET"/>
    <s v="LT-PJM"/>
    <x v="0"/>
    <x v="0"/>
    <x v="0"/>
    <n v="96006417"/>
    <n v="621724.1"/>
    <n v="56264"/>
    <d v="2001-06-01T14:12:00"/>
    <d v="2001-06-30T14:12:00"/>
  </r>
  <r>
    <x v="37"/>
    <x v="2"/>
    <n v="73600"/>
    <n v="368"/>
    <n v="1293087"/>
    <d v="2001-05-24T11:41:28"/>
    <s v="Aquila Energy Marketing Corporation"/>
    <x v="4"/>
    <x v="0"/>
    <x v="0"/>
    <x v="0"/>
    <x v="10"/>
    <n v="34797"/>
    <s v="US Pwr Phy Unp B ERCOT Peak              Oct-Dec01       USD/MWh"/>
    <x v="1"/>
    <x v="3"/>
    <x v="0"/>
    <x v="0"/>
    <x v="0"/>
    <n v="38.25"/>
    <s v="BDAH1234"/>
    <s v="DSMITH3"/>
    <s v="LT-ERCOT"/>
    <x v="0"/>
    <x v="0"/>
    <x v="0"/>
    <n v="96009016"/>
    <n v="621750.1"/>
    <n v="18"/>
    <d v="2001-10-01T00:00:00"/>
    <d v="2001-12-31T00:00:00"/>
  </r>
  <r>
    <x v="37"/>
    <x v="0"/>
    <n v="12000"/>
    <n v="90"/>
    <n v="1293149"/>
    <d v="2001-05-24T11:46:47"/>
    <s v="Avista Energy, Inc."/>
    <x v="1"/>
    <x v="0"/>
    <x v="0"/>
    <x v="0"/>
    <x v="0"/>
    <n v="36468"/>
    <s v="US Pwr Phy Firm  Mid-C Peak              Jun01           USD/MWh"/>
    <x v="0"/>
    <x v="0"/>
    <x v="0"/>
    <x v="0"/>
    <x v="0"/>
    <n v="300"/>
    <s v="EPIER006"/>
    <s v="MSWERZB"/>
    <s v="LT-NW"/>
    <x v="0"/>
    <x v="0"/>
    <x v="0"/>
    <n v="96013065"/>
    <n v="621759.1"/>
    <n v="55265"/>
    <d v="2001-06-01T21:00:00"/>
    <d v="2001-06-30T21:00:00"/>
  </r>
  <r>
    <x v="37"/>
    <x v="2"/>
    <n v="4000"/>
    <n v="20"/>
    <n v="1293277"/>
    <d v="2001-05-24T11:59:02"/>
    <s v="Williams Energy Marketing &amp; Trading Company"/>
    <x v="1"/>
    <x v="0"/>
    <x v="0"/>
    <x v="0"/>
    <x v="3"/>
    <n v="51350"/>
    <s v="US Pwr Phy Firm  Cinergy Peak            04-08Jun01      USD/MWh"/>
    <x v="1"/>
    <x v="3"/>
    <x v="0"/>
    <x v="0"/>
    <x v="0"/>
    <n v="63"/>
    <s v="DCURTIS09"/>
    <s v="CDORLAN"/>
    <s v="ST-ECAR"/>
    <x v="0"/>
    <x v="0"/>
    <x v="0"/>
    <n v="96004396"/>
    <n v="621795.1"/>
    <n v="64245"/>
    <d v="2001-06-04T21:00:00"/>
    <d v="2001-06-08T21:00:00"/>
  </r>
  <r>
    <x v="37"/>
    <x v="2"/>
    <n v="24000"/>
    <n v="120"/>
    <n v="1293513"/>
    <d v="2001-05-24T12:23:41"/>
    <s v="Williams Energy Marketing &amp; Trading Company"/>
    <x v="0"/>
    <x v="0"/>
    <x v="0"/>
    <x v="0"/>
    <x v="3"/>
    <n v="32554"/>
    <s v="US Pwr Phy Firm  PJM-W Peak              Jun01           USD/MWh"/>
    <x v="1"/>
    <x v="3"/>
    <x v="0"/>
    <x v="0"/>
    <x v="0"/>
    <n v="61"/>
    <s v="PJMPower"/>
    <s v="JQUENET"/>
    <s v="LT-PJM"/>
    <x v="0"/>
    <x v="0"/>
    <x v="0"/>
    <n v="96004396"/>
    <n v="621840.1"/>
    <n v="64245"/>
    <d v="2001-06-01T14:12:00"/>
    <d v="2001-06-30T14:12:00"/>
  </r>
  <r>
    <x v="37"/>
    <x v="2"/>
    <n v="4000"/>
    <n v="20"/>
    <n v="1293697"/>
    <d v="2001-05-24T12:48:15"/>
    <s v="Allegheny Energy Supply Company, LLC"/>
    <x v="1"/>
    <x v="0"/>
    <x v="0"/>
    <x v="0"/>
    <x v="3"/>
    <n v="25667"/>
    <s v="US Pwr Phy Firm  TVA Peak                28May-01Jun     USD/MWh"/>
    <x v="3"/>
    <x v="0"/>
    <x v="0"/>
    <x v="0"/>
    <x v="0"/>
    <n v="32.5"/>
    <s v="CHRISB008"/>
    <s v="JKING6"/>
    <s v="ST-SERC"/>
    <x v="0"/>
    <x v="0"/>
    <x v="0"/>
    <n v="96037738"/>
    <n v="621911.1"/>
    <n v="72209"/>
    <d v="2001-05-28T21:00:00"/>
    <d v="2001-06-01T21:00:00"/>
  </r>
  <r>
    <x v="37"/>
    <x v="2"/>
    <n v="24000"/>
    <n v="120"/>
    <n v="1293899"/>
    <d v="2001-05-24T13:29:39"/>
    <s v="BP Energy Company"/>
    <x v="4"/>
    <x v="0"/>
    <x v="0"/>
    <x v="0"/>
    <x v="10"/>
    <n v="34802"/>
    <s v="US Pwr Phy Unp B ERCOT Peak              Jun01           USD/MWh"/>
    <x v="3"/>
    <x v="0"/>
    <x v="0"/>
    <x v="0"/>
    <x v="0"/>
    <n v="54.3"/>
    <s v="MSMI1234"/>
    <s v="RBALLATO"/>
    <s v="LT-ERCOT"/>
    <x v="0"/>
    <x v="0"/>
    <x v="0"/>
    <n v="96060365"/>
    <n v="622001.1"/>
    <n v="12"/>
    <d v="2001-06-01T00:00:00"/>
    <d v="2001-06-30T00:00:00"/>
  </r>
  <r>
    <x v="37"/>
    <x v="1"/>
    <n v="600000"/>
    <n v="150"/>
    <n v="1293903"/>
    <d v="2001-05-24T13:31:10"/>
    <s v="ONEOK Energy Marketing and Trading Company, L.P."/>
    <x v="3"/>
    <x v="0"/>
    <x v="0"/>
    <x v="1"/>
    <x v="4"/>
    <n v="36233"/>
    <s v="US Gas Daily     IF GD/D HSC             Jun01           USD/MM"/>
    <x v="1"/>
    <x v="7"/>
    <x v="0"/>
    <x v="1"/>
    <x v="0"/>
    <n v="-0.01"/>
    <s v="MCAR1234"/>
    <s v="EBASS"/>
    <s v="FT-Texas"/>
    <x v="1"/>
    <x v="0"/>
    <x v="1"/>
    <n v="96022095"/>
    <s v="VB9981.1"/>
    <n v="31699"/>
    <d v="2001-06-01T21:00:00"/>
    <d v="2001-06-30T21:00:00"/>
  </r>
  <r>
    <x v="37"/>
    <x v="2"/>
    <n v="49600"/>
    <n v="248"/>
    <n v="1293904"/>
    <d v="2001-05-24T13:31:34"/>
    <s v="BP Energy Company"/>
    <x v="4"/>
    <x v="0"/>
    <x v="0"/>
    <x v="0"/>
    <x v="10"/>
    <n v="34801"/>
    <s v="US Pwr Phy Unp B ERCOT Peak              Jul-Aug01       USD/MWh"/>
    <x v="3"/>
    <x v="0"/>
    <x v="0"/>
    <x v="0"/>
    <x v="0"/>
    <n v="68.25"/>
    <s v="MSMI1234"/>
    <s v="DSMITH3"/>
    <s v="LT-ERCOT"/>
    <x v="0"/>
    <x v="0"/>
    <x v="0"/>
    <n v="96060365"/>
    <n v="622002.1"/>
    <n v="12"/>
    <d v="2001-07-01T00:00:00"/>
    <d v="2001-08-31T00:00:00"/>
  </r>
  <r>
    <x v="37"/>
    <x v="0"/>
    <n v="12400"/>
    <n v="93"/>
    <n v="1294081"/>
    <d v="2001-05-24T13:47:03"/>
    <s v="Constellation Power Source, Inc."/>
    <x v="0"/>
    <x v="0"/>
    <x v="0"/>
    <x v="0"/>
    <x v="0"/>
    <n v="36469"/>
    <s v="US Pwr Phy Firm  Mid-C Peak              Jul01           USD/MWh"/>
    <x v="1"/>
    <x v="1"/>
    <x v="0"/>
    <x v="0"/>
    <x v="0"/>
    <n v="348"/>
    <s v="POWERWEST"/>
    <s v="MSWERZB"/>
    <s v="LT-NW"/>
    <x v="0"/>
    <x v="0"/>
    <x v="0"/>
    <n v="96057479"/>
    <n v="622036.1"/>
    <n v="55134"/>
    <d v="2001-07-01T21:00:00"/>
    <d v="2001-07-31T21:00:00"/>
  </r>
  <r>
    <x v="37"/>
    <x v="2"/>
    <n v="4000"/>
    <n v="20"/>
    <n v="1294139"/>
    <d v="2001-05-24T13:53:35"/>
    <s v="Cargill-Alliant, LLC"/>
    <x v="0"/>
    <x v="0"/>
    <x v="0"/>
    <x v="0"/>
    <x v="3"/>
    <n v="51148"/>
    <s v="US Pwr Phy Firm  PJM-W Peak              04-08Jun01      USD/MWh"/>
    <x v="1"/>
    <x v="3"/>
    <x v="0"/>
    <x v="0"/>
    <x v="0"/>
    <n v="62.5"/>
    <s v="PJMPower"/>
    <s v="JQUENET"/>
    <s v="ST-PJM"/>
    <x v="0"/>
    <x v="0"/>
    <x v="0"/>
    <n v="96018786"/>
    <n v="622053.1"/>
    <n v="59207"/>
    <d v="2001-06-04T21:00:00"/>
    <d v="2001-06-08T21:00:00"/>
  </r>
  <r>
    <x v="37"/>
    <x v="1"/>
    <n v="300000"/>
    <n v="75"/>
    <n v="1294244"/>
    <d v="2001-05-24T14:03:38"/>
    <s v="Axia Energy, LP"/>
    <x v="1"/>
    <x v="0"/>
    <x v="0"/>
    <x v="1"/>
    <x v="7"/>
    <n v="37174"/>
    <s v="US Gas Phy Index IF NGPL TXOK GC         Jun01           USD/MM"/>
    <x v="1"/>
    <x v="4"/>
    <x v="0"/>
    <x v="1"/>
    <x v="0"/>
    <n v="-0.01"/>
    <s v="CHRISW001"/>
    <s v="TDONOHO"/>
    <s v="ENA - IM Central Gulf"/>
    <x v="2"/>
    <x v="0"/>
    <x v="1"/>
    <n v="96038539"/>
    <s v="VC0233.1 / 809709"/>
    <n v="91219"/>
    <d v="2001-06-01T21:00:00"/>
    <d v="2001-06-30T21:00:00"/>
  </r>
  <r>
    <x v="37"/>
    <x v="2"/>
    <n v="24000"/>
    <n v="120"/>
    <n v="1294315"/>
    <d v="2001-05-24T14:07:24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4"/>
    <s v="ZACHA007"/>
    <s v="FSTURM"/>
    <s v="ST-ECAR"/>
    <x v="0"/>
    <x v="0"/>
    <x v="0"/>
    <n v="96028954"/>
    <n v="622103.1"/>
    <n v="54979"/>
    <d v="2001-06-01T17:11:00"/>
    <d v="2001-06-30T17:11:00"/>
  </r>
  <r>
    <x v="37"/>
    <x v="1"/>
    <n v="305000"/>
    <n v="76.25"/>
    <n v="1294448"/>
    <d v="2001-05-24T14:17:45"/>
    <s v="Tractebel Energy Marketing, Inc."/>
    <x v="3"/>
    <x v="0"/>
    <x v="0"/>
    <x v="1"/>
    <x v="2"/>
    <n v="49143"/>
    <s v="US Gas Basis     NGI SoCal               Nov-Dec01       USD/MM"/>
    <x v="2"/>
    <x v="0"/>
    <x v="0"/>
    <x v="1"/>
    <x v="0"/>
    <n v="5.12"/>
    <s v="SHAL1234"/>
    <s v="KHOLST"/>
    <s v="FT-West"/>
    <x v="1"/>
    <x v="0"/>
    <x v="1"/>
    <n v="96030374"/>
    <s v="VC0424.1"/>
    <n v="53461"/>
    <d v="2001-11-01T00:00:00"/>
    <d v="2001-12-31T00:00:00"/>
  </r>
  <r>
    <x v="37"/>
    <x v="1"/>
    <n v="150000"/>
    <n v="37.5"/>
    <n v="1294482"/>
    <d v="2001-05-24T14:22:07"/>
    <s v="e prime, inc."/>
    <x v="3"/>
    <x v="0"/>
    <x v="0"/>
    <x v="1"/>
    <x v="2"/>
    <n v="36135"/>
    <s v="US Gas Basis     NWPL RkyMtn             Jun01           USD/MM"/>
    <x v="2"/>
    <x v="0"/>
    <x v="0"/>
    <x v="1"/>
    <x v="0"/>
    <n v="-1.26"/>
    <s v="SHAL1234"/>
    <s v="FERMIS"/>
    <s v="FT - North West"/>
    <x v="1"/>
    <x v="0"/>
    <x v="1"/>
    <n v="96003709"/>
    <s v="VC0492.1"/>
    <n v="51163"/>
    <d v="2001-06-01T21:00:00"/>
    <d v="2001-06-30T21:00:00"/>
  </r>
  <r>
    <x v="37"/>
    <x v="2"/>
    <n v="24000"/>
    <n v="120"/>
    <n v="1294497"/>
    <d v="2001-05-24T14:24:43"/>
    <s v="Mirant Americas Energy Marketing, L.P."/>
    <x v="0"/>
    <x v="0"/>
    <x v="0"/>
    <x v="0"/>
    <x v="3"/>
    <n v="32554"/>
    <s v="US Pwr Phy Firm  PJM-W Peak              Jun01           USD/MWh"/>
    <x v="1"/>
    <x v="3"/>
    <x v="0"/>
    <x v="0"/>
    <x v="0"/>
    <n v="61.25"/>
    <s v="PJMPower"/>
    <s v="JQUENET"/>
    <s v="LT-PJM"/>
    <x v="0"/>
    <x v="0"/>
    <x v="0"/>
    <n v="96006417"/>
    <n v="622143.1"/>
    <n v="56264"/>
    <d v="2001-06-01T14:12:00"/>
    <d v="2001-06-30T14:12:00"/>
  </r>
  <r>
    <x v="37"/>
    <x v="1"/>
    <n v="660000"/>
    <n v="165"/>
    <n v="1294631"/>
    <d v="2001-05-24T15:26:50"/>
    <s v="Dynegy Marketing and Trade"/>
    <x v="3"/>
    <x v="0"/>
    <x v="0"/>
    <x v="1"/>
    <x v="2"/>
    <n v="49195"/>
    <s v="US Gas Basis     SONAT LA                Jun01           USD/MM"/>
    <x v="12"/>
    <x v="0"/>
    <x v="0"/>
    <x v="1"/>
    <x v="0"/>
    <n v="-1.4999999999999999E-2"/>
    <s v="JSCH1234"/>
    <s v="SBRAWNE"/>
    <s v="FT-East"/>
    <x v="1"/>
    <x v="0"/>
    <x v="1"/>
    <n v="95000199"/>
    <s v="VC0989.1"/>
    <n v="61981"/>
    <d v="2001-06-01T21:00:00"/>
    <d v="2001-06-30T21:00:00"/>
  </r>
  <r>
    <x v="38"/>
    <x v="2"/>
    <n v="800"/>
    <n v="4"/>
    <n v="1295228"/>
    <d v="2001-05-25T06:46:40"/>
    <s v="Allegheny Energy Supply Company, LLC"/>
    <x v="1"/>
    <x v="0"/>
    <x v="0"/>
    <x v="0"/>
    <x v="3"/>
    <n v="29073"/>
    <s v="US Pwr Phy Firm  Entergy Peak            29May01         USD/MWh"/>
    <x v="3"/>
    <x v="0"/>
    <x v="0"/>
    <x v="0"/>
    <x v="0"/>
    <n v="35.25"/>
    <s v="CHRISB008"/>
    <s v="MCARSON2"/>
    <s v="ST-SPP"/>
    <x v="0"/>
    <x v="0"/>
    <x v="0"/>
    <n v="96037738"/>
    <n v="622474.1"/>
    <n v="72209"/>
    <d v="2001-05-29T21:00:00"/>
    <d v="2001-05-29T21:00:00"/>
  </r>
  <r>
    <x v="38"/>
    <x v="2"/>
    <n v="800"/>
    <n v="4"/>
    <n v="1295334"/>
    <d v="2001-05-25T06:59:21"/>
    <s v="Morgan Stanley Capital Group, Inc."/>
    <x v="4"/>
    <x v="0"/>
    <x v="0"/>
    <x v="0"/>
    <x v="3"/>
    <n v="29060"/>
    <s v="US Pwr Phy Firm  COMED Peak              29May01         USD/MWh"/>
    <x v="1"/>
    <x v="3"/>
    <x v="0"/>
    <x v="0"/>
    <x v="0"/>
    <n v="22"/>
    <s v="LRAT1234"/>
    <s v="MLORENZ"/>
    <s v="ST-Main"/>
    <x v="0"/>
    <x v="0"/>
    <x v="0"/>
    <n v="96019669"/>
    <n v="622545.1"/>
    <n v="9409"/>
    <d v="2001-05-29T21:00:00"/>
    <d v="2001-05-29T21:00:00"/>
  </r>
  <r>
    <x v="38"/>
    <x v="2"/>
    <n v="24000"/>
    <n v="120"/>
    <n v="1295421"/>
    <d v="2001-05-25T07:15:0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PJMPower"/>
    <s v="JQUENET"/>
    <s v="LT-PJM"/>
    <x v="0"/>
    <x v="0"/>
    <x v="0"/>
    <n v="96057479"/>
    <n v="622587.1"/>
    <n v="55134"/>
    <d v="2001-06-01T14:12:00"/>
    <d v="2001-06-30T14:12:00"/>
  </r>
  <r>
    <x v="38"/>
    <x v="2"/>
    <n v="4000"/>
    <n v="20"/>
    <n v="1295746"/>
    <d v="2001-05-25T07:49:20"/>
    <s v="Mirant Americas Energy Marketing, L.P."/>
    <x v="1"/>
    <x v="0"/>
    <x v="0"/>
    <x v="0"/>
    <x v="3"/>
    <n v="51146"/>
    <s v="US Pwr Phy Firm  NEPOOL Peak             04-08Jun01      USD/MWh"/>
    <x v="3"/>
    <x v="0"/>
    <x v="0"/>
    <x v="0"/>
    <x v="0"/>
    <n v="61"/>
    <s v="JEFFK003"/>
    <s v="PBRODER"/>
    <s v="ST-New England"/>
    <x v="0"/>
    <x v="0"/>
    <x v="0"/>
    <n v="96006417"/>
    <n v="622728.1"/>
    <n v="56264"/>
    <d v="2001-06-04T21:00:00"/>
    <d v="2001-06-08T21:00:00"/>
  </r>
  <r>
    <x v="38"/>
    <x v="2"/>
    <n v="24000"/>
    <n v="120"/>
    <n v="1295813"/>
    <d v="2001-05-25T07:55:21"/>
    <s v="Allegheny Energy Supply Company, LLC"/>
    <x v="1"/>
    <x v="0"/>
    <x v="0"/>
    <x v="0"/>
    <x v="3"/>
    <n v="26302"/>
    <s v="US Pwr Phy Firm  TVA Peak                Jun01           USD/MWh"/>
    <x v="1"/>
    <x v="3"/>
    <x v="0"/>
    <x v="0"/>
    <x v="0"/>
    <n v="60"/>
    <s v="CHRISB008"/>
    <s v="JKING6"/>
    <s v="LT-SERC"/>
    <x v="0"/>
    <x v="0"/>
    <x v="0"/>
    <n v="96037738"/>
    <n v="622751.1"/>
    <n v="72209"/>
    <d v="2001-06-01T14:25:00"/>
    <d v="2001-06-30T14:25:00"/>
  </r>
  <r>
    <x v="38"/>
    <x v="0"/>
    <n v="400"/>
    <n v="3"/>
    <n v="1295991"/>
    <d v="2001-05-25T08:05:16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4"/>
    <s v="CBOHN010"/>
    <s v="CMALLOR"/>
    <s v="ST-CA"/>
    <x v="0"/>
    <x v="0"/>
    <x v="0"/>
    <n v="96060365"/>
    <n v="622800.1"/>
    <n v="12"/>
    <d v="2001-05-29T21:00:00"/>
    <d v="2001-05-29T21:00:00"/>
  </r>
  <r>
    <x v="38"/>
    <x v="0"/>
    <n v="400"/>
    <n v="3"/>
    <n v="1296023"/>
    <d v="2001-05-25T08:06:56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5"/>
    <s v="CBOHN010"/>
    <s v="CMALLOR"/>
    <s v="ST-CA"/>
    <x v="0"/>
    <x v="0"/>
    <x v="0"/>
    <n v="96060365"/>
    <n v="622815.1"/>
    <n v="12"/>
    <d v="2001-05-29T21:00:00"/>
    <d v="2001-05-29T21:00:00"/>
  </r>
  <r>
    <x v="38"/>
    <x v="1"/>
    <n v="1230000"/>
    <n v="307.5"/>
    <n v="1296042"/>
    <d v="2001-05-25T08:08:09"/>
    <s v="El Paso Merchant Energy, L.P."/>
    <x v="1"/>
    <x v="0"/>
    <x v="0"/>
    <x v="1"/>
    <x v="2"/>
    <n v="51428"/>
    <s v="US Gas Basis     NGPL TXOK               Jul-Oct01       USD/MM"/>
    <x v="1"/>
    <x v="4"/>
    <x v="0"/>
    <x v="1"/>
    <x v="0"/>
    <n v="-7.7499999999999999E-2"/>
    <s v="CHRISW001"/>
    <s v="KRUSCIT"/>
    <s v="Firm Trading Central"/>
    <x v="1"/>
    <x v="0"/>
    <x v="1"/>
    <n v="96045266"/>
    <s v="VC1713.1"/>
    <n v="53350"/>
    <d v="2001-07-01T00:00:00"/>
    <d v="2001-10-31T00:00:00"/>
  </r>
  <r>
    <x v="38"/>
    <x v="0"/>
    <n v="400"/>
    <n v="3"/>
    <n v="1296106"/>
    <d v="2001-05-25T08:11:45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4"/>
    <s v="CBOHN010"/>
    <s v="CMALLOR"/>
    <s v="ST-CA"/>
    <x v="0"/>
    <x v="0"/>
    <x v="0"/>
    <n v="96060365"/>
    <n v="622848.1"/>
    <n v="12"/>
    <d v="2001-05-29T21:00:00"/>
    <d v="2001-05-29T21:00:00"/>
  </r>
  <r>
    <x v="38"/>
    <x v="1"/>
    <n v="300000"/>
    <n v="75"/>
    <n v="1296136"/>
    <d v="2001-05-25T08:13:29"/>
    <s v="El Paso Merchant Energy, L.P."/>
    <x v="3"/>
    <x v="0"/>
    <x v="0"/>
    <x v="1"/>
    <x v="2"/>
    <n v="47099"/>
    <s v="US Gas Basis     Waha                    Jun01           USD/MM"/>
    <x v="1"/>
    <x v="4"/>
    <x v="0"/>
    <x v="1"/>
    <x v="0"/>
    <n v="-0.02"/>
    <s v="SHAL1234"/>
    <s v="EBASS"/>
    <s v="FT-Texas"/>
    <x v="1"/>
    <x v="0"/>
    <x v="1"/>
    <n v="96045266"/>
    <s v="VC1742.1"/>
    <n v="53350"/>
    <d v="2001-06-01T21:00:00"/>
    <d v="2001-06-30T21:00:00"/>
  </r>
  <r>
    <x v="38"/>
    <x v="1"/>
    <n v="1500000"/>
    <n v="450"/>
    <n v="1296180"/>
    <d v="2001-05-25T08:15:36"/>
    <s v="AEP Energy Services, Inc."/>
    <x v="0"/>
    <x v="0"/>
    <x v="0"/>
    <x v="1"/>
    <x v="2"/>
    <n v="37083"/>
    <s v="US Gas Basis     HHub                    Jun01           USD/MM"/>
    <x v="1"/>
    <x v="15"/>
    <x v="0"/>
    <x v="1"/>
    <x v="0"/>
    <n v="2.5000000000000001E-3"/>
    <s v="USGulfGD"/>
    <s v="SBRAWNE"/>
    <s v="FT-East"/>
    <x v="1"/>
    <x v="0"/>
    <x v="1"/>
    <n v="96021110"/>
    <s v="VC1747.1"/>
    <n v="57399"/>
    <d v="2001-06-01T21:00:00"/>
    <d v="2001-06-30T21:00:00"/>
  </r>
  <r>
    <x v="38"/>
    <x v="2"/>
    <n v="24000"/>
    <n v="120"/>
    <n v="1296301"/>
    <d v="2001-05-25T08:20:56"/>
    <s v="Aquila Energy Marketing Corporation"/>
    <x v="1"/>
    <x v="0"/>
    <x v="0"/>
    <x v="0"/>
    <x v="3"/>
    <n v="26302"/>
    <s v="US Pwr Phy Firm  TVA Peak                Jun01           USD/MWh"/>
    <x v="3"/>
    <x v="0"/>
    <x v="0"/>
    <x v="0"/>
    <x v="0"/>
    <n v="59.75"/>
    <s v="CHRISB008"/>
    <s v="JKING6"/>
    <s v="LT-SERC"/>
    <x v="0"/>
    <x v="0"/>
    <x v="0"/>
    <n v="96009016"/>
    <n v="622896.1"/>
    <n v="18"/>
    <d v="2001-06-01T14:25:00"/>
    <d v="2001-06-30T14:25:00"/>
  </r>
  <r>
    <x v="38"/>
    <x v="2"/>
    <n v="24000"/>
    <n v="120"/>
    <n v="1296576"/>
    <d v="2001-05-25T08:33:0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PJMPower"/>
    <s v="JQUENET"/>
    <s v="LT-PJM"/>
    <x v="0"/>
    <x v="0"/>
    <x v="0"/>
    <n v="96057479"/>
    <n v="622934.1"/>
    <n v="55134"/>
    <d v="2001-06-01T14:12:00"/>
    <d v="2001-06-30T14:12:00"/>
  </r>
  <r>
    <x v="38"/>
    <x v="2"/>
    <n v="49600"/>
    <n v="248"/>
    <n v="1296588"/>
    <d v="2001-05-25T08:33:30"/>
    <s v="Mirant Americas Energy Marketing, L.P."/>
    <x v="1"/>
    <x v="0"/>
    <x v="0"/>
    <x v="0"/>
    <x v="3"/>
    <n v="7474"/>
    <s v="US Pwr Phy Firm  NEPOOL Peak             Jul-Aug01       USD/MWh"/>
    <x v="1"/>
    <x v="3"/>
    <x v="0"/>
    <x v="0"/>
    <x v="0"/>
    <n v="82.5"/>
    <s v="JEFFK003"/>
    <s v="DDAVIS"/>
    <s v="LT-New England"/>
    <x v="0"/>
    <x v="0"/>
    <x v="0"/>
    <n v="96006417"/>
    <n v="622936.1"/>
    <n v="56264"/>
    <d v="2001-07-01T17:11:00"/>
    <d v="2001-08-31T17:11:00"/>
  </r>
  <r>
    <x v="38"/>
    <x v="2"/>
    <n v="24000"/>
    <n v="120"/>
    <n v="1297778"/>
    <d v="2001-05-25T09:16:08"/>
    <s v="Virginia Electric and Power Company"/>
    <x v="5"/>
    <x v="0"/>
    <x v="0"/>
    <x v="0"/>
    <x v="3"/>
    <n v="26302"/>
    <s v="US Pwr Phy Firm  TVA Peak                Jun01           USD/MWh"/>
    <x v="3"/>
    <x v="0"/>
    <x v="0"/>
    <x v="0"/>
    <x v="0"/>
    <n v="59.5"/>
    <s v="slombino"/>
    <s v="JKING6"/>
    <s v="LT-SERC"/>
    <x v="0"/>
    <x v="0"/>
    <x v="0"/>
    <m/>
    <n v="623053.1"/>
    <n v="3246"/>
    <d v="2001-06-01T14:25:00"/>
    <d v="2001-06-30T14:25:00"/>
  </r>
  <r>
    <x v="38"/>
    <x v="1"/>
    <n v="460000"/>
    <n v="138"/>
    <n v="1298721"/>
    <d v="2001-05-25T09:56:13"/>
    <s v="Avista Energy, Inc."/>
    <x v="0"/>
    <x v="0"/>
    <x v="0"/>
    <x v="1"/>
    <x v="5"/>
    <n v="39052"/>
    <s v="CAN Gas Basis    Sumas                   Jul-Sep01       USD/MM"/>
    <x v="1"/>
    <x v="2"/>
    <x v="0"/>
    <x v="1"/>
    <x v="0"/>
    <n v="-0.2"/>
    <s v="USGasWest"/>
    <s v="JMCKAY"/>
    <s v="FT - CAND - EGSC - EA"/>
    <x v="1"/>
    <x v="0"/>
    <x v="2"/>
    <n v="96016709"/>
    <s v="VC2616.1"/>
    <n v="55265"/>
    <d v="2001-07-01T00:00:00"/>
    <d v="2001-09-30T00:00:00"/>
  </r>
  <r>
    <x v="38"/>
    <x v="1"/>
    <n v="460000"/>
    <n v="138"/>
    <n v="1299052"/>
    <d v="2001-05-25T10:18:58"/>
    <s v="Avista Energy, Inc."/>
    <x v="0"/>
    <x v="0"/>
    <x v="0"/>
    <x v="1"/>
    <x v="5"/>
    <n v="39052"/>
    <s v="CAN Gas Basis    Sumas                   Jul-Sep01       USD/MM"/>
    <x v="1"/>
    <x v="2"/>
    <x v="0"/>
    <x v="1"/>
    <x v="0"/>
    <n v="-0.2"/>
    <s v="USGasWest"/>
    <s v="JMCKAY"/>
    <s v="FT - CAND - EGSC - EA"/>
    <x v="1"/>
    <x v="0"/>
    <x v="2"/>
    <n v="96016709"/>
    <s v="VC2808.1"/>
    <n v="55265"/>
    <d v="2001-07-01T00:00:00"/>
    <d v="2001-09-30T00:00:00"/>
  </r>
  <r>
    <x v="38"/>
    <x v="2"/>
    <n v="47200"/>
    <n v="236"/>
    <n v="1299073"/>
    <d v="2001-05-25T10:23:01"/>
    <s v="Aquila Energy Marketing Corporation"/>
    <x v="4"/>
    <x v="0"/>
    <x v="0"/>
    <x v="0"/>
    <x v="10"/>
    <n v="34839"/>
    <s v="US Pwr Phy Unp B ERCOT Peak              Jan-Feb02       USD/MWh"/>
    <x v="1"/>
    <x v="3"/>
    <x v="0"/>
    <x v="0"/>
    <x v="0"/>
    <n v="38.25"/>
    <s v="BDAH1234"/>
    <s v="DSMITH3"/>
    <s v="LT-ERCOT"/>
    <x v="0"/>
    <x v="0"/>
    <x v="0"/>
    <n v="96009016"/>
    <n v="623235.1"/>
    <n v="18"/>
    <d v="2002-01-01T00:00:00"/>
    <d v="2002-02-28T00:00:00"/>
  </r>
  <r>
    <x v="38"/>
    <x v="2"/>
    <n v="73600"/>
    <n v="368"/>
    <n v="1299077"/>
    <d v="2001-05-25T10:23:54"/>
    <s v="NRG Power Marketing Inc."/>
    <x v="1"/>
    <x v="0"/>
    <x v="0"/>
    <x v="0"/>
    <x v="3"/>
    <n v="33009"/>
    <s v="US Pwr Phy Firm  NEPOOL Peak             Oct-Dec01       USD/MWh"/>
    <x v="1"/>
    <x v="3"/>
    <x v="0"/>
    <x v="0"/>
    <x v="0"/>
    <n v="54.25"/>
    <s v="JEFFK003"/>
    <s v="DDAVIS"/>
    <s v="LT-New England"/>
    <x v="0"/>
    <x v="0"/>
    <x v="0"/>
    <m/>
    <n v="623236.1"/>
    <n v="69121"/>
    <d v="2001-10-01T17:11:00"/>
    <d v="2001-12-31T17:11:00"/>
  </r>
  <r>
    <x v="38"/>
    <x v="1"/>
    <n v="540000"/>
    <n v="135"/>
    <n v="1299080"/>
    <d v="2001-05-25T10:24:17"/>
    <s v="Kinder Morgan, Inc."/>
    <x v="3"/>
    <x v="0"/>
    <x v="0"/>
    <x v="1"/>
    <x v="4"/>
    <n v="36233"/>
    <s v="US Gas Daily     IF GD/D HSC             Jun01           USD/MM"/>
    <x v="1"/>
    <x v="17"/>
    <x v="0"/>
    <x v="1"/>
    <x v="0"/>
    <n v="-1.2500000000000001E-2"/>
    <s v="SGRA1234"/>
    <s v="EBASS"/>
    <s v="FT-Texas"/>
    <x v="1"/>
    <x v="0"/>
    <x v="1"/>
    <n v="96044811"/>
    <s v="VC2836.1"/>
    <n v="246"/>
    <d v="2001-06-01T21:00:00"/>
    <d v="2001-06-30T21:00:00"/>
  </r>
  <r>
    <x v="38"/>
    <x v="1"/>
    <n v="150000"/>
    <n v="37.5"/>
    <n v="1299570"/>
    <d v="2001-05-25T11:33:48"/>
    <s v="Axia Energy, LP"/>
    <x v="3"/>
    <x v="0"/>
    <x v="0"/>
    <x v="1"/>
    <x v="2"/>
    <n v="36157"/>
    <s v="US Gas Basis     EP Permian              Jun01           USD/MM"/>
    <x v="1"/>
    <x v="2"/>
    <x v="0"/>
    <x v="1"/>
    <x v="0"/>
    <n v="-6.5000000000000002E-2"/>
    <s v="SHAL1234"/>
    <s v="EBASS"/>
    <s v="FT-Texas"/>
    <x v="1"/>
    <x v="0"/>
    <x v="1"/>
    <n v="96057022"/>
    <s v="VC3238.1"/>
    <n v="91219"/>
    <d v="2001-06-01T21:00:00"/>
    <d v="2001-06-30T21:00:00"/>
  </r>
  <r>
    <x v="38"/>
    <x v="1"/>
    <n v="600000"/>
    <n v="150"/>
    <n v="1299672"/>
    <d v="2001-05-25T11:44:45"/>
    <s v="Hess Energy Services Company, LLC"/>
    <x v="3"/>
    <x v="0"/>
    <x v="0"/>
    <x v="1"/>
    <x v="4"/>
    <n v="36228"/>
    <s v="US Gas Daily     IF GD/D HHub            Jun01           USD/MM"/>
    <x v="1"/>
    <x v="7"/>
    <x v="0"/>
    <x v="1"/>
    <x v="0"/>
    <n v="-0.01"/>
    <s v="SGRA1234"/>
    <s v="PKEAVEY"/>
    <s v="G-DAILY-EST"/>
    <x v="1"/>
    <x v="0"/>
    <x v="1"/>
    <m/>
    <s v="VC3340.1"/>
    <n v="63597"/>
    <d v="2001-06-01T21:00:00"/>
    <d v="2001-06-30T21:00:00"/>
  </r>
  <r>
    <x v="38"/>
    <x v="1"/>
    <n v="600000"/>
    <n v="150"/>
    <n v="1299674"/>
    <d v="2001-05-25T11:44:56"/>
    <s v="Hess Energy Services Company, LLC"/>
    <x v="3"/>
    <x v="0"/>
    <x v="0"/>
    <x v="1"/>
    <x v="4"/>
    <n v="36228"/>
    <s v="US Gas Daily     IF GD/D HHub            Jun01           USD/MM"/>
    <x v="1"/>
    <x v="7"/>
    <x v="0"/>
    <x v="1"/>
    <x v="0"/>
    <n v="-0.01"/>
    <s v="SGRA1234"/>
    <s v="PKEAVEY"/>
    <s v="G-DAILY-EST"/>
    <x v="1"/>
    <x v="0"/>
    <x v="1"/>
    <m/>
    <s v="VC3342.1"/>
    <n v="63597"/>
    <d v="2001-06-01T21:00:00"/>
    <d v="2001-06-30T21:00:00"/>
  </r>
  <r>
    <x v="38"/>
    <x v="1"/>
    <n v="300000"/>
    <n v="75"/>
    <n v="1299676"/>
    <d v="2001-05-25T11:45:10"/>
    <s v="Hess Energy Services Company, LLC"/>
    <x v="3"/>
    <x v="0"/>
    <x v="0"/>
    <x v="1"/>
    <x v="4"/>
    <n v="36228"/>
    <s v="US Gas Daily     IF GD/D HHub            Jun01           USD/MM"/>
    <x v="1"/>
    <x v="4"/>
    <x v="0"/>
    <x v="1"/>
    <x v="0"/>
    <n v="-0.01"/>
    <s v="SGRA1234"/>
    <s v="PKEAVEY"/>
    <s v="G-DAILY-EST"/>
    <x v="1"/>
    <x v="0"/>
    <x v="1"/>
    <m/>
    <s v="VC3344.1"/>
    <n v="63597"/>
    <d v="2001-06-01T21:00:00"/>
    <d v="2001-06-30T21:00:00"/>
  </r>
  <r>
    <x v="39"/>
    <x v="2"/>
    <n v="800"/>
    <n v="4"/>
    <n v="1300850"/>
    <d v="2001-05-29T06:29:40"/>
    <s v="Select Energy, Inc."/>
    <x v="0"/>
    <x v="0"/>
    <x v="0"/>
    <x v="0"/>
    <x v="6"/>
    <n v="32198"/>
    <s v="US Pwr Fin Swap  ISO NY Z-G Peak         30May01         USD/MWh"/>
    <x v="3"/>
    <x v="0"/>
    <x v="0"/>
    <x v="0"/>
    <x v="0"/>
    <n v="49.5"/>
    <s v="NYSPower"/>
    <s v="GGUPTA"/>
    <s v="ST-New England"/>
    <x v="0"/>
    <x v="0"/>
    <x v="1"/>
    <m/>
    <n v="623807.1"/>
    <n v="64168"/>
    <d v="2001-05-30T21:00:00"/>
    <d v="2001-05-30T21:00:00"/>
  </r>
  <r>
    <x v="39"/>
    <x v="2"/>
    <n v="800"/>
    <n v="4"/>
    <n v="1300854"/>
    <d v="2001-05-29T06:30:53"/>
    <s v="Select Energy, Inc."/>
    <x v="0"/>
    <x v="0"/>
    <x v="0"/>
    <x v="0"/>
    <x v="6"/>
    <n v="32198"/>
    <s v="US Pwr Fin Swap  ISO NY Z-G Peak         30May01         USD/MWh"/>
    <x v="3"/>
    <x v="0"/>
    <x v="0"/>
    <x v="0"/>
    <x v="0"/>
    <n v="49"/>
    <s v="NYSPower"/>
    <s v="GGUPTA"/>
    <s v="ST-New England"/>
    <x v="0"/>
    <x v="0"/>
    <x v="1"/>
    <m/>
    <n v="623809.1"/>
    <n v="64168"/>
    <d v="2001-05-30T21:00:00"/>
    <d v="2001-05-30T21:00:00"/>
  </r>
  <r>
    <x v="39"/>
    <x v="2"/>
    <n v="800"/>
    <n v="4"/>
    <n v="1300950"/>
    <d v="2001-05-29T06:45:06"/>
    <s v="Conectiv Energy Supply, Inc."/>
    <x v="4"/>
    <x v="0"/>
    <x v="0"/>
    <x v="0"/>
    <x v="3"/>
    <n v="29088"/>
    <s v="US Pwr Phy Firm  PJM-W Peak              30May01         USD/MWh"/>
    <x v="3"/>
    <x v="0"/>
    <x v="0"/>
    <x v="0"/>
    <x v="0"/>
    <n v="28.5"/>
    <s v="TPAR1234"/>
    <s v="JQUENET"/>
    <s v="ST-PJM"/>
    <x v="0"/>
    <x v="0"/>
    <x v="0"/>
    <n v="96047472"/>
    <n v="623888.1"/>
    <n v="71243"/>
    <d v="2001-05-30T21:00:00"/>
    <d v="2001-05-30T21:00:00"/>
  </r>
  <r>
    <x v="39"/>
    <x v="2"/>
    <n v="4000"/>
    <n v="20"/>
    <n v="1300960"/>
    <d v="2001-05-29T06:46:29"/>
    <s v="Carolina Power &amp; Light Company"/>
    <x v="1"/>
    <x v="0"/>
    <x v="0"/>
    <x v="0"/>
    <x v="3"/>
    <n v="51350"/>
    <s v="US Pwr Phy Firm  Cinergy Peak            04-08Jun01      USD/MWh"/>
    <x v="3"/>
    <x v="0"/>
    <x v="0"/>
    <x v="0"/>
    <x v="0"/>
    <n v="60"/>
    <s v="DCURTIS09"/>
    <s v="CDORLAN"/>
    <s v="ST-ECAR"/>
    <x v="0"/>
    <x v="0"/>
    <x v="0"/>
    <m/>
    <n v="623896.1"/>
    <n v="27457"/>
    <d v="2001-06-04T21:00:00"/>
    <d v="2001-06-08T21:00:00"/>
  </r>
  <r>
    <x v="39"/>
    <x v="2"/>
    <n v="4000"/>
    <n v="20"/>
    <n v="1300961"/>
    <d v="2001-05-29T06:46:32"/>
    <s v="Carolina Power &amp; Light Company"/>
    <x v="1"/>
    <x v="0"/>
    <x v="0"/>
    <x v="0"/>
    <x v="3"/>
    <n v="51148"/>
    <s v="US Pwr Phy Firm  PJM-W Peak              04-08Jun01      USD/MWh"/>
    <x v="1"/>
    <x v="3"/>
    <x v="0"/>
    <x v="0"/>
    <x v="0"/>
    <n v="57.5"/>
    <s v="ZACHA007"/>
    <s v="JQUENET"/>
    <s v="ST-PJM"/>
    <x v="0"/>
    <x v="0"/>
    <x v="0"/>
    <m/>
    <n v="623897.1"/>
    <n v="27457"/>
    <d v="2001-06-04T21:00:00"/>
    <d v="2001-06-08T21:00:00"/>
  </r>
  <r>
    <x v="39"/>
    <x v="2"/>
    <n v="800"/>
    <n v="4"/>
    <n v="1301031"/>
    <d v="2001-05-29T06:59:53"/>
    <s v="El Paso Merchant Energy, L.P."/>
    <x v="4"/>
    <x v="0"/>
    <x v="0"/>
    <x v="0"/>
    <x v="3"/>
    <n v="29088"/>
    <s v="US Pwr Phy Firm  PJM-W Peak              30May01         USD/MWh"/>
    <x v="3"/>
    <x v="0"/>
    <x v="0"/>
    <x v="0"/>
    <x v="0"/>
    <n v="28.5"/>
    <s v="MSCH1234"/>
    <s v="JQUENET"/>
    <s v="ST-PJM"/>
    <x v="0"/>
    <x v="0"/>
    <x v="0"/>
    <n v="96057469"/>
    <n v="623947.1"/>
    <n v="53350"/>
    <d v="2001-05-30T21:00:00"/>
    <d v="2001-05-30T21:00:00"/>
  </r>
  <r>
    <x v="39"/>
    <x v="2"/>
    <n v="24000"/>
    <n v="120"/>
    <n v="1301075"/>
    <d v="2001-05-29T07:07:59"/>
    <s v="Williams Energy Marketing &amp; Trading Company"/>
    <x v="1"/>
    <x v="0"/>
    <x v="0"/>
    <x v="0"/>
    <x v="3"/>
    <n v="3749"/>
    <s v="US Pwr Phy Firm  Cinergy Peak            Jun01           USD/MWh"/>
    <x v="1"/>
    <x v="3"/>
    <x v="0"/>
    <x v="0"/>
    <x v="0"/>
    <n v="57.5"/>
    <s v="DCURTIS09"/>
    <s v="CDORLAN"/>
    <s v="ST-ECAR"/>
    <x v="0"/>
    <x v="0"/>
    <x v="0"/>
    <n v="96004396"/>
    <n v="623972.1"/>
    <n v="64245"/>
    <d v="2001-06-01T17:11:00"/>
    <d v="2001-06-30T17:11:00"/>
  </r>
  <r>
    <x v="39"/>
    <x v="2"/>
    <n v="800"/>
    <n v="4"/>
    <n v="1301301"/>
    <d v="2001-05-29T07:39:52"/>
    <s v="Cargill-Alliant, LLC"/>
    <x v="4"/>
    <x v="0"/>
    <x v="0"/>
    <x v="0"/>
    <x v="3"/>
    <n v="29075"/>
    <s v="US Pwr Phy Firm  Entergy Peak            30May01         USD/MWh"/>
    <x v="3"/>
    <x v="0"/>
    <x v="0"/>
    <x v="0"/>
    <x v="0"/>
    <n v="35"/>
    <s v="LRAT1234"/>
    <s v="MCARSON2"/>
    <s v="ST-SPP"/>
    <x v="0"/>
    <x v="0"/>
    <x v="0"/>
    <n v="96018786"/>
    <n v="624076.1"/>
    <n v="59207"/>
    <d v="2001-05-30T21:00:00"/>
    <d v="2001-05-30T21:00:00"/>
  </r>
  <r>
    <x v="39"/>
    <x v="2"/>
    <n v="800"/>
    <n v="4"/>
    <n v="1301316"/>
    <d v="2001-05-29T07:41:39"/>
    <s v="Select Energy, Inc."/>
    <x v="0"/>
    <x v="0"/>
    <x v="0"/>
    <x v="0"/>
    <x v="3"/>
    <n v="29082"/>
    <s v="US Pwr Phy Firm  NEPOOL Peak             30May01         USD/MWh"/>
    <x v="1"/>
    <x v="3"/>
    <x v="0"/>
    <x v="0"/>
    <x v="0"/>
    <n v="39.5"/>
    <s v="NepoolDesk"/>
    <s v="GGUPTA"/>
    <s v="ST-New England"/>
    <x v="0"/>
    <x v="0"/>
    <x v="0"/>
    <n v="96021791"/>
    <n v="624081.1"/>
    <n v="64168"/>
    <d v="2001-05-30T21:00:00"/>
    <d v="2001-05-30T21:00:00"/>
  </r>
  <r>
    <x v="39"/>
    <x v="2"/>
    <n v="800"/>
    <n v="4"/>
    <n v="1301384"/>
    <d v="2001-05-29T07:48:30"/>
    <s v="Virginia Electric and Power Company"/>
    <x v="0"/>
    <x v="0"/>
    <x v="0"/>
    <x v="0"/>
    <x v="3"/>
    <n v="29086"/>
    <s v="US Pwr Phy Firm  PJM-W Peak              31May01         USD/MWh"/>
    <x v="3"/>
    <x v="0"/>
    <x v="0"/>
    <x v="0"/>
    <x v="0"/>
    <n v="29"/>
    <s v="PJMPower"/>
    <s v="JQUENET"/>
    <s v="ST-PJM"/>
    <x v="0"/>
    <x v="0"/>
    <x v="0"/>
    <m/>
    <n v="624104.1"/>
    <n v="3246"/>
    <d v="2001-05-31T21:00:00"/>
    <d v="2001-05-31T21:00:00"/>
  </r>
  <r>
    <x v="39"/>
    <x v="2"/>
    <n v="800"/>
    <n v="4"/>
    <n v="1301386"/>
    <d v="2001-05-29T07:48:38"/>
    <s v="Virginia Electric and Power Company"/>
    <x v="0"/>
    <x v="0"/>
    <x v="0"/>
    <x v="0"/>
    <x v="3"/>
    <n v="29086"/>
    <s v="US Pwr Phy Firm  PJM-W Peak              31May01         USD/MWh"/>
    <x v="3"/>
    <x v="0"/>
    <x v="0"/>
    <x v="0"/>
    <x v="0"/>
    <n v="28.75"/>
    <s v="PJMPower"/>
    <s v="JQUENET"/>
    <s v="ST-PJM"/>
    <x v="0"/>
    <x v="0"/>
    <x v="0"/>
    <m/>
    <n v="624105.1"/>
    <n v="3246"/>
    <d v="2001-05-31T21:00:00"/>
    <d v="2001-05-31T21:00:00"/>
  </r>
  <r>
    <x v="39"/>
    <x v="2"/>
    <n v="800"/>
    <n v="4"/>
    <n v="1301397"/>
    <d v="2001-05-29T07:49:47"/>
    <s v="Select Energy, Inc."/>
    <x v="0"/>
    <x v="0"/>
    <x v="0"/>
    <x v="0"/>
    <x v="6"/>
    <n v="32198"/>
    <s v="US Pwr Fin Swap  ISO NY Z-G Peak         30May01         USD/MWh"/>
    <x v="1"/>
    <x v="3"/>
    <x v="0"/>
    <x v="0"/>
    <x v="0"/>
    <n v="48.25"/>
    <s v="NYSPower"/>
    <s v="GGUPTA"/>
    <s v="ST-New England"/>
    <x v="0"/>
    <x v="0"/>
    <x v="1"/>
    <m/>
    <n v="624109.1"/>
    <n v="64168"/>
    <d v="2001-05-30T21:00:00"/>
    <d v="2001-05-30T21:00:00"/>
  </r>
  <r>
    <x v="39"/>
    <x v="2"/>
    <n v="4000"/>
    <n v="20"/>
    <n v="1301478"/>
    <d v="2001-05-29T07:58:31"/>
    <s v="Virginia Electric and Power Company"/>
    <x v="4"/>
    <x v="0"/>
    <x v="0"/>
    <x v="0"/>
    <x v="3"/>
    <n v="51370"/>
    <s v="US Pwr Phy Firm  TVA Peak                04-08Jun01      USD/MWh"/>
    <x v="3"/>
    <x v="0"/>
    <x v="0"/>
    <x v="0"/>
    <x v="0"/>
    <n v="61.25"/>
    <s v="MSCH1234"/>
    <s v="JKING6"/>
    <s v="ST-SERC"/>
    <x v="0"/>
    <x v="0"/>
    <x v="0"/>
    <m/>
    <n v="624126.1"/>
    <n v="3246"/>
    <d v="2001-06-04T21:00:00"/>
    <d v="2001-06-08T21:00:00"/>
  </r>
  <r>
    <x v="39"/>
    <x v="2"/>
    <n v="1600"/>
    <n v="8"/>
    <n v="1301856"/>
    <d v="2001-05-29T08:21:57"/>
    <s v="Allegheny Energy Supply Company, LLC"/>
    <x v="1"/>
    <x v="0"/>
    <x v="0"/>
    <x v="0"/>
    <x v="3"/>
    <n v="29091"/>
    <s v="US Pwr Phy Firm  TVA Peak                31May-01Jun     USD/MWh"/>
    <x v="1"/>
    <x v="3"/>
    <x v="0"/>
    <x v="0"/>
    <x v="0"/>
    <n v="20"/>
    <s v="CHRISB008"/>
    <s v="JKING6"/>
    <s v="ST-SERC"/>
    <x v="0"/>
    <x v="0"/>
    <x v="0"/>
    <n v="96037738"/>
    <n v="624296.1"/>
    <n v="72209"/>
    <d v="2001-05-31T21:00:00"/>
    <d v="2001-06-01T21:00:00"/>
  </r>
  <r>
    <x v="39"/>
    <x v="2"/>
    <n v="24000"/>
    <n v="120"/>
    <n v="1302124"/>
    <d v="2001-05-29T08:36:48"/>
    <s v="BP Energy Company"/>
    <x v="4"/>
    <x v="0"/>
    <x v="0"/>
    <x v="0"/>
    <x v="10"/>
    <n v="34802"/>
    <s v="US Pwr Phy Unp B ERCOT Peak              Jun01           USD/MWh"/>
    <x v="1"/>
    <x v="3"/>
    <x v="0"/>
    <x v="0"/>
    <x v="0"/>
    <n v="50"/>
    <s v="MSMI1234"/>
    <s v="RBALLATO"/>
    <s v="LT-ERCOT"/>
    <x v="0"/>
    <x v="0"/>
    <x v="0"/>
    <n v="96060365"/>
    <n v="624358.1"/>
    <n v="12"/>
    <d v="2001-06-01T00:00:00"/>
    <d v="2001-06-30T00:00:00"/>
  </r>
  <r>
    <x v="39"/>
    <x v="1"/>
    <n v="300000"/>
    <n v="75"/>
    <n v="1302740"/>
    <d v="2001-05-29T08:55:45"/>
    <s v="AEP Energy Services, Inc."/>
    <x v="1"/>
    <x v="0"/>
    <x v="0"/>
    <x v="1"/>
    <x v="2"/>
    <n v="37108"/>
    <s v="US Gas Basis     TGT Z-SL                Jun01           USD/MM"/>
    <x v="1"/>
    <x v="4"/>
    <x v="0"/>
    <x v="1"/>
    <x v="0"/>
    <n v="-1.2500000000000001E-2"/>
    <s v="GREGH002"/>
    <s v="SBRAWNE"/>
    <s v="FT-East"/>
    <x v="1"/>
    <x v="0"/>
    <x v="1"/>
    <n v="96021110"/>
    <s v="VC4892.1"/>
    <n v="57399"/>
    <d v="2001-06-01T21:00:00"/>
    <d v="2001-06-30T21:00:00"/>
  </r>
  <r>
    <x v="39"/>
    <x v="2"/>
    <n v="800"/>
    <n v="4"/>
    <n v="1302887"/>
    <d v="2001-05-29T09:01:21"/>
    <s v="Virginia Electric and Power Company"/>
    <x v="0"/>
    <x v="0"/>
    <x v="0"/>
    <x v="0"/>
    <x v="3"/>
    <n v="29087"/>
    <s v="US Pwr Phy Firm  PJM-W Peak              01Jun01         USD/MWh"/>
    <x v="3"/>
    <x v="0"/>
    <x v="0"/>
    <x v="0"/>
    <x v="0"/>
    <n v="30"/>
    <s v="PJMPower"/>
    <s v="JQUENET"/>
    <s v="ST-PJM"/>
    <x v="0"/>
    <x v="0"/>
    <x v="0"/>
    <m/>
    <n v="624418.1"/>
    <n v="3246"/>
    <d v="2001-06-01T21:00:00"/>
    <d v="2001-06-01T21:00:00"/>
  </r>
  <r>
    <x v="39"/>
    <x v="2"/>
    <n v="800"/>
    <n v="4"/>
    <n v="1302929"/>
    <d v="2001-05-29T09:02:25"/>
    <s v="Virginia Electric and Power Company"/>
    <x v="0"/>
    <x v="0"/>
    <x v="0"/>
    <x v="0"/>
    <x v="3"/>
    <n v="29087"/>
    <s v="US Pwr Phy Firm  PJM-W Peak              01Jun01         USD/MWh"/>
    <x v="3"/>
    <x v="0"/>
    <x v="0"/>
    <x v="0"/>
    <x v="0"/>
    <n v="30"/>
    <s v="PJMPower"/>
    <s v="JQUENET"/>
    <s v="ST-PJM"/>
    <x v="0"/>
    <x v="0"/>
    <x v="0"/>
    <m/>
    <n v="624422.1"/>
    <n v="3246"/>
    <d v="2001-06-01T21:00:00"/>
    <d v="2001-06-01T21:00:00"/>
  </r>
  <r>
    <x v="39"/>
    <x v="0"/>
    <n v="12400"/>
    <n v="93"/>
    <n v="1303444"/>
    <d v="2001-05-29T09:21:28"/>
    <s v="Mirant Americas Energy Marketing, L.P."/>
    <x v="1"/>
    <x v="0"/>
    <x v="0"/>
    <x v="0"/>
    <x v="0"/>
    <n v="36473"/>
    <s v="US Pwr Phy Firm  PALVE Peak              Jul01           USD/MWh"/>
    <x v="1"/>
    <x v="1"/>
    <x v="0"/>
    <x v="0"/>
    <x v="0"/>
    <n v="327"/>
    <s v="CBOHN010"/>
    <s v="MMOTLEY"/>
    <s v="ST-SW"/>
    <x v="0"/>
    <x v="0"/>
    <x v="0"/>
    <n v="96006417"/>
    <n v="624477.1"/>
    <n v="56264"/>
    <d v="2001-07-01T21:00:00"/>
    <d v="2001-07-31T21:00:00"/>
  </r>
  <r>
    <x v="39"/>
    <x v="1"/>
    <n v="225000"/>
    <n v="56.25"/>
    <n v="1303733"/>
    <d v="2001-05-29T09:31:13"/>
    <s v="NGTS LLC"/>
    <x v="3"/>
    <x v="0"/>
    <x v="0"/>
    <x v="1"/>
    <x v="4"/>
    <n v="36235"/>
    <s v="US Gas Daily     IF GD/D PEPL            Jun01           USD/MM"/>
    <x v="13"/>
    <x v="0"/>
    <x v="0"/>
    <x v="1"/>
    <x v="0"/>
    <n v="-3.2500000000000001E-2"/>
    <s v="MCAR1234"/>
    <s v="ALEWIS"/>
    <s v="GD-CENTRAL"/>
    <x v="1"/>
    <x v="0"/>
    <x v="1"/>
    <n v="96017418"/>
    <s v="VC5147.1"/>
    <n v="57700"/>
    <d v="2001-06-01T21:00:00"/>
    <d v="2001-06-30T21:00:00"/>
  </r>
  <r>
    <x v="39"/>
    <x v="2"/>
    <n v="24000"/>
    <n v="120"/>
    <n v="1304086"/>
    <d v="2001-05-29T09:43:30"/>
    <s v="Williams Energy Marketing &amp; Trading Company"/>
    <x v="1"/>
    <x v="0"/>
    <x v="0"/>
    <x v="0"/>
    <x v="3"/>
    <n v="33301"/>
    <s v="US Pwr Phy Firm  NEPOOL Peak             Sep01           USD/MWh"/>
    <x v="1"/>
    <x v="3"/>
    <x v="0"/>
    <x v="0"/>
    <x v="0"/>
    <n v="54"/>
    <s v="JEFFK003"/>
    <s v="DDAVIS"/>
    <s v="LT-New England"/>
    <x v="0"/>
    <x v="0"/>
    <x v="0"/>
    <n v="96004396"/>
    <n v="624526.1"/>
    <n v="64245"/>
    <d v="2001-09-01T17:11:00"/>
    <d v="2001-09-30T17:11:00"/>
  </r>
  <r>
    <x v="39"/>
    <x v="1"/>
    <n v="300000"/>
    <n v="75"/>
    <n v="1304930"/>
    <d v="2001-05-29T11:06:34"/>
    <s v="El Paso Merchant Energy, L.P."/>
    <x v="1"/>
    <x v="0"/>
    <x v="0"/>
    <x v="1"/>
    <x v="2"/>
    <n v="36094"/>
    <s v="US Gas Basis     ColGulf LA              Jun01           USD/MM"/>
    <x v="1"/>
    <x v="4"/>
    <x v="0"/>
    <x v="1"/>
    <x v="0"/>
    <n v="-0.01"/>
    <s v="CHRISW001"/>
    <s v="SBRAWNE"/>
    <s v="FT-East"/>
    <x v="1"/>
    <x v="0"/>
    <x v="1"/>
    <n v="96045266"/>
    <s v="VC5690.1"/>
    <n v="53350"/>
    <d v="2001-06-01T21:00:00"/>
    <d v="2001-06-30T21:00:00"/>
  </r>
  <r>
    <x v="39"/>
    <x v="1"/>
    <n v="150000"/>
    <n v="37.5"/>
    <n v="1304948"/>
    <d v="2001-05-29T11:09:02"/>
    <s v="e prime, inc."/>
    <x v="3"/>
    <x v="0"/>
    <x v="0"/>
    <x v="1"/>
    <x v="2"/>
    <n v="47099"/>
    <s v="US Gas Basis     Waha                    Jun01           USD/MM"/>
    <x v="1"/>
    <x v="2"/>
    <x v="0"/>
    <x v="1"/>
    <x v="0"/>
    <n v="-3.5000000000000003E-2"/>
    <s v="SHAL1234"/>
    <s v="EBASS"/>
    <s v="FT-Texas"/>
    <x v="1"/>
    <x v="0"/>
    <x v="1"/>
    <n v="96003709"/>
    <s v="VC5704.1"/>
    <n v="51163"/>
    <d v="2001-06-01T21:00:00"/>
    <d v="2001-06-30T21:00:00"/>
  </r>
  <r>
    <x v="39"/>
    <x v="1"/>
    <n v="90000"/>
    <n v="22.5"/>
    <n v="1305279"/>
    <d v="2001-05-29T11:50:31"/>
    <s v="Conoco Inc."/>
    <x v="3"/>
    <x v="0"/>
    <x v="0"/>
    <x v="1"/>
    <x v="2"/>
    <n v="33999"/>
    <s v="US Gas Basis     HSC                     Jun01           USD/MM"/>
    <x v="1"/>
    <x v="18"/>
    <x v="0"/>
    <x v="1"/>
    <x v="0"/>
    <n v="3.5000000000000003E-2"/>
    <s v="GLEE1234"/>
    <s v="EBASS"/>
    <s v="FT-Texas"/>
    <x v="1"/>
    <x v="0"/>
    <x v="1"/>
    <n v="96009194"/>
    <s v="VC5954.1"/>
    <n v="3497"/>
    <d v="2001-06-01T00:00:00"/>
    <d v="2001-06-30T00:00:00"/>
  </r>
  <r>
    <x v="39"/>
    <x v="1"/>
    <n v="30750"/>
    <n v="7.6875"/>
    <n v="1305307"/>
    <d v="2001-05-29T11:55:17"/>
    <s v="Conoco Inc."/>
    <x v="3"/>
    <x v="0"/>
    <x v="0"/>
    <x v="1"/>
    <x v="2"/>
    <n v="37101"/>
    <s v="US Gas Basis     TENN TX                 Jun01           USD/MM"/>
    <x v="1"/>
    <x v="19"/>
    <x v="0"/>
    <x v="1"/>
    <x v="0"/>
    <n v="-0.1"/>
    <s v="JSCH1234"/>
    <s v="SBRAWNE"/>
    <s v="FT-East"/>
    <x v="1"/>
    <x v="0"/>
    <x v="1"/>
    <n v="96009194"/>
    <s v="VC5967.1"/>
    <n v="3497"/>
    <d v="2001-06-01T21:00:00"/>
    <d v="2001-06-30T21:00:00"/>
  </r>
  <r>
    <x v="39"/>
    <x v="2"/>
    <n v="292000"/>
    <n v="1460"/>
    <n v="1305398"/>
    <d v="2001-05-29T12:12:26"/>
    <s v="Constellation Power Source, Inc."/>
    <x v="1"/>
    <x v="0"/>
    <x v="0"/>
    <x v="0"/>
    <x v="3"/>
    <n v="28399"/>
    <s v="US Pwr Phy Firm  NEPOOL Peak             Jan-Dec02       USD/MWh"/>
    <x v="3"/>
    <x v="0"/>
    <x v="0"/>
    <x v="0"/>
    <x v="0"/>
    <n v="54.9"/>
    <s v="JEFFK003"/>
    <s v="DDAVIS"/>
    <s v="LT-New England"/>
    <x v="0"/>
    <x v="0"/>
    <x v="0"/>
    <n v="96057479"/>
    <n v="624852.1"/>
    <n v="55134"/>
    <d v="2002-01-01T17:11:00"/>
    <d v="2002-12-31T17:11:00"/>
  </r>
  <r>
    <x v="39"/>
    <x v="1"/>
    <n v="765000"/>
    <n v="229.5"/>
    <n v="1305532"/>
    <d v="2001-05-29T12:28:48"/>
    <s v="Williams Energy Marketing &amp; Trading Company"/>
    <x v="2"/>
    <x v="0"/>
    <x v="0"/>
    <x v="1"/>
    <x v="4"/>
    <n v="49351"/>
    <s v="US Gas Swap      Nymex                   Jun-Oct01       USD/MM"/>
    <x v="1"/>
    <x v="2"/>
    <x v="0"/>
    <x v="1"/>
    <x v="0"/>
    <n v="3.99"/>
    <s v="fzerilli"/>
    <s v="JARNOLD"/>
    <s v="NG-Price"/>
    <x v="1"/>
    <x v="0"/>
    <x v="1"/>
    <n v="95000226"/>
    <s v="VC6146.1"/>
    <n v="64245"/>
    <d v="2001-06-01T00:00:00"/>
    <d v="2001-10-31T00:00:00"/>
  </r>
  <r>
    <x v="39"/>
    <x v="1"/>
    <n v="755000"/>
    <n v="226.5"/>
    <n v="1305534"/>
    <d v="2001-05-29T12:29:02"/>
    <s v="Williams Energy Marketing &amp; Trading Company"/>
    <x v="2"/>
    <x v="0"/>
    <x v="0"/>
    <x v="1"/>
    <x v="4"/>
    <n v="35353"/>
    <s v="US Gas Swap      Nymex                   Nov01-Mar02     USD/MM"/>
    <x v="2"/>
    <x v="0"/>
    <x v="0"/>
    <x v="1"/>
    <x v="0"/>
    <n v="4.3849999999999998"/>
    <s v="fzerilli"/>
    <s v="JARNOLD"/>
    <s v="NG-Price"/>
    <x v="1"/>
    <x v="0"/>
    <x v="1"/>
    <n v="95000226"/>
    <s v="VC6148.1"/>
    <n v="64245"/>
    <d v="2001-11-01T00:00:00"/>
    <d v="2002-03-31T00:00:00"/>
  </r>
  <r>
    <x v="39"/>
    <x v="1"/>
    <n v="765000"/>
    <n v="229.5"/>
    <n v="1305538"/>
    <d v="2001-05-29T12:29:14"/>
    <s v="Williams Energy Marketing &amp; Trading Company"/>
    <x v="2"/>
    <x v="0"/>
    <x v="0"/>
    <x v="1"/>
    <x v="4"/>
    <n v="49351"/>
    <s v="US Gas Swap      Nymex                   Jun-Oct01       USD/MM"/>
    <x v="1"/>
    <x v="2"/>
    <x v="0"/>
    <x v="1"/>
    <x v="0"/>
    <n v="3.99"/>
    <s v="fzerilli"/>
    <s v="JARNOLD"/>
    <s v="NG-Price"/>
    <x v="1"/>
    <x v="0"/>
    <x v="1"/>
    <n v="95000226"/>
    <s v="VC6151.1"/>
    <n v="64245"/>
    <d v="2001-06-01T00:00:00"/>
    <d v="2001-10-31T00:00:00"/>
  </r>
  <r>
    <x v="39"/>
    <x v="1"/>
    <n v="755000"/>
    <n v="226.5"/>
    <n v="1305542"/>
    <d v="2001-05-29T12:29:21"/>
    <s v="Williams Energy Marketing &amp; Trading Company"/>
    <x v="2"/>
    <x v="0"/>
    <x v="0"/>
    <x v="1"/>
    <x v="4"/>
    <n v="35353"/>
    <s v="US Gas Swap      Nymex                   Nov01-Mar02     USD/MM"/>
    <x v="2"/>
    <x v="0"/>
    <x v="0"/>
    <x v="1"/>
    <x v="0"/>
    <n v="4.3849999999999998"/>
    <s v="fzerilli"/>
    <s v="JARNOLD"/>
    <s v="NG-Price"/>
    <x v="1"/>
    <x v="0"/>
    <x v="1"/>
    <n v="95000226"/>
    <s v="VC6154.1"/>
    <n v="64245"/>
    <d v="2001-11-01T00:00:00"/>
    <d v="2002-03-31T00:00:00"/>
  </r>
  <r>
    <x v="39"/>
    <x v="2"/>
    <n v="4000"/>
    <n v="20"/>
    <n v="1305639"/>
    <d v="2001-05-29T12:39:46"/>
    <s v="Constellation Power Source, Inc."/>
    <x v="0"/>
    <x v="0"/>
    <x v="0"/>
    <x v="0"/>
    <x v="3"/>
    <n v="51148"/>
    <s v="US Pwr Phy Firm  PJM-W Peak              04-08Jun01      USD/MWh"/>
    <x v="3"/>
    <x v="0"/>
    <x v="0"/>
    <x v="0"/>
    <x v="0"/>
    <n v="56"/>
    <s v="PJMPower"/>
    <s v="JQUENET"/>
    <s v="ST-PJM"/>
    <x v="0"/>
    <x v="0"/>
    <x v="0"/>
    <n v="96057479"/>
    <n v="624897.1"/>
    <n v="55134"/>
    <d v="2001-06-04T21:00:00"/>
    <d v="2001-06-08T21:00:00"/>
  </r>
  <r>
    <x v="39"/>
    <x v="1"/>
    <n v="3775000"/>
    <n v="943.75"/>
    <n v="1305708"/>
    <d v="2001-05-29T12:45:24"/>
    <s v="El Paso Merchant Energy, L.P."/>
    <x v="1"/>
    <x v="0"/>
    <x v="0"/>
    <x v="1"/>
    <x v="2"/>
    <n v="49191"/>
    <s v="US Gas Basis     SONAT LA                Nov01-Mar02     USD/MM"/>
    <x v="9"/>
    <x v="0"/>
    <x v="0"/>
    <x v="1"/>
    <x v="0"/>
    <n v="-1.2500000000000001E-2"/>
    <s v="GREGH002"/>
    <s v="SBRAWNE"/>
    <s v="FT-East"/>
    <x v="1"/>
    <x v="0"/>
    <x v="1"/>
    <n v="96045266"/>
    <s v="VC6306.1"/>
    <n v="53350"/>
    <d v="2001-11-01T15:35:00"/>
    <d v="2002-03-31T15:35:00"/>
  </r>
  <r>
    <x v="39"/>
    <x v="1"/>
    <n v="150000"/>
    <n v="45"/>
    <n v="1305747"/>
    <d v="2001-05-29T12:48:22"/>
    <s v="Barrett Resources Corporation"/>
    <x v="0"/>
    <x v="0"/>
    <x v="0"/>
    <x v="1"/>
    <x v="2"/>
    <n v="36135"/>
    <s v="US Gas Basis     NWPL RkyMtn             Jun01           USD/MM"/>
    <x v="1"/>
    <x v="2"/>
    <x v="0"/>
    <x v="1"/>
    <x v="0"/>
    <n v="-1.1850000000000001"/>
    <s v="USGasWest"/>
    <s v="FERMIS"/>
    <s v="FT - North West"/>
    <x v="1"/>
    <x v="0"/>
    <x v="1"/>
    <n v="95000337"/>
    <s v="VC6334.1"/>
    <n v="687"/>
    <d v="2001-06-01T21:00:00"/>
    <d v="2001-06-30T21:00:00"/>
  </r>
  <r>
    <x v="39"/>
    <x v="2"/>
    <n v="24000"/>
    <n v="120"/>
    <n v="1305827"/>
    <d v="2001-05-29T12:52:36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5.75"/>
    <s v="MSMI1234"/>
    <s v="DSMITH3"/>
    <s v="LT-ERCOT"/>
    <x v="0"/>
    <x v="0"/>
    <x v="0"/>
    <n v="96060365"/>
    <n v="624934.1"/>
    <n v="12"/>
    <d v="2001-09-01T00:00:00"/>
    <d v="2001-09-30T00:00:00"/>
  </r>
  <r>
    <x v="39"/>
    <x v="1"/>
    <n v="300000"/>
    <n v="75"/>
    <n v="1305952"/>
    <d v="2001-05-29T12:57:31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1"/>
    <s v="FPIC1234"/>
    <s v="ALEWIS"/>
    <s v="GD-CENTRAL"/>
    <x v="1"/>
    <x v="0"/>
    <x v="1"/>
    <n v="95000337"/>
    <s v="VC6469.1"/>
    <n v="687"/>
    <d v="2001-06-01T21:00:00"/>
    <d v="2001-06-30T21:00:00"/>
  </r>
  <r>
    <x v="39"/>
    <x v="1"/>
    <n v="300000"/>
    <n v="75"/>
    <n v="1305992"/>
    <d v="2001-05-29T12:59:49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05"/>
    <s v="FPIC1234"/>
    <s v="ALEWIS"/>
    <s v="GD-CENTRAL"/>
    <x v="1"/>
    <x v="0"/>
    <x v="1"/>
    <n v="95000337"/>
    <s v="VC6492.1"/>
    <n v="687"/>
    <d v="2001-06-01T21:00:00"/>
    <d v="2001-06-30T21:00:00"/>
  </r>
  <r>
    <x v="39"/>
    <x v="1"/>
    <n v="300000"/>
    <n v="75"/>
    <n v="1306037"/>
    <d v="2001-05-29T13:01:31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513.1"/>
    <n v="687"/>
    <d v="2001-06-01T21:00:00"/>
    <d v="2001-06-30T21:00:00"/>
  </r>
  <r>
    <x v="39"/>
    <x v="1"/>
    <n v="300000"/>
    <n v="75"/>
    <n v="1306042"/>
    <d v="2001-05-29T13:01:49"/>
    <s v="Hess Energy Services Company, LLC"/>
    <x v="1"/>
    <x v="0"/>
    <x v="0"/>
    <x v="1"/>
    <x v="4"/>
    <n v="36249"/>
    <s v="US Gas Daily     NGI GD/D Chi            Jun01           USD/MM"/>
    <x v="1"/>
    <x v="4"/>
    <x v="0"/>
    <x v="1"/>
    <x v="0"/>
    <n v="-0.02"/>
    <s v="CHRISW001"/>
    <s v="GSTOREY"/>
    <s v="FT-ONTARIO"/>
    <x v="1"/>
    <x v="0"/>
    <x v="1"/>
    <m/>
    <s v="VC6516.1"/>
    <n v="63597"/>
    <d v="2001-06-01T21:00:00"/>
    <d v="2001-06-30T21:00:00"/>
  </r>
  <r>
    <x v="39"/>
    <x v="1"/>
    <n v="300000"/>
    <n v="75"/>
    <n v="1306100"/>
    <d v="2001-05-29T13:04:36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558.1"/>
    <n v="687"/>
    <d v="2001-06-01T21:00:00"/>
    <d v="2001-06-30T21:00:00"/>
  </r>
  <r>
    <x v="39"/>
    <x v="1"/>
    <n v="300000"/>
    <n v="75"/>
    <n v="1306255"/>
    <d v="2001-05-29T13:16:36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663.1"/>
    <n v="687"/>
    <d v="2001-06-01T21:00:00"/>
    <d v="2001-06-30T21:00:00"/>
  </r>
  <r>
    <x v="39"/>
    <x v="2"/>
    <n v="4000"/>
    <n v="20"/>
    <n v="1306332"/>
    <d v="2001-05-29T13:24:51"/>
    <s v="Peco Energy Company"/>
    <x v="0"/>
    <x v="0"/>
    <x v="0"/>
    <x v="0"/>
    <x v="3"/>
    <n v="29083"/>
    <s v="US Pwr Phy Firm  NEPOOL Peak             04-08Jun01      USD/MWh"/>
    <x v="1"/>
    <x v="3"/>
    <x v="0"/>
    <x v="0"/>
    <x v="0"/>
    <n v="57.75"/>
    <s v="NepoolDesk"/>
    <s v="GGUPTA"/>
    <s v="ST-New England"/>
    <x v="0"/>
    <x v="0"/>
    <x v="0"/>
    <m/>
    <n v="625000.1"/>
    <n v="5607"/>
    <d v="2001-06-04T21:00:00"/>
    <d v="2001-06-08T21:00:00"/>
  </r>
  <r>
    <x v="39"/>
    <x v="2"/>
    <n v="47200"/>
    <n v="236"/>
    <n v="1306339"/>
    <d v="2001-05-29T13:25:43"/>
    <s v="BP Energy Company"/>
    <x v="4"/>
    <x v="0"/>
    <x v="0"/>
    <x v="0"/>
    <x v="3"/>
    <n v="33296"/>
    <s v="US Pwr Phy Firm  Entergy Peak            Jan-Feb02       USD/MWh"/>
    <x v="3"/>
    <x v="0"/>
    <x v="0"/>
    <x v="0"/>
    <x v="0"/>
    <n v="40.5"/>
    <s v="MSMI1234"/>
    <s v="MCARSON2"/>
    <s v="ST-SPP"/>
    <x v="0"/>
    <x v="0"/>
    <x v="0"/>
    <n v="96060365"/>
    <n v="625002.1"/>
    <n v="12"/>
    <d v="2002-01-01T14:16:00"/>
    <d v="2002-02-28T14:16:00"/>
  </r>
  <r>
    <x v="39"/>
    <x v="1"/>
    <n v="1500000"/>
    <n v="375"/>
    <n v="1306365"/>
    <d v="2001-05-29T13:30:00"/>
    <s v="El Paso Merchant Energy, L.P."/>
    <x v="1"/>
    <x v="0"/>
    <x v="0"/>
    <x v="1"/>
    <x v="2"/>
    <n v="33999"/>
    <s v="US Gas Basis     HSC                     Jun01           USD/MM"/>
    <x v="11"/>
    <x v="0"/>
    <x v="0"/>
    <x v="1"/>
    <x v="0"/>
    <n v="3.5000000000000003E-2"/>
    <s v="GREGH002"/>
    <s v="EBASS"/>
    <s v="FT-Texas"/>
    <x v="1"/>
    <x v="0"/>
    <x v="1"/>
    <n v="96045266"/>
    <s v="VC6778.1"/>
    <n v="53350"/>
    <d v="2001-06-01T00:00:00"/>
    <d v="2001-06-30T00:00:00"/>
  </r>
  <r>
    <x v="39"/>
    <x v="0"/>
    <n v="12000"/>
    <n v="90"/>
    <n v="1306447"/>
    <d v="2001-05-29T13:34:47"/>
    <s v="Constellation Power Source, Inc."/>
    <x v="0"/>
    <x v="0"/>
    <x v="0"/>
    <x v="0"/>
    <x v="1"/>
    <n v="40559"/>
    <s v="US Pwr Phy CAISO NP15 Peak               Sep01           USD/MWh"/>
    <x v="1"/>
    <x v="1"/>
    <x v="0"/>
    <x v="0"/>
    <x v="0"/>
    <n v="204"/>
    <s v="POWERWEST"/>
    <s v="RBADEER"/>
    <s v="LT-CA"/>
    <x v="0"/>
    <x v="0"/>
    <x v="0"/>
    <n v="96057479"/>
    <n v="625034.1"/>
    <n v="55134"/>
    <d v="2001-09-01T21:00:00"/>
    <d v="2001-09-30T21:00:00"/>
  </r>
  <r>
    <x v="39"/>
    <x v="1"/>
    <n v="150000"/>
    <n v="45"/>
    <n v="1306472"/>
    <d v="2001-05-29T13:36:37"/>
    <s v="Barrett Resources Corporation"/>
    <x v="0"/>
    <x v="0"/>
    <x v="0"/>
    <x v="1"/>
    <x v="2"/>
    <n v="36135"/>
    <s v="US Gas Basis     NWPL RkyMtn             Jun01           USD/MM"/>
    <x v="1"/>
    <x v="2"/>
    <x v="0"/>
    <x v="1"/>
    <x v="0"/>
    <n v="-1.1299999999999999"/>
    <s v="USGasWest"/>
    <s v="FERMIS"/>
    <s v="FT - North West"/>
    <x v="1"/>
    <x v="0"/>
    <x v="1"/>
    <n v="95000337"/>
    <s v="VC6847.1"/>
    <n v="687"/>
    <d v="2001-06-01T21:00:00"/>
    <d v="2001-06-30T21:00:00"/>
  </r>
  <r>
    <x v="39"/>
    <x v="0"/>
    <n v="12000"/>
    <n v="90"/>
    <n v="1306879"/>
    <d v="2001-05-29T14:04:49"/>
    <s v="ConAgra Energy Services, Inc."/>
    <x v="0"/>
    <x v="0"/>
    <x v="0"/>
    <x v="0"/>
    <x v="0"/>
    <n v="40719"/>
    <s v="US Pwr Phy Firm  PALVE Peak              Sep01           USD/MWh"/>
    <x v="0"/>
    <x v="0"/>
    <x v="0"/>
    <x v="0"/>
    <x v="0"/>
    <n v="205"/>
    <s v="POWERWEST"/>
    <s v="MMOTLEY"/>
    <s v="ST-SW"/>
    <x v="0"/>
    <x v="0"/>
    <x v="0"/>
    <n v="96004354"/>
    <n v="625100.1"/>
    <n v="29605"/>
    <d v="2001-09-01T21:00:00"/>
    <d v="2001-09-30T21:00:00"/>
  </r>
  <r>
    <x v="39"/>
    <x v="1"/>
    <n v="1230000"/>
    <n v="307.5"/>
    <n v="1307043"/>
    <d v="2001-05-29T14:15:58"/>
    <s v="El Paso Merchant Energy, L.P."/>
    <x v="1"/>
    <x v="0"/>
    <x v="0"/>
    <x v="1"/>
    <x v="2"/>
    <n v="48728"/>
    <s v="US Gas Basis     NGI Chicago             Jul-Oct01       USD/MM"/>
    <x v="4"/>
    <x v="0"/>
    <x v="0"/>
    <x v="1"/>
    <x v="0"/>
    <n v="6.5000000000000002E-2"/>
    <s v="CHRISW001"/>
    <s v="GSTOREY"/>
    <s v="FT-ONTARIO"/>
    <x v="1"/>
    <x v="0"/>
    <x v="1"/>
    <n v="96045266"/>
    <s v="VC7383.1"/>
    <n v="53350"/>
    <d v="2001-07-01T00:00:00"/>
    <d v="2001-10-31T00:00:00"/>
  </r>
  <r>
    <x v="39"/>
    <x v="2"/>
    <n v="4000"/>
    <n v="20"/>
    <n v="1307117"/>
    <d v="2001-05-29T14:32:18"/>
    <s v="Virginia Electric and Power Company"/>
    <x v="0"/>
    <x v="0"/>
    <x v="0"/>
    <x v="0"/>
    <x v="3"/>
    <n v="29083"/>
    <s v="US Pwr Phy Firm  NEPOOL Peak             04-08Jun01      USD/MWh"/>
    <x v="3"/>
    <x v="0"/>
    <x v="0"/>
    <x v="0"/>
    <x v="0"/>
    <n v="58"/>
    <s v="NepoolDesk"/>
    <s v="GGUPTA"/>
    <s v="ST-New England"/>
    <x v="0"/>
    <x v="0"/>
    <x v="0"/>
    <m/>
    <n v="625134.1"/>
    <n v="3246"/>
    <d v="2001-06-04T21:00:00"/>
    <d v="2001-06-08T21:00:00"/>
  </r>
  <r>
    <x v="39"/>
    <x v="1"/>
    <n v="300000"/>
    <n v="75"/>
    <n v="1307169"/>
    <d v="2001-05-29T14:48:11"/>
    <s v="AEP Energy Services, Inc."/>
    <x v="1"/>
    <x v="0"/>
    <x v="0"/>
    <x v="1"/>
    <x v="4"/>
    <n v="36197"/>
    <s v="US Gas Daily     HSC                     Jun01           USD/MM"/>
    <x v="1"/>
    <x v="4"/>
    <x v="0"/>
    <x v="1"/>
    <x v="0"/>
    <n v="3.7850000000000001"/>
    <s v="GREGH002"/>
    <s v="EBASS"/>
    <s v="FT-Texas"/>
    <x v="1"/>
    <x v="0"/>
    <x v="1"/>
    <n v="96021110"/>
    <s v="VC7651.1"/>
    <n v="57399"/>
    <d v="2001-06-01T21:00:00"/>
    <d v="2001-06-30T21:00:00"/>
  </r>
  <r>
    <x v="39"/>
    <x v="1"/>
    <n v="300000"/>
    <n v="75"/>
    <n v="1307188"/>
    <d v="2001-05-29T14:52:11"/>
    <s v="AEP Energy Services, Inc."/>
    <x v="1"/>
    <x v="0"/>
    <x v="0"/>
    <x v="1"/>
    <x v="4"/>
    <n v="36197"/>
    <s v="US Gas Daily     HSC                     Jun01           USD/MM"/>
    <x v="4"/>
    <x v="0"/>
    <x v="0"/>
    <x v="1"/>
    <x v="0"/>
    <n v="3.7850000000000001"/>
    <s v="GREGH002"/>
    <s v="EBASS"/>
    <s v="FT-Texas"/>
    <x v="1"/>
    <x v="0"/>
    <x v="1"/>
    <n v="96021110"/>
    <s v="VC7669.1"/>
    <n v="57399"/>
    <d v="2001-06-01T21:00:00"/>
    <d v="2001-06-30T21:00:00"/>
  </r>
  <r>
    <x v="39"/>
    <x v="1"/>
    <n v="300000"/>
    <n v="75"/>
    <n v="1307193"/>
    <d v="2001-05-29T14:53:05"/>
    <s v="AEP Energy Services, Inc."/>
    <x v="1"/>
    <x v="0"/>
    <x v="0"/>
    <x v="1"/>
    <x v="4"/>
    <n v="51842"/>
    <s v="US Gas Swap      IF HSC                  Jun01           USD/MM"/>
    <x v="1"/>
    <x v="4"/>
    <x v="0"/>
    <x v="1"/>
    <x v="0"/>
    <n v="3.77"/>
    <s v="CHRISW001"/>
    <s v="EBASS"/>
    <s v="FT-Texas"/>
    <x v="1"/>
    <x v="0"/>
    <x v="1"/>
    <n v="96021110"/>
    <s v="VC7675.1"/>
    <n v="57399"/>
    <d v="2001-06-01T14:23:00"/>
    <d v="2001-06-30T14:23:00"/>
  </r>
  <r>
    <x v="40"/>
    <x v="2"/>
    <n v="4000"/>
    <n v="20"/>
    <n v="1308173"/>
    <d v="2001-05-30T06:49:56"/>
    <s v="Carolina Power &amp; Light Company"/>
    <x v="1"/>
    <x v="0"/>
    <x v="0"/>
    <x v="0"/>
    <x v="3"/>
    <n v="29089"/>
    <s v="US Pwr Phy Firm  PJM-W Peak              04-08Jun01      USD/MWh"/>
    <x v="3"/>
    <x v="0"/>
    <x v="0"/>
    <x v="0"/>
    <x v="0"/>
    <n v="41"/>
    <s v="ZACHA007"/>
    <s v="JQUENET"/>
    <s v="ST-PJM"/>
    <x v="0"/>
    <x v="0"/>
    <x v="0"/>
    <m/>
    <n v="625503.1"/>
    <n v="27457"/>
    <d v="2001-06-04T21:00:00"/>
    <d v="2001-06-08T21:00:00"/>
  </r>
  <r>
    <x v="40"/>
    <x v="2"/>
    <n v="800"/>
    <n v="4"/>
    <n v="1308178"/>
    <d v="2001-05-30T06:51:32"/>
    <s v="Conectiv Energy Supply, Inc."/>
    <x v="4"/>
    <x v="0"/>
    <x v="0"/>
    <x v="0"/>
    <x v="3"/>
    <n v="29088"/>
    <s v="US Pwr Phy Firm  PJM-W Peak              31May01         USD/MWh"/>
    <x v="3"/>
    <x v="0"/>
    <x v="0"/>
    <x v="0"/>
    <x v="0"/>
    <n v="24"/>
    <s v="TPAR1234"/>
    <s v="JQUENET"/>
    <s v="ST-PJM"/>
    <x v="0"/>
    <x v="0"/>
    <x v="0"/>
    <n v="96047472"/>
    <n v="625507.1"/>
    <n v="71243"/>
    <d v="2001-05-31T21:00:00"/>
    <d v="2001-05-31T21:00:00"/>
  </r>
  <r>
    <x v="40"/>
    <x v="2"/>
    <n v="24000"/>
    <n v="120"/>
    <n v="1308319"/>
    <d v="2001-05-30T07:18:41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47.75"/>
    <s v="ZACHA007"/>
    <s v="JQUENET"/>
    <s v="LT-PJM"/>
    <x v="0"/>
    <x v="0"/>
    <x v="0"/>
    <m/>
    <n v="625620.1"/>
    <n v="27457"/>
    <d v="2001-06-01T14:12:00"/>
    <d v="2001-06-30T14:12:00"/>
  </r>
  <r>
    <x v="40"/>
    <x v="2"/>
    <n v="24000"/>
    <n v="120"/>
    <n v="1308322"/>
    <d v="2001-05-30T07:19:00"/>
    <s v="Morgan Stanley Capital Group, Inc."/>
    <x v="4"/>
    <x v="0"/>
    <x v="0"/>
    <x v="0"/>
    <x v="3"/>
    <n v="48494"/>
    <s v="US Pwr Phy Firm  Entergy Peak            Sep02           USD/MWh"/>
    <x v="3"/>
    <x v="0"/>
    <x v="0"/>
    <x v="0"/>
    <x v="0"/>
    <n v="34"/>
    <s v="LRAT1234"/>
    <s v="MCARSON2"/>
    <s v="EPMI-Southeast"/>
    <x v="0"/>
    <x v="0"/>
    <x v="0"/>
    <n v="96019669"/>
    <n v="625623.1"/>
    <n v="9409"/>
    <d v="2002-09-01T21:00:00"/>
    <d v="2002-09-30T21:00:00"/>
  </r>
  <r>
    <x v="40"/>
    <x v="2"/>
    <n v="800"/>
    <n v="4"/>
    <n v="1308329"/>
    <d v="2001-05-30T07:20:42"/>
    <s v="Conectiv Energy Supply, Inc."/>
    <x v="4"/>
    <x v="0"/>
    <x v="0"/>
    <x v="0"/>
    <x v="3"/>
    <n v="29088"/>
    <s v="US Pwr Phy Firm  PJM-W Peak              31May01         USD/MWh"/>
    <x v="3"/>
    <x v="0"/>
    <x v="0"/>
    <x v="0"/>
    <x v="0"/>
    <n v="24"/>
    <s v="TPAR1234"/>
    <s v="JQUENET"/>
    <s v="ST-PJM"/>
    <x v="0"/>
    <x v="0"/>
    <x v="0"/>
    <n v="96047472"/>
    <n v="625630.1"/>
    <n v="71243"/>
    <d v="2001-05-31T21:00:00"/>
    <d v="2001-05-31T21:00:00"/>
  </r>
  <r>
    <x v="40"/>
    <x v="2"/>
    <n v="24000"/>
    <n v="120"/>
    <n v="1308537"/>
    <d v="2001-05-30T07:43:42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47.5"/>
    <s v="ZACHA007"/>
    <s v="JQUENET"/>
    <s v="LT-PJM"/>
    <x v="0"/>
    <x v="0"/>
    <x v="0"/>
    <m/>
    <n v="625701.1"/>
    <n v="27457"/>
    <d v="2001-06-01T14:12:00"/>
    <d v="2001-06-30T14:12:00"/>
  </r>
  <r>
    <x v="40"/>
    <x v="2"/>
    <n v="4000"/>
    <n v="20"/>
    <n v="1308653"/>
    <d v="2001-05-30T07:56:54"/>
    <s v="Allegheny Energy Supply Company, LLC"/>
    <x v="1"/>
    <x v="0"/>
    <x v="0"/>
    <x v="0"/>
    <x v="3"/>
    <n v="51370"/>
    <s v="US Pwr Phy Firm  TVA Peak                04-08Jun01      USD/MWh"/>
    <x v="1"/>
    <x v="3"/>
    <x v="0"/>
    <x v="0"/>
    <x v="0"/>
    <n v="42"/>
    <s v="CHRISB008"/>
    <s v="JKING6"/>
    <s v="ST-SERC"/>
    <x v="0"/>
    <x v="0"/>
    <x v="0"/>
    <n v="96037738"/>
    <n v="625741.1"/>
    <n v="72209"/>
    <d v="2001-06-04T21:00:00"/>
    <d v="2001-06-08T21:00:00"/>
  </r>
  <r>
    <x v="40"/>
    <x v="0"/>
    <n v="400"/>
    <n v="3"/>
    <n v="1308879"/>
    <d v="2001-05-30T08:10:10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83"/>
    <s v="CBOHN010"/>
    <s v="CMALLOR"/>
    <s v="ST-CA"/>
    <x v="0"/>
    <x v="0"/>
    <x v="0"/>
    <n v="96060365"/>
    <n v="625822.1"/>
    <n v="12"/>
    <d v="2001-05-31T21:00:00"/>
    <d v="2001-05-31T21:00:00"/>
  </r>
  <r>
    <x v="40"/>
    <x v="0"/>
    <n v="400"/>
    <n v="3"/>
    <n v="1308896"/>
    <d v="2001-05-30T08:10:56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83"/>
    <s v="CBOHN010"/>
    <s v="CMALLOR"/>
    <s v="ST-CA"/>
    <x v="0"/>
    <x v="0"/>
    <x v="0"/>
    <n v="96060365"/>
    <n v="625827.1"/>
    <n v="12"/>
    <d v="2001-05-31T21:00:00"/>
    <d v="2001-05-31T21:00:00"/>
  </r>
  <r>
    <x v="40"/>
    <x v="2"/>
    <n v="73600"/>
    <n v="368"/>
    <n v="1308904"/>
    <d v="2001-05-30T08:11:17"/>
    <s v="Aquila Energy Marketing Corporation"/>
    <x v="1"/>
    <x v="0"/>
    <x v="0"/>
    <x v="0"/>
    <x v="3"/>
    <n v="33009"/>
    <s v="US Pwr Phy Firm  NEPOOL Peak             Oct-Dec01       USD/MWh"/>
    <x v="1"/>
    <x v="3"/>
    <x v="0"/>
    <x v="0"/>
    <x v="0"/>
    <n v="51"/>
    <s v="JEFFK003"/>
    <s v="DDAVIS"/>
    <s v="LT-New England"/>
    <x v="0"/>
    <x v="0"/>
    <x v="0"/>
    <n v="96009016"/>
    <n v="625831.1"/>
    <n v="18"/>
    <d v="2001-10-01T17:11:00"/>
    <d v="2001-12-31T17:11:00"/>
  </r>
  <r>
    <x v="40"/>
    <x v="0"/>
    <n v="160"/>
    <n v="1.2"/>
    <n v="1309004"/>
    <d v="2001-05-30T08:15:52"/>
    <s v="BP Energy Company"/>
    <x v="1"/>
    <x v="0"/>
    <x v="0"/>
    <x v="0"/>
    <x v="1"/>
    <n v="48328"/>
    <s v="US Pwr Phy CAISO NP15 OffPk odd-lot      31May01         USD/MWh"/>
    <x v="1"/>
    <x v="10"/>
    <x v="0"/>
    <x v="0"/>
    <x v="0"/>
    <n v="94"/>
    <s v="CBOHN010"/>
    <s v="JMORRIS4"/>
    <s v="ST-CA"/>
    <x v="0"/>
    <x v="0"/>
    <x v="0"/>
    <n v="96060365"/>
    <n v="625864.1"/>
    <n v="12"/>
    <d v="2001-05-31T21:00:00"/>
    <d v="2001-05-31T21:00:00"/>
  </r>
  <r>
    <x v="40"/>
    <x v="0"/>
    <n v="400"/>
    <n v="3"/>
    <n v="1309005"/>
    <d v="2001-05-30T08:15:56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95"/>
    <s v="CBOHN010"/>
    <s v="CMALLOR"/>
    <s v="ST-CA"/>
    <x v="0"/>
    <x v="0"/>
    <x v="0"/>
    <n v="96060365"/>
    <n v="625865.1"/>
    <n v="12"/>
    <d v="2001-05-31T21:00:00"/>
    <d v="2001-05-31T21:00:00"/>
  </r>
  <r>
    <x v="40"/>
    <x v="2"/>
    <n v="24000"/>
    <n v="120"/>
    <n v="1309136"/>
    <d v="2001-05-30T08:22:36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43.5"/>
    <s v="MARKTH11"/>
    <s v="MLORENZ"/>
    <s v="LT-ECAR"/>
    <x v="0"/>
    <x v="0"/>
    <x v="0"/>
    <n v="96004396"/>
    <n v="625908.1"/>
    <n v="64245"/>
    <d v="2001-06-01T17:03:00"/>
    <d v="2001-06-30T17:03:00"/>
  </r>
  <r>
    <x v="40"/>
    <x v="2"/>
    <n v="73600"/>
    <n v="368"/>
    <n v="1309325"/>
    <d v="2001-05-30T08:29:50"/>
    <s v="Aquila Energy Marketing Corporation"/>
    <x v="4"/>
    <x v="0"/>
    <x v="0"/>
    <x v="0"/>
    <x v="10"/>
    <n v="34797"/>
    <s v="US Pwr Phy Unp B ERCOT Peak              Oct-Dec01       USD/MWh"/>
    <x v="3"/>
    <x v="0"/>
    <x v="0"/>
    <x v="0"/>
    <x v="0"/>
    <n v="34.25"/>
    <s v="BDAH1234"/>
    <s v="DSMITH3"/>
    <s v="LT-ERCOT"/>
    <x v="0"/>
    <x v="0"/>
    <x v="0"/>
    <n v="96009016"/>
    <n v="625941.1"/>
    <n v="18"/>
    <d v="2001-10-01T00:00:00"/>
    <d v="2001-12-31T00:00:00"/>
  </r>
  <r>
    <x v="40"/>
    <x v="2"/>
    <n v="24000"/>
    <n v="120"/>
    <n v="1309540"/>
    <d v="2001-05-30T08:37:17"/>
    <s v="Carolina Power &amp; Light Company"/>
    <x v="1"/>
    <x v="0"/>
    <x v="0"/>
    <x v="0"/>
    <x v="3"/>
    <n v="3749"/>
    <s v="US Pwr Phy Firm  Cinergy Peak            Jun01           USD/MWh"/>
    <x v="1"/>
    <x v="3"/>
    <x v="0"/>
    <x v="0"/>
    <x v="0"/>
    <n v="46.75"/>
    <s v="ZACHA007"/>
    <s v="CDORLAN"/>
    <s v="ST-ECAR"/>
    <x v="0"/>
    <x v="0"/>
    <x v="0"/>
    <m/>
    <n v="625965.1"/>
    <n v="27457"/>
    <d v="2001-06-01T17:11:00"/>
    <d v="2001-06-30T17:11:00"/>
  </r>
  <r>
    <x v="40"/>
    <x v="2"/>
    <n v="4000"/>
    <n v="20"/>
    <n v="1311423"/>
    <d v="2001-05-30T09:34:07"/>
    <s v="Select Energy, Inc."/>
    <x v="0"/>
    <x v="0"/>
    <x v="0"/>
    <x v="0"/>
    <x v="3"/>
    <n v="29083"/>
    <s v="US Pwr Phy Firm  NEPOOL Peak             04-08Jun01      USD/MWh"/>
    <x v="3"/>
    <x v="0"/>
    <x v="0"/>
    <x v="0"/>
    <x v="0"/>
    <n v="44"/>
    <s v="NepoolDesk"/>
    <s v="GGUPTA"/>
    <s v="ST-New England"/>
    <x v="0"/>
    <x v="0"/>
    <x v="0"/>
    <n v="96021791"/>
    <n v="626109.1"/>
    <n v="64168"/>
    <d v="2001-06-04T21:00:00"/>
    <d v="2001-06-08T21:00:00"/>
  </r>
  <r>
    <x v="40"/>
    <x v="1"/>
    <n v="300000"/>
    <n v="75"/>
    <n v="1311466"/>
    <d v="2001-05-30T09:36:17"/>
    <s v="Virginia Power Energy Marketing, Inc."/>
    <x v="1"/>
    <x v="0"/>
    <x v="0"/>
    <x v="1"/>
    <x v="4"/>
    <n v="49337"/>
    <s v="US Gas Swap      IF HHub                 Jun01           USD/MM"/>
    <x v="1"/>
    <x v="4"/>
    <x v="0"/>
    <x v="1"/>
    <x v="0"/>
    <n v="3.7250000000000001"/>
    <s v="GREGH002"/>
    <s v="SBRAWNE"/>
    <s v="FT-East"/>
    <x v="1"/>
    <x v="0"/>
    <x v="1"/>
    <n v="96030230"/>
    <s v="VC9417.1"/>
    <n v="66652"/>
    <d v="2001-06-01T21:00:00"/>
    <d v="2001-06-30T21:00:00"/>
  </r>
  <r>
    <x v="40"/>
    <x v="1"/>
    <n v="150000"/>
    <n v="37.5"/>
    <n v="1311516"/>
    <d v="2001-05-30T09:38:55"/>
    <s v="Tenaska Marketing Ventures"/>
    <x v="1"/>
    <x v="0"/>
    <x v="0"/>
    <x v="1"/>
    <x v="4"/>
    <n v="49337"/>
    <s v="US Gas Swap      IF HHub                 Jun01           USD/MM"/>
    <x v="1"/>
    <x v="2"/>
    <x v="0"/>
    <x v="1"/>
    <x v="0"/>
    <n v="3.7250000000000001"/>
    <s v="CHRISW001"/>
    <s v="SBRAWNE"/>
    <s v="FT-East"/>
    <x v="1"/>
    <x v="0"/>
    <x v="1"/>
    <n v="95001227"/>
    <s v="VC9441.1"/>
    <n v="208"/>
    <d v="2001-06-01T21:00:00"/>
    <d v="2001-06-30T21:00:00"/>
  </r>
  <r>
    <x v="40"/>
    <x v="2"/>
    <n v="24000"/>
    <n v="120"/>
    <n v="1311713"/>
    <d v="2001-05-30T09:50:08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46.5"/>
    <s v="PJMPower"/>
    <s v="JQUENET"/>
    <s v="LT-PJM"/>
    <x v="0"/>
    <x v="0"/>
    <x v="0"/>
    <n v="96057479"/>
    <n v="626154.1"/>
    <n v="55134"/>
    <d v="2001-06-01T14:12:00"/>
    <d v="2001-06-30T14:12:00"/>
  </r>
  <r>
    <x v="40"/>
    <x v="1"/>
    <n v="2140000"/>
    <n v="535"/>
    <n v="1311816"/>
    <d v="2001-05-30T09:55:22"/>
    <s v="El Paso Merchant Energy, L.P."/>
    <x v="1"/>
    <x v="0"/>
    <x v="0"/>
    <x v="1"/>
    <x v="2"/>
    <n v="39374"/>
    <s v="US Gas Basis     NGI Chicago             Apr-Oct02       USD/MM"/>
    <x v="1"/>
    <x v="4"/>
    <x v="0"/>
    <x v="1"/>
    <x v="0"/>
    <n v="6.5000000000000002E-2"/>
    <s v="CHRISW001"/>
    <s v="GSTOREY"/>
    <s v="FT-ONTARIO"/>
    <x v="1"/>
    <x v="0"/>
    <x v="1"/>
    <n v="96045266"/>
    <s v="VC9602.1"/>
    <n v="53350"/>
    <d v="2002-04-01T00:00:00"/>
    <d v="2002-10-31T00:00:00"/>
  </r>
  <r>
    <x v="40"/>
    <x v="0"/>
    <n v="12000"/>
    <n v="90"/>
    <n v="1312085"/>
    <d v="2001-05-30T10:20:28"/>
    <s v="Williams Energy Marketing &amp; Trading Company"/>
    <x v="1"/>
    <x v="0"/>
    <x v="0"/>
    <x v="0"/>
    <x v="0"/>
    <n v="49075"/>
    <s v="US Pwr Phy Firm  PALVE Peak              Jun01           USD/MWh"/>
    <x v="0"/>
    <x v="0"/>
    <x v="0"/>
    <x v="0"/>
    <x v="0"/>
    <n v="245"/>
    <s v="CBOHN010"/>
    <s v="MFISCHE2"/>
    <s v="ST-SW"/>
    <x v="0"/>
    <x v="0"/>
    <x v="0"/>
    <n v="96004396"/>
    <n v="626242.1"/>
    <n v="64245"/>
    <d v="2001-06-01T21:00:00"/>
    <d v="2001-06-30T21:00:00"/>
  </r>
  <r>
    <x v="40"/>
    <x v="1"/>
    <n v="150000"/>
    <n v="45"/>
    <n v="1312228"/>
    <d v="2001-05-30T10:36:24"/>
    <s v="Reliant Energy Services, Inc."/>
    <x v="0"/>
    <x v="0"/>
    <x v="0"/>
    <x v="1"/>
    <x v="4"/>
    <n v="28313"/>
    <s v="US Gas Daily     Kern River/Opal         Jun01           USD/MM"/>
    <x v="1"/>
    <x v="2"/>
    <x v="0"/>
    <x v="1"/>
    <x v="0"/>
    <n v="2.52"/>
    <s v="USGasWest"/>
    <s v="SSOUTH"/>
    <s v="West-NW"/>
    <x v="1"/>
    <x v="0"/>
    <x v="1"/>
    <n v="96000103"/>
    <s v="VC9929.1"/>
    <n v="65268"/>
    <d v="2001-06-01T21:00:00"/>
    <d v="2001-06-30T21:00:00"/>
  </r>
  <r>
    <x v="40"/>
    <x v="1"/>
    <n v="150000"/>
    <n v="45"/>
    <n v="1312405"/>
    <d v="2001-05-30T10:52:03"/>
    <s v="Western Gas Resources, Inc."/>
    <x v="0"/>
    <x v="0"/>
    <x v="0"/>
    <x v="1"/>
    <x v="4"/>
    <n v="28313"/>
    <s v="US Gas Daily     Kern River/Opal         Jun01           USD/MM"/>
    <x v="1"/>
    <x v="2"/>
    <x v="0"/>
    <x v="1"/>
    <x v="0"/>
    <n v="2.4750000000000001"/>
    <s v="USGasWest"/>
    <s v="SSOUTH"/>
    <s v="West-NW"/>
    <x v="1"/>
    <x v="0"/>
    <x v="1"/>
    <n v="95000242"/>
    <s v="VD0041.1"/>
    <n v="232"/>
    <d v="2001-06-01T21:00:00"/>
    <d v="2001-06-30T21:00:00"/>
  </r>
  <r>
    <x v="40"/>
    <x v="2"/>
    <n v="24000"/>
    <n v="120"/>
    <n v="1312669"/>
    <d v="2001-05-30T11:32:58"/>
    <s v="Allegheny Energy Supply Company, LLC"/>
    <x v="1"/>
    <x v="0"/>
    <x v="0"/>
    <x v="0"/>
    <x v="3"/>
    <n v="26302"/>
    <s v="US Pwr Phy Firm  TVA Peak                Jun01           USD/MWh"/>
    <x v="3"/>
    <x v="0"/>
    <x v="0"/>
    <x v="0"/>
    <x v="0"/>
    <n v="47.5"/>
    <s v="CHRISB008"/>
    <s v="JKING6"/>
    <s v="LT-SERC"/>
    <x v="0"/>
    <x v="0"/>
    <x v="0"/>
    <n v="96037738"/>
    <n v="626371.1"/>
    <n v="72209"/>
    <d v="2001-06-01T14:25:00"/>
    <d v="2001-06-30T14:25:00"/>
  </r>
  <r>
    <x v="40"/>
    <x v="2"/>
    <n v="24000"/>
    <n v="120"/>
    <n v="1312873"/>
    <d v="2001-05-30T11:58:27"/>
    <s v="Dynegy Power Marketing, Inc."/>
    <x v="4"/>
    <x v="0"/>
    <x v="0"/>
    <x v="0"/>
    <x v="3"/>
    <n v="26302"/>
    <s v="US Pwr Phy Firm  TVA Peak                Jun01           USD/MWh"/>
    <x v="1"/>
    <x v="3"/>
    <x v="0"/>
    <x v="0"/>
    <x v="0"/>
    <n v="46.75"/>
    <s v="LRAT1234"/>
    <s v="JKING6"/>
    <s v="LT-SERC"/>
    <x v="0"/>
    <x v="0"/>
    <x v="0"/>
    <n v="96020035"/>
    <n v="626422.1"/>
    <n v="71108"/>
    <d v="2001-06-01T14:25:00"/>
    <d v="2001-06-30T14:25:00"/>
  </r>
  <r>
    <x v="40"/>
    <x v="2"/>
    <n v="24000"/>
    <n v="120"/>
    <n v="1312941"/>
    <d v="2001-05-30T12:09:11"/>
    <s v="Duke Energy Trading and Marketing, L.L.C."/>
    <x v="1"/>
    <x v="0"/>
    <x v="0"/>
    <x v="0"/>
    <x v="3"/>
    <n v="32554"/>
    <s v="US Pwr Phy Firm  PJM-W Peak              Jun01           USD/MWh"/>
    <x v="3"/>
    <x v="0"/>
    <x v="0"/>
    <x v="0"/>
    <x v="0"/>
    <n v="45.25"/>
    <s v="ZACHA007"/>
    <s v="JQUENET"/>
    <s v="LT-PJM"/>
    <x v="0"/>
    <x v="0"/>
    <x v="0"/>
    <n v="96028954"/>
    <n v="626440.1"/>
    <n v="54979"/>
    <d v="2001-06-01T14:12:00"/>
    <d v="2001-06-30T14:12:00"/>
  </r>
  <r>
    <x v="40"/>
    <x v="2"/>
    <n v="24000"/>
    <n v="120"/>
    <n v="1312949"/>
    <d v="2001-05-30T12:09:42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45.5"/>
    <s v="PJMPower"/>
    <s v="JQUENET"/>
    <s v="LT-PJM"/>
    <x v="0"/>
    <x v="0"/>
    <x v="0"/>
    <n v="96005582"/>
    <n v="626442.1"/>
    <n v="53461"/>
    <d v="2001-06-01T14:12:00"/>
    <d v="2001-06-30T14:12:00"/>
  </r>
  <r>
    <x v="40"/>
    <x v="2"/>
    <n v="47200"/>
    <n v="236"/>
    <n v="1313077"/>
    <d v="2001-05-30T12:29:31"/>
    <s v="Aquila Energy Marketing Corporation"/>
    <x v="1"/>
    <x v="0"/>
    <x v="0"/>
    <x v="0"/>
    <x v="3"/>
    <n v="33296"/>
    <s v="US Pwr Phy Firm  Entergy Peak            Jan-Feb02       USD/MWh"/>
    <x v="3"/>
    <x v="0"/>
    <x v="0"/>
    <x v="0"/>
    <x v="0"/>
    <n v="37.75"/>
    <s v="GOZBOB12"/>
    <s v="MCARSON2"/>
    <s v="ST-SPP"/>
    <x v="0"/>
    <x v="0"/>
    <x v="0"/>
    <n v="96009016"/>
    <n v="626479.1"/>
    <n v="18"/>
    <d v="2002-01-01T14:16:00"/>
    <d v="2002-02-28T14:16:00"/>
  </r>
  <r>
    <x v="40"/>
    <x v="2"/>
    <n v="49600"/>
    <n v="248"/>
    <n v="1313259"/>
    <d v="2001-05-30T12:52:24"/>
    <s v="Virginia Electric and Power Company"/>
    <x v="0"/>
    <x v="0"/>
    <x v="0"/>
    <x v="0"/>
    <x v="3"/>
    <n v="34035"/>
    <s v="US Pwr Phy Firm  PJM-W OffPk             Jul-Aug01       USD/MWh"/>
    <x v="3"/>
    <x v="0"/>
    <x v="0"/>
    <x v="0"/>
    <x v="0"/>
    <n v="25.75"/>
    <s v="PJMPower"/>
    <s v="RBENSON"/>
    <s v="LT-PJM"/>
    <x v="0"/>
    <x v="0"/>
    <x v="0"/>
    <m/>
    <n v="626514.1"/>
    <n v="3246"/>
    <d v="2001-07-01T14:12:00"/>
    <d v="2001-08-31T14:12:00"/>
  </r>
  <r>
    <x v="40"/>
    <x v="2"/>
    <n v="24000"/>
    <n v="120"/>
    <n v="1313294"/>
    <d v="2001-05-30T12:56:05"/>
    <s v="BP Energy Company"/>
    <x v="0"/>
    <x v="0"/>
    <x v="0"/>
    <x v="0"/>
    <x v="3"/>
    <n v="7473"/>
    <s v="US Pwr Phy Firm  NEPOOL Peak             Jun01           USD/MWh"/>
    <x v="3"/>
    <x v="0"/>
    <x v="0"/>
    <x v="0"/>
    <x v="0"/>
    <n v="48.5"/>
    <s v="NepoolDesk"/>
    <s v="GGUPTA"/>
    <s v="LT-New England"/>
    <x v="0"/>
    <x v="0"/>
    <x v="0"/>
    <n v="96060365"/>
    <n v="626524.1"/>
    <n v="12"/>
    <d v="2001-06-01T17:11:00"/>
    <d v="2001-06-30T17:11:00"/>
  </r>
  <r>
    <x v="40"/>
    <x v="2"/>
    <n v="24000"/>
    <n v="120"/>
    <n v="1313451"/>
    <d v="2001-05-30T13:03:37"/>
    <s v="Southern Company Services, Inc."/>
    <x v="4"/>
    <x v="0"/>
    <x v="0"/>
    <x v="0"/>
    <x v="3"/>
    <n v="51050"/>
    <s v="US Pwr Phy Firm  SOCO Peak               Jun01           USD/MWh"/>
    <x v="1"/>
    <x v="3"/>
    <x v="0"/>
    <x v="0"/>
    <x v="0"/>
    <n v="55.5"/>
    <s v="SDOB1234"/>
    <s v="KPRESTO"/>
    <s v="LT-SERC"/>
    <x v="0"/>
    <x v="0"/>
    <x v="0"/>
    <m/>
    <n v="626549.1"/>
    <n v="26428"/>
    <d v="2001-06-01T21:00:00"/>
    <d v="2001-06-30T21:00:00"/>
  </r>
  <r>
    <x v="40"/>
    <x v="2"/>
    <n v="24000"/>
    <n v="120"/>
    <n v="1313520"/>
    <d v="2001-05-30T13:06:13"/>
    <s v="BP Energy Company"/>
    <x v="4"/>
    <x v="0"/>
    <x v="0"/>
    <x v="0"/>
    <x v="10"/>
    <n v="34802"/>
    <s v="US Pwr Phy Unp B ERCOT Peak              Jun01           USD/MWh"/>
    <x v="1"/>
    <x v="3"/>
    <x v="0"/>
    <x v="0"/>
    <x v="0"/>
    <n v="42.25"/>
    <s v="MSMI1234"/>
    <s v="RBALLATO"/>
    <s v="LT-ERCOT"/>
    <x v="0"/>
    <x v="0"/>
    <x v="0"/>
    <n v="96060365"/>
    <n v="626558.1"/>
    <n v="12"/>
    <d v="2001-06-01T00:00:00"/>
    <d v="2001-06-30T00:00:00"/>
  </r>
  <r>
    <x v="40"/>
    <x v="2"/>
    <n v="24000"/>
    <n v="120"/>
    <n v="1313711"/>
    <d v="2001-05-30T13:13:05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45.75"/>
    <s v="PJMPower"/>
    <s v="JQUENET"/>
    <s v="LT-PJM"/>
    <x v="0"/>
    <x v="0"/>
    <x v="0"/>
    <n v="96057479"/>
    <n v="626589.1"/>
    <n v="55134"/>
    <d v="2001-06-01T14:12:00"/>
    <d v="2001-06-30T14:12:00"/>
  </r>
  <r>
    <x v="40"/>
    <x v="2"/>
    <n v="800"/>
    <n v="4"/>
    <n v="1314538"/>
    <d v="2001-05-30T13:52:12"/>
    <s v="Virginia Electric and Power Company"/>
    <x v="0"/>
    <x v="0"/>
    <x v="0"/>
    <x v="0"/>
    <x v="3"/>
    <n v="29086"/>
    <s v="US Pwr Phy Firm  PJM-W Peak              01Jun01         USD/MWh"/>
    <x v="3"/>
    <x v="0"/>
    <x v="0"/>
    <x v="0"/>
    <x v="0"/>
    <n v="24.95"/>
    <s v="PJMPower"/>
    <s v="JQUENET"/>
    <s v="ST-PJM"/>
    <x v="0"/>
    <x v="0"/>
    <x v="0"/>
    <m/>
    <n v="626762.1"/>
    <n v="3246"/>
    <d v="2001-06-01T21:00:00"/>
    <d v="2001-06-01T21:00:00"/>
  </r>
  <r>
    <x v="40"/>
    <x v="1"/>
    <n v="1510000"/>
    <n v="377.5"/>
    <n v="1314557"/>
    <d v="2001-05-30T13:53:05"/>
    <s v="Reliant Energy Services, Inc."/>
    <x v="1"/>
    <x v="0"/>
    <x v="0"/>
    <x v="1"/>
    <x v="2"/>
    <n v="29762"/>
    <s v="US Gas Basis     NGI Chicago             Nov01-Mar02     USD/MM"/>
    <x v="4"/>
    <x v="0"/>
    <x v="0"/>
    <x v="1"/>
    <x v="0"/>
    <n v="0.16500000000000001"/>
    <s v="CHRISW001"/>
    <s v="GSTOREY"/>
    <s v="FT-ONTARIO"/>
    <x v="1"/>
    <x v="0"/>
    <x v="1"/>
    <n v="96000103"/>
    <s v="VD3148.1"/>
    <n v="65268"/>
    <d v="2001-11-01T00:00:00"/>
    <d v="2002-03-31T00:00:00"/>
  </r>
  <r>
    <x v="40"/>
    <x v="2"/>
    <n v="4000"/>
    <n v="20"/>
    <n v="1314562"/>
    <d v="2001-05-30T13:53:20"/>
    <s v="Virginia Electric and Power Company"/>
    <x v="0"/>
    <x v="0"/>
    <x v="0"/>
    <x v="0"/>
    <x v="3"/>
    <n v="51358"/>
    <s v="US Pwr Phy Firm  PJM-W Peak              11-15Jun01      USD/MWh"/>
    <x v="3"/>
    <x v="0"/>
    <x v="0"/>
    <x v="0"/>
    <x v="0"/>
    <n v="42"/>
    <s v="PJMPower"/>
    <s v="JQUENET"/>
    <s v="ST-PJM"/>
    <x v="0"/>
    <x v="0"/>
    <x v="0"/>
    <m/>
    <n v="626768.1"/>
    <n v="3246"/>
    <d v="2001-06-11T21:00:00"/>
    <d v="2001-06-15T21:00:00"/>
  </r>
  <r>
    <x v="40"/>
    <x v="0"/>
    <n v="800"/>
    <n v="6"/>
    <n v="1314578"/>
    <d v="2001-05-30T13:54:14"/>
    <s v="Axia Energy, LP"/>
    <x v="1"/>
    <x v="0"/>
    <x v="0"/>
    <x v="0"/>
    <x v="0"/>
    <n v="29412"/>
    <s v="US Pwr Phy Firm  PALVE Peak              01-02Jun01      USD/MWh"/>
    <x v="1"/>
    <x v="1"/>
    <x v="0"/>
    <x v="0"/>
    <x v="0"/>
    <n v="166"/>
    <s v="CBOHN010"/>
    <s v="HSALISBU"/>
    <s v="ST-SW"/>
    <x v="0"/>
    <x v="0"/>
    <x v="0"/>
    <n v="96050496"/>
    <n v="626772.1"/>
    <n v="91219"/>
    <d v="2001-06-01T21:00:00"/>
    <d v="2001-06-02T21:00:00"/>
  </r>
  <r>
    <x v="40"/>
    <x v="2"/>
    <n v="24000"/>
    <n v="120"/>
    <n v="1314652"/>
    <d v="2001-05-30T14:01:31"/>
    <s v="BP Energy Company"/>
    <x v="4"/>
    <x v="0"/>
    <x v="0"/>
    <x v="0"/>
    <x v="10"/>
    <n v="34800"/>
    <s v="US Pwr Phy Unp B ERCOT Peak              Sep01           USD/MWh"/>
    <x v="1"/>
    <x v="3"/>
    <x v="0"/>
    <x v="0"/>
    <x v="0"/>
    <n v="44.25"/>
    <s v="MSMI1234"/>
    <s v="DSMITH3"/>
    <s v="LT-ERCOT"/>
    <x v="0"/>
    <x v="0"/>
    <x v="0"/>
    <n v="96060365"/>
    <n v="626784.1"/>
    <n v="12"/>
    <d v="2001-09-01T00:00:00"/>
    <d v="2001-09-30T00:00:00"/>
  </r>
  <r>
    <x v="40"/>
    <x v="1"/>
    <n v="155000"/>
    <n v="38.75"/>
    <n v="1314854"/>
    <d v="2001-05-30T14:16:59"/>
    <s v="Barrett Resources Corporation"/>
    <x v="1"/>
    <x v="0"/>
    <x v="0"/>
    <x v="1"/>
    <x v="2"/>
    <n v="36136"/>
    <s v="US Gas Basis     NWPL RkyMtn             Jul01           USD/MM"/>
    <x v="1"/>
    <x v="2"/>
    <x v="0"/>
    <x v="1"/>
    <x v="0"/>
    <n v="-1.3049999999999999"/>
    <s v="SCOTTK01"/>
    <s v="FERMIS"/>
    <s v="FT - North West"/>
    <x v="1"/>
    <x v="0"/>
    <x v="1"/>
    <n v="95000337"/>
    <s v="VD2904.1"/>
    <n v="687"/>
    <d v="2001-07-01T21:00:00"/>
    <d v="2001-07-31T21:00:00"/>
  </r>
  <r>
    <x v="40"/>
    <x v="2"/>
    <n v="47200"/>
    <n v="236"/>
    <n v="1314963"/>
    <d v="2001-05-30T14:31:08"/>
    <s v="BP Energy Company"/>
    <x v="4"/>
    <x v="0"/>
    <x v="0"/>
    <x v="0"/>
    <x v="10"/>
    <n v="34839"/>
    <s v="US Pwr Phy Unp B ERCOT Peak              Jan-Feb02       USD/MWh"/>
    <x v="1"/>
    <x v="3"/>
    <x v="0"/>
    <x v="0"/>
    <x v="0"/>
    <n v="36.5"/>
    <s v="MSMI1234"/>
    <s v="DSMITH3"/>
    <s v="LT-ERCOT"/>
    <x v="0"/>
    <x v="0"/>
    <x v="0"/>
    <n v="96060365"/>
    <n v="626832.1"/>
    <n v="12"/>
    <d v="2002-01-01T00:00:00"/>
    <d v="2002-02-28T00:00:00"/>
  </r>
  <r>
    <x v="40"/>
    <x v="1"/>
    <n v="155000"/>
    <n v="38.75"/>
    <n v="1315057"/>
    <d v="2001-05-30T14:53:53"/>
    <s v="Barrett Resources Corporation"/>
    <x v="1"/>
    <x v="0"/>
    <x v="0"/>
    <x v="1"/>
    <x v="2"/>
    <n v="36136"/>
    <s v="US Gas Basis     NWPL RkyMtn             Jul01           USD/MM"/>
    <x v="1"/>
    <x v="2"/>
    <x v="0"/>
    <x v="1"/>
    <x v="0"/>
    <n v="-1.31"/>
    <s v="SCOTTK01"/>
    <s v="FERMIS"/>
    <s v="FT - North West"/>
    <x v="1"/>
    <x v="0"/>
    <x v="1"/>
    <n v="95000337"/>
    <s v="VD2626.1"/>
    <n v="687"/>
    <d v="2001-07-01T21:00:00"/>
    <d v="2001-07-31T21:00:00"/>
  </r>
  <r>
    <x v="40"/>
    <x v="2"/>
    <n v="24000"/>
    <n v="120"/>
    <n v="1315075"/>
    <d v="2001-05-30T14:57:43"/>
    <s v="Utilicorp United Inc."/>
    <x v="1"/>
    <x v="0"/>
    <x v="0"/>
    <x v="0"/>
    <x v="3"/>
    <n v="26313"/>
    <s v="US Pwr Phy Firm  Entergy Peak            Sep01           USD/MWh"/>
    <x v="3"/>
    <x v="0"/>
    <x v="0"/>
    <x v="0"/>
    <x v="0"/>
    <n v="43"/>
    <s v="MARKTH11"/>
    <s v="MCARSON2"/>
    <s v="LT-SPP"/>
    <x v="0"/>
    <x v="0"/>
    <x v="0"/>
    <m/>
    <n v="626882.1"/>
    <n v="169"/>
    <d v="2001-09-01T14:16:00"/>
    <d v="2001-09-30T14:16:00"/>
  </r>
  <r>
    <x v="41"/>
    <x v="2"/>
    <n v="4000"/>
    <n v="20"/>
    <n v="1315852"/>
    <d v="2001-05-31T06:28:09"/>
    <s v="Constellation Power Source, Inc."/>
    <x v="0"/>
    <x v="0"/>
    <x v="0"/>
    <x v="0"/>
    <x v="3"/>
    <n v="29089"/>
    <s v="US Pwr Phy Firm  PJM-W Peak              04-08Jun01      USD/MWh"/>
    <x v="1"/>
    <x v="3"/>
    <x v="0"/>
    <x v="0"/>
    <x v="0"/>
    <n v="30.5"/>
    <s v="PJMPower"/>
    <s v="JQUENET"/>
    <s v="ST-PJM"/>
    <x v="0"/>
    <x v="0"/>
    <x v="0"/>
    <n v="96057479"/>
    <n v="627103.1"/>
    <n v="55134"/>
    <d v="2001-06-04T21:00:00"/>
    <d v="2001-06-08T21:00:00"/>
  </r>
  <r>
    <x v="41"/>
    <x v="2"/>
    <n v="4000"/>
    <n v="20"/>
    <n v="1315906"/>
    <d v="2001-05-31T06:38:49"/>
    <s v="Constellation Power Source, Inc."/>
    <x v="0"/>
    <x v="0"/>
    <x v="0"/>
    <x v="0"/>
    <x v="3"/>
    <n v="51358"/>
    <s v="US Pwr Phy Firm  PJM-W Peak              11-15Jun01      USD/MWh"/>
    <x v="1"/>
    <x v="3"/>
    <x v="0"/>
    <x v="0"/>
    <x v="0"/>
    <n v="35.5"/>
    <s v="PJMPower"/>
    <s v="JQUENET"/>
    <s v="ST-PJM"/>
    <x v="0"/>
    <x v="0"/>
    <x v="0"/>
    <n v="96057479"/>
    <n v="627140.1"/>
    <n v="55134"/>
    <d v="2001-06-11T21:00:00"/>
    <d v="2001-06-15T21:00:00"/>
  </r>
  <r>
    <x v="41"/>
    <x v="2"/>
    <n v="800"/>
    <n v="4"/>
    <n v="1316071"/>
    <d v="2001-05-31T07:04:34"/>
    <s v="Northern Indiana Public Service Company"/>
    <x v="4"/>
    <x v="0"/>
    <x v="0"/>
    <x v="0"/>
    <x v="3"/>
    <n v="29062"/>
    <s v="US Pwr Phy Firm  COMED Peak              01Jun01         USD/MWh"/>
    <x v="3"/>
    <x v="0"/>
    <x v="0"/>
    <x v="0"/>
    <x v="0"/>
    <n v="19.75"/>
    <s v="TPAR1234"/>
    <s v="MLORENZ"/>
    <s v="ST-Main"/>
    <x v="0"/>
    <x v="0"/>
    <x v="0"/>
    <n v="96000079"/>
    <n v="627239.1"/>
    <n v="154"/>
    <d v="2001-06-01T21:00:00"/>
    <d v="2001-06-01T21:00:00"/>
  </r>
  <r>
    <x v="41"/>
    <x v="2"/>
    <n v="47200"/>
    <n v="236"/>
    <n v="1316181"/>
    <d v="2001-05-31T07:14:57"/>
    <s v="Mirant Americas Energy Marketing, L.P."/>
    <x v="1"/>
    <x v="0"/>
    <x v="0"/>
    <x v="0"/>
    <x v="3"/>
    <n v="33302"/>
    <s v="US Pwr Phy Firm  NEPOOL Peak             Jan-Feb02       USD/MWh"/>
    <x v="1"/>
    <x v="3"/>
    <x v="0"/>
    <x v="0"/>
    <x v="0"/>
    <n v="59"/>
    <s v="JEFFK003"/>
    <s v="DDAVIS"/>
    <s v="LT-New England"/>
    <x v="0"/>
    <x v="0"/>
    <x v="0"/>
    <n v="96006417"/>
    <n v="627292.1"/>
    <n v="56264"/>
    <d v="2002-01-01T17:11:00"/>
    <d v="2002-02-28T17:11:00"/>
  </r>
  <r>
    <x v="41"/>
    <x v="2"/>
    <n v="4000"/>
    <n v="20"/>
    <n v="1316248"/>
    <d v="2001-05-31T07:22:00"/>
    <s v="Dynegy Power Marketing, Inc."/>
    <x v="1"/>
    <x v="0"/>
    <x v="0"/>
    <x v="0"/>
    <x v="3"/>
    <n v="51378"/>
    <s v="US Pwr Phy Firm  COMED Peak              04-08Jun01      USD/MWh"/>
    <x v="3"/>
    <x v="0"/>
    <x v="0"/>
    <x v="0"/>
    <x v="0"/>
    <n v="23"/>
    <s v="ZACHA007"/>
    <s v="MLORENZ"/>
    <s v="ST-Main"/>
    <x v="0"/>
    <x v="0"/>
    <x v="0"/>
    <n v="96020035"/>
    <n v="627319.1"/>
    <n v="71108"/>
    <d v="2001-06-04T21:00:00"/>
    <d v="2001-06-08T21:00:00"/>
  </r>
  <r>
    <x v="41"/>
    <x v="2"/>
    <n v="4000"/>
    <n v="20"/>
    <n v="1316359"/>
    <d v="2001-05-31T07:40:44"/>
    <s v="Williams Energy Marketing &amp; Trading Company"/>
    <x v="1"/>
    <x v="0"/>
    <x v="0"/>
    <x v="0"/>
    <x v="3"/>
    <n v="51386"/>
    <s v="US Pwr Phy Firm  Entergy Peak            04-08Jun01      USD/MWh"/>
    <x v="1"/>
    <x v="3"/>
    <x v="0"/>
    <x v="0"/>
    <x v="0"/>
    <n v="34.5"/>
    <s v="MARKTH11"/>
    <s v="MCARSON2"/>
    <s v="ST-SPP"/>
    <x v="0"/>
    <x v="0"/>
    <x v="0"/>
    <n v="96004396"/>
    <n v="627370.1"/>
    <n v="64245"/>
    <d v="2001-06-04T21:00:00"/>
    <d v="2001-06-08T21:00:00"/>
  </r>
  <r>
    <x v="41"/>
    <x v="2"/>
    <n v="21600"/>
    <n v="108"/>
    <n v="1316940"/>
    <d v="2001-05-31T08:13:37"/>
    <s v="BP Energy Company"/>
    <x v="4"/>
    <x v="0"/>
    <x v="0"/>
    <x v="0"/>
    <x v="10"/>
    <n v="32892"/>
    <s v="US Pwr Phy Unp B ERCOT Peak              04-30Jun01      USD/MWh"/>
    <x v="1"/>
    <x v="3"/>
    <x v="0"/>
    <x v="0"/>
    <x v="0"/>
    <n v="41.75"/>
    <s v="MSMI1234"/>
    <s v="RBALLATO"/>
    <s v="ST-ERCOT"/>
    <x v="0"/>
    <x v="0"/>
    <x v="0"/>
    <n v="96060365"/>
    <n v="627530.1"/>
    <n v="12"/>
    <d v="2001-06-04T21:00:00"/>
    <d v="2001-06-30T21:00:00"/>
  </r>
  <r>
    <x v="41"/>
    <x v="0"/>
    <n v="320"/>
    <n v="2.4"/>
    <n v="1317096"/>
    <d v="2001-05-31T08:19:24"/>
    <s v="BP Energy Company"/>
    <x v="1"/>
    <x v="0"/>
    <x v="0"/>
    <x v="0"/>
    <x v="1"/>
    <n v="48328"/>
    <s v="US Pwr Phy CAISO NP15 OffPk odd-lot      01-02Jun01      USD/MWh"/>
    <x v="1"/>
    <x v="10"/>
    <x v="0"/>
    <x v="0"/>
    <x v="0"/>
    <n v="83"/>
    <s v="CBOHN010"/>
    <s v="JMORRIS4"/>
    <s v="ST-CA"/>
    <x v="0"/>
    <x v="0"/>
    <x v="0"/>
    <n v="96060365"/>
    <n v="627586.1"/>
    <n v="12"/>
    <d v="2001-06-01T21:00:00"/>
    <d v="2001-06-02T21:00:00"/>
  </r>
  <r>
    <x v="41"/>
    <x v="0"/>
    <n v="800"/>
    <n v="6"/>
    <n v="1317128"/>
    <d v="2001-05-31T08:21:02"/>
    <s v="BP Energy Company"/>
    <x v="1"/>
    <x v="0"/>
    <x v="0"/>
    <x v="0"/>
    <x v="1"/>
    <n v="29383"/>
    <s v="US Pwr Phy CAISO NP15 OffPk              01-02Jun01      USD/MWh"/>
    <x v="1"/>
    <x v="1"/>
    <x v="0"/>
    <x v="0"/>
    <x v="0"/>
    <n v="83"/>
    <s v="CBOHN010"/>
    <s v="CMALLOR"/>
    <s v="ST-CA"/>
    <x v="0"/>
    <x v="0"/>
    <x v="0"/>
    <n v="96060365"/>
    <n v="627600.1"/>
    <n v="12"/>
    <d v="2001-06-01T21:00:00"/>
    <d v="2001-06-02T21:00:00"/>
  </r>
  <r>
    <x v="41"/>
    <x v="0"/>
    <n v="800"/>
    <n v="6"/>
    <n v="1317225"/>
    <d v="2001-05-31T08:24:46"/>
    <s v="BP Energy Company"/>
    <x v="1"/>
    <x v="0"/>
    <x v="0"/>
    <x v="0"/>
    <x v="1"/>
    <n v="29383"/>
    <s v="US Pwr Phy CAISO NP15 OffPk              01-02Jun01      USD/MWh"/>
    <x v="1"/>
    <x v="1"/>
    <x v="0"/>
    <x v="0"/>
    <x v="0"/>
    <n v="82"/>
    <s v="CBOHN010"/>
    <s v="CMALLOR"/>
    <s v="ST-CA"/>
    <x v="0"/>
    <x v="0"/>
    <x v="0"/>
    <n v="96060365"/>
    <n v="627620.1"/>
    <n v="12"/>
    <d v="2001-06-01T21:00:00"/>
    <d v="2001-06-02T21:00:00"/>
  </r>
  <r>
    <x v="41"/>
    <x v="0"/>
    <n v="320"/>
    <n v="2.4"/>
    <n v="1317263"/>
    <d v="2001-05-31T08:26:32"/>
    <s v="BP Energy Company"/>
    <x v="1"/>
    <x v="0"/>
    <x v="0"/>
    <x v="0"/>
    <x v="1"/>
    <n v="48326"/>
    <s v="US Pwr Phy CAISO NP15 Peak odd-lot       01-02Jun01      USD/MWh"/>
    <x v="1"/>
    <x v="10"/>
    <x v="0"/>
    <x v="0"/>
    <x v="0"/>
    <n v="163"/>
    <s v="CBOHN010"/>
    <s v="JMORRIS4"/>
    <s v="ST-CA"/>
    <x v="0"/>
    <x v="0"/>
    <x v="0"/>
    <n v="96060365"/>
    <n v="627633.1"/>
    <n v="12"/>
    <d v="2001-06-01T21:00:00"/>
    <d v="2001-06-02T21:00:00"/>
  </r>
  <r>
    <x v="41"/>
    <x v="2"/>
    <n v="47200"/>
    <n v="236"/>
    <n v="1317430"/>
    <d v="2001-05-31T08:33:24"/>
    <s v="Constellation Power Source, Inc."/>
    <x v="0"/>
    <x v="0"/>
    <x v="0"/>
    <x v="0"/>
    <x v="3"/>
    <n v="33302"/>
    <s v="US Pwr Phy Firm  NEPOOL Peak             Jan-Feb02       USD/MWh"/>
    <x v="3"/>
    <x v="0"/>
    <x v="0"/>
    <x v="0"/>
    <x v="0"/>
    <n v="59.25"/>
    <s v="NepoolDesk"/>
    <s v="DDAVIS"/>
    <s v="LT-New England"/>
    <x v="0"/>
    <x v="0"/>
    <x v="0"/>
    <n v="96057479"/>
    <n v="627669.1"/>
    <n v="55134"/>
    <d v="2002-01-01T17:11:00"/>
    <d v="2002-02-28T17:11:00"/>
  </r>
  <r>
    <x v="41"/>
    <x v="0"/>
    <n v="36800"/>
    <n v="276"/>
    <n v="1318434"/>
    <d v="2001-05-31T09:00:07"/>
    <s v="Duke Energy Trading and Marketing, L.L.C."/>
    <x v="1"/>
    <x v="0"/>
    <x v="0"/>
    <x v="0"/>
    <x v="0"/>
    <n v="33072"/>
    <s v="US Pwr Phy Firm  Mid-C Peak              Oct-Dec01       USD/MWh"/>
    <x v="0"/>
    <x v="0"/>
    <x v="0"/>
    <x v="0"/>
    <x v="0"/>
    <n v="177.5"/>
    <s v="CBOHN010"/>
    <s v="MSWERZB"/>
    <s v="LT-NW"/>
    <x v="0"/>
    <x v="0"/>
    <x v="0"/>
    <n v="96028954"/>
    <n v="627755.1"/>
    <n v="54979"/>
    <d v="2001-10-01T13:33:00"/>
    <d v="2001-12-31T13:33:00"/>
  </r>
  <r>
    <x v="41"/>
    <x v="0"/>
    <n v="36800"/>
    <n v="276"/>
    <n v="1318435"/>
    <d v="2001-05-31T09:00:08"/>
    <s v="Duke Energy Trading and Marketing, L.L.C."/>
    <x v="1"/>
    <x v="0"/>
    <x v="0"/>
    <x v="0"/>
    <x v="0"/>
    <n v="33073"/>
    <s v="US Pwr Phy Firm  COB N/S Peak            Oct-Dec01       USD/MWh"/>
    <x v="1"/>
    <x v="1"/>
    <x v="0"/>
    <x v="0"/>
    <x v="0"/>
    <n v="174.5"/>
    <s v="CBOHN010"/>
    <s v="MSWERZB"/>
    <s v="LT-NW"/>
    <x v="0"/>
    <x v="0"/>
    <x v="0"/>
    <n v="96028954"/>
    <n v="627756.1"/>
    <n v="54979"/>
    <d v="2001-10-01T13:33:00"/>
    <d v="2001-12-31T13:33:00"/>
  </r>
  <r>
    <x v="41"/>
    <x v="1"/>
    <n v="3650000"/>
    <n v="912.5"/>
    <n v="1318502"/>
    <d v="2001-05-31T09:01:39"/>
    <s v="El Paso Merchant Energy, L.P."/>
    <x v="1"/>
    <x v="0"/>
    <x v="0"/>
    <x v="1"/>
    <x v="2"/>
    <n v="50650"/>
    <s v="US Gas Basis     Waha                    Jan-Dec02       USD/MM"/>
    <x v="1"/>
    <x v="4"/>
    <x v="0"/>
    <x v="1"/>
    <x v="0"/>
    <n v="-2.5000000000000001E-2"/>
    <s v="CHRISW001"/>
    <s v="EBASS"/>
    <s v="FT-Texas"/>
    <x v="1"/>
    <x v="0"/>
    <x v="1"/>
    <n v="96045266"/>
    <s v="VD4770.1"/>
    <n v="53350"/>
    <d v="2002-01-01T00:00:00"/>
    <d v="2002-12-31T00:00:00"/>
  </r>
  <r>
    <x v="41"/>
    <x v="2"/>
    <n v="21600"/>
    <n v="108"/>
    <n v="1320011"/>
    <d v="2001-05-31T09:42:40"/>
    <s v="American Electric Power Service Corporation"/>
    <x v="4"/>
    <x v="0"/>
    <x v="0"/>
    <x v="0"/>
    <x v="3"/>
    <n v="29065"/>
    <s v="US Pwr Phy Firm  Cinergy Peak            04-30Jun01      USD/MWh"/>
    <x v="1"/>
    <x v="3"/>
    <x v="0"/>
    <x v="0"/>
    <x v="0"/>
    <n v="41"/>
    <s v="LRAT1234"/>
    <s v="CDORLAN"/>
    <s v="ST-ECAR"/>
    <x v="0"/>
    <x v="0"/>
    <x v="0"/>
    <n v="96014731"/>
    <n v="627857.1"/>
    <n v="26269"/>
    <d v="2001-06-04T21:00:00"/>
    <d v="2001-06-30T21:00:00"/>
  </r>
  <r>
    <x v="41"/>
    <x v="1"/>
    <n v="155000"/>
    <n v="38.75"/>
    <n v="1320066"/>
    <d v="2001-05-31T09:45:33"/>
    <s v="Marathon Oil Company"/>
    <x v="3"/>
    <x v="0"/>
    <x v="0"/>
    <x v="1"/>
    <x v="2"/>
    <n v="41313"/>
    <s v="US Gas Basis     CIG Rky Mtn             Jul01           USD/MM"/>
    <x v="1"/>
    <x v="2"/>
    <x v="0"/>
    <x v="1"/>
    <x v="0"/>
    <n v="-1.26"/>
    <s v="SHAL1234"/>
    <s v="FERMIS"/>
    <s v="FT - North West"/>
    <x v="1"/>
    <x v="0"/>
    <x v="1"/>
    <m/>
    <s v="VD5442.1"/>
    <n v="2094"/>
    <d v="2001-07-01T21:00:00"/>
    <d v="2001-07-31T21:00:00"/>
  </r>
  <r>
    <x v="41"/>
    <x v="2"/>
    <n v="21600"/>
    <n v="108"/>
    <n v="1320238"/>
    <d v="2001-05-31T09:54:53"/>
    <s v="Reliant Energy Services, Inc."/>
    <x v="4"/>
    <x v="0"/>
    <x v="0"/>
    <x v="0"/>
    <x v="3"/>
    <n v="29084"/>
    <s v="US Pwr Phy Firm  PJM-W Peak              04-30Jun01      USD/MWh"/>
    <x v="1"/>
    <x v="3"/>
    <x v="0"/>
    <x v="0"/>
    <x v="0"/>
    <n v="43.5"/>
    <s v="TPAR1234"/>
    <s v="JQUENET"/>
    <s v="ST-PJM"/>
    <x v="0"/>
    <x v="0"/>
    <x v="0"/>
    <n v="96053024"/>
    <n v="627903.1"/>
    <n v="65268"/>
    <d v="2001-06-04T21:00:00"/>
    <d v="2001-06-30T21:00:00"/>
  </r>
  <r>
    <x v="41"/>
    <x v="1"/>
    <n v="1070000"/>
    <n v="267.5"/>
    <n v="1320619"/>
    <d v="2001-05-31T10:28:46"/>
    <s v="Aquila Risk Management Corporation"/>
    <x v="1"/>
    <x v="0"/>
    <x v="0"/>
    <x v="1"/>
    <x v="5"/>
    <n v="32954"/>
    <s v="CAN Gas Basis    AECO                    Apr-Oct02       USD/MM"/>
    <x v="1"/>
    <x v="2"/>
    <x v="0"/>
    <x v="1"/>
    <x v="0"/>
    <n v="-0.38500000000000001"/>
    <s v="CHRISW001"/>
    <s v="JMCKAY"/>
    <s v="FT-CAND-EGSC"/>
    <x v="1"/>
    <x v="0"/>
    <x v="2"/>
    <n v="96041878"/>
    <s v="VD5774.1"/>
    <n v="11135"/>
    <d v="2002-04-01T00:00:00"/>
    <d v="2002-10-31T00:00:00"/>
  </r>
  <r>
    <x v="41"/>
    <x v="0"/>
    <n v="12000"/>
    <n v="90"/>
    <n v="1320628"/>
    <d v="2001-05-31T10:29:17"/>
    <s v="Constellation Power Source, Inc."/>
    <x v="0"/>
    <x v="0"/>
    <x v="0"/>
    <x v="0"/>
    <x v="1"/>
    <n v="40597"/>
    <s v="US Pwr Phy CAISO SP15 Peak               Sep01           USD/MWh"/>
    <x v="1"/>
    <x v="1"/>
    <x v="0"/>
    <x v="0"/>
    <x v="0"/>
    <n v="173"/>
    <s v="POWERWEST"/>
    <s v="RBADEER"/>
    <s v="LT-CA"/>
    <x v="0"/>
    <x v="0"/>
    <x v="0"/>
    <n v="96057479"/>
    <n v="627988.1"/>
    <n v="55134"/>
    <d v="2001-09-01T21:00:00"/>
    <d v="2001-09-30T21:00:00"/>
  </r>
  <r>
    <x v="41"/>
    <x v="1"/>
    <n v="1070000"/>
    <n v="267.5"/>
    <n v="1320631"/>
    <d v="2001-05-31T10:29:25"/>
    <s v="Aquila Risk Management Corporation"/>
    <x v="1"/>
    <x v="0"/>
    <x v="0"/>
    <x v="1"/>
    <x v="5"/>
    <n v="32954"/>
    <s v="CAN Gas Basis    AECO                    Apr-Oct02       USD/MM"/>
    <x v="1"/>
    <x v="2"/>
    <x v="0"/>
    <x v="1"/>
    <x v="0"/>
    <n v="-0.38500000000000001"/>
    <s v="CHRISW001"/>
    <s v="JMCKAY"/>
    <s v="FT-CAND-EGSC"/>
    <x v="1"/>
    <x v="0"/>
    <x v="2"/>
    <n v="96041878"/>
    <s v="VD5780.1"/>
    <n v="11135"/>
    <d v="2002-04-01T00:00:00"/>
    <d v="2002-10-31T00:00:00"/>
  </r>
  <r>
    <x v="41"/>
    <x v="2"/>
    <n v="21600"/>
    <n v="108"/>
    <n v="1320630"/>
    <d v="2001-05-31T10:29:25"/>
    <s v="MidAmerican Energy Company"/>
    <x v="1"/>
    <x v="0"/>
    <x v="0"/>
    <x v="0"/>
    <x v="3"/>
    <n v="29065"/>
    <s v="US Pwr Phy Firm  Cinergy Peak            04-30Jun01      USD/MWh"/>
    <x v="1"/>
    <x v="3"/>
    <x v="0"/>
    <x v="0"/>
    <x v="0"/>
    <n v="42.5"/>
    <s v="MARKTH11"/>
    <s v="CDORLAN"/>
    <s v="ST-ECAR"/>
    <x v="0"/>
    <x v="0"/>
    <x v="0"/>
    <m/>
    <n v="627991.1"/>
    <n v="45492"/>
    <d v="2001-06-04T21:00:00"/>
    <d v="2001-06-30T21:00:00"/>
  </r>
  <r>
    <x v="41"/>
    <x v="1"/>
    <n v="1070000"/>
    <n v="267.5"/>
    <n v="1320635"/>
    <d v="2001-05-31T10:29:50"/>
    <s v="Aquila Risk Management Corporation"/>
    <x v="1"/>
    <x v="0"/>
    <x v="0"/>
    <x v="1"/>
    <x v="5"/>
    <n v="32954"/>
    <s v="CAN Gas Basis    AECO                    Apr-Oct02       USD/MM"/>
    <x v="1"/>
    <x v="2"/>
    <x v="0"/>
    <x v="1"/>
    <x v="0"/>
    <n v="-0.38500000000000001"/>
    <s v="CHRISW001"/>
    <s v="JMCKAY"/>
    <s v="FT-CAND-EGSC"/>
    <x v="1"/>
    <x v="0"/>
    <x v="2"/>
    <n v="96041878"/>
    <s v="VD5781.1"/>
    <n v="11135"/>
    <d v="2002-04-01T00:00:00"/>
    <d v="2002-10-31T00:00:00"/>
  </r>
  <r>
    <x v="41"/>
    <x v="2"/>
    <n v="73600"/>
    <n v="368"/>
    <n v="1320782"/>
    <d v="2001-05-31T10:42:51"/>
    <s v="BP Energy Company"/>
    <x v="4"/>
    <x v="0"/>
    <x v="0"/>
    <x v="0"/>
    <x v="10"/>
    <n v="34797"/>
    <s v="US Pwr Phy Unp B ERCOT Peak              Oct-Dec01       USD/MWh"/>
    <x v="1"/>
    <x v="3"/>
    <x v="0"/>
    <x v="0"/>
    <x v="0"/>
    <n v="34"/>
    <s v="MSMI1234"/>
    <s v="DSMITH3"/>
    <s v="LT-ERCOT"/>
    <x v="0"/>
    <x v="0"/>
    <x v="0"/>
    <n v="96060365"/>
    <n v="628042.1"/>
    <n v="12"/>
    <d v="2001-10-01T00:00:00"/>
    <d v="2001-12-31T00:00:00"/>
  </r>
  <r>
    <x v="41"/>
    <x v="2"/>
    <n v="4000"/>
    <n v="20"/>
    <n v="1321208"/>
    <d v="2001-05-31T11:27:11"/>
    <s v="Duke Energy Trading and Marketing, L.L.C."/>
    <x v="1"/>
    <x v="0"/>
    <x v="0"/>
    <x v="0"/>
    <x v="3"/>
    <n v="51370"/>
    <s v="US Pwr Phy Firm  TVA Peak                04-08Jun01      USD/MWh"/>
    <x v="3"/>
    <x v="0"/>
    <x v="0"/>
    <x v="0"/>
    <x v="0"/>
    <n v="25.75"/>
    <s v="ZACHA007"/>
    <s v="JKING6"/>
    <s v="ST-SERC"/>
    <x v="0"/>
    <x v="0"/>
    <x v="0"/>
    <n v="96028954"/>
    <n v="628165.1"/>
    <n v="54979"/>
    <d v="2001-06-04T21:00:00"/>
    <d v="2001-06-08T21:00:00"/>
  </r>
  <r>
    <x v="41"/>
    <x v="2"/>
    <n v="4000"/>
    <n v="20"/>
    <n v="1321425"/>
    <d v="2001-05-31T12:05:58"/>
    <s v="Virginia Electric and Power Company"/>
    <x v="0"/>
    <x v="0"/>
    <x v="0"/>
    <x v="0"/>
    <x v="3"/>
    <n v="29089"/>
    <s v="US Pwr Phy Firm  PJM-W Peak              04-08Jun01      USD/MWh"/>
    <x v="3"/>
    <x v="0"/>
    <x v="0"/>
    <x v="0"/>
    <x v="0"/>
    <n v="27.5"/>
    <s v="PJMPower"/>
    <s v="JQUENET"/>
    <s v="ST-PJM"/>
    <x v="0"/>
    <x v="0"/>
    <x v="0"/>
    <m/>
    <n v="628220.1"/>
    <n v="3246"/>
    <d v="2001-06-04T21:00:00"/>
    <d v="2001-06-08T21:00:00"/>
  </r>
  <r>
    <x v="41"/>
    <x v="2"/>
    <n v="73600"/>
    <n v="368"/>
    <n v="1321500"/>
    <d v="2001-05-31T12:12:38"/>
    <s v="Dynegy Power Marketing, Inc."/>
    <x v="1"/>
    <x v="0"/>
    <x v="0"/>
    <x v="0"/>
    <x v="3"/>
    <n v="33278"/>
    <s v="US Pwr Phy Firm  COMED Peak              Oct-Dec01       USD/MWh"/>
    <x v="3"/>
    <x v="0"/>
    <x v="0"/>
    <x v="0"/>
    <x v="0"/>
    <n v="32.549999999999997"/>
    <s v="MARKTH11"/>
    <s v="FSTURM"/>
    <s v="LT-ECAR"/>
    <x v="0"/>
    <x v="0"/>
    <x v="0"/>
    <n v="96020035"/>
    <n v="628226.1"/>
    <n v="71108"/>
    <d v="2001-10-01T17:03:00"/>
    <d v="2001-12-31T17:03:00"/>
  </r>
  <r>
    <x v="41"/>
    <x v="2"/>
    <n v="73600"/>
    <n v="368"/>
    <n v="1321579"/>
    <d v="2001-05-31T12:22:42"/>
    <s v="Dynegy Power Marketing, Inc."/>
    <x v="1"/>
    <x v="0"/>
    <x v="0"/>
    <x v="0"/>
    <x v="3"/>
    <n v="33278"/>
    <s v="US Pwr Phy Firm  COMED Peak              Oct-Dec01       USD/MWh"/>
    <x v="1"/>
    <x v="3"/>
    <x v="0"/>
    <x v="0"/>
    <x v="0"/>
    <n v="32.549999999999997"/>
    <s v="MARKTH11"/>
    <s v="FSTURM"/>
    <s v="LT-ECAR"/>
    <x v="0"/>
    <x v="0"/>
    <x v="0"/>
    <n v="96020035"/>
    <n v="628252.1"/>
    <n v="71108"/>
    <d v="2001-10-01T17:03:00"/>
    <d v="2001-12-31T17:03:00"/>
  </r>
  <r>
    <x v="41"/>
    <x v="2"/>
    <n v="4000"/>
    <n v="20"/>
    <n v="1321735"/>
    <d v="2001-05-31T12:40:39"/>
    <s v="Virginia Electric and Power Company"/>
    <x v="0"/>
    <x v="0"/>
    <x v="0"/>
    <x v="0"/>
    <x v="3"/>
    <n v="29089"/>
    <s v="US Pwr Phy Firm  PJM-W Peak              04-08Jun01      USD/MWh"/>
    <x v="1"/>
    <x v="3"/>
    <x v="0"/>
    <x v="0"/>
    <x v="0"/>
    <n v="27.75"/>
    <s v="PJMPower"/>
    <s v="JQUENET"/>
    <s v="ST-PJM"/>
    <x v="0"/>
    <x v="0"/>
    <x v="0"/>
    <m/>
    <n v="628275.1"/>
    <n v="3246"/>
    <d v="2001-06-04T21:00:00"/>
    <d v="2001-06-08T21:00:00"/>
  </r>
  <r>
    <x v="41"/>
    <x v="2"/>
    <n v="73600"/>
    <n v="368"/>
    <n v="1322242"/>
    <d v="2001-05-31T13:19:11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0"/>
    <s v="NepoolDesk"/>
    <s v="DDAVIS"/>
    <s v="LT-New England"/>
    <x v="0"/>
    <x v="0"/>
    <x v="0"/>
    <n v="96006417"/>
    <n v="628360.1"/>
    <n v="56264"/>
    <d v="2001-10-01T17:11:00"/>
    <d v="2001-12-31T17:11:00"/>
  </r>
  <r>
    <x v="41"/>
    <x v="2"/>
    <n v="800"/>
    <n v="4"/>
    <n v="1322778"/>
    <d v="2001-05-31T14:08:18"/>
    <s v="Constellation Power Source, Inc."/>
    <x v="1"/>
    <x v="0"/>
    <x v="0"/>
    <x v="0"/>
    <x v="3"/>
    <n v="29080"/>
    <s v="US Pwr Phy Firm  NEPOOL Peak             04Jun01         USD/MWh"/>
    <x v="1"/>
    <x v="3"/>
    <x v="0"/>
    <x v="0"/>
    <x v="0"/>
    <n v="39.5"/>
    <s v="JEFFK003"/>
    <s v="GGUPTA"/>
    <s v="ST-New England"/>
    <x v="0"/>
    <x v="0"/>
    <x v="0"/>
    <n v="96057479"/>
    <n v="628442.1"/>
    <n v="55134"/>
    <d v="2001-06-04T21:00:00"/>
    <d v="2001-06-04T21:00:00"/>
  </r>
  <r>
    <x v="41"/>
    <x v="1"/>
    <n v="2140000"/>
    <n v="535"/>
    <n v="1322849"/>
    <d v="2001-05-31T14:20:31"/>
    <s v="El Paso Merchant Energy, L.P."/>
    <x v="3"/>
    <x v="0"/>
    <x v="0"/>
    <x v="1"/>
    <x v="2"/>
    <n v="39374"/>
    <s v="US Gas Basis     NGI Chicago             Apr-Oct02       USD/MM"/>
    <x v="1"/>
    <x v="4"/>
    <x v="0"/>
    <x v="1"/>
    <x v="0"/>
    <n v="6.25E-2"/>
    <s v="FPIC1234"/>
    <s v="GSTOREY"/>
    <s v="FT-ONTARIO"/>
    <x v="1"/>
    <x v="0"/>
    <x v="1"/>
    <n v="96045266"/>
    <s v="VD7462.1"/>
    <n v="53350"/>
    <d v="2002-04-01T00:00:00"/>
    <d v="2002-10-31T00:00:00"/>
  </r>
  <r>
    <x v="41"/>
    <x v="2"/>
    <n v="4000"/>
    <n v="20"/>
    <n v="1322881"/>
    <d v="2001-05-31T14:29:45"/>
    <s v="Dynegy Power Marketing, Inc."/>
    <x v="1"/>
    <x v="0"/>
    <x v="0"/>
    <x v="0"/>
    <x v="3"/>
    <n v="51378"/>
    <s v="US Pwr Phy Firm  COMED Peak              04-08Jun01      USD/MWh"/>
    <x v="3"/>
    <x v="0"/>
    <x v="0"/>
    <x v="0"/>
    <x v="0"/>
    <n v="23.5"/>
    <s v="ZACHA007"/>
    <s v="MLORENZ"/>
    <s v="ST-Main"/>
    <x v="0"/>
    <x v="0"/>
    <x v="0"/>
    <n v="96020035"/>
    <n v="628464.1"/>
    <n v="71108"/>
    <d v="2001-06-04T21:00:00"/>
    <d v="2001-06-08T21:00:00"/>
  </r>
  <r>
    <x v="41"/>
    <x v="1"/>
    <n v="1070000"/>
    <n v="321"/>
    <n v="1322922"/>
    <d v="2001-05-31T14:46:02"/>
    <s v="Puget Sound Energy, Inc."/>
    <x v="0"/>
    <x v="0"/>
    <x v="0"/>
    <x v="1"/>
    <x v="2"/>
    <n v="41225"/>
    <s v="US Gas Basis     NWPL RkyMtn             Apr-Oct02       USD/MM"/>
    <x v="2"/>
    <x v="0"/>
    <x v="0"/>
    <x v="1"/>
    <x v="0"/>
    <n v="-0.83250000000000002"/>
    <s v="USGasWest"/>
    <s v="FERMIS"/>
    <s v="FT - North West"/>
    <x v="1"/>
    <x v="0"/>
    <x v="1"/>
    <m/>
    <s v="VD7718.1"/>
    <n v="54279"/>
    <d v="2002-04-01T00:00:00"/>
    <d v="2002-10-31T00:00:00"/>
  </r>
  <r>
    <x v="41"/>
    <x v="2"/>
    <n v="4000"/>
    <n v="20"/>
    <n v="1323058"/>
    <d v="2001-05-31T15:09:39"/>
    <s v="Wabash Valley Power Association Inc."/>
    <x v="1"/>
    <x v="0"/>
    <x v="0"/>
    <x v="0"/>
    <x v="3"/>
    <n v="51378"/>
    <s v="US Pwr Phy Firm  COMED Peak              04-08Jun01      USD/MWh"/>
    <x v="1"/>
    <x v="3"/>
    <x v="0"/>
    <x v="0"/>
    <x v="0"/>
    <n v="23.5"/>
    <s v="GOZBOB12"/>
    <s v="MLORENZ"/>
    <s v="ST-Main"/>
    <x v="0"/>
    <x v="0"/>
    <x v="0"/>
    <n v="96056752"/>
    <n v="628542.1"/>
    <n v="3254"/>
    <d v="2001-06-04T21:00:00"/>
    <d v="2001-06-08T21:00:00"/>
  </r>
  <r>
    <x v="42"/>
    <x v="2"/>
    <n v="20800"/>
    <n v="104"/>
    <n v="1323788"/>
    <d v="2001-06-01T06:53:36"/>
    <s v="Allegheny Energy Supply Company, LLC"/>
    <x v="1"/>
    <x v="0"/>
    <x v="0"/>
    <x v="0"/>
    <x v="3"/>
    <n v="29071"/>
    <s v="US Pwr Phy Firm  Entergy Peak            05-30Jun01      USD/MWh"/>
    <x v="3"/>
    <x v="0"/>
    <x v="0"/>
    <x v="0"/>
    <x v="0"/>
    <n v="47"/>
    <s v="CHRISB008"/>
    <s v="MCARSON2"/>
    <s v="ST-SPP"/>
    <x v="0"/>
    <x v="0"/>
    <x v="0"/>
    <n v="96037738"/>
    <n v="628961.1"/>
    <n v="72209"/>
    <d v="2001-06-05T21:00:00"/>
    <d v="2001-06-30T21:00:00"/>
  </r>
  <r>
    <x v="42"/>
    <x v="2"/>
    <n v="800"/>
    <n v="4"/>
    <n v="1324046"/>
    <d v="2001-06-01T07:32:33"/>
    <s v="Conectiv Energy Supply, Inc."/>
    <x v="4"/>
    <x v="0"/>
    <x v="0"/>
    <x v="0"/>
    <x v="3"/>
    <n v="29088"/>
    <s v="US Pwr Phy Firm  PJM-W Peak              04Jun01         USD/MWh"/>
    <x v="3"/>
    <x v="0"/>
    <x v="0"/>
    <x v="0"/>
    <x v="0"/>
    <n v="25.05"/>
    <s v="TPAR1234"/>
    <s v="JQUENET"/>
    <s v="ST-PJM"/>
    <x v="0"/>
    <x v="0"/>
    <x v="0"/>
    <n v="96047472"/>
    <n v="629100.1"/>
    <n v="71243"/>
    <d v="2001-06-04T21:00:00"/>
    <d v="2001-06-04T21:00:00"/>
  </r>
  <r>
    <x v="42"/>
    <x v="0"/>
    <n v="800"/>
    <n v="6"/>
    <n v="1324683"/>
    <d v="2001-06-01T08:13:52"/>
    <s v="Williams Energy Marketing &amp; Trading Company"/>
    <x v="1"/>
    <x v="0"/>
    <x v="0"/>
    <x v="0"/>
    <x v="0"/>
    <n v="24950"/>
    <s v="US Pwr Phy Firm  PALVE OffPk             03-04Jun01      USD/MWh"/>
    <x v="1"/>
    <x v="1"/>
    <x v="0"/>
    <x v="0"/>
    <x v="0"/>
    <n v="85"/>
    <s v="CBOHN010"/>
    <s v="MFISCHE2"/>
    <s v="ST-SW"/>
    <x v="0"/>
    <x v="0"/>
    <x v="0"/>
    <n v="96004396"/>
    <n v="629260.1"/>
    <n v="64245"/>
    <d v="2001-06-03T21:00:00"/>
    <d v="2001-06-04T21:00:00"/>
  </r>
  <r>
    <x v="42"/>
    <x v="2"/>
    <n v="20800"/>
    <n v="104"/>
    <n v="1324824"/>
    <d v="2001-06-01T08:20:19"/>
    <s v="Duke Energy Trading and Marketing, L.L.C."/>
    <x v="1"/>
    <x v="0"/>
    <x v="0"/>
    <x v="0"/>
    <x v="3"/>
    <n v="29071"/>
    <s v="US Pwr Phy Firm  Entergy Peak            05-30Jun01      USD/MWh"/>
    <x v="1"/>
    <x v="3"/>
    <x v="0"/>
    <x v="0"/>
    <x v="0"/>
    <n v="48"/>
    <s v="ZACHA007"/>
    <s v="MCARSON2"/>
    <s v="ST-SPP"/>
    <x v="0"/>
    <x v="0"/>
    <x v="0"/>
    <n v="96028954"/>
    <n v="629300.1"/>
    <n v="54979"/>
    <d v="2001-06-05T21:00:00"/>
    <d v="2001-06-30T21:00:00"/>
  </r>
  <r>
    <x v="42"/>
    <x v="1"/>
    <n v="1510000"/>
    <n v="377.5"/>
    <n v="1324959"/>
    <d v="2001-06-01T08:25:59"/>
    <s v="Virginia Power Energy Marketing, Inc."/>
    <x v="1"/>
    <x v="0"/>
    <x v="0"/>
    <x v="1"/>
    <x v="2"/>
    <n v="35674"/>
    <s v="US Gas Basis     NNG Demarc              Nov01-Mar02     USD/MM"/>
    <x v="4"/>
    <x v="0"/>
    <x v="0"/>
    <x v="1"/>
    <x v="0"/>
    <n v="4.4999999999999998E-2"/>
    <s v="CHRISW001"/>
    <s v="ALEWIS"/>
    <s v="GD-CENTRAL"/>
    <x v="1"/>
    <x v="0"/>
    <x v="1"/>
    <n v="96030230"/>
    <s v="VD8928.1"/>
    <n v="66652"/>
    <d v="2001-11-01T00:00:00"/>
    <d v="2002-03-31T00:00:00"/>
  </r>
  <r>
    <x v="42"/>
    <x v="2"/>
    <n v="800"/>
    <n v="4"/>
    <n v="1325325"/>
    <d v="2001-06-01T08:38:16"/>
    <s v="NRG Power Marketing Inc."/>
    <x v="0"/>
    <x v="0"/>
    <x v="0"/>
    <x v="0"/>
    <x v="3"/>
    <n v="29082"/>
    <s v="US Pwr Phy Firm  NEPOOL Peak             04Jun01         USD/MWh"/>
    <x v="1"/>
    <x v="3"/>
    <x v="0"/>
    <x v="0"/>
    <x v="0"/>
    <n v="39.25"/>
    <s v="NepoolDesk"/>
    <s v="PBRODER"/>
    <s v="ST-New England"/>
    <x v="0"/>
    <x v="0"/>
    <x v="0"/>
    <m/>
    <n v="629411.1"/>
    <n v="69121"/>
    <d v="2001-06-04T21:00:00"/>
    <d v="2001-06-04T21:00:00"/>
  </r>
  <r>
    <x v="42"/>
    <x v="2"/>
    <n v="20800"/>
    <n v="104"/>
    <n v="1325652"/>
    <d v="2001-06-01T08:46:59"/>
    <s v="Constellation Power Source, Inc."/>
    <x v="1"/>
    <x v="0"/>
    <x v="0"/>
    <x v="0"/>
    <x v="3"/>
    <n v="29071"/>
    <s v="US Pwr Phy Firm  Entergy Peak            05-30Jun01      USD/MWh"/>
    <x v="1"/>
    <x v="3"/>
    <x v="0"/>
    <x v="0"/>
    <x v="0"/>
    <n v="48.5"/>
    <s v="MARKTH11"/>
    <s v="MCARSON2"/>
    <s v="ST-SPP"/>
    <x v="0"/>
    <x v="0"/>
    <x v="0"/>
    <n v="96057479"/>
    <n v="629440.1"/>
    <n v="55134"/>
    <d v="2001-06-05T21:00:00"/>
    <d v="2001-06-30T21:00:00"/>
  </r>
  <r>
    <x v="42"/>
    <x v="2"/>
    <n v="73600"/>
    <n v="368"/>
    <n v="1325660"/>
    <d v="2001-06-01T08:47:12"/>
    <s v="Axia Energy, LP"/>
    <x v="1"/>
    <x v="0"/>
    <x v="0"/>
    <x v="0"/>
    <x v="3"/>
    <n v="33009"/>
    <s v="US Pwr Phy Firm  NEPOOL Peak             Oct-Dec01       USD/MWh"/>
    <x v="3"/>
    <x v="0"/>
    <x v="0"/>
    <x v="0"/>
    <x v="0"/>
    <n v="50.5"/>
    <s v="JEFFK003"/>
    <s v="DDAVIS"/>
    <s v="LT-New England"/>
    <x v="0"/>
    <x v="0"/>
    <x v="0"/>
    <n v="96050496"/>
    <n v="629443.1"/>
    <n v="91219"/>
    <d v="2001-10-01T17:11:00"/>
    <d v="2001-12-31T17:11:00"/>
  </r>
  <r>
    <x v="42"/>
    <x v="2"/>
    <n v="73600"/>
    <n v="368"/>
    <n v="1325683"/>
    <d v="2001-06-01T08:47:55"/>
    <s v="Aquila Energy Marketing Corporation"/>
    <x v="1"/>
    <x v="0"/>
    <x v="0"/>
    <x v="0"/>
    <x v="3"/>
    <n v="33009"/>
    <s v="US Pwr Phy Firm  NEPOOL Peak             Oct-Dec01       USD/MWh"/>
    <x v="3"/>
    <x v="0"/>
    <x v="0"/>
    <x v="0"/>
    <x v="0"/>
    <n v="50.25"/>
    <s v="JEFFK003"/>
    <s v="DDAVIS"/>
    <s v="LT-New England"/>
    <x v="0"/>
    <x v="0"/>
    <x v="0"/>
    <n v="96009016"/>
    <n v="629446.1"/>
    <n v="18"/>
    <d v="2001-10-01T17:11:00"/>
    <d v="2001-12-31T17:11:00"/>
  </r>
  <r>
    <x v="42"/>
    <x v="2"/>
    <n v="3200"/>
    <n v="16"/>
    <n v="1325822"/>
    <d v="2001-06-01T08:51:17"/>
    <s v="HQ Energy Services (U.S.) Inc."/>
    <x v="0"/>
    <x v="0"/>
    <x v="0"/>
    <x v="0"/>
    <x v="3"/>
    <n v="29078"/>
    <s v="US Pwr Phy Firm  NEPOOL Peak             05-08Jun01      USD/MWh"/>
    <x v="3"/>
    <x v="0"/>
    <x v="0"/>
    <x v="0"/>
    <x v="0"/>
    <n v="40.5"/>
    <s v="NepoolDesk"/>
    <s v="PBRODER"/>
    <s v="ST-New England"/>
    <x v="0"/>
    <x v="0"/>
    <x v="0"/>
    <n v="96020991"/>
    <n v="629461.1"/>
    <n v="66682"/>
    <d v="2001-06-05T21:00:00"/>
    <d v="2001-06-08T21:00:00"/>
  </r>
  <r>
    <x v="42"/>
    <x v="2"/>
    <n v="24000"/>
    <n v="120"/>
    <n v="1327596"/>
    <d v="2001-06-01T09:45:40"/>
    <s v="Virginia Electric and Power Company"/>
    <x v="0"/>
    <x v="0"/>
    <x v="0"/>
    <x v="0"/>
    <x v="3"/>
    <n v="3942"/>
    <s v="US Pwr Phy Firm  PJM-W Peak              Sep01           USD/MWh"/>
    <x v="1"/>
    <x v="3"/>
    <x v="0"/>
    <x v="0"/>
    <x v="0"/>
    <n v="39.549999999999997"/>
    <s v="PJMPower"/>
    <s v="DDAVIS"/>
    <s v="LT-PJM"/>
    <x v="0"/>
    <x v="0"/>
    <x v="0"/>
    <m/>
    <n v="629565.1"/>
    <n v="3246"/>
    <d v="2001-09-01T14:12:00"/>
    <d v="2001-09-30T14:12:00"/>
  </r>
  <r>
    <x v="42"/>
    <x v="0"/>
    <n v="36800"/>
    <n v="276"/>
    <n v="1328610"/>
    <d v="2001-06-01T11:01:04"/>
    <s v="Duke Energy Trading and Marketing, L.L.C."/>
    <x v="0"/>
    <x v="0"/>
    <x v="0"/>
    <x v="0"/>
    <x v="0"/>
    <n v="30847"/>
    <s v="US Pwr Phy Firm  PALVE Peak              Oct-Dec01       USD/MWh"/>
    <x v="1"/>
    <x v="1"/>
    <x v="0"/>
    <x v="0"/>
    <x v="0"/>
    <n v="107"/>
    <s v="POWERWEST"/>
    <s v="MMOTLEY"/>
    <s v="ST-SW"/>
    <x v="0"/>
    <x v="0"/>
    <x v="0"/>
    <n v="96028954"/>
    <n v="629699.1"/>
    <n v="54979"/>
    <d v="2001-10-01T13:33:00"/>
    <d v="2001-12-31T13:33:00"/>
  </r>
  <r>
    <x v="42"/>
    <x v="0"/>
    <n v="36800"/>
    <n v="276"/>
    <n v="1328748"/>
    <d v="2001-06-01T11:34:04"/>
    <s v="Morgan Stanley Capital Group, Inc."/>
    <x v="0"/>
    <x v="0"/>
    <x v="0"/>
    <x v="0"/>
    <x v="1"/>
    <n v="29303"/>
    <s v="US Pwr Phy CAISO NP15 Peak               Oct-Dec01       USD/MWh"/>
    <x v="1"/>
    <x v="1"/>
    <x v="0"/>
    <x v="0"/>
    <x v="0"/>
    <n v="120"/>
    <s v="POWERWEST"/>
    <s v="RBADEER"/>
    <s v="LT-CA"/>
    <x v="0"/>
    <x v="0"/>
    <x v="0"/>
    <n v="96019669"/>
    <n v="629751.1"/>
    <n v="9409"/>
    <d v="2001-10-01T00:00:00"/>
    <d v="2001-12-31T00:00:00"/>
  </r>
  <r>
    <x v="42"/>
    <x v="2"/>
    <n v="3200"/>
    <n v="16"/>
    <n v="1329074"/>
    <d v="2001-06-01T12:31:47"/>
    <s v="Virginia Electric and Power Company"/>
    <x v="0"/>
    <x v="0"/>
    <x v="0"/>
    <x v="0"/>
    <x v="3"/>
    <n v="29085"/>
    <s v="US Pwr Phy Firm  PJM-W Peak              05-08Jun01      USD/MWh"/>
    <x v="3"/>
    <x v="0"/>
    <x v="0"/>
    <x v="0"/>
    <x v="0"/>
    <n v="27.5"/>
    <s v="PJMPower"/>
    <s v="JQUENET"/>
    <s v="ST-PJM"/>
    <x v="0"/>
    <x v="0"/>
    <x v="0"/>
    <m/>
    <n v="629856.1"/>
    <n v="3246"/>
    <d v="2001-06-05T21:00:00"/>
    <d v="2001-06-08T21:00:00"/>
  </r>
  <r>
    <x v="42"/>
    <x v="2"/>
    <n v="20800"/>
    <n v="104"/>
    <n v="1329387"/>
    <d v="2001-06-01T13:39:45"/>
    <s v="Allegheny Energy Supply Company, LLC"/>
    <x v="1"/>
    <x v="0"/>
    <x v="0"/>
    <x v="0"/>
    <x v="3"/>
    <n v="29071"/>
    <s v="US Pwr Phy Firm  Entergy Peak            05-30Jun01      USD/MWh"/>
    <x v="1"/>
    <x v="3"/>
    <x v="0"/>
    <x v="0"/>
    <x v="0"/>
    <n v="48.5"/>
    <s v="CHRISB008"/>
    <s v="MCARSON2"/>
    <s v="ST-SPP"/>
    <x v="0"/>
    <x v="0"/>
    <x v="0"/>
    <n v="96037738"/>
    <n v="629966.1"/>
    <n v="72209"/>
    <d v="2001-06-05T21:00:00"/>
    <d v="2001-06-30T21:00:00"/>
  </r>
  <r>
    <x v="42"/>
    <x v="2"/>
    <n v="24000"/>
    <n v="120"/>
    <n v="1329388"/>
    <d v="2001-06-01T13:39:56"/>
    <s v="Dynegy Power Marketing, Inc."/>
    <x v="1"/>
    <x v="0"/>
    <x v="0"/>
    <x v="0"/>
    <x v="3"/>
    <n v="51456"/>
    <s v="US Pwr Phy Firm  Cinergy OffPk           Sep01           USD/MWh"/>
    <x v="1"/>
    <x v="3"/>
    <x v="0"/>
    <x v="0"/>
    <x v="0"/>
    <n v="18"/>
    <s v="DCURTIS09"/>
    <s v="FSTURM"/>
    <s v="EPMI-Midwest"/>
    <x v="0"/>
    <x v="0"/>
    <x v="0"/>
    <n v="96020035"/>
    <n v="629967.1"/>
    <n v="71108"/>
    <d v="2001-09-01T21:00:00"/>
    <d v="2001-09-30T21:00:00"/>
  </r>
  <r>
    <x v="42"/>
    <x v="2"/>
    <n v="3200"/>
    <n v="16"/>
    <n v="1329518"/>
    <d v="2001-06-01T13:55:50"/>
    <s v="Reliant Energy Services, Inc."/>
    <x v="1"/>
    <x v="0"/>
    <x v="0"/>
    <x v="0"/>
    <x v="3"/>
    <n v="29066"/>
    <s v="US Pwr Phy Firm  Cinergy Peak            05-08Jun01      USD/MWh"/>
    <x v="1"/>
    <x v="3"/>
    <x v="0"/>
    <x v="0"/>
    <x v="0"/>
    <n v="23"/>
    <s v="CHRISB008"/>
    <s v="CDORLAN"/>
    <s v="ST-ECAR"/>
    <x v="0"/>
    <x v="0"/>
    <x v="0"/>
    <n v="96053024"/>
    <n v="630001.1"/>
    <n v="65268"/>
    <d v="2001-06-05T21:00:00"/>
    <d v="2001-06-08T21:00:00"/>
  </r>
  <r>
    <x v="42"/>
    <x v="2"/>
    <n v="24000"/>
    <n v="120"/>
    <n v="1329741"/>
    <d v="2001-06-01T14:41:14"/>
    <s v="BP Energy Company"/>
    <x v="4"/>
    <x v="0"/>
    <x v="0"/>
    <x v="0"/>
    <x v="3"/>
    <n v="3751"/>
    <s v="US Pwr Phy Firm  Cinergy Peak            Sep01           USD/MWh"/>
    <x v="1"/>
    <x v="3"/>
    <x v="0"/>
    <x v="0"/>
    <x v="0"/>
    <n v="36.25"/>
    <s v="LRAT1234"/>
    <s v="FSTURM"/>
    <s v="ST-ECAR"/>
    <x v="0"/>
    <x v="0"/>
    <x v="0"/>
    <n v="96060365"/>
    <n v="630052.1"/>
    <n v="12"/>
    <d v="2001-09-01T17:11:00"/>
    <d v="2001-09-30T17:11:00"/>
  </r>
  <r>
    <x v="42"/>
    <x v="2"/>
    <n v="73600"/>
    <n v="368"/>
    <n v="1329745"/>
    <d v="2001-06-01T14:45:13"/>
    <s v="American Electric Power Service Corporation"/>
    <x v="0"/>
    <x v="0"/>
    <x v="0"/>
    <x v="0"/>
    <x v="3"/>
    <n v="33009"/>
    <s v="US Pwr Phy Firm  NEPOOL Peak             Oct-Dec01       USD/MWh"/>
    <x v="3"/>
    <x v="0"/>
    <x v="0"/>
    <x v="0"/>
    <x v="0"/>
    <n v="50"/>
    <s v="NepoolDesk"/>
    <s v="DDAVIS"/>
    <s v="LT-New England"/>
    <x v="0"/>
    <x v="0"/>
    <x v="0"/>
    <n v="96014731"/>
    <n v="630055.1"/>
    <n v="26269"/>
    <d v="2001-10-01T17:11:00"/>
    <d v="2001-12-31T17:11:00"/>
  </r>
  <r>
    <x v="43"/>
    <x v="2"/>
    <n v="800"/>
    <n v="4"/>
    <n v="1330371"/>
    <d v="2001-06-04T06:55:02"/>
    <s v="Calpine Energy Services, L.P."/>
    <x v="0"/>
    <x v="0"/>
    <x v="0"/>
    <x v="0"/>
    <x v="3"/>
    <n v="29082"/>
    <s v="US Pwr Phy Firm  NEPOOL Peak             05Jun01         USD/MWh"/>
    <x v="3"/>
    <x v="0"/>
    <x v="0"/>
    <x v="0"/>
    <x v="0"/>
    <n v="36.75"/>
    <s v="NepoolDesk"/>
    <s v="PBRODER"/>
    <s v="ST-New England"/>
    <x v="0"/>
    <x v="0"/>
    <x v="0"/>
    <n v="96035737"/>
    <n v="630590.1"/>
    <n v="79689"/>
    <d v="2001-06-05T21:00:00"/>
    <d v="2001-06-05T21:00:00"/>
  </r>
  <r>
    <x v="43"/>
    <x v="2"/>
    <n v="800"/>
    <n v="4"/>
    <n v="1330373"/>
    <d v="2001-06-04T06:55:27"/>
    <s v="Cinergy Services, Inc."/>
    <x v="1"/>
    <x v="0"/>
    <x v="0"/>
    <x v="0"/>
    <x v="3"/>
    <n v="29075"/>
    <s v="US Pwr Phy Firm  Entergy Peak            05Jun01         USD/MWh"/>
    <x v="1"/>
    <x v="3"/>
    <x v="0"/>
    <x v="0"/>
    <x v="0"/>
    <n v="30.5"/>
    <s v="MARKTH11"/>
    <s v="MCARSON2"/>
    <s v="ST-SPP"/>
    <x v="0"/>
    <x v="0"/>
    <x v="0"/>
    <n v="96000149"/>
    <n v="630592.1"/>
    <n v="29335"/>
    <d v="2001-06-05T21:00:00"/>
    <d v="2001-06-05T21:00:00"/>
  </r>
  <r>
    <x v="43"/>
    <x v="2"/>
    <n v="800"/>
    <n v="4"/>
    <n v="1330517"/>
    <d v="2001-06-04T07:17:03"/>
    <s v="Aquila Energy Marketing Corporation"/>
    <x v="1"/>
    <x v="0"/>
    <x v="0"/>
    <x v="0"/>
    <x v="3"/>
    <n v="29082"/>
    <s v="US Pwr Phy Firm  NEPOOL Peak             05Jun01         USD/MWh"/>
    <x v="3"/>
    <x v="0"/>
    <x v="0"/>
    <x v="0"/>
    <x v="0"/>
    <n v="36.75"/>
    <s v="JEFFK003"/>
    <s v="PBRODER"/>
    <s v="ST-New England"/>
    <x v="0"/>
    <x v="0"/>
    <x v="0"/>
    <n v="96009016"/>
    <n v="630678.1"/>
    <n v="18"/>
    <d v="2001-06-05T21:00:00"/>
    <d v="2001-06-05T21:00:00"/>
  </r>
  <r>
    <x v="43"/>
    <x v="2"/>
    <n v="800"/>
    <n v="4"/>
    <n v="1330552"/>
    <d v="2001-06-04T07:23:31"/>
    <s v="Select Energy, Inc."/>
    <x v="0"/>
    <x v="0"/>
    <x v="0"/>
    <x v="0"/>
    <x v="3"/>
    <n v="29082"/>
    <s v="US Pwr Phy Firm  NEPOOL Peak             05Jun01         USD/MWh"/>
    <x v="3"/>
    <x v="0"/>
    <x v="0"/>
    <x v="0"/>
    <x v="0"/>
    <n v="37.5"/>
    <s v="NepoolDesk"/>
    <s v="PBRODER"/>
    <s v="ST-New England"/>
    <x v="0"/>
    <x v="0"/>
    <x v="0"/>
    <n v="96021791"/>
    <n v="630706.1"/>
    <n v="64168"/>
    <d v="2001-06-05T21:00:00"/>
    <d v="2001-06-05T21:00:00"/>
  </r>
  <r>
    <x v="43"/>
    <x v="2"/>
    <n v="800"/>
    <n v="4"/>
    <n v="1330685"/>
    <d v="2001-06-04T07:40:54"/>
    <s v="Southern Company Services, Inc."/>
    <x v="4"/>
    <x v="0"/>
    <x v="0"/>
    <x v="0"/>
    <x v="3"/>
    <n v="52437"/>
    <s v="US Pwr Phy Firm  SOCO Peak               05Jun01         USD/MWh"/>
    <x v="3"/>
    <x v="0"/>
    <x v="0"/>
    <x v="0"/>
    <x v="0"/>
    <n v="47"/>
    <s v="LRAT1234"/>
    <s v="KPRESTO"/>
    <s v="LT-SERC"/>
    <x v="0"/>
    <x v="0"/>
    <x v="0"/>
    <m/>
    <n v="630753.1"/>
    <n v="26428"/>
    <d v="2001-06-05T21:00:00"/>
    <d v="2001-06-05T21:00:00"/>
  </r>
  <r>
    <x v="43"/>
    <x v="0"/>
    <n v="400"/>
    <n v="3"/>
    <n v="1331027"/>
    <d v="2001-06-04T08:10:18"/>
    <s v="BP Energy Company"/>
    <x v="1"/>
    <x v="0"/>
    <x v="0"/>
    <x v="0"/>
    <x v="1"/>
    <n v="29487"/>
    <s v="US Pwr Phy CAISO NP15 Peak               05Jun01         USD/MWh"/>
    <x v="1"/>
    <x v="1"/>
    <x v="0"/>
    <x v="0"/>
    <x v="0"/>
    <n v="120"/>
    <s v="CBOHN010"/>
    <s v="JRICHTE"/>
    <s v="ST-CA"/>
    <x v="0"/>
    <x v="0"/>
    <x v="0"/>
    <n v="96060365"/>
    <n v="630859.1"/>
    <n v="12"/>
    <d v="2001-06-05T21:00:00"/>
    <d v="2001-06-05T21:00:00"/>
  </r>
  <r>
    <x v="43"/>
    <x v="0"/>
    <n v="400"/>
    <n v="3"/>
    <n v="1331091"/>
    <d v="2001-06-04T08:12:57"/>
    <s v="BP Energy Company"/>
    <x v="1"/>
    <x v="0"/>
    <x v="0"/>
    <x v="0"/>
    <x v="0"/>
    <n v="24950"/>
    <s v="US Pwr Phy Firm  PALVE OffPk             05Jun01         USD/MWh"/>
    <x v="0"/>
    <x v="0"/>
    <x v="0"/>
    <x v="0"/>
    <x v="0"/>
    <n v="25"/>
    <s v="CBOHN010"/>
    <s v="HSALISBU"/>
    <s v="ST-SW"/>
    <x v="0"/>
    <x v="0"/>
    <x v="0"/>
    <n v="96060365"/>
    <n v="630885.1"/>
    <n v="12"/>
    <d v="2001-06-05T21:00:00"/>
    <d v="2001-06-05T21:00:00"/>
  </r>
  <r>
    <x v="43"/>
    <x v="2"/>
    <n v="292000"/>
    <n v="1460"/>
    <n v="1331780"/>
    <d v="2001-06-04T08:40:20"/>
    <s v="Constellation Power Source, Inc."/>
    <x v="0"/>
    <x v="0"/>
    <x v="0"/>
    <x v="0"/>
    <x v="3"/>
    <n v="28399"/>
    <s v="US Pwr Phy Firm  NEPOOL Peak             Jan-Dec02       USD/MWh"/>
    <x v="3"/>
    <x v="0"/>
    <x v="0"/>
    <x v="0"/>
    <x v="0"/>
    <n v="53"/>
    <s v="NepoolDesk"/>
    <s v="DDAVIS"/>
    <s v="LT-New England"/>
    <x v="0"/>
    <x v="0"/>
    <x v="0"/>
    <n v="96057479"/>
    <n v="631043.1"/>
    <n v="55134"/>
    <d v="2002-01-01T17:11:00"/>
    <d v="2002-12-31T17:11:00"/>
  </r>
  <r>
    <x v="43"/>
    <x v="1"/>
    <n v="1230000"/>
    <n v="307.5"/>
    <n v="1332646"/>
    <d v="2001-06-04T09:02:03"/>
    <s v="CMS Marketing, Services and Trading Company"/>
    <x v="1"/>
    <x v="0"/>
    <x v="0"/>
    <x v="1"/>
    <x v="2"/>
    <n v="51635"/>
    <s v="US Gas Basis     EP Permian              Jul-Oct01       USD/MM"/>
    <x v="1"/>
    <x v="4"/>
    <x v="0"/>
    <x v="1"/>
    <x v="0"/>
    <n v="0.01"/>
    <s v="SCOTTK01"/>
    <s v="EBASS"/>
    <s v="FT-Texas"/>
    <x v="1"/>
    <x v="0"/>
    <x v="1"/>
    <n v="96014540"/>
    <s v="VE2657.1"/>
    <n v="53295"/>
    <d v="2001-07-01T00:00:00"/>
    <d v="2001-10-31T00:00:00"/>
  </r>
  <r>
    <x v="43"/>
    <x v="0"/>
    <n v="12400"/>
    <n v="93"/>
    <n v="1332730"/>
    <d v="2001-06-04T09:04:22"/>
    <s v="Constellation Power Source, Inc."/>
    <x v="0"/>
    <x v="0"/>
    <x v="0"/>
    <x v="0"/>
    <x v="0"/>
    <n v="49075"/>
    <s v="US Pwr Phy Firm  PALVE Peak              Jul01           USD/MWh"/>
    <x v="1"/>
    <x v="1"/>
    <x v="0"/>
    <x v="0"/>
    <x v="0"/>
    <n v="263.5"/>
    <s v="POWERWEST"/>
    <s v="MMOTLEY"/>
    <s v="ST-SW"/>
    <x v="0"/>
    <x v="0"/>
    <x v="0"/>
    <n v="96057479"/>
    <n v="631097.1"/>
    <n v="55134"/>
    <d v="2001-07-01T21:00:00"/>
    <d v="2001-07-31T21:00:00"/>
  </r>
  <r>
    <x v="43"/>
    <x v="2"/>
    <n v="4000"/>
    <n v="20"/>
    <n v="1333431"/>
    <d v="2001-06-04T09:30:51"/>
    <s v="Aquila Energy Marketing Corporation"/>
    <x v="1"/>
    <x v="0"/>
    <x v="0"/>
    <x v="0"/>
    <x v="3"/>
    <n v="29083"/>
    <s v="US Pwr Phy Firm  NEPOOL Peak             11-15Jun01      USD/MWh"/>
    <x v="3"/>
    <x v="0"/>
    <x v="0"/>
    <x v="0"/>
    <x v="0"/>
    <n v="42.75"/>
    <s v="JEFFK003"/>
    <s v="PBRODER"/>
    <s v="ST-New England"/>
    <x v="0"/>
    <x v="0"/>
    <x v="0"/>
    <n v="96009016"/>
    <n v="631164.1"/>
    <n v="18"/>
    <d v="2001-06-11T21:00:00"/>
    <d v="2001-06-15T21:00:00"/>
  </r>
  <r>
    <x v="43"/>
    <x v="2"/>
    <n v="292000"/>
    <n v="1460"/>
    <n v="1333505"/>
    <d v="2001-06-04T09:33:00"/>
    <s v="TXU Energy Trading Company"/>
    <x v="0"/>
    <x v="0"/>
    <x v="0"/>
    <x v="0"/>
    <x v="3"/>
    <n v="28399"/>
    <s v="US Pwr Phy Firm  NEPOOL Peak             Jan-Dec02       USD/MWh"/>
    <x v="3"/>
    <x v="0"/>
    <x v="0"/>
    <x v="0"/>
    <x v="0"/>
    <n v="52.524999999999999"/>
    <s v="NepoolDesk"/>
    <s v="DDAVIS"/>
    <s v="LT-New England"/>
    <x v="0"/>
    <x v="0"/>
    <x v="0"/>
    <n v="96038419"/>
    <n v="631167.1"/>
    <n v="69034"/>
    <d v="2002-01-01T17:11:00"/>
    <d v="2002-12-31T17:11:00"/>
  </r>
  <r>
    <x v="43"/>
    <x v="2"/>
    <n v="48800"/>
    <n v="244"/>
    <n v="1334080"/>
    <d v="2001-06-04T09:59:33"/>
    <s v="Aquila Energy Marketing Corporation"/>
    <x v="1"/>
    <x v="0"/>
    <x v="0"/>
    <x v="0"/>
    <x v="3"/>
    <n v="48660"/>
    <s v="US Pwr Phy Firm  NEPOOL Peak             Mar-Apr02       USD/MWh"/>
    <x v="1"/>
    <x v="3"/>
    <x v="0"/>
    <x v="0"/>
    <x v="0"/>
    <n v="46.25"/>
    <s v="JEFFK003"/>
    <s v="DDAVIS"/>
    <s v="LT-New England"/>
    <x v="0"/>
    <x v="0"/>
    <x v="0"/>
    <n v="96009016"/>
    <n v="631233.1"/>
    <n v="18"/>
    <d v="2002-03-01T17:11:00"/>
    <d v="2002-04-30T17:11:00"/>
  </r>
  <r>
    <x v="43"/>
    <x v="1"/>
    <n v="3020000"/>
    <n v="755"/>
    <n v="1334082"/>
    <d v="2001-06-04T09:59:35"/>
    <s v="Sempra Energy Trading Corp."/>
    <x v="3"/>
    <x v="0"/>
    <x v="0"/>
    <x v="1"/>
    <x v="2"/>
    <n v="37879"/>
    <s v="US Gas Basis     HHub                    Nov01-Mar02     USD/MM"/>
    <x v="1"/>
    <x v="7"/>
    <x v="0"/>
    <x v="1"/>
    <x v="0"/>
    <n v="-2.5000000000000001E-3"/>
    <s v="JSCH1234"/>
    <s v="SBRAWNE"/>
    <s v="FT-East"/>
    <x v="1"/>
    <x v="0"/>
    <x v="1"/>
    <n v="96011840"/>
    <s v="VE3081.1"/>
    <n v="57508"/>
    <d v="2001-11-01T00:00:00"/>
    <d v="2002-03-31T00:00:00"/>
  </r>
  <r>
    <x v="43"/>
    <x v="2"/>
    <n v="24800"/>
    <n v="124"/>
    <n v="1334083"/>
    <d v="2001-06-04T09:59:38"/>
    <s v="Aquila Energy Marketing Corporation"/>
    <x v="1"/>
    <x v="0"/>
    <x v="0"/>
    <x v="0"/>
    <x v="3"/>
    <n v="48662"/>
    <s v="US Pwr Phy Firm  NEPOOL Peak             May02           USD/MWh"/>
    <x v="1"/>
    <x v="3"/>
    <x v="0"/>
    <x v="0"/>
    <x v="0"/>
    <n v="46.25"/>
    <s v="JEFFK003"/>
    <s v="DDAVIS"/>
    <s v="LT-New England"/>
    <x v="0"/>
    <x v="0"/>
    <x v="0"/>
    <n v="96009016"/>
    <n v="631234.1"/>
    <n v="18"/>
    <d v="2002-05-01T17:11:00"/>
    <d v="2002-05-31T17:11:00"/>
  </r>
  <r>
    <x v="43"/>
    <x v="1"/>
    <n v="4530000"/>
    <n v="1132.5"/>
    <n v="1334120"/>
    <d v="2001-06-04T10:01:29"/>
    <s v="BP Energy Company"/>
    <x v="3"/>
    <x v="0"/>
    <x v="0"/>
    <x v="1"/>
    <x v="2"/>
    <n v="37879"/>
    <s v="US Gas Basis     HHub                    Nov01-Mar02     USD/MM"/>
    <x v="1"/>
    <x v="6"/>
    <x v="0"/>
    <x v="1"/>
    <x v="0"/>
    <n v="-2.5000000000000001E-3"/>
    <s v="JSCH1234"/>
    <s v="SBRAWNE"/>
    <s v="FT-East"/>
    <x v="1"/>
    <x v="0"/>
    <x v="1"/>
    <m/>
    <s v="VE3120.1"/>
    <n v="12"/>
    <d v="2001-11-01T00:00:00"/>
    <d v="2002-03-31T00:00:00"/>
  </r>
  <r>
    <x v="43"/>
    <x v="2"/>
    <n v="20000"/>
    <n v="100"/>
    <n v="1334716"/>
    <d v="2001-06-04T11:10:47"/>
    <s v="Constellation Power Source, Inc."/>
    <x v="1"/>
    <x v="0"/>
    <x v="0"/>
    <x v="0"/>
    <x v="3"/>
    <n v="29065"/>
    <s v="US Pwr Phy Firm  Cinergy Peak            06-30Jun01      USD/MWh"/>
    <x v="3"/>
    <x v="0"/>
    <x v="0"/>
    <x v="0"/>
    <x v="0"/>
    <n v="44"/>
    <s v="GOZBOB12"/>
    <s v="CDORLAN"/>
    <s v="ST-ECAR"/>
    <x v="0"/>
    <x v="0"/>
    <x v="0"/>
    <n v="96057479"/>
    <n v="631350.1"/>
    <n v="55134"/>
    <d v="2001-06-06T21:00:00"/>
    <d v="2001-06-30T21:00:00"/>
  </r>
  <r>
    <x v="43"/>
    <x v="2"/>
    <n v="4000"/>
    <n v="20"/>
    <n v="1334850"/>
    <d v="2001-06-04T11:44:47"/>
    <s v="El Paso Merchant Energy, L.P."/>
    <x v="0"/>
    <x v="0"/>
    <x v="0"/>
    <x v="0"/>
    <x v="3"/>
    <n v="29089"/>
    <s v="US Pwr Phy Firm  PJM-W Peak              11-15Jun01      USD/MWh"/>
    <x v="1"/>
    <x v="3"/>
    <x v="0"/>
    <x v="0"/>
    <x v="0"/>
    <n v="36"/>
    <s v="PJMPower"/>
    <s v="JQUENET"/>
    <s v="ST-PJM"/>
    <x v="0"/>
    <x v="0"/>
    <x v="0"/>
    <n v="96057469"/>
    <n v="631427.1"/>
    <n v="53350"/>
    <d v="2001-06-11T21:00:00"/>
    <d v="2001-06-15T21:00:00"/>
  </r>
  <r>
    <x v="43"/>
    <x v="2"/>
    <n v="2400"/>
    <n v="12"/>
    <n v="1334964"/>
    <d v="2001-06-04T12:24:30"/>
    <s v="Aquila Energy Marketing Corporation"/>
    <x v="1"/>
    <x v="0"/>
    <x v="0"/>
    <x v="0"/>
    <x v="3"/>
    <n v="29078"/>
    <s v="US Pwr Phy Firm  NEPOOL Peak             06-08Jun01      USD/MWh"/>
    <x v="1"/>
    <x v="3"/>
    <x v="0"/>
    <x v="0"/>
    <x v="0"/>
    <n v="37"/>
    <s v="JEFFK003"/>
    <s v="PBRODER"/>
    <s v="ST-New England"/>
    <x v="0"/>
    <x v="0"/>
    <x v="0"/>
    <n v="96009016"/>
    <n v="631541.1"/>
    <n v="18"/>
    <d v="2001-06-06T21:00:00"/>
    <d v="2001-06-08T21:00:00"/>
  </r>
  <r>
    <x v="43"/>
    <x v="2"/>
    <n v="4000"/>
    <n v="20"/>
    <n v="1335064"/>
    <d v="2001-06-04T12:41:34"/>
    <s v="Carolina Power &amp; Light Company"/>
    <x v="1"/>
    <x v="0"/>
    <x v="0"/>
    <x v="0"/>
    <x v="3"/>
    <n v="29070"/>
    <s v="US Pwr Phy Firm  Cinergy Peak            11-15Jun01      USD/MWh"/>
    <x v="1"/>
    <x v="3"/>
    <x v="0"/>
    <x v="0"/>
    <x v="0"/>
    <n v="36"/>
    <s v="ZACHA007"/>
    <s v="CDORLAN"/>
    <s v="ST-ECAR"/>
    <x v="0"/>
    <x v="0"/>
    <x v="0"/>
    <m/>
    <n v="631588.1"/>
    <n v="27457"/>
    <d v="2001-06-11T21:00:00"/>
    <d v="2001-06-15T21:00:00"/>
  </r>
  <r>
    <x v="43"/>
    <x v="2"/>
    <n v="4000"/>
    <n v="20"/>
    <n v="1335075"/>
    <d v="2001-06-04T12:43:16"/>
    <s v="Reliant Energy Services, Inc."/>
    <x v="1"/>
    <x v="0"/>
    <x v="0"/>
    <x v="0"/>
    <x v="3"/>
    <n v="25667"/>
    <s v="US Pwr Phy Firm  TVA Peak                11-15Jun01      USD/MWh"/>
    <x v="1"/>
    <x v="3"/>
    <x v="0"/>
    <x v="0"/>
    <x v="0"/>
    <n v="37.5"/>
    <s v="CHRISB008"/>
    <s v="JKING6"/>
    <s v="ST-SERC"/>
    <x v="0"/>
    <x v="0"/>
    <x v="0"/>
    <n v="96053024"/>
    <n v="631592.1"/>
    <n v="65268"/>
    <d v="2001-06-11T21:00:00"/>
    <d v="2001-06-15T21:00:00"/>
  </r>
  <r>
    <x v="43"/>
    <x v="2"/>
    <n v="2400"/>
    <n v="12"/>
    <n v="1335357"/>
    <d v="2001-06-04T13:35:28"/>
    <s v="Constellation Power Source, Inc."/>
    <x v="1"/>
    <x v="0"/>
    <x v="0"/>
    <x v="0"/>
    <x v="3"/>
    <n v="29066"/>
    <s v="US Pwr Phy Firm  Cinergy Peak            06-08Jun01      USD/MWh"/>
    <x v="1"/>
    <x v="3"/>
    <x v="0"/>
    <x v="0"/>
    <x v="0"/>
    <n v="22.75"/>
    <s v="GOZBOB12"/>
    <s v="CDORLAN"/>
    <s v="ST-ECAR"/>
    <x v="0"/>
    <x v="0"/>
    <x v="0"/>
    <n v="96057479"/>
    <n v="631658.1"/>
    <n v="55134"/>
    <d v="2001-06-06T21:00:00"/>
    <d v="2001-06-08T21:00:00"/>
  </r>
  <r>
    <x v="43"/>
    <x v="0"/>
    <n v="12000"/>
    <n v="90"/>
    <n v="1335400"/>
    <d v="2001-06-04T13:42:14"/>
    <s v="Duke Energy Trading and Marketing, L.L.C."/>
    <x v="1"/>
    <x v="0"/>
    <x v="0"/>
    <x v="0"/>
    <x v="1"/>
    <n v="40595"/>
    <s v="US Pwr Phy CAISO SP15 Peak               Sep01           USD/MWh"/>
    <x v="0"/>
    <x v="0"/>
    <x v="0"/>
    <x v="0"/>
    <x v="0"/>
    <n v="167"/>
    <s v="CBOHN010"/>
    <s v="RBADEER"/>
    <s v="LT-CA"/>
    <x v="0"/>
    <x v="0"/>
    <x v="0"/>
    <n v="96028954"/>
    <n v="631670.1"/>
    <n v="54979"/>
    <d v="2001-09-01T21:00:00"/>
    <d v="2001-09-30T21:00:00"/>
  </r>
  <r>
    <x v="43"/>
    <x v="1"/>
    <n v="615000"/>
    <n v="153.75"/>
    <n v="1335532"/>
    <d v="2001-06-04T13:59:22"/>
    <s v="CMS Marketing, Services and Trading Company"/>
    <x v="1"/>
    <x v="0"/>
    <x v="0"/>
    <x v="1"/>
    <x v="12"/>
    <n v="48792"/>
    <s v="US Gas Phy Index GD/M Mich Con           Jul-Oct01       USD/MM"/>
    <x v="1"/>
    <x v="2"/>
    <x v="0"/>
    <x v="1"/>
    <x v="0"/>
    <n v="-7.4999999999999997E-3"/>
    <s v="CHRISW001"/>
    <s v="EOLSMGR2"/>
    <s v="ENA - IM Mkt Central MICH"/>
    <x v="2"/>
    <x v="0"/>
    <x v="1"/>
    <m/>
    <s v="VE4006.1 / 828858"/>
    <n v="53295"/>
    <d v="2001-07-01T00:00:00"/>
    <d v="2001-10-31T00:00:00"/>
  </r>
  <r>
    <x v="43"/>
    <x v="2"/>
    <n v="4000"/>
    <n v="20"/>
    <n v="1335641"/>
    <d v="2001-06-04T14:08:14"/>
    <s v="Williams Energy Marketing &amp; Trading Company"/>
    <x v="1"/>
    <x v="0"/>
    <x v="0"/>
    <x v="0"/>
    <x v="3"/>
    <n v="51366"/>
    <s v="US Pwr Phy Firm  NEPOOL Peak             18-22Jun01      USD/MWh"/>
    <x v="3"/>
    <x v="0"/>
    <x v="0"/>
    <x v="0"/>
    <x v="0"/>
    <n v="48.5"/>
    <s v="JEFFK003"/>
    <s v="PBRODER"/>
    <s v="ST-New England"/>
    <x v="0"/>
    <x v="0"/>
    <x v="0"/>
    <n v="96004396"/>
    <n v="631712.1"/>
    <n v="64245"/>
    <d v="2001-06-18T21:00:00"/>
    <d v="2001-06-22T21:00:00"/>
  </r>
  <r>
    <x v="43"/>
    <x v="1"/>
    <n v="1510000"/>
    <n v="453"/>
    <n v="1335888"/>
    <d v="2001-06-04T15:34:27"/>
    <s v="Sempra Energy Trading Corp."/>
    <x v="0"/>
    <x v="0"/>
    <x v="0"/>
    <x v="1"/>
    <x v="2"/>
    <n v="35601"/>
    <s v="US Gas Basis     NGPL LA                 Nov01-Mar02     USD/MM"/>
    <x v="1"/>
    <x v="4"/>
    <x v="0"/>
    <x v="1"/>
    <x v="0"/>
    <n v="-8.5000000000000006E-2"/>
    <s v="USGulfGD"/>
    <s v="KRUSCIT"/>
    <s v="Firm Trading Central"/>
    <x v="1"/>
    <x v="0"/>
    <x v="1"/>
    <n v="96011840"/>
    <s v="VE4641.1"/>
    <n v="57508"/>
    <d v="2001-11-01T00:00:00"/>
    <d v="2002-03-31T00:00:00"/>
  </r>
  <r>
    <x v="44"/>
    <x v="2"/>
    <n v="24800"/>
    <n v="124"/>
    <n v="1336620"/>
    <d v="2001-06-05T06:40:50"/>
    <s v="Carolina Power &amp; Light Company"/>
    <x v="1"/>
    <x v="0"/>
    <x v="0"/>
    <x v="0"/>
    <x v="3"/>
    <n v="48506"/>
    <s v="US Pwr Phy Firm  Cinergy Peak            May02           USD/MWh"/>
    <x v="1"/>
    <x v="3"/>
    <x v="0"/>
    <x v="0"/>
    <x v="0"/>
    <n v="40.5"/>
    <s v="ZACHA007"/>
    <s v="FSTURM"/>
    <s v="EPMI-Midwest"/>
    <x v="0"/>
    <x v="0"/>
    <x v="0"/>
    <m/>
    <n v="632294.1"/>
    <n v="27457"/>
    <d v="2002-05-01T17:11:00"/>
    <d v="2002-05-31T17:11:00"/>
  </r>
  <r>
    <x v="44"/>
    <x v="2"/>
    <n v="4000"/>
    <n v="20"/>
    <n v="1336687"/>
    <d v="2001-06-05T06:54:06"/>
    <s v="Virginia Electric and Power Company"/>
    <x v="0"/>
    <x v="0"/>
    <x v="0"/>
    <x v="0"/>
    <x v="3"/>
    <n v="29089"/>
    <s v="US Pwr Phy Firm  PJM-W Peak              11-15Jun01      USD/MWh"/>
    <x v="3"/>
    <x v="0"/>
    <x v="0"/>
    <x v="0"/>
    <x v="0"/>
    <n v="39"/>
    <s v="PJMPower"/>
    <s v="JQUENET"/>
    <s v="ST-PJM"/>
    <x v="0"/>
    <x v="0"/>
    <x v="0"/>
    <m/>
    <n v="632293.1"/>
    <n v="3246"/>
    <d v="2001-06-11T21:00:01"/>
    <d v="2001-06-15T21:00:01"/>
  </r>
  <r>
    <x v="44"/>
    <x v="2"/>
    <n v="24800"/>
    <n v="124"/>
    <n v="1336689"/>
    <d v="2001-06-05T06:54:16"/>
    <s v="Peco Energy Company"/>
    <x v="4"/>
    <x v="0"/>
    <x v="0"/>
    <x v="0"/>
    <x v="3"/>
    <n v="40819"/>
    <s v="US Pwr Phy Firm  COMED Peak              Jul01           USD/MWh"/>
    <x v="1"/>
    <x v="3"/>
    <x v="0"/>
    <x v="0"/>
    <x v="0"/>
    <n v="86.75"/>
    <s v="LRAT1234"/>
    <s v="FSTURM"/>
    <s v="LT-ECAR"/>
    <x v="0"/>
    <x v="0"/>
    <x v="0"/>
    <m/>
    <n v="632292.1"/>
    <n v="5607"/>
    <d v="2001-07-01T21:00:01"/>
    <d v="2001-07-31T21:00:01"/>
  </r>
  <r>
    <x v="44"/>
    <x v="2"/>
    <n v="800"/>
    <n v="4"/>
    <n v="1336712"/>
    <d v="2001-06-05T06:58:31"/>
    <s v="Select Energy, Inc."/>
    <x v="0"/>
    <x v="0"/>
    <x v="0"/>
    <x v="0"/>
    <x v="3"/>
    <n v="29082"/>
    <s v="US Pwr Phy Firm  NEPOOL Peak             06Jun01         USD/MWh"/>
    <x v="3"/>
    <x v="0"/>
    <x v="0"/>
    <x v="0"/>
    <x v="0"/>
    <n v="36"/>
    <s v="NepoolDesk"/>
    <s v="PBRODER"/>
    <s v="ST-New England"/>
    <x v="0"/>
    <x v="0"/>
    <x v="0"/>
    <n v="96021791"/>
    <n v="632291.1"/>
    <n v="64168"/>
    <d v="2001-06-06T21:00:01"/>
    <d v="2001-06-06T21:00:01"/>
  </r>
  <r>
    <x v="44"/>
    <x v="2"/>
    <n v="4000"/>
    <n v="20"/>
    <n v="1336729"/>
    <d v="2001-06-05T07:02:10"/>
    <s v="Conectiv Energy Supply, Inc."/>
    <x v="1"/>
    <x v="0"/>
    <x v="0"/>
    <x v="0"/>
    <x v="3"/>
    <n v="29083"/>
    <s v="US Pwr Phy Firm  NEPOOL Peak             11-15Jun01      USD/MWh"/>
    <x v="3"/>
    <x v="0"/>
    <x v="0"/>
    <x v="0"/>
    <x v="0"/>
    <n v="41.5"/>
    <s v="JEFFK003"/>
    <s v="PBRODER"/>
    <s v="ST-New England"/>
    <x v="0"/>
    <x v="0"/>
    <x v="0"/>
    <n v="96047472"/>
    <n v="632290.1"/>
    <n v="71243"/>
    <d v="2001-06-11T21:00:01"/>
    <d v="2001-06-15T21:00:01"/>
  </r>
  <r>
    <x v="44"/>
    <x v="2"/>
    <n v="19200"/>
    <n v="96"/>
    <n v="1336737"/>
    <d v="2001-06-05T07:03:21"/>
    <s v="NRG Power Marketing Inc."/>
    <x v="0"/>
    <x v="0"/>
    <x v="0"/>
    <x v="0"/>
    <x v="6"/>
    <n v="32202"/>
    <s v="US Pwr Fin Swap  ISO NY Z-G Peak         07-30Jun01      USD/MWh"/>
    <x v="1"/>
    <x v="3"/>
    <x v="0"/>
    <x v="0"/>
    <x v="0"/>
    <n v="51"/>
    <s v="NYSPower"/>
    <s v="GGUPTA"/>
    <s v="ST-New England"/>
    <x v="0"/>
    <x v="0"/>
    <x v="1"/>
    <m/>
    <n v="632289.1"/>
    <n v="69121"/>
    <d v="2001-06-07T21:00:01"/>
    <d v="2001-06-30T21:00:01"/>
  </r>
  <r>
    <x v="44"/>
    <x v="2"/>
    <n v="800"/>
    <n v="4"/>
    <n v="1336738"/>
    <d v="2001-06-05T07:03:22"/>
    <s v="Virginia Electric and Power Company"/>
    <x v="0"/>
    <x v="0"/>
    <x v="0"/>
    <x v="0"/>
    <x v="3"/>
    <n v="29088"/>
    <s v="US Pwr Phy Firm  PJM-W Peak              06Jun01         USD/MWh"/>
    <x v="1"/>
    <x v="3"/>
    <x v="0"/>
    <x v="0"/>
    <x v="0"/>
    <n v="27.5"/>
    <s v="PJMPower"/>
    <s v="JQUENET"/>
    <s v="ST-PJM"/>
    <x v="0"/>
    <x v="0"/>
    <x v="0"/>
    <m/>
    <n v="632287.1"/>
    <n v="3246"/>
    <d v="2001-06-06T21:00:01"/>
    <d v="2001-06-06T21:00:01"/>
  </r>
  <r>
    <x v="44"/>
    <x v="2"/>
    <n v="4000"/>
    <n v="20"/>
    <n v="1336748"/>
    <d v="2001-06-05T07:04:45"/>
    <s v="Duke Energy Trading and Marketing, L.L.C."/>
    <x v="1"/>
    <x v="0"/>
    <x v="0"/>
    <x v="0"/>
    <x v="3"/>
    <n v="25667"/>
    <s v="US Pwr Phy Firm  TVA Peak                11-15Jun01      USD/MWh"/>
    <x v="3"/>
    <x v="0"/>
    <x v="0"/>
    <x v="0"/>
    <x v="0"/>
    <n v="43"/>
    <s v="ZACHA007"/>
    <s v="JKING6"/>
    <s v="ST-SERC"/>
    <x v="0"/>
    <x v="0"/>
    <x v="0"/>
    <n v="96028954"/>
    <n v="632288.1"/>
    <n v="54979"/>
    <d v="2001-06-11T21:00:01"/>
    <d v="2001-06-15T21:00:01"/>
  </r>
  <r>
    <x v="44"/>
    <x v="2"/>
    <n v="4000"/>
    <n v="20"/>
    <n v="1336757"/>
    <d v="2001-06-05T07:06:55"/>
    <s v="Duke Energy Trading and Marketing, L.L.C."/>
    <x v="1"/>
    <x v="0"/>
    <x v="0"/>
    <x v="0"/>
    <x v="3"/>
    <n v="25667"/>
    <s v="US Pwr Phy Firm  TVA Peak                11-15Jun01      USD/MWh"/>
    <x v="3"/>
    <x v="0"/>
    <x v="0"/>
    <x v="0"/>
    <x v="0"/>
    <n v="42.75"/>
    <s v="ZACHA007"/>
    <s v="JKING6"/>
    <s v="ST-SERC"/>
    <x v="0"/>
    <x v="0"/>
    <x v="0"/>
    <n v="96028954"/>
    <n v="632286.1"/>
    <n v="54979"/>
    <d v="2001-06-11T21:00:01"/>
    <d v="2001-06-15T21:00:01"/>
  </r>
  <r>
    <x v="44"/>
    <x v="2"/>
    <n v="4000"/>
    <n v="20"/>
    <n v="1336899"/>
    <d v="2001-06-05T07:30:47"/>
    <s v="Southern Company Services, Inc."/>
    <x v="4"/>
    <x v="0"/>
    <x v="0"/>
    <x v="0"/>
    <x v="3"/>
    <n v="51761"/>
    <s v="US Pwr Phy Firm  SOCO Peak               11-15Jun01      USD/MWh"/>
    <x v="3"/>
    <x v="0"/>
    <x v="0"/>
    <x v="0"/>
    <x v="0"/>
    <n v="55"/>
    <s v="LRAT1234"/>
    <s v="KPRESTO"/>
    <s v="LT-SERC"/>
    <x v="0"/>
    <x v="0"/>
    <x v="0"/>
    <m/>
    <n v="632374.1"/>
    <n v="26428"/>
    <d v="2001-06-11T21:00:00"/>
    <d v="2001-06-15T21:00:00"/>
  </r>
  <r>
    <x v="44"/>
    <x v="2"/>
    <n v="4000"/>
    <n v="20"/>
    <n v="1336907"/>
    <d v="2001-06-05T07:32:33"/>
    <s v="Southern Company Services, Inc."/>
    <x v="4"/>
    <x v="0"/>
    <x v="0"/>
    <x v="0"/>
    <x v="3"/>
    <n v="51761"/>
    <s v="US Pwr Phy Firm  SOCO Peak               11-15Jun01      USD/MWh"/>
    <x v="1"/>
    <x v="3"/>
    <x v="0"/>
    <x v="0"/>
    <x v="0"/>
    <n v="54.25"/>
    <s v="LRAT1234"/>
    <s v="KPRESTO"/>
    <s v="LT-SERC"/>
    <x v="0"/>
    <x v="0"/>
    <x v="0"/>
    <m/>
    <n v="632383.1"/>
    <n v="26428"/>
    <d v="2001-06-11T21:00:00"/>
    <d v="2001-06-15T21:00:00"/>
  </r>
  <r>
    <x v="44"/>
    <x v="2"/>
    <n v="800"/>
    <n v="4"/>
    <n v="1336946"/>
    <d v="2001-06-05T07:36:45"/>
    <s v="Virginia Electric and Power Company"/>
    <x v="0"/>
    <x v="0"/>
    <x v="0"/>
    <x v="0"/>
    <x v="6"/>
    <n v="32198"/>
    <s v="US Pwr Fin Swap  ISO NY Z-G Peak         06Jun01         USD/MWh"/>
    <x v="1"/>
    <x v="3"/>
    <x v="0"/>
    <x v="0"/>
    <x v="0"/>
    <n v="40.799999999999997"/>
    <s v="NYSPower"/>
    <s v="GGUPTA"/>
    <s v="ST-New England"/>
    <x v="0"/>
    <x v="0"/>
    <x v="1"/>
    <m/>
    <n v="632395.1"/>
    <n v="3246"/>
    <d v="2001-06-06T21:00:01"/>
    <d v="2001-06-06T21:00:01"/>
  </r>
  <r>
    <x v="44"/>
    <x v="2"/>
    <n v="19200"/>
    <n v="96"/>
    <n v="1336953"/>
    <d v="2001-06-05T07:37:42"/>
    <s v="Constellation Power Source, Inc."/>
    <x v="1"/>
    <x v="0"/>
    <x v="0"/>
    <x v="0"/>
    <x v="3"/>
    <n v="29065"/>
    <s v="US Pwr Phy Firm  Cinergy Peak            07-30Jun01      USD/MWh"/>
    <x v="1"/>
    <x v="3"/>
    <x v="0"/>
    <x v="0"/>
    <x v="0"/>
    <n v="46.25"/>
    <s v="GOZBOB12"/>
    <s v="CDORLAN"/>
    <s v="ST-ECAR"/>
    <x v="0"/>
    <x v="0"/>
    <x v="0"/>
    <n v="96057479"/>
    <n v="632399.1"/>
    <n v="55134"/>
    <d v="2001-06-07T21:00:01"/>
    <d v="2001-06-30T21:00:01"/>
  </r>
  <r>
    <x v="44"/>
    <x v="2"/>
    <n v="800"/>
    <n v="4"/>
    <n v="1336993"/>
    <d v="2001-06-05T07:40:25"/>
    <s v="Calpine Energy Services, L.P."/>
    <x v="0"/>
    <x v="0"/>
    <x v="0"/>
    <x v="0"/>
    <x v="3"/>
    <n v="29082"/>
    <s v="US Pwr Phy Firm  NEPOOL Peak             06Jun01         USD/MWh"/>
    <x v="3"/>
    <x v="0"/>
    <x v="0"/>
    <x v="0"/>
    <x v="0"/>
    <n v="35.5"/>
    <s v="NepoolDesk"/>
    <s v="PBRODER"/>
    <s v="ST-New England"/>
    <x v="0"/>
    <x v="0"/>
    <x v="0"/>
    <n v="96035737"/>
    <n v="632416.1"/>
    <n v="79689"/>
    <d v="2001-06-06T21:00:01"/>
    <d v="2001-06-06T21:00:01"/>
  </r>
  <r>
    <x v="44"/>
    <x v="2"/>
    <n v="24000"/>
    <n v="120"/>
    <n v="1337046"/>
    <d v="2001-06-05T07:45:13"/>
    <s v="BP Energy Company"/>
    <x v="4"/>
    <x v="0"/>
    <x v="0"/>
    <x v="0"/>
    <x v="10"/>
    <n v="47332"/>
    <s v="US Pwr Phy Unp B ERCOT Peak              Sep02           USD/MWh"/>
    <x v="1"/>
    <x v="3"/>
    <x v="0"/>
    <x v="0"/>
    <x v="0"/>
    <n v="38"/>
    <s v="MSMI1234"/>
    <s v="DSMITH3"/>
    <s v="LT-ERCOT"/>
    <x v="0"/>
    <x v="0"/>
    <x v="0"/>
    <n v="96060365"/>
    <n v="632429.1"/>
    <n v="12"/>
    <d v="2002-09-01T00:00:00"/>
    <d v="2002-09-30T00:00:00"/>
  </r>
  <r>
    <x v="44"/>
    <x v="2"/>
    <n v="4000"/>
    <n v="20"/>
    <n v="1337103"/>
    <d v="2001-06-05T07:50:09"/>
    <s v="Allegheny Energy Supply Company, LLC"/>
    <x v="1"/>
    <x v="0"/>
    <x v="0"/>
    <x v="0"/>
    <x v="3"/>
    <n v="25667"/>
    <s v="US Pwr Phy Firm  TVA Peak                11-15Jun01      USD/MWh"/>
    <x v="3"/>
    <x v="0"/>
    <x v="0"/>
    <x v="0"/>
    <x v="0"/>
    <n v="42"/>
    <s v="MARKTH11"/>
    <s v="JKING6"/>
    <s v="ST-SERC"/>
    <x v="0"/>
    <x v="0"/>
    <x v="0"/>
    <n v="96037738"/>
    <n v="632454.1"/>
    <n v="72209"/>
    <d v="2001-06-11T21:00:01"/>
    <d v="2001-06-15T21:00:01"/>
  </r>
  <r>
    <x v="44"/>
    <x v="2"/>
    <n v="800"/>
    <n v="4"/>
    <n v="1337280"/>
    <d v="2001-06-05T08:03:00"/>
    <s v="LG&amp;E Energy Marketing Inc."/>
    <x v="4"/>
    <x v="0"/>
    <x v="0"/>
    <x v="0"/>
    <x v="3"/>
    <n v="29094"/>
    <s v="US Pwr Phy Firm  TVA Peak                06Jun01         USD/MWh"/>
    <x v="1"/>
    <x v="3"/>
    <x v="0"/>
    <x v="0"/>
    <x v="0"/>
    <n v="24.5"/>
    <s v="MSCH1234"/>
    <s v="JKING6"/>
    <s v="ST-SERC"/>
    <x v="0"/>
    <x v="0"/>
    <x v="0"/>
    <n v="96004358"/>
    <n v="632520.1"/>
    <n v="58177"/>
    <d v="2001-06-06T21:00:01"/>
    <d v="2001-06-06T21:00:01"/>
  </r>
  <r>
    <x v="44"/>
    <x v="0"/>
    <n v="400"/>
    <n v="3"/>
    <n v="1337562"/>
    <d v="2001-06-05T08:14:31"/>
    <s v="BP Energy Company"/>
    <x v="1"/>
    <x v="0"/>
    <x v="0"/>
    <x v="0"/>
    <x v="0"/>
    <n v="24950"/>
    <s v="US Pwr Phy Firm  PALVE OffPk             06Jun01         USD/MWh"/>
    <x v="0"/>
    <x v="0"/>
    <x v="0"/>
    <x v="0"/>
    <x v="0"/>
    <n v="22"/>
    <s v="CBOHN010"/>
    <s v="HSALISBU"/>
    <s v="ST-SW"/>
    <x v="0"/>
    <x v="0"/>
    <x v="0"/>
    <n v="96060365"/>
    <n v="632619.1"/>
    <n v="12"/>
    <d v="2001-06-06T21:00:01"/>
    <d v="2001-06-06T21:00:01"/>
  </r>
  <r>
    <x v="44"/>
    <x v="2"/>
    <n v="1600"/>
    <n v="8"/>
    <n v="1337704"/>
    <d v="2001-06-05T08:21:11"/>
    <s v="Southern Company Services, Inc."/>
    <x v="4"/>
    <x v="0"/>
    <x v="0"/>
    <x v="0"/>
    <x v="3"/>
    <n v="52659"/>
    <s v="US Pwr Phy Firm  SOCO Peak               07-08Jun01      USD/MWh"/>
    <x v="3"/>
    <x v="0"/>
    <x v="0"/>
    <x v="0"/>
    <x v="0"/>
    <n v="45"/>
    <s v="LRAT1234"/>
    <s v="KPRESTO"/>
    <s v="LT-SERC"/>
    <x v="0"/>
    <x v="0"/>
    <x v="0"/>
    <m/>
    <n v="632674.1"/>
    <n v="26428"/>
    <d v="2001-06-07T21:00:01"/>
    <d v="2001-06-08T21:00:01"/>
  </r>
  <r>
    <x v="44"/>
    <x v="2"/>
    <n v="1600"/>
    <n v="8"/>
    <n v="1337799"/>
    <d v="2001-06-05T08:24:16"/>
    <s v="Southern Company Services, Inc."/>
    <x v="4"/>
    <x v="0"/>
    <x v="0"/>
    <x v="0"/>
    <x v="3"/>
    <n v="52659"/>
    <s v="US Pwr Phy Firm  SOCO Peak               07-08Jun01      USD/MWh"/>
    <x v="3"/>
    <x v="0"/>
    <x v="0"/>
    <x v="0"/>
    <x v="0"/>
    <n v="44"/>
    <s v="LRAT1234"/>
    <s v="KPRESTO"/>
    <s v="LT-SERC"/>
    <x v="0"/>
    <x v="0"/>
    <x v="0"/>
    <m/>
    <n v="632700.1"/>
    <n v="26428"/>
    <d v="2001-06-07T21:00:01"/>
    <d v="2001-06-08T21:00:01"/>
  </r>
  <r>
    <x v="44"/>
    <x v="2"/>
    <n v="800"/>
    <n v="4"/>
    <n v="1337887"/>
    <d v="2001-06-05T08:27:40"/>
    <s v="Southern Company Services, Inc."/>
    <x v="4"/>
    <x v="0"/>
    <x v="0"/>
    <x v="0"/>
    <x v="3"/>
    <n v="52661"/>
    <s v="US Pwr Phy Firm  SOCO Peak               06Jun01         USD/MWh"/>
    <x v="1"/>
    <x v="3"/>
    <x v="0"/>
    <x v="0"/>
    <x v="0"/>
    <n v="41"/>
    <s v="LRAT1234"/>
    <s v="KPRESTO"/>
    <s v="LT-SERC"/>
    <x v="0"/>
    <x v="0"/>
    <x v="0"/>
    <m/>
    <n v="632723.1"/>
    <n v="26428"/>
    <d v="2001-06-06T21:00:01"/>
    <d v="2001-06-06T21:00:01"/>
  </r>
  <r>
    <x v="44"/>
    <x v="0"/>
    <n v="160"/>
    <n v="1.2"/>
    <n v="1337945"/>
    <d v="2001-06-05T08:29:51"/>
    <s v="BP Energy Company"/>
    <x v="1"/>
    <x v="0"/>
    <x v="0"/>
    <x v="0"/>
    <x v="1"/>
    <n v="48328"/>
    <s v="US Pwr Phy CAISO NP15 OffPk odd-lot      06Jun01         USD/MWh"/>
    <x v="1"/>
    <x v="10"/>
    <x v="0"/>
    <x v="0"/>
    <x v="0"/>
    <n v="44"/>
    <s v="CBOHN010"/>
    <s v="JRICHTE"/>
    <s v="ST-CA"/>
    <x v="0"/>
    <x v="0"/>
    <x v="0"/>
    <n v="96060365"/>
    <n v="632735.1"/>
    <n v="12"/>
    <d v="2001-06-06T21:00:01"/>
    <d v="2001-06-06T21:00:01"/>
  </r>
  <r>
    <x v="44"/>
    <x v="2"/>
    <n v="4000"/>
    <n v="20"/>
    <n v="1337947"/>
    <d v="2001-06-05T08:29:58"/>
    <s v="Allegheny Energy Supply Company, LLC"/>
    <x v="1"/>
    <x v="0"/>
    <x v="0"/>
    <x v="0"/>
    <x v="3"/>
    <n v="29076"/>
    <s v="US Pwr Phy Firm  Entergy Peak            11-15Jun01      USD/MWh"/>
    <x v="1"/>
    <x v="3"/>
    <x v="0"/>
    <x v="0"/>
    <x v="0"/>
    <n v="49.5"/>
    <s v="MARKTH11"/>
    <s v="MCARSON2"/>
    <s v="ST-SPP"/>
    <x v="0"/>
    <x v="0"/>
    <x v="0"/>
    <n v="96037738"/>
    <n v="632737.1"/>
    <n v="72209"/>
    <d v="2001-06-11T21:00:01"/>
    <d v="2001-06-15T21:00:01"/>
  </r>
  <r>
    <x v="44"/>
    <x v="2"/>
    <n v="800"/>
    <n v="4"/>
    <n v="1338108"/>
    <d v="2001-06-05T08:35:36"/>
    <s v="Virginia Electric and Power Company"/>
    <x v="0"/>
    <x v="0"/>
    <x v="0"/>
    <x v="0"/>
    <x v="3"/>
    <n v="29088"/>
    <s v="US Pwr Phy Firm  PJM-W Peak              06Jun01         USD/MWh"/>
    <x v="3"/>
    <x v="0"/>
    <x v="0"/>
    <x v="0"/>
    <x v="0"/>
    <n v="28.2"/>
    <s v="PJMPower"/>
    <s v="JQUENET"/>
    <s v="ST-PJM"/>
    <x v="0"/>
    <x v="0"/>
    <x v="0"/>
    <m/>
    <n v="632767.1"/>
    <n v="3246"/>
    <d v="2001-06-06T21:00:01"/>
    <d v="2001-06-06T21:00:01"/>
  </r>
  <r>
    <x v="44"/>
    <x v="2"/>
    <n v="800"/>
    <n v="4"/>
    <n v="1338111"/>
    <d v="2001-06-05T08:35:46"/>
    <s v="Virginia Electric and Power Company"/>
    <x v="0"/>
    <x v="0"/>
    <x v="0"/>
    <x v="0"/>
    <x v="3"/>
    <n v="29088"/>
    <s v="US Pwr Phy Firm  PJM-W Peak              06Jun01         USD/MWh"/>
    <x v="3"/>
    <x v="0"/>
    <x v="0"/>
    <x v="0"/>
    <x v="0"/>
    <n v="28.1"/>
    <s v="PJMPower"/>
    <s v="JQUENET"/>
    <s v="ST-PJM"/>
    <x v="0"/>
    <x v="0"/>
    <x v="0"/>
    <m/>
    <n v="632768.1"/>
    <n v="3246"/>
    <d v="2001-06-06T21:00:01"/>
    <d v="2001-06-06T21:00:01"/>
  </r>
  <r>
    <x v="44"/>
    <x v="2"/>
    <n v="1600"/>
    <n v="8"/>
    <n v="1338195"/>
    <d v="2001-06-05T08:37:27"/>
    <s v="Southern Company Services, Inc."/>
    <x v="4"/>
    <x v="0"/>
    <x v="0"/>
    <x v="0"/>
    <x v="3"/>
    <n v="52659"/>
    <s v="US Pwr Phy Firm  SOCO Peak               07-08Jun01      USD/MWh"/>
    <x v="1"/>
    <x v="3"/>
    <x v="0"/>
    <x v="0"/>
    <x v="0"/>
    <n v="42.5"/>
    <s v="LRAT1234"/>
    <s v="KPRESTO"/>
    <s v="LT-SERC"/>
    <x v="0"/>
    <x v="0"/>
    <x v="0"/>
    <m/>
    <n v="632782.1"/>
    <n v="26428"/>
    <d v="2001-06-07T21:00:01"/>
    <d v="2001-06-08T21:00:01"/>
  </r>
  <r>
    <x v="44"/>
    <x v="1"/>
    <n v="1510000"/>
    <n v="377.5"/>
    <n v="1338924"/>
    <d v="2001-06-05T08:53:19"/>
    <s v="El Paso Merchant Energy, L.P."/>
    <x v="1"/>
    <x v="0"/>
    <x v="0"/>
    <x v="1"/>
    <x v="2"/>
    <n v="35601"/>
    <s v="US Gas Basis     NGPL LA                 Nov01-Mar02     USD/MM"/>
    <x v="4"/>
    <x v="0"/>
    <x v="0"/>
    <x v="1"/>
    <x v="0"/>
    <n v="-8.7499999999999994E-2"/>
    <s v="CHRISW001"/>
    <s v="KRUSCIT"/>
    <s v="Firm Trading Central"/>
    <x v="1"/>
    <x v="0"/>
    <x v="1"/>
    <n v="96045266"/>
    <s v="VE5593.1"/>
    <n v="53350"/>
    <d v="2001-11-01T00:00:00"/>
    <d v="2002-03-31T00:00:00"/>
  </r>
  <r>
    <x v="44"/>
    <x v="2"/>
    <n v="4000"/>
    <n v="20"/>
    <n v="1339196"/>
    <d v="2001-06-05T09:00:05"/>
    <s v="Duke Energy Trading and Marketing, L.L.C."/>
    <x v="1"/>
    <x v="0"/>
    <x v="0"/>
    <x v="0"/>
    <x v="3"/>
    <n v="25667"/>
    <s v="US Pwr Phy Firm  TVA Peak                11-15Jun01      USD/MWh"/>
    <x v="3"/>
    <x v="0"/>
    <x v="0"/>
    <x v="0"/>
    <x v="0"/>
    <n v="43"/>
    <s v="ZACHA007"/>
    <s v="JKING6"/>
    <s v="ST-SERC"/>
    <x v="0"/>
    <x v="0"/>
    <x v="0"/>
    <n v="96028954"/>
    <n v="632837.1"/>
    <n v="54979"/>
    <d v="2001-06-11T21:00:01"/>
    <d v="2001-06-15T21:00:01"/>
  </r>
  <r>
    <x v="44"/>
    <x v="1"/>
    <n v="310000"/>
    <n v="77.5"/>
    <n v="1339203"/>
    <d v="2001-06-05T09:00:14"/>
    <s v="El Paso Merchant Energy, L.P."/>
    <x v="1"/>
    <x v="0"/>
    <x v="0"/>
    <x v="1"/>
    <x v="2"/>
    <n v="47099"/>
    <s v="US Gas Basis     Waha                    Jul01           USD/MM"/>
    <x v="4"/>
    <x v="0"/>
    <x v="0"/>
    <x v="1"/>
    <x v="0"/>
    <n v="-0.03"/>
    <s v="CHRISW001"/>
    <s v="EBASS"/>
    <s v="FT-Texas"/>
    <x v="1"/>
    <x v="0"/>
    <x v="1"/>
    <n v="96045266"/>
    <s v="VE5688.1"/>
    <n v="53350"/>
    <d v="2001-07-01T21:00:01"/>
    <d v="2001-07-31T21:00:01"/>
  </r>
  <r>
    <x v="44"/>
    <x v="1"/>
    <n v="1510000"/>
    <n v="377.5"/>
    <n v="1339870"/>
    <d v="2001-06-05T09:14:57"/>
    <s v="AEP Energy Services, Inc."/>
    <x v="1"/>
    <x v="0"/>
    <x v="0"/>
    <x v="1"/>
    <x v="2"/>
    <n v="37322"/>
    <s v="US Gas Basis     Waha                    Nov01-Mar02     USD/MM"/>
    <x v="4"/>
    <x v="0"/>
    <x v="0"/>
    <x v="1"/>
    <x v="0"/>
    <n v="-3.5000000000000003E-2"/>
    <s v="CHRISW001"/>
    <s v="EBASS"/>
    <s v="FT-Texas"/>
    <x v="1"/>
    <x v="0"/>
    <x v="1"/>
    <n v="96021110"/>
    <s v="VE5917.1"/>
    <n v="57399"/>
    <d v="2001-11-01T00:00:00"/>
    <d v="2002-03-31T00:00:00"/>
  </r>
  <r>
    <x v="44"/>
    <x v="2"/>
    <n v="24800"/>
    <n v="124"/>
    <n v="1340589"/>
    <d v="2001-06-05T09:33:50"/>
    <s v="Williams Energy Marketing &amp; Trading Company"/>
    <x v="4"/>
    <x v="0"/>
    <x v="0"/>
    <x v="0"/>
    <x v="3"/>
    <n v="36466"/>
    <s v="US Pwr Phy Firm  Entergy Peak            Jul01           USD/MWh"/>
    <x v="1"/>
    <x v="3"/>
    <x v="0"/>
    <x v="0"/>
    <x v="0"/>
    <n v="95"/>
    <s v="LRAT1234"/>
    <s v="MCARSON2"/>
    <s v="LT-SPP"/>
    <x v="0"/>
    <x v="0"/>
    <x v="0"/>
    <n v="96004396"/>
    <n v="632925.1"/>
    <n v="64245"/>
    <d v="2001-07-01T21:00:01"/>
    <d v="2001-07-31T21:00:01"/>
  </r>
  <r>
    <x v="44"/>
    <x v="2"/>
    <n v="19200"/>
    <n v="96"/>
    <n v="1341434"/>
    <d v="2001-06-05T10:00:06"/>
    <s v="Mirant Americas Energy Marketing, L.P."/>
    <x v="4"/>
    <x v="0"/>
    <x v="0"/>
    <x v="0"/>
    <x v="10"/>
    <n v="32892"/>
    <s v="US Pwr Phy Unp B ERCOT Peak              07-30Jun01      USD/MWh"/>
    <x v="1"/>
    <x v="3"/>
    <x v="0"/>
    <x v="0"/>
    <x v="0"/>
    <n v="42.75"/>
    <s v="MSMI1234"/>
    <s v="RBALLATO"/>
    <s v="ST-ERCOT"/>
    <x v="0"/>
    <x v="0"/>
    <x v="0"/>
    <n v="96006417"/>
    <n v="632991.1"/>
    <n v="56264"/>
    <d v="2001-06-07T21:00:01"/>
    <d v="2001-06-30T21:00:01"/>
  </r>
  <r>
    <x v="44"/>
    <x v="2"/>
    <n v="47200"/>
    <n v="236"/>
    <n v="1341548"/>
    <d v="2001-06-05T10:05:33"/>
    <s v="Aquila Energy Marketing Corporation"/>
    <x v="1"/>
    <x v="0"/>
    <x v="0"/>
    <x v="0"/>
    <x v="3"/>
    <n v="33302"/>
    <s v="US Pwr Phy Firm  NEPOOL Peak             Jan-Feb02       USD/MWh"/>
    <x v="1"/>
    <x v="3"/>
    <x v="0"/>
    <x v="0"/>
    <x v="0"/>
    <n v="59.5"/>
    <s v="JEFFK003"/>
    <s v="DDAVIS"/>
    <s v="LT-New England"/>
    <x v="0"/>
    <x v="0"/>
    <x v="0"/>
    <n v="96009016"/>
    <n v="633007.1"/>
    <n v="18"/>
    <d v="2002-01-01T17:11:00"/>
    <d v="2002-02-28T17:11:00"/>
  </r>
  <r>
    <x v="44"/>
    <x v="2"/>
    <n v="1600"/>
    <n v="8"/>
    <n v="1341912"/>
    <d v="2001-06-05T10:25:08"/>
    <s v="Southern Company Services, Inc."/>
    <x v="4"/>
    <x v="0"/>
    <x v="0"/>
    <x v="0"/>
    <x v="3"/>
    <n v="52659"/>
    <s v="US Pwr Phy Firm  SOCO Peak               07-08Jun01      USD/MWh"/>
    <x v="1"/>
    <x v="3"/>
    <x v="0"/>
    <x v="0"/>
    <x v="0"/>
    <n v="42"/>
    <s v="LRAT1234"/>
    <s v="KPRESTO"/>
    <s v="LT-SERC"/>
    <x v="0"/>
    <x v="0"/>
    <x v="0"/>
    <m/>
    <n v="633061.1"/>
    <n v="26428"/>
    <d v="2001-06-07T21:00:01"/>
    <d v="2001-06-08T21:00:01"/>
  </r>
  <r>
    <x v="44"/>
    <x v="1"/>
    <n v="3075000"/>
    <n v="768.75"/>
    <n v="1342434"/>
    <d v="2001-06-05T11:11:24"/>
    <s v="El Paso Merchant Energy, L.P."/>
    <x v="1"/>
    <x v="0"/>
    <x v="0"/>
    <x v="1"/>
    <x v="2"/>
    <n v="51809"/>
    <s v="US Gas Basis     TGT Z-SL                Jul-Oct01       USD/MM"/>
    <x v="1"/>
    <x v="9"/>
    <x v="0"/>
    <x v="1"/>
    <x v="0"/>
    <n v="-2.2499999999999999E-2"/>
    <s v="CHRISW001"/>
    <s v="SBRAWNE"/>
    <s v="FT-East"/>
    <x v="1"/>
    <x v="0"/>
    <x v="1"/>
    <n v="96045266"/>
    <s v="VE7228.1"/>
    <n v="53350"/>
    <d v="2001-07-01T00:00:00"/>
    <d v="2001-10-31T00:00:00"/>
  </r>
  <r>
    <x v="44"/>
    <x v="2"/>
    <n v="4000"/>
    <n v="20"/>
    <n v="1342666"/>
    <d v="2001-06-05T11:43:15"/>
    <s v="Constellation Power Source, Inc."/>
    <x v="0"/>
    <x v="0"/>
    <x v="0"/>
    <x v="0"/>
    <x v="3"/>
    <n v="29089"/>
    <s v="US Pwr Phy Firm  PJM-W Peak              11-15Jun01      USD/MWh"/>
    <x v="3"/>
    <x v="0"/>
    <x v="0"/>
    <x v="0"/>
    <x v="0"/>
    <n v="39"/>
    <s v="PJMPower"/>
    <s v="JQUENET"/>
    <s v="ST-PJM"/>
    <x v="0"/>
    <x v="0"/>
    <x v="0"/>
    <n v="96057479"/>
    <n v="633231.1"/>
    <n v="55134"/>
    <d v="2001-06-11T21:00:01"/>
    <d v="2001-06-15T21:00:01"/>
  </r>
  <r>
    <x v="44"/>
    <x v="2"/>
    <n v="1600"/>
    <n v="8"/>
    <n v="1342725"/>
    <d v="2001-06-05T11:49:45"/>
    <s v="Virginia Electric and Power Company"/>
    <x v="0"/>
    <x v="0"/>
    <x v="0"/>
    <x v="0"/>
    <x v="3"/>
    <n v="29085"/>
    <s v="US Pwr Phy Firm  PJM-W Peak              07-08Jun01      USD/MWh"/>
    <x v="3"/>
    <x v="0"/>
    <x v="0"/>
    <x v="0"/>
    <x v="0"/>
    <n v="29.25"/>
    <s v="PJMPower"/>
    <s v="JQUENET"/>
    <s v="ST-PJM"/>
    <x v="0"/>
    <x v="0"/>
    <x v="0"/>
    <m/>
    <n v="633257.1"/>
    <n v="3246"/>
    <d v="2001-06-07T21:00:01"/>
    <d v="2001-06-08T21:00:01"/>
  </r>
  <r>
    <x v="44"/>
    <x v="0"/>
    <n v="12000"/>
    <n v="90"/>
    <n v="1342884"/>
    <d v="2001-06-05T12:21:06"/>
    <s v="Constellation Power Source, Inc."/>
    <x v="0"/>
    <x v="0"/>
    <x v="0"/>
    <x v="0"/>
    <x v="0"/>
    <n v="40715"/>
    <s v="US Pwr Phy Firm  PALVE Peak              Sep01           USD/MWh"/>
    <x v="1"/>
    <x v="1"/>
    <x v="0"/>
    <x v="0"/>
    <x v="0"/>
    <n v="145"/>
    <s v="POWERWEST"/>
    <s v="MMOTLEY"/>
    <s v="ST-SW"/>
    <x v="0"/>
    <x v="0"/>
    <x v="0"/>
    <n v="96057479"/>
    <n v="633321.1"/>
    <n v="55134"/>
    <d v="2001-09-01T21:00:01"/>
    <d v="2001-09-30T21:00:01"/>
  </r>
  <r>
    <x v="44"/>
    <x v="0"/>
    <n v="36800"/>
    <n v="276"/>
    <n v="1342891"/>
    <d v="2001-06-05T12:23:06"/>
    <s v="Constellation Power Source, Inc."/>
    <x v="0"/>
    <x v="0"/>
    <x v="0"/>
    <x v="0"/>
    <x v="0"/>
    <n v="30847"/>
    <s v="US Pwr Phy Firm  PALVE Peak              Oct-Dec01       USD/MWh"/>
    <x v="1"/>
    <x v="1"/>
    <x v="0"/>
    <x v="0"/>
    <x v="0"/>
    <n v="82"/>
    <s v="POWERWEST"/>
    <s v="MMOTLEY"/>
    <s v="ST-SW"/>
    <x v="0"/>
    <x v="0"/>
    <x v="0"/>
    <n v="96057479"/>
    <n v="633326.1"/>
    <n v="55134"/>
    <d v="2001-10-01T13:33:00"/>
    <d v="2001-12-31T13:33:00"/>
  </r>
  <r>
    <x v="44"/>
    <x v="0"/>
    <n v="12400"/>
    <n v="93"/>
    <n v="1342961"/>
    <d v="2001-06-05T12:40:59"/>
    <s v="Constellation Power Source, Inc."/>
    <x v="0"/>
    <x v="0"/>
    <x v="0"/>
    <x v="0"/>
    <x v="0"/>
    <n v="49075"/>
    <s v="US Pwr Phy Firm  PALVE Peak              Jul01           USD/MWh"/>
    <x v="1"/>
    <x v="1"/>
    <x v="0"/>
    <x v="0"/>
    <x v="0"/>
    <n v="233"/>
    <s v="POWERWEST"/>
    <s v="MMOTLEY"/>
    <s v="ST-SW"/>
    <x v="0"/>
    <x v="0"/>
    <x v="0"/>
    <n v="96057479"/>
    <n v="633368.1"/>
    <n v="55134"/>
    <d v="2001-07-01T21:00:01"/>
    <d v="2001-07-31T21:00:01"/>
  </r>
  <r>
    <x v="44"/>
    <x v="1"/>
    <n v="310000"/>
    <n v="77.5"/>
    <n v="1343228"/>
    <d v="2001-06-05T13:22:54"/>
    <s v="Coral Energy Holding L.P."/>
    <x v="3"/>
    <x v="0"/>
    <x v="0"/>
    <x v="1"/>
    <x v="2"/>
    <n v="34001"/>
    <s v="US Gas Basis     HSC                     Aug01           USD/MM"/>
    <x v="1"/>
    <x v="4"/>
    <x v="0"/>
    <x v="1"/>
    <x v="0"/>
    <n v="3.7499999999999999E-2"/>
    <s v="GLEE1234"/>
    <s v="EBASS"/>
    <s v="FT-Texas"/>
    <x v="1"/>
    <x v="0"/>
    <x v="1"/>
    <n v="96018986"/>
    <s v="VE7797.1"/>
    <n v="49747"/>
    <d v="2001-08-01T00:00:00"/>
    <d v="2001-08-31T00:00:00"/>
  </r>
  <r>
    <x v="44"/>
    <x v="2"/>
    <n v="4000"/>
    <n v="20"/>
    <n v="1343274"/>
    <d v="2001-06-05T13:30:51"/>
    <s v="LG&amp;E Energy Marketing Inc."/>
    <x v="4"/>
    <x v="0"/>
    <x v="0"/>
    <x v="0"/>
    <x v="3"/>
    <n v="25667"/>
    <s v="US Pwr Phy Firm  TVA Peak                11-15Jun01      USD/MWh"/>
    <x v="3"/>
    <x v="0"/>
    <x v="0"/>
    <x v="0"/>
    <x v="0"/>
    <n v="40"/>
    <s v="MSCH1234"/>
    <s v="JKING6"/>
    <s v="ST-SERC"/>
    <x v="0"/>
    <x v="0"/>
    <x v="0"/>
    <n v="96004358"/>
    <n v="633459.1"/>
    <n v="58177"/>
    <d v="2001-06-11T21:00:01"/>
    <d v="2001-06-15T21:00:01"/>
  </r>
  <r>
    <x v="44"/>
    <x v="1"/>
    <n v="310000"/>
    <n v="77.5"/>
    <n v="1343527"/>
    <d v="2001-06-05T14:10:54"/>
    <s v="Reliant Energy Services, Inc."/>
    <x v="1"/>
    <x v="0"/>
    <x v="0"/>
    <x v="1"/>
    <x v="2"/>
    <n v="36137"/>
    <s v="US Gas Basis     PEPL                    Jul01           USD/MM"/>
    <x v="4"/>
    <x v="0"/>
    <x v="0"/>
    <x v="1"/>
    <x v="0"/>
    <n v="-0.11"/>
    <s v="CHRISW001"/>
    <s v="ALEWIS"/>
    <s v="GD-CENTRAL"/>
    <x v="1"/>
    <x v="0"/>
    <x v="1"/>
    <n v="96000103"/>
    <s v="VE8048.1"/>
    <n v="65268"/>
    <d v="2001-07-01T21:00:01"/>
    <d v="2001-07-31T21:00:01"/>
  </r>
  <r>
    <x v="44"/>
    <x v="2"/>
    <n v="1600"/>
    <n v="8"/>
    <n v="1343581"/>
    <d v="2001-06-05T14:22:01"/>
    <s v="Southern Company Services, Inc."/>
    <x v="4"/>
    <x v="0"/>
    <x v="0"/>
    <x v="0"/>
    <x v="3"/>
    <n v="52659"/>
    <s v="US Pwr Phy Firm  SOCO Peak               07-08Jun01      USD/MWh"/>
    <x v="1"/>
    <x v="3"/>
    <x v="0"/>
    <x v="0"/>
    <x v="0"/>
    <n v="42"/>
    <s v="LRAT1234"/>
    <s v="KPRESTO"/>
    <s v="LT-SERC"/>
    <x v="0"/>
    <x v="0"/>
    <x v="0"/>
    <m/>
    <n v="633583.1"/>
    <n v="26428"/>
    <d v="2001-06-07T21:00:01"/>
    <d v="2001-06-08T21:00:01"/>
  </r>
  <r>
    <x v="44"/>
    <x v="2"/>
    <n v="1600"/>
    <n v="8"/>
    <n v="1343604"/>
    <d v="2001-06-05T14:31:07"/>
    <s v="Southern Company Services, Inc."/>
    <x v="4"/>
    <x v="0"/>
    <x v="0"/>
    <x v="0"/>
    <x v="3"/>
    <n v="52659"/>
    <s v="US Pwr Phy Firm  SOCO Peak               07-08Jun01      USD/MWh"/>
    <x v="1"/>
    <x v="3"/>
    <x v="0"/>
    <x v="0"/>
    <x v="0"/>
    <n v="41.5"/>
    <s v="LRAT1234"/>
    <s v="KPRESTO"/>
    <s v="LT-SERC"/>
    <x v="0"/>
    <x v="0"/>
    <x v="0"/>
    <m/>
    <n v="633607.1"/>
    <n v="26428"/>
    <d v="2001-06-07T21:00:01"/>
    <d v="2001-06-08T21:00:01"/>
  </r>
  <r>
    <x v="44"/>
    <x v="2"/>
    <n v="24800"/>
    <n v="124"/>
    <n v="1343612"/>
    <d v="2001-06-05T14:32:45"/>
    <s v="Constellation Power Source, Inc."/>
    <x v="1"/>
    <x v="0"/>
    <x v="0"/>
    <x v="0"/>
    <x v="3"/>
    <n v="36462"/>
    <s v="US Pwr Phy Firm  Cinergy Peak            Jul01           USD/MWh"/>
    <x v="3"/>
    <x v="0"/>
    <x v="0"/>
    <x v="0"/>
    <x v="0"/>
    <n v="82.25"/>
    <s v="MARKTH11"/>
    <s v="FSTURM"/>
    <s v="LT-ECAR"/>
    <x v="0"/>
    <x v="0"/>
    <x v="0"/>
    <n v="96057479"/>
    <n v="633609.1"/>
    <n v="55134"/>
    <d v="2001-07-01T21:00:01"/>
    <d v="2001-07-31T21:00:01"/>
  </r>
  <r>
    <x v="44"/>
    <x v="2"/>
    <n v="24800"/>
    <n v="124"/>
    <n v="1343627"/>
    <d v="2001-06-05T14:35:52"/>
    <s v="Carolina Power &amp; Light Company"/>
    <x v="1"/>
    <x v="0"/>
    <x v="0"/>
    <x v="0"/>
    <x v="3"/>
    <n v="36462"/>
    <s v="US Pwr Phy Firm  Cinergy Peak            Jul01           USD/MWh"/>
    <x v="1"/>
    <x v="3"/>
    <x v="0"/>
    <x v="0"/>
    <x v="0"/>
    <n v="82.25"/>
    <s v="ZACHA007"/>
    <s v="FSTURM"/>
    <s v="LT-ECAR"/>
    <x v="0"/>
    <x v="0"/>
    <x v="0"/>
    <m/>
    <n v="633624.1"/>
    <n v="27457"/>
    <d v="2001-07-01T21:00:01"/>
    <d v="2001-07-31T21:00:01"/>
  </r>
  <r>
    <x v="44"/>
    <x v="2"/>
    <n v="47200"/>
    <n v="236"/>
    <n v="1343650"/>
    <d v="2001-06-05T14:45:39"/>
    <s v="Constellation Power Source, Inc."/>
    <x v="1"/>
    <x v="0"/>
    <x v="0"/>
    <x v="0"/>
    <x v="3"/>
    <n v="33302"/>
    <s v="US Pwr Phy Firm  NEPOOL Peak             Jan-Feb02       USD/MWh"/>
    <x v="3"/>
    <x v="0"/>
    <x v="0"/>
    <x v="0"/>
    <x v="0"/>
    <n v="59"/>
    <s v="JEFFK003"/>
    <s v="DDAVIS"/>
    <s v="LT-New England"/>
    <x v="0"/>
    <x v="0"/>
    <x v="0"/>
    <n v="96057479"/>
    <n v="633640.1"/>
    <n v="55134"/>
    <d v="2002-01-01T17:11:00"/>
    <d v="2002-02-28T17:11:00"/>
  </r>
  <r>
    <x v="44"/>
    <x v="2"/>
    <n v="800"/>
    <n v="4"/>
    <n v="1343668"/>
    <d v="2001-06-05T14:50:53"/>
    <s v="Virginia Electric and Power Company"/>
    <x v="0"/>
    <x v="0"/>
    <x v="0"/>
    <x v="0"/>
    <x v="3"/>
    <n v="29080"/>
    <s v="US Pwr Phy Firm  NEPOOL Peak             07Jun01         USD/MWh"/>
    <x v="3"/>
    <x v="0"/>
    <x v="0"/>
    <x v="0"/>
    <x v="0"/>
    <n v="34.799999999999997"/>
    <s v="NepoolDesk"/>
    <s v="PBRODER"/>
    <s v="ST-New England"/>
    <x v="0"/>
    <x v="0"/>
    <x v="0"/>
    <m/>
    <n v="633663.1"/>
    <n v="3246"/>
    <d v="2001-06-07T21:00:01"/>
    <d v="2001-06-07T21:00:01"/>
  </r>
  <r>
    <x v="44"/>
    <x v="2"/>
    <n v="24800"/>
    <n v="124"/>
    <n v="1343672"/>
    <d v="2001-06-05T14:53:25"/>
    <s v="Constellation Power Source, Inc."/>
    <x v="1"/>
    <x v="0"/>
    <x v="0"/>
    <x v="0"/>
    <x v="3"/>
    <n v="36463"/>
    <s v="US Pwr Phy Firm  Cinergy Peak            Aug01           USD/MWh"/>
    <x v="3"/>
    <x v="0"/>
    <x v="0"/>
    <x v="0"/>
    <x v="0"/>
    <n v="71.25"/>
    <s v="GOZBOB12"/>
    <s v="FSTURM"/>
    <s v="LT-ECAR"/>
    <x v="0"/>
    <x v="0"/>
    <x v="0"/>
    <n v="96057479"/>
    <n v="633672.1"/>
    <n v="55134"/>
    <d v="2001-08-01T21:00:01"/>
    <d v="2001-08-31T21:00:01"/>
  </r>
  <r>
    <x v="44"/>
    <x v="0"/>
    <n v="9600"/>
    <n v="72"/>
    <n v="1343730"/>
    <d v="2001-06-05T15:16:21"/>
    <s v="Pacificorp"/>
    <x v="1"/>
    <x v="0"/>
    <x v="0"/>
    <x v="0"/>
    <x v="0"/>
    <n v="10630"/>
    <s v="US Pwr Phy Firm  Mid-C Peak              07-30Jun01      USD/MWh"/>
    <x v="0"/>
    <x v="0"/>
    <x v="0"/>
    <x v="0"/>
    <x v="0"/>
    <n v="100"/>
    <s v="CBOHN010"/>
    <s v="SCRANDA"/>
    <s v="ST-NW"/>
    <x v="0"/>
    <x v="0"/>
    <x v="0"/>
    <n v="95001154"/>
    <n v="633784.1"/>
    <n v="2482"/>
    <d v="2001-06-07T21:00:01"/>
    <d v="2001-06-30T21:00:01"/>
  </r>
  <r>
    <x v="44"/>
    <x v="1"/>
    <n v="755000"/>
    <n v="188.75"/>
    <n v="1343750"/>
    <d v="2001-06-05T15:27:14"/>
    <s v="CMS Marketing, Services and Trading Company"/>
    <x v="1"/>
    <x v="0"/>
    <x v="0"/>
    <x v="1"/>
    <x v="12"/>
    <n v="45251"/>
    <s v="US Gas Phy Index NGI APC/ANR WillCo      Nov01-Mar02     USD/MM"/>
    <x v="1"/>
    <x v="2"/>
    <x v="0"/>
    <x v="1"/>
    <x v="0"/>
    <n v="2.5000000000000001E-3"/>
    <s v="CHRISW001"/>
    <s v="EOLSMGR"/>
    <s v="ENA - IM MKT Central CG"/>
    <x v="2"/>
    <x v="0"/>
    <x v="1"/>
    <m/>
    <s v="VE8496.1 / 832001"/>
    <n v="53295"/>
    <d v="2001-11-01T00:00:00"/>
    <d v="2002-03-31T00:00:00"/>
  </r>
  <r>
    <x v="44"/>
    <x v="2"/>
    <n v="24800"/>
    <n v="124"/>
    <n v="1343760"/>
    <d v="2001-06-05T15:30:50"/>
    <s v="Williams Energy Marketing &amp; Trading Company"/>
    <x v="1"/>
    <x v="0"/>
    <x v="0"/>
    <x v="0"/>
    <x v="3"/>
    <n v="36463"/>
    <s v="US Pwr Phy Firm  Cinergy Peak            Aug01           USD/MWh"/>
    <x v="1"/>
    <x v="3"/>
    <x v="0"/>
    <x v="0"/>
    <x v="0"/>
    <n v="72.25"/>
    <s v="MARKTH11"/>
    <s v="FSTURM"/>
    <s v="LT-ECAR"/>
    <x v="0"/>
    <x v="0"/>
    <x v="0"/>
    <n v="96004396"/>
    <n v="633797.1"/>
    <n v="64245"/>
    <d v="2001-08-01T21:00:01"/>
    <d v="2001-08-31T21:00:01"/>
  </r>
  <r>
    <x v="45"/>
    <x v="2"/>
    <n v="24800"/>
    <n v="124"/>
    <n v="1344490"/>
    <d v="2001-06-06T06:33:29"/>
    <s v="Carolina Power &amp; Light Company"/>
    <x v="1"/>
    <x v="0"/>
    <x v="0"/>
    <x v="0"/>
    <x v="3"/>
    <n v="36462"/>
    <s v="US Pwr Phy Firm  Cinergy Peak            Jul01           USD/MWh"/>
    <x v="1"/>
    <x v="3"/>
    <x v="0"/>
    <x v="0"/>
    <x v="0"/>
    <n v="80"/>
    <s v="MARKTH11"/>
    <s v="FSTURM"/>
    <s v="LT-ECAR"/>
    <x v="0"/>
    <x v="0"/>
    <x v="0"/>
    <m/>
    <n v="633985.1"/>
    <n v="27457"/>
    <d v="2001-07-01T21:00:01"/>
    <d v="2001-07-31T21:00:01"/>
  </r>
  <r>
    <x v="45"/>
    <x v="2"/>
    <n v="24800"/>
    <n v="124"/>
    <n v="1344491"/>
    <d v="2001-06-06T06:33:32"/>
    <s v="Carolina Power &amp; Light Company"/>
    <x v="1"/>
    <x v="0"/>
    <x v="0"/>
    <x v="0"/>
    <x v="3"/>
    <n v="36483"/>
    <s v="US Pwr Phy Firm  PJM-W Peak              Jul01           USD/MWh"/>
    <x v="3"/>
    <x v="0"/>
    <x v="0"/>
    <x v="0"/>
    <x v="0"/>
    <n v="78.5"/>
    <s v="ZACHA007"/>
    <s v="RBENSON"/>
    <s v="ST-PJM"/>
    <x v="0"/>
    <x v="0"/>
    <x v="0"/>
    <m/>
    <n v="633986.1"/>
    <n v="27457"/>
    <d v="2001-07-01T21:00:01"/>
    <d v="2001-07-31T21:00:01"/>
  </r>
  <r>
    <x v="45"/>
    <x v="2"/>
    <n v="24800"/>
    <n v="124"/>
    <n v="1344607"/>
    <d v="2001-06-06T06:52:47"/>
    <s v="Dynegy Power Marketing, Inc."/>
    <x v="4"/>
    <x v="0"/>
    <x v="0"/>
    <x v="0"/>
    <x v="3"/>
    <n v="36462"/>
    <s v="US Pwr Phy Firm  Cinergy Peak            Jul01           USD/MWh"/>
    <x v="1"/>
    <x v="3"/>
    <x v="0"/>
    <x v="0"/>
    <x v="0"/>
    <n v="81.5"/>
    <s v="LRAT1234"/>
    <s v="FSTURM"/>
    <s v="LT-ECAR"/>
    <x v="0"/>
    <x v="0"/>
    <x v="0"/>
    <n v="96020035"/>
    <n v="634073.1"/>
    <n v="71108"/>
    <d v="2001-07-01T21:00:01"/>
    <d v="2001-07-31T21:00:01"/>
  </r>
  <r>
    <x v="45"/>
    <x v="2"/>
    <n v="800"/>
    <n v="4"/>
    <n v="1344611"/>
    <d v="2001-06-06T06:53:59"/>
    <s v="Southern Company Services, Inc."/>
    <x v="4"/>
    <x v="0"/>
    <x v="0"/>
    <x v="0"/>
    <x v="3"/>
    <n v="52661"/>
    <s v="US Pwr Phy Firm  SOCO Peak               07Jun01         USD/MWh"/>
    <x v="1"/>
    <x v="3"/>
    <x v="0"/>
    <x v="0"/>
    <x v="0"/>
    <n v="43"/>
    <s v="LRAT1234"/>
    <s v="KPRESTO"/>
    <s v="LT-SERC"/>
    <x v="0"/>
    <x v="0"/>
    <x v="0"/>
    <m/>
    <n v="634076.1"/>
    <n v="26428"/>
    <d v="2001-06-07T21:00:01"/>
    <d v="2001-06-07T21:00:01"/>
  </r>
  <r>
    <x v="45"/>
    <x v="2"/>
    <n v="24800"/>
    <n v="124"/>
    <n v="1344620"/>
    <d v="2001-06-06T06:55:08"/>
    <s v="Dynegy Power Marketing, Inc."/>
    <x v="4"/>
    <x v="0"/>
    <x v="0"/>
    <x v="0"/>
    <x v="3"/>
    <n v="36463"/>
    <s v="US Pwr Phy Firm  Cinergy Peak            Aug01           USD/MWh"/>
    <x v="1"/>
    <x v="3"/>
    <x v="0"/>
    <x v="0"/>
    <x v="0"/>
    <n v="72.25"/>
    <s v="LRAT1234"/>
    <s v="FSTURM"/>
    <s v="LT-ECAR"/>
    <x v="0"/>
    <x v="0"/>
    <x v="0"/>
    <n v="96020035"/>
    <n v="634083.1"/>
    <n v="71108"/>
    <d v="2001-08-01T21:00:01"/>
    <d v="2001-08-31T21:00:01"/>
  </r>
  <r>
    <x v="45"/>
    <x v="2"/>
    <n v="800"/>
    <n v="4"/>
    <n v="1344632"/>
    <d v="2001-06-06T06:57:02"/>
    <s v="Southern Company Services, Inc."/>
    <x v="4"/>
    <x v="0"/>
    <x v="0"/>
    <x v="0"/>
    <x v="3"/>
    <n v="52661"/>
    <s v="US Pwr Phy Firm  SOCO Peak               07Jun01         USD/MWh"/>
    <x v="1"/>
    <x v="3"/>
    <x v="0"/>
    <x v="0"/>
    <x v="0"/>
    <n v="47.5"/>
    <s v="LRAT1234"/>
    <s v="KPRESTO"/>
    <s v="LT-SERC"/>
    <x v="0"/>
    <x v="0"/>
    <x v="0"/>
    <m/>
    <n v="634091.1"/>
    <n v="26428"/>
    <d v="2001-06-07T21:00:01"/>
    <d v="2001-06-07T21:00:01"/>
  </r>
  <r>
    <x v="45"/>
    <x v="2"/>
    <n v="800"/>
    <n v="4"/>
    <n v="1344649"/>
    <d v="2001-06-06T07:00:28"/>
    <s v="Southern Company Services, Inc."/>
    <x v="4"/>
    <x v="0"/>
    <x v="0"/>
    <x v="0"/>
    <x v="3"/>
    <n v="52661"/>
    <s v="US Pwr Phy Firm  SOCO Peak               07Jun01         USD/MWh"/>
    <x v="3"/>
    <x v="0"/>
    <x v="0"/>
    <x v="0"/>
    <x v="0"/>
    <n v="48"/>
    <s v="LRAT1234"/>
    <s v="KPRESTO"/>
    <s v="LT-SERC"/>
    <x v="0"/>
    <x v="0"/>
    <x v="0"/>
    <m/>
    <n v="634105.1"/>
    <n v="26428"/>
    <d v="2001-06-07T21:00:01"/>
    <d v="2001-06-07T21:00:01"/>
  </r>
  <r>
    <x v="45"/>
    <x v="2"/>
    <n v="800"/>
    <n v="4"/>
    <n v="1344653"/>
    <d v="2001-06-06T07:01:00"/>
    <s v="Southern Company Services, Inc."/>
    <x v="4"/>
    <x v="0"/>
    <x v="0"/>
    <x v="0"/>
    <x v="3"/>
    <n v="52661"/>
    <s v="US Pwr Phy Firm  SOCO Peak               07Jun01         USD/MWh"/>
    <x v="3"/>
    <x v="0"/>
    <x v="0"/>
    <x v="0"/>
    <x v="0"/>
    <n v="47.5"/>
    <s v="LRAT1234"/>
    <s v="KPRESTO"/>
    <s v="LT-SERC"/>
    <x v="0"/>
    <x v="0"/>
    <x v="0"/>
    <m/>
    <n v="634109.1"/>
    <n v="26428"/>
    <d v="2001-06-07T21:00:01"/>
    <d v="2001-06-07T21:00:01"/>
  </r>
  <r>
    <x v="45"/>
    <x v="2"/>
    <n v="800"/>
    <n v="4"/>
    <n v="1344672"/>
    <d v="2001-06-06T07:04:19"/>
    <s v="Southern Company Services, Inc."/>
    <x v="4"/>
    <x v="0"/>
    <x v="0"/>
    <x v="0"/>
    <x v="3"/>
    <n v="52661"/>
    <s v="US Pwr Phy Firm  SOCO Peak               07Jun01         USD/MWh"/>
    <x v="3"/>
    <x v="0"/>
    <x v="0"/>
    <x v="0"/>
    <x v="0"/>
    <n v="46.5"/>
    <s v="LRAT1234"/>
    <s v="KPRESTO"/>
    <s v="LT-SERC"/>
    <x v="0"/>
    <x v="0"/>
    <x v="0"/>
    <m/>
    <n v="634121.1"/>
    <n v="26428"/>
    <d v="2001-06-07T21:00:01"/>
    <d v="2001-06-07T21:00:01"/>
  </r>
  <r>
    <x v="45"/>
    <x v="2"/>
    <n v="4000"/>
    <n v="20"/>
    <n v="1344823"/>
    <d v="2001-06-06T07:24:44"/>
    <s v="Allegheny Energy Supply Company, LLC"/>
    <x v="1"/>
    <x v="0"/>
    <x v="0"/>
    <x v="0"/>
    <x v="3"/>
    <n v="29063"/>
    <s v="US Pwr Phy Firm  COMED Peak              11-15Jun01      USD/MWh"/>
    <x v="1"/>
    <x v="3"/>
    <x v="0"/>
    <x v="0"/>
    <x v="0"/>
    <n v="39.5"/>
    <s v="ZACHA007"/>
    <s v="MLORENZ"/>
    <s v="ST-Main"/>
    <x v="0"/>
    <x v="0"/>
    <x v="0"/>
    <n v="96037738"/>
    <n v="634216.1"/>
    <n v="72209"/>
    <d v="2001-06-11T21:00:01"/>
    <d v="2001-06-15T21:00:01"/>
  </r>
  <r>
    <x v="45"/>
    <x v="2"/>
    <n v="24800"/>
    <n v="124"/>
    <n v="1344999"/>
    <d v="2001-06-06T07:45:12"/>
    <s v="Constellation Power Source, Inc."/>
    <x v="4"/>
    <x v="0"/>
    <x v="0"/>
    <x v="0"/>
    <x v="3"/>
    <n v="36463"/>
    <s v="US Pwr Phy Firm  Cinergy Peak            Aug01           USD/MWh"/>
    <x v="3"/>
    <x v="0"/>
    <x v="0"/>
    <x v="0"/>
    <x v="0"/>
    <n v="70.5"/>
    <s v="LRAT1234"/>
    <s v="FSTURM"/>
    <s v="LT-ECAR"/>
    <x v="0"/>
    <x v="0"/>
    <x v="0"/>
    <n v="96057479"/>
    <n v="634278.1"/>
    <n v="55134"/>
    <d v="2001-08-01T21:00:01"/>
    <d v="2001-08-31T21:00:01"/>
  </r>
  <r>
    <x v="45"/>
    <x v="2"/>
    <n v="24800"/>
    <n v="124"/>
    <n v="1345277"/>
    <d v="2001-06-06T08:09:24"/>
    <s v="Dynegy Power Marketing, Inc."/>
    <x v="4"/>
    <x v="0"/>
    <x v="0"/>
    <x v="0"/>
    <x v="3"/>
    <n v="36463"/>
    <s v="US Pwr Phy Firm  Cinergy Peak            Aug01           USD/MWh"/>
    <x v="1"/>
    <x v="3"/>
    <x v="0"/>
    <x v="0"/>
    <x v="0"/>
    <n v="71.25"/>
    <s v="LRAT1234"/>
    <s v="FSTURM"/>
    <s v="LT-ECAR"/>
    <x v="0"/>
    <x v="0"/>
    <x v="0"/>
    <n v="96020035"/>
    <n v="634397.1"/>
    <n v="71108"/>
    <d v="2001-08-01T21:00:01"/>
    <d v="2001-08-31T21:00:01"/>
  </r>
  <r>
    <x v="45"/>
    <x v="2"/>
    <n v="24000"/>
    <n v="120"/>
    <n v="1345280"/>
    <d v="2001-06-06T08:09:32"/>
    <s v="Dynegy Power Marketing, Inc."/>
    <x v="4"/>
    <x v="0"/>
    <x v="0"/>
    <x v="0"/>
    <x v="3"/>
    <n v="3751"/>
    <s v="US Pwr Phy Firm  Cinergy Peak            Sep01           USD/MWh"/>
    <x v="3"/>
    <x v="0"/>
    <x v="0"/>
    <x v="0"/>
    <x v="0"/>
    <n v="36.4"/>
    <s v="LRAT1234"/>
    <s v="FSTURM"/>
    <s v="ST-ECAR"/>
    <x v="0"/>
    <x v="0"/>
    <x v="0"/>
    <n v="96020035"/>
    <n v="634398.1"/>
    <n v="71108"/>
    <d v="2001-09-01T17:11:00"/>
    <d v="2001-09-30T17:11:00"/>
  </r>
  <r>
    <x v="45"/>
    <x v="2"/>
    <n v="73600"/>
    <n v="368"/>
    <n v="1345281"/>
    <d v="2001-06-06T08:09:38"/>
    <s v="Dynegy Power Marketing, Inc."/>
    <x v="4"/>
    <x v="0"/>
    <x v="0"/>
    <x v="0"/>
    <x v="3"/>
    <n v="26115"/>
    <s v="US Pwr Phy Firm  Cinergy Peak            Oct-Dec01       USD/MWh"/>
    <x v="3"/>
    <x v="0"/>
    <x v="0"/>
    <x v="0"/>
    <x v="0"/>
    <n v="34.4"/>
    <s v="LRAT1234"/>
    <s v="FSTURM"/>
    <s v="LT-ECAR"/>
    <x v="0"/>
    <x v="0"/>
    <x v="0"/>
    <n v="96020035"/>
    <n v="634400.1"/>
    <n v="71108"/>
    <d v="2001-10-01T17:11:00"/>
    <d v="2001-12-31T17:11:00"/>
  </r>
  <r>
    <x v="45"/>
    <x v="1"/>
    <n v="3690000"/>
    <n v="922.5"/>
    <n v="1345470"/>
    <d v="2001-06-06T08:18:36"/>
    <s v="El Paso Merchant Energy, L.P."/>
    <x v="1"/>
    <x v="0"/>
    <x v="0"/>
    <x v="1"/>
    <x v="2"/>
    <n v="51755"/>
    <s v="US Gas Basis     HSC                     Jul-Oct01       USD/MM"/>
    <x v="1"/>
    <x v="6"/>
    <x v="0"/>
    <x v="1"/>
    <x v="0"/>
    <n v="2.75E-2"/>
    <s v="CHRISW001"/>
    <s v="EBASS"/>
    <s v="FT-Texas"/>
    <x v="1"/>
    <x v="0"/>
    <x v="1"/>
    <n v="96045266"/>
    <s v="VE9119.1"/>
    <n v="53350"/>
    <d v="2001-07-01T00:00:00"/>
    <d v="2001-10-31T00:00:00"/>
  </r>
  <r>
    <x v="45"/>
    <x v="2"/>
    <n v="24800"/>
    <n v="124"/>
    <n v="1346218"/>
    <d v="2001-06-06T08:41:33"/>
    <s v="Constellation Power Source, Inc."/>
    <x v="1"/>
    <x v="0"/>
    <x v="0"/>
    <x v="0"/>
    <x v="3"/>
    <n v="36462"/>
    <s v="US Pwr Phy Firm  Cinergy Peak            Jul01           USD/MWh"/>
    <x v="3"/>
    <x v="0"/>
    <x v="0"/>
    <x v="0"/>
    <x v="0"/>
    <n v="79"/>
    <s v="ZACHA007"/>
    <s v="FSTURM"/>
    <s v="LT-ECAR"/>
    <x v="0"/>
    <x v="0"/>
    <x v="0"/>
    <n v="96057479"/>
    <n v="634576.1"/>
    <n v="55134"/>
    <d v="2001-07-01T21:00:01"/>
    <d v="2001-07-31T21:00:01"/>
  </r>
  <r>
    <x v="45"/>
    <x v="1"/>
    <n v="1070000"/>
    <n v="321"/>
    <n v="1346261"/>
    <d v="2001-06-06T08:42:55"/>
    <s v="Puget Sound Energy, Inc."/>
    <x v="0"/>
    <x v="0"/>
    <x v="0"/>
    <x v="1"/>
    <x v="2"/>
    <n v="41225"/>
    <s v="US Gas Basis     NWPL RkyMtn             Apr-Oct02       USD/MM"/>
    <x v="2"/>
    <x v="0"/>
    <x v="0"/>
    <x v="1"/>
    <x v="0"/>
    <n v="-0.84"/>
    <s v="USGasWest"/>
    <s v="MSANCH2"/>
    <s v="GD-New-Jr"/>
    <x v="1"/>
    <x v="0"/>
    <x v="1"/>
    <m/>
    <s v="VE9393.1"/>
    <n v="54279"/>
    <d v="2002-04-01T00:00:00"/>
    <d v="2002-10-31T00:00:00"/>
  </r>
  <r>
    <x v="45"/>
    <x v="0"/>
    <n v="12400"/>
    <n v="93"/>
    <n v="1346299"/>
    <d v="2001-06-06T08:43:57"/>
    <s v="Constellation Power Source, Inc."/>
    <x v="0"/>
    <x v="0"/>
    <x v="0"/>
    <x v="0"/>
    <x v="0"/>
    <n v="40691"/>
    <s v="US Pwr Phy Firm  PALVE OffPk             Aug01           USD/MWh"/>
    <x v="1"/>
    <x v="1"/>
    <x v="0"/>
    <x v="0"/>
    <x v="0"/>
    <n v="80"/>
    <s v="POWERWEST"/>
    <s v="MDRISC3"/>
    <s v="ST-SW"/>
    <x v="0"/>
    <x v="0"/>
    <x v="0"/>
    <n v="96057479"/>
    <n v="634592.1"/>
    <n v="55134"/>
    <d v="2001-08-01T21:00:01"/>
    <d v="2001-08-31T21:00:01"/>
  </r>
  <r>
    <x v="45"/>
    <x v="1"/>
    <n v="3690000"/>
    <n v="922.5"/>
    <n v="1346303"/>
    <d v="2001-06-06T08:44:00"/>
    <s v="El Paso Merchant Energy, L.P."/>
    <x v="1"/>
    <x v="0"/>
    <x v="0"/>
    <x v="1"/>
    <x v="2"/>
    <n v="51755"/>
    <s v="US Gas Basis     HSC                     Jul-Oct01       USD/MM"/>
    <x v="1"/>
    <x v="6"/>
    <x v="0"/>
    <x v="1"/>
    <x v="0"/>
    <n v="0.03"/>
    <s v="CHRISW001"/>
    <s v="EBASS"/>
    <s v="FT-Texas"/>
    <x v="1"/>
    <x v="0"/>
    <x v="1"/>
    <n v="96045266"/>
    <s v="VE9398.1"/>
    <n v="53350"/>
    <d v="2001-07-01T00:00:00"/>
    <d v="2001-10-31T00:00:00"/>
  </r>
  <r>
    <x v="45"/>
    <x v="0"/>
    <n v="12000"/>
    <n v="90"/>
    <n v="1346313"/>
    <d v="2001-06-06T08:44:11"/>
    <s v="Constellation Power Source, Inc."/>
    <x v="0"/>
    <x v="0"/>
    <x v="0"/>
    <x v="0"/>
    <x v="0"/>
    <n v="40693"/>
    <s v="US Pwr Phy Firm  PALVE OffPk             Sep01           USD/MWh"/>
    <x v="1"/>
    <x v="1"/>
    <x v="0"/>
    <x v="0"/>
    <x v="0"/>
    <n v="56"/>
    <s v="POWERWEST"/>
    <s v="MDRISC3"/>
    <s v="ST-SW"/>
    <x v="0"/>
    <x v="0"/>
    <x v="0"/>
    <n v="96057479"/>
    <n v="634595.1"/>
    <n v="55134"/>
    <d v="2001-09-01T21:00:01"/>
    <d v="2001-09-30T21:00:01"/>
  </r>
  <r>
    <x v="45"/>
    <x v="2"/>
    <n v="24800"/>
    <n v="124"/>
    <n v="1346690"/>
    <d v="2001-06-06T08:54:25"/>
    <s v="Carolina Power &amp; Light Company"/>
    <x v="1"/>
    <x v="0"/>
    <x v="0"/>
    <x v="0"/>
    <x v="3"/>
    <n v="36462"/>
    <s v="US Pwr Phy Firm  Cinergy Peak            Jul01           USD/MWh"/>
    <x v="1"/>
    <x v="3"/>
    <x v="0"/>
    <x v="0"/>
    <x v="0"/>
    <n v="79.25"/>
    <s v="ZACHA007"/>
    <s v="FSTURM"/>
    <s v="LT-ECAR"/>
    <x v="0"/>
    <x v="0"/>
    <x v="0"/>
    <m/>
    <n v="634633.1"/>
    <n v="27457"/>
    <d v="2001-07-01T21:00:01"/>
    <d v="2001-07-31T21:00:01"/>
  </r>
  <r>
    <x v="45"/>
    <x v="3"/>
    <n v="36800"/>
    <n v="276"/>
    <n v="1347121"/>
    <d v="2001-06-06T09:05:32"/>
    <s v="Engage Energy Canada L.P."/>
    <x v="1"/>
    <x v="0"/>
    <x v="0"/>
    <x v="0"/>
    <x v="8"/>
    <n v="37510"/>
    <s v="CAN Pwr Swap     PPoA Flat               Jul-Sep01       CAD/MWh"/>
    <x v="0"/>
    <x v="0"/>
    <x v="0"/>
    <x v="3"/>
    <x v="1"/>
    <n v="74"/>
    <s v="EPIER006"/>
    <s v="JZUFFER"/>
    <s v="HEDGECDN"/>
    <x v="0"/>
    <x v="0"/>
    <x v="2"/>
    <n v="96028131"/>
    <n v="634653.1"/>
    <n v="53341"/>
    <d v="2001-07-01T00:00:00"/>
    <d v="2001-09-30T00:00:00"/>
  </r>
  <r>
    <x v="45"/>
    <x v="1"/>
    <n v="2460000"/>
    <n v="615"/>
    <n v="1347138"/>
    <d v="2001-06-06T09:05:59"/>
    <s v="El Paso Merchant Energy, L.P."/>
    <x v="3"/>
    <x v="0"/>
    <x v="0"/>
    <x v="1"/>
    <x v="2"/>
    <n v="51424"/>
    <s v="US Gas Basis     ANR LA                  Jul-Oct01       USD/MM"/>
    <x v="1"/>
    <x v="7"/>
    <x v="0"/>
    <x v="1"/>
    <x v="0"/>
    <n v="-0.09"/>
    <s v="LBAG1234"/>
    <s v="KRUSCIT"/>
    <s v="Firm Trading Central"/>
    <x v="1"/>
    <x v="0"/>
    <x v="1"/>
    <n v="96045266"/>
    <s v="VE9613.1"/>
    <n v="53350"/>
    <d v="2001-07-01T00:00:00"/>
    <d v="2001-10-31T00:00:00"/>
  </r>
  <r>
    <x v="45"/>
    <x v="2"/>
    <n v="800"/>
    <n v="4"/>
    <n v="1347301"/>
    <d v="2001-06-06T09:11:34"/>
    <s v="Southern Company Services, Inc."/>
    <x v="4"/>
    <x v="0"/>
    <x v="0"/>
    <x v="0"/>
    <x v="3"/>
    <n v="52661"/>
    <s v="US Pwr Phy Firm  SOCO Peak               07Jun01         USD/MWh"/>
    <x v="3"/>
    <x v="0"/>
    <x v="0"/>
    <x v="0"/>
    <x v="0"/>
    <n v="45"/>
    <s v="LRAT1234"/>
    <s v="KPRESTO"/>
    <s v="LT-SERC"/>
    <x v="0"/>
    <x v="0"/>
    <x v="0"/>
    <m/>
    <n v="634667.1"/>
    <n v="26428"/>
    <d v="2001-06-07T21:00:01"/>
    <d v="2001-06-07T21:00:01"/>
  </r>
  <r>
    <x v="45"/>
    <x v="2"/>
    <n v="800"/>
    <n v="4"/>
    <n v="1347414"/>
    <d v="2001-06-06T09:14:58"/>
    <s v="Southern Company Services, Inc."/>
    <x v="4"/>
    <x v="0"/>
    <x v="0"/>
    <x v="0"/>
    <x v="3"/>
    <n v="52661"/>
    <s v="US Pwr Phy Firm  SOCO Peak               07Jun01         USD/MWh"/>
    <x v="3"/>
    <x v="0"/>
    <x v="0"/>
    <x v="0"/>
    <x v="0"/>
    <n v="43.5"/>
    <s v="LRAT1234"/>
    <s v="KPRESTO"/>
    <s v="LT-SERC"/>
    <x v="0"/>
    <x v="0"/>
    <x v="0"/>
    <m/>
    <n v="634682.1"/>
    <n v="26428"/>
    <d v="2001-06-07T21:00:01"/>
    <d v="2001-06-07T21:00:01"/>
  </r>
  <r>
    <x v="45"/>
    <x v="2"/>
    <n v="4000"/>
    <n v="20"/>
    <n v="1347490"/>
    <d v="2001-06-06T09:17:39"/>
    <s v="Virginia Electric and Power Company"/>
    <x v="0"/>
    <x v="0"/>
    <x v="0"/>
    <x v="0"/>
    <x v="3"/>
    <n v="29089"/>
    <s v="US Pwr Phy Firm  PJM-W Peak              11-15Jun01      USD/MWh"/>
    <x v="3"/>
    <x v="0"/>
    <x v="0"/>
    <x v="0"/>
    <x v="0"/>
    <n v="40.5"/>
    <s v="PJMPower"/>
    <s v="JQUENET"/>
    <s v="ST-PJM"/>
    <x v="0"/>
    <x v="0"/>
    <x v="0"/>
    <m/>
    <n v="634689.1"/>
    <n v="3246"/>
    <d v="2001-06-11T21:00:01"/>
    <d v="2001-06-15T21:00:01"/>
  </r>
  <r>
    <x v="45"/>
    <x v="2"/>
    <n v="4000"/>
    <n v="20"/>
    <n v="1347501"/>
    <d v="2001-06-06T09:17:56"/>
    <s v="Virginia Electric and Power Company"/>
    <x v="0"/>
    <x v="0"/>
    <x v="0"/>
    <x v="0"/>
    <x v="3"/>
    <n v="29089"/>
    <s v="US Pwr Phy Firm  PJM-W Peak              11-15Jun01      USD/MWh"/>
    <x v="3"/>
    <x v="0"/>
    <x v="0"/>
    <x v="0"/>
    <x v="0"/>
    <n v="40.5"/>
    <s v="PJMPower"/>
    <s v="JQUENET"/>
    <s v="ST-PJM"/>
    <x v="0"/>
    <x v="0"/>
    <x v="0"/>
    <m/>
    <n v="634693.1"/>
    <n v="3246"/>
    <d v="2001-06-11T21:00:01"/>
    <d v="2001-06-15T21:00:01"/>
  </r>
  <r>
    <x v="45"/>
    <x v="2"/>
    <n v="800"/>
    <n v="4"/>
    <n v="1347755"/>
    <d v="2001-06-06T09:23:58"/>
    <s v="Southern Company Services, Inc."/>
    <x v="4"/>
    <x v="0"/>
    <x v="0"/>
    <x v="0"/>
    <x v="3"/>
    <n v="52661"/>
    <s v="US Pwr Phy Firm  SOCO Peak               07Jun01         USD/MWh"/>
    <x v="1"/>
    <x v="3"/>
    <x v="0"/>
    <x v="0"/>
    <x v="0"/>
    <n v="40.5"/>
    <s v="LRAT1234"/>
    <s v="KPRESTO"/>
    <s v="LT-SERC"/>
    <x v="0"/>
    <x v="0"/>
    <x v="0"/>
    <m/>
    <n v="634715.1"/>
    <n v="26428"/>
    <d v="2001-06-07T21:00:01"/>
    <d v="2001-06-07T21:00:01"/>
  </r>
  <r>
    <x v="45"/>
    <x v="2"/>
    <n v="292000"/>
    <n v="1460"/>
    <n v="1348218"/>
    <d v="2001-06-06T09:39:41"/>
    <s v="Constellation Power Source, Inc."/>
    <x v="1"/>
    <x v="0"/>
    <x v="0"/>
    <x v="0"/>
    <x v="3"/>
    <n v="28399"/>
    <s v="US Pwr Phy Firm  NEPOOL Peak             Jan-Dec02       USD/MWh"/>
    <x v="3"/>
    <x v="0"/>
    <x v="0"/>
    <x v="0"/>
    <x v="0"/>
    <n v="50.2"/>
    <s v="JEFFK003"/>
    <s v="DDAVIS"/>
    <s v="LT-New England"/>
    <x v="0"/>
    <x v="0"/>
    <x v="0"/>
    <n v="96057479"/>
    <n v="634798.1"/>
    <n v="55134"/>
    <d v="2002-01-01T17:11:00"/>
    <d v="2002-12-31T17:11:00"/>
  </r>
  <r>
    <x v="45"/>
    <x v="2"/>
    <n v="4000"/>
    <n v="20"/>
    <n v="1348336"/>
    <d v="2001-06-06T09:43:27"/>
    <s v="American Electric Power Service Corporation"/>
    <x v="4"/>
    <x v="0"/>
    <x v="0"/>
    <x v="0"/>
    <x v="3"/>
    <n v="29070"/>
    <s v="US Pwr Phy Firm  Cinergy Peak            11-15Jun01      USD/MWh"/>
    <x v="3"/>
    <x v="0"/>
    <x v="0"/>
    <x v="0"/>
    <x v="0"/>
    <n v="41"/>
    <s v="LRAT1234"/>
    <s v="CDORLAN"/>
    <s v="ST-ECAR"/>
    <x v="0"/>
    <x v="0"/>
    <x v="0"/>
    <n v="96014731"/>
    <n v="634815.1"/>
    <n v="26269"/>
    <d v="2001-06-11T21:00:01"/>
    <d v="2001-06-15T21:00:01"/>
  </r>
  <r>
    <x v="45"/>
    <x v="2"/>
    <n v="800"/>
    <n v="4"/>
    <n v="1348609"/>
    <d v="2001-06-06T09:54:43"/>
    <s v="Southern Company Services, Inc."/>
    <x v="4"/>
    <x v="0"/>
    <x v="0"/>
    <x v="0"/>
    <x v="3"/>
    <n v="52764"/>
    <s v="US Pwr Phy Firm  SOCO Peak               08Jun01         USD/MWh"/>
    <x v="3"/>
    <x v="0"/>
    <x v="0"/>
    <x v="0"/>
    <x v="0"/>
    <n v="42"/>
    <s v="LRAT1234"/>
    <s v="KPRESTO"/>
    <s v="LT-SERC"/>
    <x v="0"/>
    <x v="0"/>
    <x v="0"/>
    <m/>
    <n v="634850.1"/>
    <n v="26428"/>
    <d v="2001-06-08T08:18:00"/>
    <d v="2001-06-08T08:18:00"/>
  </r>
  <r>
    <x v="45"/>
    <x v="2"/>
    <n v="18400"/>
    <n v="92"/>
    <n v="1348671"/>
    <d v="2001-06-06T09:58:16"/>
    <s v="LG&amp;E Energy Marketing Inc."/>
    <x v="4"/>
    <x v="0"/>
    <x v="0"/>
    <x v="0"/>
    <x v="3"/>
    <n v="29090"/>
    <s v="US Pwr Phy Firm  TVA Peak                08-30Jun01      USD/MWh"/>
    <x v="1"/>
    <x v="3"/>
    <x v="0"/>
    <x v="0"/>
    <x v="0"/>
    <n v="46.75"/>
    <s v="MSCH1234"/>
    <s v="JKING6"/>
    <s v="ST-SERC"/>
    <x v="0"/>
    <x v="0"/>
    <x v="0"/>
    <n v="96004358"/>
    <n v="634866.1"/>
    <n v="58177"/>
    <d v="2001-06-08T21:00:01"/>
    <d v="2001-06-30T21:00:01"/>
  </r>
  <r>
    <x v="45"/>
    <x v="2"/>
    <n v="4000"/>
    <n v="20"/>
    <n v="1348780"/>
    <d v="2001-06-06T10:06:54"/>
    <s v="Virginia Electric and Power Company"/>
    <x v="0"/>
    <x v="0"/>
    <x v="0"/>
    <x v="0"/>
    <x v="3"/>
    <n v="29089"/>
    <s v="US Pwr Phy Firm  PJM-W Peak              11-15Jun01      USD/MWh"/>
    <x v="3"/>
    <x v="0"/>
    <x v="0"/>
    <x v="0"/>
    <x v="0"/>
    <n v="40.75"/>
    <s v="PJMPower"/>
    <s v="JQUENET"/>
    <s v="ST-PJM"/>
    <x v="0"/>
    <x v="0"/>
    <x v="0"/>
    <m/>
    <n v="634898.1"/>
    <n v="3246"/>
    <d v="2001-06-11T21:00:01"/>
    <d v="2001-06-15T21:00:01"/>
  </r>
  <r>
    <x v="45"/>
    <x v="2"/>
    <n v="4000"/>
    <n v="20"/>
    <n v="1348857"/>
    <d v="2001-06-06T10:14:29"/>
    <s v="Sempra Energy Trading Corp."/>
    <x v="0"/>
    <x v="0"/>
    <x v="0"/>
    <x v="0"/>
    <x v="3"/>
    <n v="51368"/>
    <s v="US Pwr Phy Firm  NEPOOL Peak             25-29Jun01      USD/MWh"/>
    <x v="3"/>
    <x v="0"/>
    <x v="0"/>
    <x v="0"/>
    <x v="0"/>
    <n v="51.5"/>
    <s v="NepoolDesk"/>
    <s v="PBRODER"/>
    <s v="ST-New England"/>
    <x v="0"/>
    <x v="0"/>
    <x v="0"/>
    <n v="96053779"/>
    <n v="634921.1"/>
    <n v="57508"/>
    <d v="2001-06-25T21:00:00"/>
    <d v="2001-06-29T21:00:00"/>
  </r>
  <r>
    <x v="45"/>
    <x v="2"/>
    <n v="4000"/>
    <n v="20"/>
    <n v="1349046"/>
    <d v="2001-06-06T10:31:30"/>
    <s v="Allegheny Energy Supply Company, LLC"/>
    <x v="1"/>
    <x v="0"/>
    <x v="0"/>
    <x v="0"/>
    <x v="3"/>
    <n v="51376"/>
    <s v="US Pwr Phy Firm  TVA Peak                25-29Jun01      USD/MWh"/>
    <x v="3"/>
    <x v="0"/>
    <x v="0"/>
    <x v="0"/>
    <x v="0"/>
    <n v="57"/>
    <s v="CHRISB008"/>
    <s v="JKING6"/>
    <s v="ST-SERC"/>
    <x v="0"/>
    <x v="0"/>
    <x v="0"/>
    <n v="96037738"/>
    <n v="634971.1"/>
    <n v="72209"/>
    <d v="2001-06-25T21:00:00"/>
    <d v="2001-06-29T21:00:00"/>
  </r>
  <r>
    <x v="45"/>
    <x v="0"/>
    <n v="12400"/>
    <n v="93"/>
    <n v="1349166"/>
    <d v="2001-06-06T10:47:47"/>
    <s v="Williams Energy Marketing &amp; Trading Company"/>
    <x v="1"/>
    <x v="0"/>
    <x v="0"/>
    <x v="0"/>
    <x v="1"/>
    <n v="36704"/>
    <s v="US Pwr Phy CAISO SP15 Peak               Jul01           USD/MWh"/>
    <x v="0"/>
    <x v="0"/>
    <x v="0"/>
    <x v="0"/>
    <x v="0"/>
    <n v="151"/>
    <s v="CBOHN010"/>
    <s v="CMALLOR"/>
    <s v="ST-CA"/>
    <x v="0"/>
    <x v="0"/>
    <x v="0"/>
    <n v="96004396"/>
    <n v="634995.1"/>
    <n v="64245"/>
    <d v="2001-07-01T21:00:01"/>
    <d v="2001-07-31T21:00:01"/>
  </r>
  <r>
    <x v="45"/>
    <x v="2"/>
    <n v="4000"/>
    <n v="20"/>
    <n v="1349344"/>
    <d v="2001-06-06T11:02:35"/>
    <s v="Constellation Power Source, Inc."/>
    <x v="1"/>
    <x v="0"/>
    <x v="0"/>
    <x v="0"/>
    <x v="3"/>
    <n v="51356"/>
    <s v="US Pwr Phy Firm  Cinergy Peak            25-29Jun01      USD/MWh"/>
    <x v="1"/>
    <x v="3"/>
    <x v="0"/>
    <x v="0"/>
    <x v="0"/>
    <n v="56"/>
    <s v="GOZBOB12"/>
    <s v="CDORLAN"/>
    <s v="ST-ECAR"/>
    <x v="0"/>
    <x v="0"/>
    <x v="0"/>
    <n v="96057479"/>
    <n v="635027.1"/>
    <n v="55134"/>
    <d v="2001-06-25T21:00:00"/>
    <d v="2001-06-29T21:00:00"/>
  </r>
  <r>
    <x v="45"/>
    <x v="2"/>
    <n v="4000"/>
    <n v="20"/>
    <n v="1349346"/>
    <d v="2001-06-06T11:02:39"/>
    <s v="Constellation Power Source, Inc."/>
    <x v="1"/>
    <x v="0"/>
    <x v="0"/>
    <x v="0"/>
    <x v="3"/>
    <n v="50780"/>
    <s v="US Pwr Phy Firm  Cinergy Peak            02-06Jul01      USD/MWh"/>
    <x v="3"/>
    <x v="0"/>
    <x v="0"/>
    <x v="0"/>
    <x v="0"/>
    <n v="61.75"/>
    <s v="GOZBOB12"/>
    <s v="FSTURM"/>
    <s v="ST-ECAR"/>
    <x v="0"/>
    <x v="0"/>
    <x v="0"/>
    <n v="96057479"/>
    <n v="635029.1"/>
    <n v="55134"/>
    <d v="2001-07-02T21:00:00"/>
    <d v="2001-07-06T21:00:00"/>
  </r>
  <r>
    <x v="45"/>
    <x v="2"/>
    <n v="4000"/>
    <n v="20"/>
    <n v="1349412"/>
    <d v="2001-06-06T11:17:52"/>
    <s v="Constellation Power Source, Inc."/>
    <x v="1"/>
    <x v="0"/>
    <x v="0"/>
    <x v="0"/>
    <x v="3"/>
    <n v="50780"/>
    <s v="US Pwr Phy Firm  Cinergy Peak            02-06Jul01      USD/MWh"/>
    <x v="3"/>
    <x v="0"/>
    <x v="0"/>
    <x v="0"/>
    <x v="0"/>
    <n v="61.25"/>
    <s v="GOZBOB12"/>
    <s v="FSTURM"/>
    <s v="ST-ECAR"/>
    <x v="0"/>
    <x v="0"/>
    <x v="0"/>
    <n v="96057479"/>
    <n v="635056.1"/>
    <n v="55134"/>
    <d v="2001-07-02T21:00:00"/>
    <d v="2001-07-06T21:00:00"/>
  </r>
  <r>
    <x v="45"/>
    <x v="2"/>
    <n v="4000"/>
    <n v="20"/>
    <n v="1349672"/>
    <d v="2001-06-06T11:58:16"/>
    <s v="Constellation Power Source, Inc."/>
    <x v="1"/>
    <x v="0"/>
    <x v="0"/>
    <x v="0"/>
    <x v="3"/>
    <n v="51356"/>
    <s v="US Pwr Phy Firm  Cinergy Peak            25-29Jun01      USD/MWh"/>
    <x v="1"/>
    <x v="3"/>
    <x v="0"/>
    <x v="0"/>
    <x v="0"/>
    <n v="56"/>
    <s v="GOZBOB12"/>
    <s v="CDORLAN"/>
    <s v="ST-ECAR"/>
    <x v="0"/>
    <x v="0"/>
    <x v="0"/>
    <n v="96057479"/>
    <n v="635235.1"/>
    <n v="55134"/>
    <d v="2001-06-25T21:00:00"/>
    <d v="2001-06-29T21:00:00"/>
  </r>
  <r>
    <x v="45"/>
    <x v="2"/>
    <n v="4000"/>
    <n v="20"/>
    <n v="1349860"/>
    <d v="2001-06-06T12:28:09"/>
    <s v="BP Energy Company"/>
    <x v="4"/>
    <x v="0"/>
    <x v="0"/>
    <x v="0"/>
    <x v="10"/>
    <n v="32893"/>
    <s v="US Pwr Phy Unp B ERCOT Peak              11-15Jun01      USD/MWh"/>
    <x v="1"/>
    <x v="3"/>
    <x v="0"/>
    <x v="0"/>
    <x v="0"/>
    <n v="41"/>
    <s v="MSMI1234"/>
    <s v="RBALLATO"/>
    <s v="ST-ERCOT"/>
    <x v="0"/>
    <x v="0"/>
    <x v="0"/>
    <n v="96060365"/>
    <n v="635319.1"/>
    <n v="12"/>
    <d v="2001-06-11T21:00:01"/>
    <d v="2001-06-15T21:00:01"/>
  </r>
  <r>
    <x v="45"/>
    <x v="2"/>
    <n v="24800"/>
    <n v="124"/>
    <n v="1349861"/>
    <d v="2001-06-06T12:28:30"/>
    <s v="BP Energy Company"/>
    <x v="4"/>
    <x v="0"/>
    <x v="0"/>
    <x v="0"/>
    <x v="10"/>
    <n v="41027"/>
    <s v="US Pwr Phy Unp B ERCOT Peak              Jul01           USD/MWh"/>
    <x v="3"/>
    <x v="0"/>
    <x v="0"/>
    <x v="0"/>
    <x v="0"/>
    <n v="58.5"/>
    <s v="MSMI1234"/>
    <s v="DSMITH3"/>
    <s v="LT-ERCOT"/>
    <x v="0"/>
    <x v="0"/>
    <x v="0"/>
    <n v="96060365"/>
    <n v="635320.1"/>
    <n v="12"/>
    <d v="2001-07-01T21:00:01"/>
    <d v="2001-07-31T21:00:01"/>
  </r>
  <r>
    <x v="45"/>
    <x v="2"/>
    <n v="4000"/>
    <n v="20"/>
    <n v="1349924"/>
    <d v="2001-06-06T12:34:25"/>
    <s v="Virginia Electric and Power Company"/>
    <x v="0"/>
    <x v="0"/>
    <x v="0"/>
    <x v="0"/>
    <x v="3"/>
    <n v="29089"/>
    <s v="US Pwr Phy Firm  PJM-W Peak              11-15Jun01      USD/MWh"/>
    <x v="3"/>
    <x v="0"/>
    <x v="0"/>
    <x v="0"/>
    <x v="0"/>
    <n v="42.5"/>
    <s v="PJMPower"/>
    <s v="JQUENET"/>
    <s v="ST-PJM"/>
    <x v="0"/>
    <x v="0"/>
    <x v="0"/>
    <m/>
    <n v="635331.1"/>
    <n v="3246"/>
    <d v="2001-06-11T21:00:01"/>
    <d v="2001-06-15T21:00:01"/>
  </r>
  <r>
    <x v="45"/>
    <x v="2"/>
    <n v="24000"/>
    <n v="120"/>
    <n v="1350008"/>
    <d v="2001-06-06T12:44:39"/>
    <s v="Aquila Energy Marketing Corporation"/>
    <x v="1"/>
    <x v="0"/>
    <x v="0"/>
    <x v="0"/>
    <x v="10"/>
    <n v="47332"/>
    <s v="US Pwr Phy Unp B ERCOT Peak              Sep02           USD/MWh"/>
    <x v="3"/>
    <x v="0"/>
    <x v="0"/>
    <x v="0"/>
    <x v="0"/>
    <n v="36.25"/>
    <s v="JEFFK003"/>
    <s v="DSMITH3"/>
    <s v="LT-ERCOT"/>
    <x v="0"/>
    <x v="0"/>
    <x v="0"/>
    <n v="96009016"/>
    <n v="635382.1"/>
    <n v="18"/>
    <d v="2002-09-01T00:00:00"/>
    <d v="2002-09-30T00:00:00"/>
  </r>
  <r>
    <x v="45"/>
    <x v="1"/>
    <n v="615000"/>
    <n v="153.75"/>
    <n v="1350180"/>
    <d v="2001-06-06T12:59:37"/>
    <s v="CMS Marketing, Services and Trading Company"/>
    <x v="1"/>
    <x v="0"/>
    <x v="0"/>
    <x v="1"/>
    <x v="12"/>
    <n v="48792"/>
    <s v="US Gas Phy Index GD/M Mich Con           Jul-Oct01       USD/MM"/>
    <x v="1"/>
    <x v="2"/>
    <x v="0"/>
    <x v="1"/>
    <x v="0"/>
    <n v="-1.4999999999999999E-2"/>
    <s v="CHRISW001"/>
    <s v="EOLSMGR2"/>
    <s v="ENA - IM Mkt Central MICH"/>
    <x v="2"/>
    <x v="0"/>
    <x v="1"/>
    <m/>
    <s v="VF0942.1 / 835236"/>
    <n v="53295"/>
    <d v="2001-07-01T00:00:00"/>
    <d v="2001-10-31T00:00:00"/>
  </r>
  <r>
    <x v="45"/>
    <x v="2"/>
    <n v="24000"/>
    <n v="120"/>
    <n v="1350444"/>
    <d v="2001-06-06T13:11:21"/>
    <s v="BP Energy Company"/>
    <x v="4"/>
    <x v="0"/>
    <x v="0"/>
    <x v="0"/>
    <x v="10"/>
    <n v="41031"/>
    <s v="US Pwr Phy Unp B ERCOT Peak              Sep01           USD/MWh"/>
    <x v="1"/>
    <x v="3"/>
    <x v="0"/>
    <x v="0"/>
    <x v="0"/>
    <n v="43"/>
    <s v="MSMI1234"/>
    <s v="DSMITH3"/>
    <s v="LT-ERCOT"/>
    <x v="0"/>
    <x v="0"/>
    <x v="0"/>
    <n v="96060365"/>
    <n v="635491.1"/>
    <n v="12"/>
    <d v="2001-09-01T21:00:01"/>
    <d v="2001-09-30T21:00:01"/>
  </r>
  <r>
    <x v="45"/>
    <x v="2"/>
    <n v="24800"/>
    <n v="124"/>
    <n v="1350584"/>
    <d v="2001-06-06T13:17:02"/>
    <s v="Williams Energy Marketing &amp; Trading Company"/>
    <x v="1"/>
    <x v="0"/>
    <x v="0"/>
    <x v="0"/>
    <x v="3"/>
    <n v="52461"/>
    <s v="US Pwr Phy Firm  COMED Peak              Aug01           USD/MWh"/>
    <x v="1"/>
    <x v="3"/>
    <x v="0"/>
    <x v="0"/>
    <x v="0"/>
    <n v="65.75"/>
    <s v="MARKTH11"/>
    <s v="FSTURM"/>
    <s v="LT-ECAR"/>
    <x v="0"/>
    <x v="0"/>
    <x v="0"/>
    <n v="96004396"/>
    <n v="635535.1"/>
    <n v="64245"/>
    <d v="2001-08-01T21:00:00"/>
    <d v="2001-08-31T21:00:00"/>
  </r>
  <r>
    <x v="45"/>
    <x v="2"/>
    <n v="24000"/>
    <n v="120"/>
    <n v="1350795"/>
    <d v="2001-06-06T13:31:46"/>
    <s v="BP Energy Company"/>
    <x v="4"/>
    <x v="0"/>
    <x v="0"/>
    <x v="0"/>
    <x v="10"/>
    <n v="47332"/>
    <s v="US Pwr Phy Unp B ERCOT Peak              Sep02           USD/MWh"/>
    <x v="1"/>
    <x v="3"/>
    <x v="0"/>
    <x v="0"/>
    <x v="0"/>
    <n v="36.25"/>
    <s v="MSMI1234"/>
    <s v="DSMITH3"/>
    <s v="LT-ERCOT"/>
    <x v="0"/>
    <x v="0"/>
    <x v="0"/>
    <n v="96060365"/>
    <n v="635567.1"/>
    <n v="12"/>
    <d v="2002-09-01T00:00:00"/>
    <d v="2002-09-30T00:00:00"/>
  </r>
  <r>
    <x v="45"/>
    <x v="2"/>
    <n v="4000"/>
    <n v="20"/>
    <n v="1351220"/>
    <d v="2001-06-06T14:03:01"/>
    <s v="Dynegy Power Marketing, Inc."/>
    <x v="1"/>
    <x v="0"/>
    <x v="0"/>
    <x v="0"/>
    <x v="3"/>
    <n v="29063"/>
    <s v="US Pwr Phy Firm  COMED Peak              11-15Jun01      USD/MWh"/>
    <x v="3"/>
    <x v="0"/>
    <x v="0"/>
    <x v="0"/>
    <x v="0"/>
    <n v="42.5"/>
    <s v="ZACHA007"/>
    <s v="MLORENZ"/>
    <s v="ST-Main"/>
    <x v="0"/>
    <x v="0"/>
    <x v="0"/>
    <n v="96020035"/>
    <n v="635662.1"/>
    <n v="71108"/>
    <d v="2001-06-11T21:00:01"/>
    <d v="2001-06-15T21:00:01"/>
  </r>
  <r>
    <x v="45"/>
    <x v="2"/>
    <n v="24800"/>
    <n v="124"/>
    <n v="1351362"/>
    <d v="2001-06-06T14:12:56"/>
    <s v="Williams Energy Marketing &amp; Trading Company"/>
    <x v="1"/>
    <x v="0"/>
    <x v="0"/>
    <x v="0"/>
    <x v="3"/>
    <n v="52461"/>
    <s v="US Pwr Phy Firm  COMED Peak              Aug01           USD/MWh"/>
    <x v="1"/>
    <x v="3"/>
    <x v="0"/>
    <x v="0"/>
    <x v="0"/>
    <n v="65"/>
    <s v="MARKTH11"/>
    <s v="FSTURM"/>
    <s v="LT-ECAR"/>
    <x v="0"/>
    <x v="0"/>
    <x v="0"/>
    <n v="96004396"/>
    <n v="635705.1"/>
    <n v="64245"/>
    <d v="2001-08-01T21:00:00"/>
    <d v="2001-08-31T21:00:00"/>
  </r>
  <r>
    <x v="45"/>
    <x v="0"/>
    <n v="9200"/>
    <n v="69"/>
    <n v="1351519"/>
    <d v="2001-06-06T14:49:49"/>
    <s v="Idaho Power Company, dba IDACORP Energy"/>
    <x v="4"/>
    <x v="0"/>
    <x v="0"/>
    <x v="0"/>
    <x v="0"/>
    <n v="29396"/>
    <s v="US Pwr Phy Firm  PALVE OffPk             08-30Jun01      USD/MWh"/>
    <x v="1"/>
    <x v="1"/>
    <x v="0"/>
    <x v="0"/>
    <x v="0"/>
    <n v="30"/>
    <s v="BHAM1234"/>
    <s v="HSALISBU"/>
    <s v="ST-SW"/>
    <x v="0"/>
    <x v="0"/>
    <x v="0"/>
    <n v="95001154"/>
    <n v="635819.1"/>
    <n v="76158"/>
    <d v="2001-06-08T21:00:01"/>
    <d v="2001-06-30T21:00:01"/>
  </r>
  <r>
    <x v="45"/>
    <x v="2"/>
    <n v="24000"/>
    <n v="120"/>
    <n v="1351588"/>
    <d v="2001-06-06T15:05:49"/>
    <s v="Virginia Electric and Power Company"/>
    <x v="0"/>
    <x v="0"/>
    <x v="0"/>
    <x v="0"/>
    <x v="3"/>
    <n v="3942"/>
    <s v="US Pwr Phy Firm  PJM-W Peak              Sep01           USD/MWh"/>
    <x v="3"/>
    <x v="0"/>
    <x v="0"/>
    <x v="0"/>
    <x v="0"/>
    <n v="39.25"/>
    <s v="PJMPower"/>
    <s v="RBENSON"/>
    <s v="LT-PJM"/>
    <x v="0"/>
    <x v="0"/>
    <x v="0"/>
    <m/>
    <n v="635863.1"/>
    <n v="3246"/>
    <d v="2001-09-01T14:12:00"/>
    <d v="2001-09-30T14:12:00"/>
  </r>
  <r>
    <x v="45"/>
    <x v="2"/>
    <n v="4000"/>
    <n v="20"/>
    <n v="1351690"/>
    <d v="2001-06-06T15:41:12"/>
    <s v="Virginia Electric and Power Company"/>
    <x v="0"/>
    <x v="0"/>
    <x v="0"/>
    <x v="0"/>
    <x v="3"/>
    <n v="29089"/>
    <s v="US Pwr Phy Firm  PJM-W Peak              11-15Jun01      USD/MWh"/>
    <x v="3"/>
    <x v="0"/>
    <x v="0"/>
    <x v="0"/>
    <x v="0"/>
    <n v="43.75"/>
    <s v="PJMPower"/>
    <s v="JQUENET"/>
    <s v="ST-PJM"/>
    <x v="0"/>
    <x v="0"/>
    <x v="0"/>
    <m/>
    <n v="635948.1"/>
    <n v="3246"/>
    <d v="2001-06-11T21:00:01"/>
    <d v="2001-06-15T21:00:0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825">
  <r>
    <x v="0"/>
    <x v="0"/>
    <n v="12400"/>
    <n v="93"/>
    <n v="1056585"/>
    <d v="2001-03-28T15:10:10"/>
    <s v="ConAgra Energy Services, Inc."/>
    <x v="0"/>
    <x v="0"/>
    <x v="0"/>
    <x v="0"/>
    <x v="0"/>
    <n v="31671"/>
    <s v="US Pwr Phy Firm  PALVE Peak              May01           USD/MWh"/>
    <x v="0"/>
    <x v="0"/>
    <x v="0"/>
    <x v="0"/>
    <x v="0"/>
    <n v="286"/>
    <s v="ADM05343"/>
    <s v="MDRISC3"/>
    <s v="ST-SW"/>
    <x v="0"/>
    <x v="0"/>
    <x v="0"/>
    <n v="96004354"/>
    <n v="563872.1"/>
    <n v="29605"/>
    <d v="2001-05-01T13:33:00"/>
    <d v="2001-05-31T13:33:00"/>
  </r>
  <r>
    <x v="1"/>
    <x v="0"/>
    <n v="36800"/>
    <n v="276"/>
    <n v="1067218"/>
    <d v="2001-03-30T10:37:41"/>
    <s v="Dynegy Power Marketing, Inc."/>
    <x v="0"/>
    <x v="0"/>
    <x v="0"/>
    <x v="0"/>
    <x v="1"/>
    <n v="29297"/>
    <s v="US Pwr Phy CAISO SP15 Peak               Jul-Sep01       USD/MWh"/>
    <x v="1"/>
    <x v="1"/>
    <x v="0"/>
    <x v="0"/>
    <x v="0"/>
    <n v="390"/>
    <s v="ADM05343"/>
    <s v="RBADEER"/>
    <s v="LT-CA"/>
    <x v="0"/>
    <x v="0"/>
    <x v="0"/>
    <n v="96020035"/>
    <n v="565929.1"/>
    <n v="71108"/>
    <d v="2001-07-01T00:00:00"/>
    <d v="2001-09-30T00:00:00"/>
  </r>
  <r>
    <x v="2"/>
    <x v="0"/>
    <n v="12400"/>
    <n v="93"/>
    <n v="1072905"/>
    <d v="2001-04-02T09:42:18"/>
    <s v="Dynegy Power Marketing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ADM05343"/>
    <s v="MSWERZB"/>
    <s v="LT-NW"/>
    <x v="0"/>
    <x v="0"/>
    <x v="0"/>
    <n v="96020035"/>
    <n v="567399.1"/>
    <n v="71108"/>
    <d v="2001-05-01T13:33:00"/>
    <d v="2001-05-31T13:33:00"/>
  </r>
  <r>
    <x v="2"/>
    <x v="0"/>
    <n v="12000"/>
    <n v="90"/>
    <n v="1073303"/>
    <d v="2001-04-02T10:07:01"/>
    <s v="Duke Energy Trading and Marketing, L.L.C."/>
    <x v="0"/>
    <x v="0"/>
    <x v="0"/>
    <x v="0"/>
    <x v="1"/>
    <n v="36705"/>
    <s v="US Pwr Phy CAISO SP15 Peak               Jun01           USD/MWh"/>
    <x v="0"/>
    <x v="0"/>
    <x v="0"/>
    <x v="0"/>
    <x v="0"/>
    <n v="305"/>
    <s v="ADM05343"/>
    <s v="RBADEER"/>
    <s v="ST-CA"/>
    <x v="0"/>
    <x v="0"/>
    <x v="0"/>
    <n v="96028954"/>
    <n v="567417.1"/>
    <n v="54979"/>
    <d v="2001-06-01T21:59:57"/>
    <d v="2001-06-30T21:59:57"/>
  </r>
  <r>
    <x v="2"/>
    <x v="0"/>
    <n v="36400"/>
    <n v="273"/>
    <n v="1073927"/>
    <d v="2001-04-02T11:25:23"/>
    <s v="Duke Energy Trading and Marketing, L.L.C."/>
    <x v="0"/>
    <x v="0"/>
    <x v="0"/>
    <x v="0"/>
    <x v="0"/>
    <n v="38267"/>
    <s v="US Pwr Phy Firm  Mid-C Peak              Apr-Jun02       USD/MWh"/>
    <x v="1"/>
    <x v="1"/>
    <x v="0"/>
    <x v="0"/>
    <x v="0"/>
    <n v="125"/>
    <s v="ADM05343"/>
    <s v="MSWERZB"/>
    <s v="LT-NW"/>
    <x v="0"/>
    <x v="0"/>
    <x v="0"/>
    <n v="96028954"/>
    <n v="567567.1"/>
    <n v="54979"/>
    <d v="2002-04-01T16:50:00"/>
    <d v="2002-06-30T16:50:00"/>
  </r>
  <r>
    <x v="3"/>
    <x v="0"/>
    <n v="12000"/>
    <n v="90"/>
    <n v="1080894"/>
    <d v="2001-04-03T13:23:39"/>
    <s v="Dynegy Power Marketing, Inc."/>
    <x v="0"/>
    <x v="0"/>
    <x v="0"/>
    <x v="0"/>
    <x v="0"/>
    <n v="33760"/>
    <s v="US Pwr Phy Firm  Mid-C Peak              Jun01           USD/MWh"/>
    <x v="0"/>
    <x v="0"/>
    <x v="0"/>
    <x v="0"/>
    <x v="0"/>
    <n v="415"/>
    <s v="MESPOSITO"/>
    <s v="MDRISC3"/>
    <s v="LT-NW"/>
    <x v="0"/>
    <x v="0"/>
    <x v="0"/>
    <n v="96020035"/>
    <n v="569110.1"/>
    <n v="71108"/>
    <d v="2001-06-01T13:33:00"/>
    <d v="2001-06-30T13:33:00"/>
  </r>
  <r>
    <x v="4"/>
    <x v="0"/>
    <n v="12400"/>
    <n v="93"/>
    <n v="1085856"/>
    <d v="2001-04-04T11:16:36"/>
    <s v="Dynegy Power Marketing, Inc."/>
    <x v="0"/>
    <x v="0"/>
    <x v="0"/>
    <x v="0"/>
    <x v="0"/>
    <n v="31671"/>
    <s v="US Pwr Phy Firm  PALVE Peak              May01           USD/MWh"/>
    <x v="1"/>
    <x v="1"/>
    <x v="0"/>
    <x v="0"/>
    <x v="0"/>
    <n v="303.5"/>
    <s v="MESPOSITO"/>
    <s v="MFISCHE2"/>
    <s v="ST-SW"/>
    <x v="0"/>
    <x v="0"/>
    <x v="0"/>
    <n v="96020035"/>
    <n v="570210.1"/>
    <n v="71108"/>
    <d v="2001-05-01T13:33:00"/>
    <d v="2001-05-31T13:33:00"/>
  </r>
  <r>
    <x v="5"/>
    <x v="0"/>
    <n v="800"/>
    <n v="6"/>
    <n v="1088957"/>
    <d v="2001-04-05T08:05:05"/>
    <s v="Dynegy Power Marketing, Inc."/>
    <x v="0"/>
    <x v="0"/>
    <x v="0"/>
    <x v="0"/>
    <x v="0"/>
    <n v="10631"/>
    <s v="US Pwr Phy Firm  PALVE Peak              06-07Apr01      USD/MWh"/>
    <x v="1"/>
    <x v="1"/>
    <x v="0"/>
    <x v="0"/>
    <x v="0"/>
    <n v="186"/>
    <s v="MESPOSITO"/>
    <s v="TALONSO"/>
    <s v="ST-SW"/>
    <x v="0"/>
    <x v="0"/>
    <x v="0"/>
    <n v="96020035"/>
    <n v="571227.1"/>
    <n v="71108"/>
    <d v="2001-04-06T22:00:01"/>
    <d v="2001-04-07T22:00:01"/>
  </r>
  <r>
    <x v="5"/>
    <x v="0"/>
    <n v="12400"/>
    <n v="93"/>
    <n v="1090300"/>
    <d v="2001-04-05T08:54:14"/>
    <s v="Dynegy Power Marketing, Inc."/>
    <x v="0"/>
    <x v="0"/>
    <x v="0"/>
    <x v="0"/>
    <x v="0"/>
    <n v="33759"/>
    <s v="US Pwr Phy Firm  Mid-C Peak              May01           USD/MWh"/>
    <x v="0"/>
    <x v="0"/>
    <x v="0"/>
    <x v="0"/>
    <x v="0"/>
    <n v="317"/>
    <s v="MESPOSITO"/>
    <s v="MSWERZB"/>
    <s v="LT-NW"/>
    <x v="0"/>
    <x v="0"/>
    <x v="0"/>
    <n v="96020035"/>
    <n v="571458.1"/>
    <n v="71108"/>
    <d v="2001-05-01T13:33:00"/>
    <d v="2001-05-31T13:33:00"/>
  </r>
  <r>
    <x v="6"/>
    <x v="1"/>
    <n v="155000"/>
    <n v="46.499999999999993"/>
    <n v="1110507"/>
    <d v="2001-04-10T09:44:01"/>
    <s v="Bank of America, National Association"/>
    <x v="0"/>
    <x v="0"/>
    <x v="0"/>
    <x v="1"/>
    <x v="2"/>
    <n v="36578"/>
    <s v="US Gas Basis     ANR LA                  May01           USD/MM"/>
    <x v="1"/>
    <x v="2"/>
    <x v="0"/>
    <x v="1"/>
    <x v="0"/>
    <n v="-7.4999999999999997E-2"/>
    <s v="touchstone"/>
    <s v="RMENEAR"/>
    <s v="Firm Trading Central"/>
    <x v="1"/>
    <x v="0"/>
    <x v="1"/>
    <n v="96004898"/>
    <s v="V26925.1"/>
    <n v="70526"/>
    <d v="2001-05-01T21:00:00"/>
    <d v="2001-05-31T21:00:00"/>
  </r>
  <r>
    <x v="7"/>
    <x v="2"/>
    <n v="24800"/>
    <n v="124"/>
    <n v="1115603"/>
    <d v="2001-04-11T09:14:27"/>
    <s v="HQ Energy Services (U.S.) Inc."/>
    <x v="0"/>
    <x v="0"/>
    <x v="0"/>
    <x v="0"/>
    <x v="3"/>
    <n v="7472"/>
    <s v="US Pwr Phy Firm  NEPOOL Peak             May01           USD/MWh"/>
    <x v="1"/>
    <x v="3"/>
    <x v="0"/>
    <x v="0"/>
    <x v="0"/>
    <n v="59"/>
    <s v="gregwoysh"/>
    <s v="PBRODER"/>
    <s v="LT-New England"/>
    <x v="0"/>
    <x v="0"/>
    <x v="0"/>
    <n v="96020991"/>
    <n v="578461.1"/>
    <n v="66682"/>
    <d v="2001-05-01T17:11:00"/>
    <d v="2001-05-31T17:11:00"/>
  </r>
  <r>
    <x v="7"/>
    <x v="1"/>
    <n v="155000"/>
    <n v="46.499999999999993"/>
    <n v="1116094"/>
    <d v="2001-04-11T09:34:27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2.5000000000000001E-3"/>
    <s v="ralphtrois"/>
    <s v="RGAY"/>
    <s v="West-Keystone"/>
    <x v="1"/>
    <x v="0"/>
    <x v="1"/>
    <n v="96021110"/>
    <s v="V29727.1"/>
    <n v="57399"/>
    <d v="2001-05-01T21:00:00"/>
    <d v="2001-05-31T21:00:00"/>
  </r>
  <r>
    <x v="7"/>
    <x v="0"/>
    <n v="36800"/>
    <n v="276"/>
    <n v="1117095"/>
    <d v="2001-04-11T11:26:41"/>
    <s v="Bonneville Power Administration"/>
    <x v="0"/>
    <x v="0"/>
    <x v="0"/>
    <x v="0"/>
    <x v="0"/>
    <n v="30895"/>
    <s v="US Pwr Phy Firm  Mid-C Peak              Jul-Sep01       USD/MWh"/>
    <x v="1"/>
    <x v="1"/>
    <x v="0"/>
    <x v="0"/>
    <x v="0"/>
    <n v="486"/>
    <s v="MESPOSITO"/>
    <s v="MSWERZB"/>
    <s v="LT-NW"/>
    <x v="0"/>
    <x v="0"/>
    <x v="0"/>
    <n v="95005504"/>
    <n v="578692.1"/>
    <n v="754"/>
    <d v="2001-07-01T16:50:00"/>
    <d v="2001-09-30T16:50:00"/>
  </r>
  <r>
    <x v="8"/>
    <x v="2"/>
    <n v="4000"/>
    <n v="20"/>
    <n v="1119156"/>
    <d v="2001-04-12T06:59:50"/>
    <s v="Select Energy, Inc."/>
    <x v="0"/>
    <x v="0"/>
    <x v="0"/>
    <x v="0"/>
    <x v="3"/>
    <n v="29083"/>
    <s v="US Pwr Phy Firm  NEPOOL Peak             16-20Apr01      USD/MWh"/>
    <x v="3"/>
    <x v="0"/>
    <x v="0"/>
    <x v="0"/>
    <x v="0"/>
    <n v="52.5"/>
    <s v="gregwoysh"/>
    <s v="PBRODER"/>
    <s v="ST-New England"/>
    <x v="0"/>
    <x v="0"/>
    <x v="0"/>
    <n v="96021791"/>
    <n v="579331.1"/>
    <n v="64168"/>
    <d v="2001-04-16T21:00:00"/>
    <d v="2001-04-20T21:00:00"/>
  </r>
  <r>
    <x v="8"/>
    <x v="2"/>
    <n v="4000"/>
    <n v="20"/>
    <n v="1119809"/>
    <d v="2001-04-12T08:14:23"/>
    <s v="Aquila Energy Marketing Corporation"/>
    <x v="0"/>
    <x v="0"/>
    <x v="0"/>
    <x v="0"/>
    <x v="3"/>
    <n v="29089"/>
    <s v="US Pwr Phy Firm  PJM-W Peak              16-20Apr01      USD/MWh"/>
    <x v="3"/>
    <x v="0"/>
    <x v="0"/>
    <x v="0"/>
    <x v="0"/>
    <n v="49.5"/>
    <s v="howardte"/>
    <s v="JQUENET"/>
    <s v="ST-PJM"/>
    <x v="0"/>
    <x v="0"/>
    <x v="0"/>
    <n v="96009016"/>
    <n v="579569.1"/>
    <n v="18"/>
    <d v="2001-04-16T21:00:00"/>
    <d v="2001-04-20T21:00:00"/>
  </r>
  <r>
    <x v="8"/>
    <x v="1"/>
    <n v="755000"/>
    <n v="226.49999999999997"/>
    <n v="1121524"/>
    <d v="2001-04-12T09:15:00"/>
    <s v="Coral Energy Holding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6018986"/>
    <s v="V32860.1"/>
    <n v="49747"/>
    <d v="2001-11-01T00:00:00"/>
    <d v="2002-03-31T00:00:00"/>
  </r>
  <r>
    <x v="8"/>
    <x v="1"/>
    <n v="755000"/>
    <n v="226.49999999999997"/>
    <n v="1122091"/>
    <d v="2001-04-12T09:43:47"/>
    <s v="Mirant Americas Energy Marketing,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5000281"/>
    <s v="V33030.1"/>
    <n v="56264"/>
    <d v="2001-11-01T00:00:00"/>
    <d v="2002-03-31T00:00:00"/>
  </r>
  <r>
    <x v="8"/>
    <x v="0"/>
    <n v="36000"/>
    <n v="270"/>
    <n v="1122598"/>
    <d v="2001-04-12T10:38:43"/>
    <s v="El Paso Merchant Energy, L.P."/>
    <x v="0"/>
    <x v="0"/>
    <x v="0"/>
    <x v="0"/>
    <x v="1"/>
    <n v="44877"/>
    <s v="US Pwr Phy CAISO NP15 Peak               Jan-Mar02       USD/MWh"/>
    <x v="1"/>
    <x v="1"/>
    <x v="0"/>
    <x v="0"/>
    <x v="0"/>
    <n v="170"/>
    <s v="MESPOSITO"/>
    <s v="RBADEER"/>
    <s v="LT-CA"/>
    <x v="0"/>
    <x v="0"/>
    <x v="0"/>
    <n v="96057469"/>
    <n v="579971.1"/>
    <n v="53350"/>
    <d v="2002-01-01T00:00:00"/>
    <d v="2002-03-31T00:00:00"/>
  </r>
  <r>
    <x v="8"/>
    <x v="0"/>
    <n v="12400"/>
    <n v="93"/>
    <n v="1123267"/>
    <d v="2001-04-12T13:29:15"/>
    <s v="Dynegy Power Marketing, Inc."/>
    <x v="0"/>
    <x v="0"/>
    <x v="0"/>
    <x v="0"/>
    <x v="0"/>
    <n v="47542"/>
    <s v="US Pwr Phy Firm  Mid-C Peak              Jan02           USD/MWh"/>
    <x v="1"/>
    <x v="1"/>
    <x v="0"/>
    <x v="0"/>
    <x v="0"/>
    <n v="314"/>
    <s v="MESPOSITO"/>
    <s v="MSWERZB"/>
    <s v="LT-NW"/>
    <x v="0"/>
    <x v="0"/>
    <x v="0"/>
    <n v="96020035"/>
    <n v="580204.1"/>
    <n v="71108"/>
    <d v="2002-01-01T22:00:00"/>
    <d v="2002-01-31T22:00:00"/>
  </r>
  <r>
    <x v="8"/>
    <x v="0"/>
    <n v="36800"/>
    <n v="276"/>
    <n v="1123655"/>
    <d v="2001-04-12T15:26:41"/>
    <s v="Avista Corporation - Washington Water Power Division"/>
    <x v="0"/>
    <x v="0"/>
    <x v="0"/>
    <x v="0"/>
    <x v="0"/>
    <n v="30895"/>
    <s v="US Pwr Phy Firm  Mid-C Peak              Jul-Sep01       USD/MWh"/>
    <x v="1"/>
    <x v="1"/>
    <x v="0"/>
    <x v="0"/>
    <x v="0"/>
    <n v="500"/>
    <s v="MESPOSITO"/>
    <s v="MSWERZB"/>
    <s v="LT-NW"/>
    <x v="0"/>
    <x v="0"/>
    <x v="0"/>
    <n v="95001154"/>
    <n v="580378.1"/>
    <n v="64517"/>
    <d v="2001-07-01T16:50:00"/>
    <d v="2001-09-30T16:50:00"/>
  </r>
  <r>
    <x v="9"/>
    <x v="2"/>
    <n v="800"/>
    <n v="4"/>
    <n v="1126073"/>
    <d v="2001-04-16T08:57:20"/>
    <s v="Mirant Americas Energy Marketing, L.P."/>
    <x v="0"/>
    <x v="0"/>
    <x v="0"/>
    <x v="0"/>
    <x v="3"/>
    <n v="34503"/>
    <s v="US Pwr Phy Firm  NEPOOL Off-Peak         17Apr01         USD/MWh"/>
    <x v="1"/>
    <x v="3"/>
    <x v="0"/>
    <x v="0"/>
    <x v="0"/>
    <n v="31.5"/>
    <s v="gregwoysh"/>
    <s v="PBRODER"/>
    <s v="ST-New England"/>
    <x v="0"/>
    <x v="0"/>
    <x v="0"/>
    <n v="96006417"/>
    <n v="582206.1"/>
    <n v="56264"/>
    <d v="2001-04-17T21:00:00"/>
    <d v="2001-04-17T21:00:00"/>
  </r>
  <r>
    <x v="9"/>
    <x v="1"/>
    <n v="155000"/>
    <n v="46.499999999999993"/>
    <n v="1127110"/>
    <d v="2001-04-16T09:45:31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0"/>
    <s v="ralphtrois"/>
    <s v="RGAY"/>
    <s v="West-Keystone"/>
    <x v="1"/>
    <x v="0"/>
    <x v="1"/>
    <n v="96021110"/>
    <s v="V35526.1"/>
    <n v="57399"/>
    <d v="2001-05-01T21:00:00"/>
    <d v="2001-05-31T21:00:00"/>
  </r>
  <r>
    <x v="10"/>
    <x v="2"/>
    <n v="1600"/>
    <n v="8"/>
    <n v="1128919"/>
    <d v="2001-04-17T06:48:37"/>
    <s v="Tractebel Energy Marketing, Inc."/>
    <x v="0"/>
    <x v="0"/>
    <x v="0"/>
    <x v="0"/>
    <x v="3"/>
    <n v="29085"/>
    <s v="US Pwr Phy Firm  PJM-W Peak              19-20Apr01      USD/MWh"/>
    <x v="3"/>
    <x v="0"/>
    <x v="0"/>
    <x v="0"/>
    <x v="0"/>
    <n v="51.75"/>
    <s v="howardte"/>
    <s v="JQUENET"/>
    <s v="ST-PJM"/>
    <x v="0"/>
    <x v="0"/>
    <x v="0"/>
    <n v="96005582"/>
    <n v="583130.1"/>
    <n v="53461"/>
    <d v="2001-04-19T21:00:00"/>
    <d v="2001-04-20T21:00:00"/>
  </r>
  <r>
    <x v="10"/>
    <x v="2"/>
    <n v="1600"/>
    <n v="8"/>
    <n v="1128923"/>
    <d v="2001-04-17T06:49:39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34.1"/>
    <n v="3246"/>
    <d v="2001-04-19T21:00:00"/>
    <d v="2001-04-20T21:00:00"/>
  </r>
  <r>
    <x v="10"/>
    <x v="2"/>
    <n v="1600"/>
    <n v="8"/>
    <n v="1128931"/>
    <d v="2001-04-17T06:54:01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42.1"/>
    <n v="3246"/>
    <d v="2001-04-19T21:00:00"/>
    <d v="2001-04-20T21:00:00"/>
  </r>
  <r>
    <x v="10"/>
    <x v="2"/>
    <n v="24000"/>
    <n v="120"/>
    <n v="1129173"/>
    <d v="2001-04-17T07:27:25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6"/>
    <s v="howardte"/>
    <s v="RBENSON"/>
    <s v="LT-PJM"/>
    <x v="0"/>
    <x v="0"/>
    <x v="0"/>
    <n v="96053024"/>
    <n v="583267.1"/>
    <n v="65268"/>
    <d v="2001-06-01T14:12:00"/>
    <d v="2001-06-30T14:12:00"/>
  </r>
  <r>
    <x v="10"/>
    <x v="2"/>
    <n v="24800"/>
    <n v="124"/>
    <n v="1129523"/>
    <d v="2001-04-17T08:04:24"/>
    <s v="Morgan Stanley Capital Group, Inc."/>
    <x v="0"/>
    <x v="0"/>
    <x v="0"/>
    <x v="0"/>
    <x v="3"/>
    <n v="7472"/>
    <s v="US Pwr Phy Firm  NEPOOL Peak             May01           USD/MWh"/>
    <x v="1"/>
    <x v="3"/>
    <x v="0"/>
    <x v="0"/>
    <x v="0"/>
    <n v="59.75"/>
    <s v="gregwoysh"/>
    <s v="PBRODER"/>
    <s v="LT-New England"/>
    <x v="0"/>
    <x v="0"/>
    <x v="0"/>
    <n v="96019669"/>
    <n v="583342.1"/>
    <n v="9409"/>
    <d v="2001-05-01T17:11:00"/>
    <d v="2001-05-31T17:11:00"/>
  </r>
  <r>
    <x v="10"/>
    <x v="2"/>
    <n v="24000"/>
    <n v="120"/>
    <n v="1130477"/>
    <d v="2001-04-17T08:50:16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6.25"/>
    <s v="howardte"/>
    <s v="RBENSON"/>
    <s v="LT-PJM"/>
    <x v="0"/>
    <x v="0"/>
    <x v="0"/>
    <n v="96053024"/>
    <n v="583468.1"/>
    <n v="65268"/>
    <d v="2001-06-01T14:12:00"/>
    <d v="2001-06-30T14:12:00"/>
  </r>
  <r>
    <x v="10"/>
    <x v="0"/>
    <n v="12400"/>
    <n v="93"/>
    <n v="1132348"/>
    <d v="2001-04-17T10:21:09"/>
    <s v="Avista Energy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MESPOSITO"/>
    <s v="MSWERZB"/>
    <s v="LT-NW"/>
    <x v="0"/>
    <x v="0"/>
    <x v="0"/>
    <n v="96013065"/>
    <n v="583630.1"/>
    <n v="55265"/>
    <d v="2001-05-01T13:33:00"/>
    <d v="2001-05-31T13:33:00"/>
  </r>
  <r>
    <x v="10"/>
    <x v="0"/>
    <n v="12400"/>
    <n v="93"/>
    <n v="1132846"/>
    <d v="2001-04-17T11:16:10"/>
    <s v="Duke Energy Trading and Marketing, L.L.C."/>
    <x v="1"/>
    <x v="0"/>
    <x v="0"/>
    <x v="0"/>
    <x v="0"/>
    <n v="33759"/>
    <s v="US Pwr Phy Firm  Mid-C Peak              May01           USD/MWh"/>
    <x v="1"/>
    <x v="1"/>
    <x v="0"/>
    <x v="0"/>
    <x v="0"/>
    <n v="319"/>
    <s v="EPIER006"/>
    <s v="MSWERZB"/>
    <s v="LT-NW"/>
    <x v="0"/>
    <x v="0"/>
    <x v="0"/>
    <n v="96028954"/>
    <n v="583979.1"/>
    <n v="54979"/>
    <d v="2001-05-01T13:33:00"/>
    <d v="2001-05-31T13:33:00"/>
  </r>
  <r>
    <x v="10"/>
    <x v="2"/>
    <n v="24000"/>
    <n v="120"/>
    <n v="1132974"/>
    <d v="2001-04-17T11:52:52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43.05"/>
    <s v="THAHN005"/>
    <s v="FSTURM"/>
    <s v="LT-ECAR"/>
    <x v="0"/>
    <x v="0"/>
    <x v="0"/>
    <n v="96004396"/>
    <n v="584040.1"/>
    <n v="64245"/>
    <d v="2001-09-01T17:03:00"/>
    <d v="2001-09-30T17:03:00"/>
  </r>
  <r>
    <x v="10"/>
    <x v="2"/>
    <n v="24000"/>
    <n v="120"/>
    <n v="1133087"/>
    <d v="2001-04-17T12:17:38"/>
    <s v="Coral Power, L.L.C."/>
    <x v="1"/>
    <x v="0"/>
    <x v="0"/>
    <x v="0"/>
    <x v="3"/>
    <n v="3749"/>
    <s v="US Pwr Phy Firm  Cinergy Peak            Jun01           USD/MWh"/>
    <x v="1"/>
    <x v="3"/>
    <x v="0"/>
    <x v="0"/>
    <x v="0"/>
    <n v="77.25"/>
    <s v="THAHN005"/>
    <s v="FSTURM"/>
    <s v="ST-ECAR"/>
    <x v="0"/>
    <x v="0"/>
    <x v="0"/>
    <m/>
    <n v="584065.1"/>
    <n v="49694"/>
    <d v="2001-06-01T17:11:00"/>
    <d v="2001-06-30T17:11:00"/>
  </r>
  <r>
    <x v="10"/>
    <x v="2"/>
    <n v="6400"/>
    <n v="32"/>
    <n v="1133381"/>
    <d v="2001-04-17T13:26:43"/>
    <s v="Aquila Energy Marketing Corporation"/>
    <x v="0"/>
    <x v="0"/>
    <x v="0"/>
    <x v="0"/>
    <x v="3"/>
    <n v="47803"/>
    <s v="US Pwr Phy Firm  PJM-W Peak              23-30Apr01      USD/MWh"/>
    <x v="1"/>
    <x v="3"/>
    <x v="0"/>
    <x v="0"/>
    <x v="0"/>
    <n v="53.1"/>
    <s v="howardte"/>
    <s v="JQUENET"/>
    <s v="ST-PJM"/>
    <x v="0"/>
    <x v="0"/>
    <x v="0"/>
    <n v="96009016"/>
    <n v="584192.1"/>
    <n v="18"/>
    <d v="2001-04-23T21:00:00"/>
    <d v="2001-04-30T21:00:00"/>
  </r>
  <r>
    <x v="11"/>
    <x v="2"/>
    <n v="800"/>
    <n v="4"/>
    <n v="1134462"/>
    <d v="2001-04-18T06:55:17"/>
    <s v="Select Energy, Inc."/>
    <x v="0"/>
    <x v="0"/>
    <x v="0"/>
    <x v="0"/>
    <x v="3"/>
    <n v="29082"/>
    <s v="US Pwr Phy Firm  NEPOOL Peak             19Apr01         USD/MWh"/>
    <x v="3"/>
    <x v="0"/>
    <x v="0"/>
    <x v="0"/>
    <x v="0"/>
    <n v="52.75"/>
    <s v="gregwoysh"/>
    <s v="PBRODER"/>
    <s v="ST-New England"/>
    <x v="0"/>
    <x v="0"/>
    <x v="0"/>
    <n v="96021791"/>
    <n v="584515.1"/>
    <n v="64168"/>
    <d v="2001-04-19T21:00:00"/>
    <d v="2001-04-19T21:00:00"/>
  </r>
  <r>
    <x v="11"/>
    <x v="2"/>
    <n v="24000"/>
    <n v="120"/>
    <n v="1134806"/>
    <d v="2001-04-18T07:44:48"/>
    <s v="Axia Energy, LP"/>
    <x v="0"/>
    <x v="0"/>
    <x v="0"/>
    <x v="0"/>
    <x v="3"/>
    <n v="45311"/>
    <s v="US Pwr Phy Firm  PJM-W Peak              Jun02           USD/MWh"/>
    <x v="1"/>
    <x v="3"/>
    <x v="0"/>
    <x v="0"/>
    <x v="0"/>
    <n v="62"/>
    <s v="howardte"/>
    <s v="RBENSON"/>
    <s v="LT-PJM"/>
    <x v="0"/>
    <x v="0"/>
    <x v="0"/>
    <n v="96050496"/>
    <n v="584640.1"/>
    <n v="91219"/>
    <d v="2002-06-01T14:12:00"/>
    <d v="2002-06-30T14:12:00"/>
  </r>
  <r>
    <x v="11"/>
    <x v="1"/>
    <n v="1070000"/>
    <n v="321"/>
    <n v="1135679"/>
    <d v="2001-04-18T08:37:05"/>
    <s v="Puget Sound Energy, Inc."/>
    <x v="0"/>
    <x v="0"/>
    <x v="0"/>
    <x v="1"/>
    <x v="2"/>
    <n v="41225"/>
    <s v="US Gas Basis     NWPL RkyMtn             Apr-Oct02       USD/MM"/>
    <x v="1"/>
    <x v="2"/>
    <x v="0"/>
    <x v="1"/>
    <x v="0"/>
    <n v="-0.6"/>
    <s v="touchstone"/>
    <s v="FERMIS"/>
    <s v="FT - North West"/>
    <x v="1"/>
    <x v="0"/>
    <x v="1"/>
    <m/>
    <s v="V40276.1"/>
    <n v="54279"/>
    <d v="2002-04-01T00:00:00"/>
    <d v="2002-10-31T00:00:00"/>
  </r>
  <r>
    <x v="11"/>
    <x v="1"/>
    <n v="755000"/>
    <n v="226.49999999999997"/>
    <n v="1135810"/>
    <d v="2001-04-18T08:42:22"/>
    <s v="Williams Energy Marketing &amp; Trading Company"/>
    <x v="2"/>
    <x v="0"/>
    <x v="0"/>
    <x v="1"/>
    <x v="4"/>
    <n v="35353"/>
    <s v="US Gas Swap      Nymex                   Nov01-Mar02     USD/MM"/>
    <x v="1"/>
    <x v="2"/>
    <x v="0"/>
    <x v="1"/>
    <x v="0"/>
    <n v="5.4850000000000003"/>
    <s v="ADM88756"/>
    <s v="JARNOLD"/>
    <s v="NG-Price"/>
    <x v="1"/>
    <x v="0"/>
    <x v="1"/>
    <n v="95000226"/>
    <s v="V40316.1"/>
    <n v="64245"/>
    <d v="2001-11-01T00:00:00"/>
    <d v="2002-03-31T00:00:00"/>
  </r>
  <r>
    <x v="11"/>
    <x v="2"/>
    <n v="24800"/>
    <n v="124"/>
    <n v="1135887"/>
    <d v="2001-04-18T08:45:14"/>
    <s v="Reliant Energy Services, Inc."/>
    <x v="0"/>
    <x v="0"/>
    <x v="0"/>
    <x v="0"/>
    <x v="3"/>
    <n v="48050"/>
    <s v="US Pwr Phy Firm  PJM-W Peak              May02           USD/MWh"/>
    <x v="1"/>
    <x v="3"/>
    <x v="0"/>
    <x v="0"/>
    <x v="0"/>
    <n v="43"/>
    <s v="howardte"/>
    <s v="RBENSON"/>
    <s v="LT-PJM"/>
    <x v="0"/>
    <x v="0"/>
    <x v="0"/>
    <n v="96053024"/>
    <n v="584782.1"/>
    <n v="65268"/>
    <d v="2002-05-01T14:12:00"/>
    <d v="2002-05-31T14:12:00"/>
  </r>
  <r>
    <x v="11"/>
    <x v="2"/>
    <n v="24000"/>
    <n v="120"/>
    <n v="1136128"/>
    <d v="2001-04-18T08:54:5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4806.1"/>
    <n v="65268"/>
    <d v="2001-06-01T14:12:00"/>
    <d v="2001-06-30T14:12:00"/>
  </r>
  <r>
    <x v="11"/>
    <x v="2"/>
    <n v="24800"/>
    <n v="124"/>
    <n v="1136952"/>
    <d v="2001-04-18T09:26:51"/>
    <s v="Duke Energy Trading and Marketing, L.L.C."/>
    <x v="0"/>
    <x v="0"/>
    <x v="0"/>
    <x v="0"/>
    <x v="3"/>
    <n v="7472"/>
    <s v="US Pwr Phy Firm  NEPOOL Peak             May01           USD/MWh"/>
    <x v="1"/>
    <x v="3"/>
    <x v="0"/>
    <x v="0"/>
    <x v="0"/>
    <n v="57.25"/>
    <s v="gregwoysh"/>
    <s v="PBRODER"/>
    <s v="LT-New England"/>
    <x v="0"/>
    <x v="0"/>
    <x v="0"/>
    <n v="96028954"/>
    <n v="584854.1"/>
    <n v="54979"/>
    <d v="2001-05-01T17:11:00"/>
    <d v="2001-05-31T17:11:00"/>
  </r>
  <r>
    <x v="11"/>
    <x v="1"/>
    <n v="155000"/>
    <n v="38.75"/>
    <n v="1137973"/>
    <d v="2001-04-18T10:26:09"/>
    <s v="Cargill Energy, a division of Cargill, Incorporated"/>
    <x v="1"/>
    <x v="0"/>
    <x v="0"/>
    <x v="1"/>
    <x v="2"/>
    <n v="38615"/>
    <s v="US Gas Basis     NGPL Midcont            May01           USD/MM"/>
    <x v="1"/>
    <x v="2"/>
    <x v="0"/>
    <x v="1"/>
    <x v="0"/>
    <n v="-0.11749999999999999"/>
    <s v="CHRISW001"/>
    <s v="ALEWIS"/>
    <s v="GD-CENTRAL"/>
    <x v="1"/>
    <x v="0"/>
    <x v="1"/>
    <n v="96043502"/>
    <s v="V41015.1"/>
    <n v="57543"/>
    <d v="2001-05-01T21:00:00"/>
    <d v="2001-05-31T21:00:00"/>
  </r>
  <r>
    <x v="11"/>
    <x v="2"/>
    <n v="6400"/>
    <n v="32"/>
    <n v="1138260"/>
    <d v="2001-04-18T11:17:37"/>
    <s v="Public Service Company Of Colorado"/>
    <x v="1"/>
    <x v="0"/>
    <x v="0"/>
    <x v="0"/>
    <x v="3"/>
    <n v="47948"/>
    <s v="US Pwr Phy Firm  Cinergy Peak            23-30Apr01      USD/MWh"/>
    <x v="1"/>
    <x v="3"/>
    <x v="0"/>
    <x v="0"/>
    <x v="0"/>
    <n v="50"/>
    <s v="ZACHA007"/>
    <s v="CDORLAN"/>
    <s v="ST-ECAR"/>
    <x v="0"/>
    <x v="0"/>
    <x v="0"/>
    <n v="96026964"/>
    <n v="585034.1"/>
    <n v="177"/>
    <d v="2001-04-23T21:00:00"/>
    <d v="2001-04-30T21:00:00"/>
  </r>
  <r>
    <x v="12"/>
    <x v="1"/>
    <n v="150000"/>
    <n v="44.999999999999993"/>
    <n v="1138383"/>
    <d v="2001-04-18T11:52:55"/>
    <s v="Sempra Energy Trading Corp."/>
    <x v="0"/>
    <x v="0"/>
    <x v="0"/>
    <x v="1"/>
    <x v="5"/>
    <n v="36511"/>
    <s v="CAN Gas Basis    AECO                    Jun01           USD/MM"/>
    <x v="1"/>
    <x v="2"/>
    <x v="0"/>
    <x v="1"/>
    <x v="0"/>
    <n v="-0.27500000000000002"/>
    <s v="touchstone"/>
    <s v="JMCKAY"/>
    <s v="FT-CAND-EGSC"/>
    <x v="1"/>
    <x v="0"/>
    <x v="2"/>
    <n v="96011840"/>
    <s v="V41296.1"/>
    <n v="57508"/>
    <d v="2001-06-01T21:00:00"/>
    <d v="2001-06-30T21:00:00"/>
  </r>
  <r>
    <x v="11"/>
    <x v="1"/>
    <n v="310000"/>
    <n v="77.5"/>
    <n v="1139381"/>
    <d v="2001-04-18T13:41:36"/>
    <s v="AEP Energy Services, Inc."/>
    <x v="1"/>
    <x v="0"/>
    <x v="0"/>
    <x v="1"/>
    <x v="2"/>
    <n v="47634"/>
    <s v="US Gas Basis     Waha                    Oct01           USD/MM"/>
    <x v="1"/>
    <x v="4"/>
    <x v="0"/>
    <x v="1"/>
    <x v="0"/>
    <n v="5.0000000000000001E-3"/>
    <s v="CHRISW001"/>
    <s v="EBASS"/>
    <s v="FT-Texas"/>
    <x v="1"/>
    <x v="0"/>
    <x v="1"/>
    <n v="96021110"/>
    <s v="V42153.1"/>
    <n v="57399"/>
    <d v="2001-10-01T08:02:00"/>
    <d v="2001-10-31T08:02:00"/>
  </r>
  <r>
    <x v="11"/>
    <x v="1"/>
    <n v="1510000"/>
    <n v="452.99999999999994"/>
    <n v="1139398"/>
    <d v="2001-04-18T13:44:07"/>
    <s v="AEP Energy Services, Inc."/>
    <x v="0"/>
    <x v="0"/>
    <x v="0"/>
    <x v="1"/>
    <x v="2"/>
    <n v="37246"/>
    <s v="US Gas Basis     HSC                     Nov01-Mar02     USD/MM"/>
    <x v="1"/>
    <x v="4"/>
    <x v="0"/>
    <x v="1"/>
    <x v="0"/>
    <n v="-0.02"/>
    <s v="ralphtrois"/>
    <s v="EBASS"/>
    <s v="FT-Texas"/>
    <x v="1"/>
    <x v="0"/>
    <x v="1"/>
    <n v="96021110"/>
    <s v="V42167.1"/>
    <n v="57399"/>
    <d v="2001-11-01T00:00:00"/>
    <d v="2002-03-31T00:00:00"/>
  </r>
  <r>
    <x v="11"/>
    <x v="2"/>
    <n v="24800"/>
    <n v="124"/>
    <n v="1139482"/>
    <d v="2001-04-18T13:49:34"/>
    <s v="Williams Energy Marketing &amp; Trading Company"/>
    <x v="1"/>
    <x v="0"/>
    <x v="0"/>
    <x v="0"/>
    <x v="3"/>
    <n v="7472"/>
    <s v="US Pwr Phy Firm  NEPOOL Peak             May01           USD/MWh"/>
    <x v="1"/>
    <x v="3"/>
    <x v="0"/>
    <x v="0"/>
    <x v="0"/>
    <n v="56.75"/>
    <s v="JEFFK003"/>
    <s v="PBRODER"/>
    <s v="LT-New England"/>
    <x v="0"/>
    <x v="0"/>
    <x v="0"/>
    <n v="96004396"/>
    <n v="585298.1"/>
    <n v="64245"/>
    <d v="2001-05-01T17:11:00"/>
    <d v="2001-05-31T17:11:00"/>
  </r>
  <r>
    <x v="11"/>
    <x v="0"/>
    <n v="12400"/>
    <n v="93"/>
    <n v="1140163"/>
    <d v="2001-04-18T15:49:32"/>
    <s v="Avista Energy, Inc."/>
    <x v="0"/>
    <x v="0"/>
    <x v="0"/>
    <x v="0"/>
    <x v="0"/>
    <n v="31671"/>
    <s v="US Pwr Phy Firm  PALVE Peak              May01           USD/MWh"/>
    <x v="1"/>
    <x v="1"/>
    <x v="0"/>
    <x v="0"/>
    <x v="0"/>
    <n v="300"/>
    <s v="MESPOSITO"/>
    <s v="TALONSO"/>
    <s v="ST-SW"/>
    <x v="0"/>
    <x v="0"/>
    <x v="0"/>
    <n v="96013065"/>
    <n v="585460.1"/>
    <n v="55265"/>
    <d v="2001-05-01T13:33:00"/>
    <d v="2001-05-31T13:33:00"/>
  </r>
  <r>
    <x v="13"/>
    <x v="2"/>
    <n v="800"/>
    <n v="4"/>
    <n v="1140640"/>
    <d v="2001-04-19T06:40:32"/>
    <s v="Peco Energy Company"/>
    <x v="0"/>
    <x v="0"/>
    <x v="0"/>
    <x v="0"/>
    <x v="3"/>
    <n v="29088"/>
    <s v="US Pwr Phy Firm  PJM-W Peak              20Apr01         USD/MWh"/>
    <x v="3"/>
    <x v="0"/>
    <x v="0"/>
    <x v="0"/>
    <x v="0"/>
    <n v="42"/>
    <s v="howardte"/>
    <s v="PBRODER"/>
    <s v="ST-PJM"/>
    <x v="0"/>
    <x v="0"/>
    <x v="0"/>
    <m/>
    <n v="585569.1"/>
    <n v="5607"/>
    <d v="2001-04-20T21:00:00"/>
    <d v="2001-04-20T21:00:00"/>
  </r>
  <r>
    <x v="13"/>
    <x v="2"/>
    <n v="800"/>
    <n v="4"/>
    <n v="1140656"/>
    <d v="2001-04-19T06:43:12"/>
    <s v="Mirant Americas Energy Marketing, L.P."/>
    <x v="0"/>
    <x v="0"/>
    <x v="0"/>
    <x v="0"/>
    <x v="3"/>
    <n v="29082"/>
    <s v="US Pwr Phy Firm  NEPOOL Peak             20Apr01         USD/MWh"/>
    <x v="1"/>
    <x v="3"/>
    <x v="0"/>
    <x v="0"/>
    <x v="0"/>
    <n v="46.5"/>
    <s v="gregwoysh"/>
    <s v="PBRODER"/>
    <s v="ST-New England"/>
    <x v="0"/>
    <x v="0"/>
    <x v="0"/>
    <n v="96006417"/>
    <n v="585581.1"/>
    <n v="56264"/>
    <d v="2001-04-20T21:00:00"/>
    <d v="2001-04-20T21:00:00"/>
  </r>
  <r>
    <x v="13"/>
    <x v="2"/>
    <n v="47200"/>
    <n v="236"/>
    <n v="1140712"/>
    <d v="2001-04-19T06:59:38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19.1"/>
    <n v="64245"/>
    <d v="2002-01-01T14:12:00"/>
    <d v="2002-02-28T14:12:00"/>
  </r>
  <r>
    <x v="13"/>
    <x v="2"/>
    <n v="47200"/>
    <n v="236"/>
    <n v="1140728"/>
    <d v="2001-04-19T07:01:02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30.1"/>
    <n v="64245"/>
    <d v="2002-01-01T14:12:00"/>
    <d v="2002-02-28T14:12:00"/>
  </r>
  <r>
    <x v="13"/>
    <x v="2"/>
    <n v="800"/>
    <n v="4"/>
    <n v="1140752"/>
    <d v="2001-04-19T07:08:15"/>
    <s v="Select Energy, Inc."/>
    <x v="0"/>
    <x v="0"/>
    <x v="0"/>
    <x v="0"/>
    <x v="6"/>
    <n v="32198"/>
    <s v="US Pwr Fin Swap  ISO NY Z-G Peak         20Apr01         USD/MWh"/>
    <x v="3"/>
    <x v="0"/>
    <x v="0"/>
    <x v="0"/>
    <x v="0"/>
    <n v="50.25"/>
    <s v="tcummings"/>
    <s v="GGUPTA"/>
    <s v="ST-New England"/>
    <x v="0"/>
    <x v="0"/>
    <x v="1"/>
    <m/>
    <n v="585646.1"/>
    <n v="64168"/>
    <d v="2001-04-20T21:00:00"/>
    <d v="2001-04-20T21:00:00"/>
  </r>
  <r>
    <x v="13"/>
    <x v="2"/>
    <n v="24000"/>
    <n v="120"/>
    <n v="1140799"/>
    <d v="2001-04-19T07:18:48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4"/>
    <s v="howardte"/>
    <s v="RBENSON"/>
    <s v="LT-PJM"/>
    <x v="0"/>
    <x v="0"/>
    <x v="0"/>
    <n v="96049254"/>
    <n v="585669.1"/>
    <n v="84074"/>
    <d v="2001-06-01T14:12:00"/>
    <d v="2001-06-30T14:12:00"/>
  </r>
  <r>
    <x v="13"/>
    <x v="2"/>
    <n v="800"/>
    <n v="4"/>
    <n v="1140814"/>
    <d v="2001-04-19T07:23:54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6.1"/>
    <n v="65268"/>
    <d v="2001-04-20T21:00:00"/>
    <d v="2001-04-20T21:00:00"/>
  </r>
  <r>
    <x v="13"/>
    <x v="2"/>
    <n v="800"/>
    <n v="4"/>
    <n v="1140816"/>
    <d v="2001-04-19T07:24:15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8.1"/>
    <n v="65268"/>
    <d v="2001-04-20T21:00:00"/>
    <d v="2001-04-20T21:00:00"/>
  </r>
  <r>
    <x v="13"/>
    <x v="2"/>
    <n v="24800"/>
    <n v="124"/>
    <n v="1140839"/>
    <d v="2001-04-19T07:29:10"/>
    <s v="Duke Energy Trading and Marketing, L.L.C."/>
    <x v="0"/>
    <x v="0"/>
    <x v="0"/>
    <x v="0"/>
    <x v="3"/>
    <n v="7472"/>
    <s v="US Pwr Phy Firm  NEPOOL Peak             May01           USD/MWh"/>
    <x v="3"/>
    <x v="0"/>
    <x v="0"/>
    <x v="0"/>
    <x v="0"/>
    <n v="56"/>
    <s v="gregwoysh"/>
    <s v="PBRODER"/>
    <s v="LT-New England"/>
    <x v="0"/>
    <x v="0"/>
    <x v="0"/>
    <n v="96028954"/>
    <n v="585690.1"/>
    <n v="54979"/>
    <d v="2001-05-01T17:11:00"/>
    <d v="2001-05-31T17:11:00"/>
  </r>
  <r>
    <x v="13"/>
    <x v="1"/>
    <n v="310000"/>
    <n v="92.999999999999986"/>
    <n v="1141197"/>
    <d v="2001-04-19T08:05:25"/>
    <s v="AEP Energy Services, Inc."/>
    <x v="0"/>
    <x v="0"/>
    <x v="0"/>
    <x v="1"/>
    <x v="4"/>
    <n v="36233"/>
    <s v="US Gas Daily     IF GD/D HSC             May01           USD/MM"/>
    <x v="1"/>
    <x v="4"/>
    <x v="0"/>
    <x v="1"/>
    <x v="0"/>
    <n v="-2.5000000000000001E-3"/>
    <s v="ralphtrois"/>
    <s v="EBASS"/>
    <s v="FT-Texas"/>
    <x v="1"/>
    <x v="0"/>
    <x v="1"/>
    <n v="96021110"/>
    <s v="V45747.1"/>
    <n v="57399"/>
    <d v="2001-05-01T21:00:00"/>
    <d v="2001-05-31T21:00:00"/>
  </r>
  <r>
    <x v="13"/>
    <x v="0"/>
    <n v="800"/>
    <n v="6"/>
    <n v="1141394"/>
    <d v="2001-04-19T08:14:29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49"/>
    <s v="MESPOSITO"/>
    <s v="TALONSO"/>
    <s v="ST-SW"/>
    <x v="0"/>
    <x v="0"/>
    <x v="0"/>
    <n v="95001154"/>
    <n v="585879.1"/>
    <n v="26304"/>
    <d v="2001-04-20T21:00:00"/>
    <d v="2001-04-21T21:00:00"/>
  </r>
  <r>
    <x v="13"/>
    <x v="0"/>
    <n v="800"/>
    <n v="6"/>
    <n v="1141663"/>
    <d v="2001-04-19T08:29:02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65"/>
    <s v="MESPOSITO"/>
    <s v="TALONSO"/>
    <s v="ST-SW"/>
    <x v="0"/>
    <x v="0"/>
    <x v="0"/>
    <n v="95001154"/>
    <n v="585966.1"/>
    <n v="26304"/>
    <d v="2001-04-20T21:00:00"/>
    <d v="2001-04-21T21:00:00"/>
  </r>
  <r>
    <x v="13"/>
    <x v="1"/>
    <n v="310000"/>
    <n v="92.999999999999986"/>
    <n v="1143171"/>
    <d v="2001-04-19T09:17:13"/>
    <s v="PanCanadian Energy Services Inc."/>
    <x v="0"/>
    <x v="0"/>
    <x v="0"/>
    <x v="1"/>
    <x v="4"/>
    <n v="36249"/>
    <s v="US Gas Daily     NGI GD/D Chi            May01           USD/MM"/>
    <x v="4"/>
    <x v="0"/>
    <x v="0"/>
    <x v="1"/>
    <x v="0"/>
    <n v="2.5000000000000001E-3"/>
    <s v="ralphtrois"/>
    <s v="EOLSMGR2"/>
    <s v="FT-ONTARIO"/>
    <x v="1"/>
    <x v="0"/>
    <x v="1"/>
    <n v="96053796"/>
    <s v="V44740.1"/>
    <n v="61839"/>
    <d v="2001-05-01T21:00:00"/>
    <d v="2001-05-31T21:00:00"/>
  </r>
  <r>
    <x v="13"/>
    <x v="1"/>
    <n v="300000"/>
    <n v="89.999999999999986"/>
    <n v="1143261"/>
    <d v="2001-04-19T09:19:57"/>
    <s v="Duke Energy Trading and Marketing, L.L.C."/>
    <x v="0"/>
    <x v="0"/>
    <x v="0"/>
    <x v="1"/>
    <x v="2"/>
    <n v="37116"/>
    <s v="US Gas Basis     Waha                    Jun01           USD/MM"/>
    <x v="4"/>
    <x v="0"/>
    <x v="0"/>
    <x v="1"/>
    <x v="0"/>
    <n v="-0.02"/>
    <s v="ralphtrois"/>
    <s v="EBASS"/>
    <s v="FT-Texas"/>
    <x v="1"/>
    <x v="0"/>
    <x v="1"/>
    <n v="96013559"/>
    <s v="V44133.1"/>
    <n v="54979"/>
    <d v="2001-06-01T21:00:00"/>
    <d v="2001-06-30T21:00:00"/>
  </r>
  <r>
    <x v="13"/>
    <x v="1"/>
    <n v="310000"/>
    <n v="77.5"/>
    <n v="1143323"/>
    <d v="2001-04-19T09:22:40"/>
    <s v="Tenaska Marketing Ventures"/>
    <x v="1"/>
    <x v="0"/>
    <x v="0"/>
    <x v="1"/>
    <x v="2"/>
    <n v="33998"/>
    <s v="US Gas Basis     HSC                     May01           USD/MM"/>
    <x v="4"/>
    <x v="0"/>
    <x v="0"/>
    <x v="1"/>
    <x v="0"/>
    <n v="0.01"/>
    <s v="CHRISW001"/>
    <s v="EBASS"/>
    <s v="FT-Texas"/>
    <x v="1"/>
    <x v="0"/>
    <x v="1"/>
    <n v="95001227"/>
    <s v="V44507.1"/>
    <n v="208"/>
    <d v="2001-05-01T00:00:00"/>
    <d v="2001-05-31T00:00:00"/>
  </r>
  <r>
    <x v="13"/>
    <x v="1"/>
    <n v="310000"/>
    <n v="77.5"/>
    <n v="1143888"/>
    <d v="2001-04-19T10:01:55"/>
    <s v="Axia Energy, LP"/>
    <x v="1"/>
    <x v="0"/>
    <x v="0"/>
    <x v="1"/>
    <x v="2"/>
    <n v="36100"/>
    <s v="US Gas Basis     NGI Chicago             May01           USD/MM"/>
    <x v="1"/>
    <x v="4"/>
    <x v="0"/>
    <x v="1"/>
    <x v="0"/>
    <n v="0.125"/>
    <s v="CHRISW001"/>
    <s v="GSTOREY"/>
    <s v="ENA - IM MKT Central CG"/>
    <x v="1"/>
    <x v="0"/>
    <x v="1"/>
    <n v="96057022"/>
    <s v="V45946.1"/>
    <n v="91219"/>
    <d v="2001-05-01T21:00:00"/>
    <d v="2001-05-31T21:00:00"/>
  </r>
  <r>
    <x v="13"/>
    <x v="0"/>
    <n v="3200"/>
    <n v="24"/>
    <n v="1144999"/>
    <d v="2001-04-19T12:51:17"/>
    <s v="Allegheny Energy Supply Company, LLC"/>
    <x v="1"/>
    <x v="0"/>
    <x v="0"/>
    <x v="0"/>
    <x v="0"/>
    <n v="10632"/>
    <s v="US Pwr Phy Firm  PALVE Peak              23-30Apr01      USD/MWh"/>
    <x v="0"/>
    <x v="0"/>
    <x v="0"/>
    <x v="0"/>
    <x v="0"/>
    <n v="212"/>
    <s v="EPIER006"/>
    <s v="MFISCHE2"/>
    <s v="ST-SW"/>
    <x v="0"/>
    <x v="0"/>
    <x v="0"/>
    <n v="96037738"/>
    <n v="586452.1"/>
    <n v="72209"/>
    <d v="2001-04-23T21:00:00"/>
    <d v="2001-04-30T21:00:00"/>
  </r>
  <r>
    <x v="13"/>
    <x v="1"/>
    <n v="920000"/>
    <n v="230"/>
    <n v="1145056"/>
    <d v="2001-04-19T13:00:19"/>
    <s v="Aquila Risk Management Corporation"/>
    <x v="1"/>
    <x v="0"/>
    <x v="0"/>
    <x v="1"/>
    <x v="2"/>
    <n v="45324"/>
    <s v="US Gas Basis     EP Permian              Jul-Sep01       USD/MM"/>
    <x v="1"/>
    <x v="4"/>
    <x v="0"/>
    <x v="1"/>
    <x v="0"/>
    <n v="0.15"/>
    <s v="CHRISW001"/>
    <s v="EBASS"/>
    <s v="FT-Texas"/>
    <x v="1"/>
    <x v="0"/>
    <x v="1"/>
    <n v="96041878"/>
    <s v="V45135.1"/>
    <n v="11135"/>
    <d v="2001-07-01T21:00:00"/>
    <d v="2001-09-30T21:00:00"/>
  </r>
  <r>
    <x v="13"/>
    <x v="2"/>
    <n v="800"/>
    <n v="4"/>
    <n v="1145454"/>
    <d v="2001-04-19T14:33:10"/>
    <s v="Constellation Power Source, Inc."/>
    <x v="1"/>
    <x v="0"/>
    <x v="0"/>
    <x v="0"/>
    <x v="3"/>
    <n v="29080"/>
    <s v="US Pwr Phy Firm  NEPOOL Peak             23Apr01         USD/MWh"/>
    <x v="1"/>
    <x v="3"/>
    <x v="0"/>
    <x v="0"/>
    <x v="0"/>
    <n v="50.75"/>
    <s v="JEFFK003"/>
    <s v="PBRODER"/>
    <s v="ST-New England"/>
    <x v="0"/>
    <x v="0"/>
    <x v="0"/>
    <n v="96057479"/>
    <n v="586648.1"/>
    <n v="55134"/>
    <d v="2001-04-23T21:00:00"/>
    <d v="2001-04-23T21:00:00"/>
  </r>
  <r>
    <x v="13"/>
    <x v="1"/>
    <n v="1840000"/>
    <n v="460"/>
    <n v="1145492"/>
    <d v="2001-04-19T14:52:17"/>
    <s v="Cinergy Marketing &amp; Trading, LLC"/>
    <x v="1"/>
    <x v="0"/>
    <x v="0"/>
    <x v="1"/>
    <x v="2"/>
    <n v="46604"/>
    <s v="US Gas Basis     NGPL TXOK               May-Oct01       USD/MM"/>
    <x v="1"/>
    <x v="4"/>
    <x v="0"/>
    <x v="1"/>
    <x v="0"/>
    <n v="-7.2499999999999995E-2"/>
    <s v="CHRISW001"/>
    <s v="RMENEAR"/>
    <s v="Firm Trading Central"/>
    <x v="1"/>
    <x v="0"/>
    <x v="1"/>
    <m/>
    <s v="V45832.1"/>
    <n v="68856"/>
    <d v="2001-05-01T00:00:00"/>
    <d v="2001-10-31T00:00:00"/>
  </r>
  <r>
    <x v="14"/>
    <x v="2"/>
    <n v="73600"/>
    <n v="368"/>
    <n v="1146290"/>
    <d v="2001-04-20T06:50:58"/>
    <s v="Williams Energy Marketing &amp; Trading Company"/>
    <x v="0"/>
    <x v="0"/>
    <x v="0"/>
    <x v="0"/>
    <x v="3"/>
    <n v="32890"/>
    <s v="US Pwr Phy Firm  PJM-W Peak              Oct-Dec01       USD/MWh"/>
    <x v="1"/>
    <x v="3"/>
    <x v="0"/>
    <x v="0"/>
    <x v="0"/>
    <n v="43"/>
    <s v="howardte"/>
    <s v="RBENSON"/>
    <s v="LT-PJM"/>
    <x v="0"/>
    <x v="0"/>
    <x v="0"/>
    <n v="96004396"/>
    <n v="586917.1"/>
    <n v="64245"/>
    <d v="2001-10-01T14:12:00"/>
    <d v="2001-12-31T14:12:00"/>
  </r>
  <r>
    <x v="14"/>
    <x v="1"/>
    <n v="1510000"/>
    <n v="377.5"/>
    <n v="1146733"/>
    <d v="2001-04-20T08:02:08"/>
    <s v="El Paso Merchant Energy, L.P."/>
    <x v="1"/>
    <x v="0"/>
    <x v="0"/>
    <x v="1"/>
    <x v="2"/>
    <n v="35599"/>
    <s v="US Gas Basis     ANR LA                  Nov01-Mar02     USD/MM"/>
    <x v="1"/>
    <x v="4"/>
    <x v="0"/>
    <x v="1"/>
    <x v="0"/>
    <n v="-7.7499999999999999E-2"/>
    <s v="CHRISW001"/>
    <s v="KRUSCIT"/>
    <s v="Firm Trading Central"/>
    <x v="1"/>
    <x v="0"/>
    <x v="1"/>
    <n v="96045266"/>
    <s v="V46429.1"/>
    <n v="53350"/>
    <d v="2001-11-01T00:00:00"/>
    <d v="2002-03-31T00:00:00"/>
  </r>
  <r>
    <x v="14"/>
    <x v="2"/>
    <n v="24000"/>
    <n v="120"/>
    <n v="1147129"/>
    <d v="2001-04-20T08:21:00"/>
    <s v="Virginia Electric and Power Company"/>
    <x v="0"/>
    <x v="0"/>
    <x v="0"/>
    <x v="0"/>
    <x v="3"/>
    <n v="33301"/>
    <s v="US Pwr Phy Firm  NEPOOL Peak             Sep01           USD/MWh"/>
    <x v="1"/>
    <x v="3"/>
    <x v="0"/>
    <x v="0"/>
    <x v="0"/>
    <n v="56"/>
    <s v="gregwoysh"/>
    <s v="DDAVIS"/>
    <s v="LT-New England"/>
    <x v="0"/>
    <x v="0"/>
    <x v="0"/>
    <m/>
    <n v="587196.1"/>
    <n v="3246"/>
    <d v="2001-09-01T17:11:00"/>
    <d v="2001-09-30T17:11:00"/>
  </r>
  <r>
    <x v="15"/>
    <x v="2"/>
    <n v="800"/>
    <n v="4"/>
    <n v="1151347"/>
    <d v="2001-04-23T07:15:56"/>
    <s v="El Paso Merchant Energy, L.P."/>
    <x v="1"/>
    <x v="0"/>
    <x v="0"/>
    <x v="0"/>
    <x v="6"/>
    <n v="30594"/>
    <s v="US Pwr Fin Swap  ISO NY Z-A Peak         24Apr01         USD/MWh"/>
    <x v="1"/>
    <x v="3"/>
    <x v="0"/>
    <x v="0"/>
    <x v="0"/>
    <n v="43.75"/>
    <s v="JEFFK003"/>
    <s v="GGUPTA"/>
    <s v="ST-New England"/>
    <x v="0"/>
    <x v="0"/>
    <x v="1"/>
    <n v="96045266"/>
    <n v="588370.1"/>
    <n v="53350"/>
    <d v="2001-04-24T21:00:00"/>
    <d v="2001-04-24T21:00:00"/>
  </r>
  <r>
    <x v="15"/>
    <x v="2"/>
    <n v="24000"/>
    <n v="120"/>
    <n v="1151471"/>
    <d v="2001-04-23T07:34:42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5"/>
    <s v="howardte"/>
    <s v="RBENSON"/>
    <s v="LT-PJM"/>
    <x v="0"/>
    <x v="0"/>
    <x v="0"/>
    <n v="96053024"/>
    <n v="588425.1"/>
    <n v="65268"/>
    <d v="2001-06-01T14:12:00"/>
    <d v="2001-06-30T14:12:00"/>
  </r>
  <r>
    <x v="15"/>
    <x v="2"/>
    <n v="24000"/>
    <n v="120"/>
    <n v="1154567"/>
    <d v="2001-04-23T10:00:41"/>
    <s v="Williams Energy Marketing &amp; Trading Company"/>
    <x v="1"/>
    <x v="0"/>
    <x v="0"/>
    <x v="0"/>
    <x v="3"/>
    <n v="33275"/>
    <s v="US Pwr Phy Firm  COMED Peak              Jun01           USD/MWh"/>
    <x v="1"/>
    <x v="3"/>
    <x v="0"/>
    <x v="0"/>
    <x v="0"/>
    <n v="72.25"/>
    <s v="ZACHA007"/>
    <s v="FSTURM"/>
    <s v="LT-ECAR"/>
    <x v="0"/>
    <x v="0"/>
    <x v="0"/>
    <n v="96004396"/>
    <n v="589046.1"/>
    <n v="64245"/>
    <d v="2001-06-01T17:03:00"/>
    <d v="2001-06-30T17:03:00"/>
  </r>
  <r>
    <x v="15"/>
    <x v="2"/>
    <n v="24000"/>
    <n v="120"/>
    <n v="1154822"/>
    <d v="2001-04-23T10:21:0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9076.1"/>
    <n v="65268"/>
    <d v="2001-06-01T14:12:00"/>
    <d v="2001-06-30T14:12:00"/>
  </r>
  <r>
    <x v="15"/>
    <x v="1"/>
    <n v="310000"/>
    <n v="77.5"/>
    <n v="1154936"/>
    <d v="2001-04-23T10:34:40"/>
    <s v="El Paso Merchant Energy, L.P."/>
    <x v="1"/>
    <x v="0"/>
    <x v="0"/>
    <x v="1"/>
    <x v="2"/>
    <n v="36207"/>
    <s v="US Gas Basis     GD/M Mich Con           May01           USD/MM"/>
    <x v="4"/>
    <x v="0"/>
    <x v="0"/>
    <x v="1"/>
    <x v="0"/>
    <n v="0.25"/>
    <s v="CHRISW001"/>
    <s v="GSTOREY"/>
    <s v="FT-Central"/>
    <x v="1"/>
    <x v="0"/>
    <x v="1"/>
    <n v="96045266"/>
    <s v="V49611.1"/>
    <n v="53350"/>
    <d v="2001-05-01T21:00:00"/>
    <d v="2001-05-31T21:00:00"/>
  </r>
  <r>
    <x v="15"/>
    <x v="1"/>
    <n v="310000"/>
    <n v="77.5"/>
    <n v="1155282"/>
    <d v="2001-04-23T11:54:20"/>
    <s v="Aquila Energy Marketing Corporation"/>
    <x v="1"/>
    <x v="0"/>
    <x v="0"/>
    <x v="1"/>
    <x v="7"/>
    <n v="48412"/>
    <s v="US Gas Phy Index IF TN/LA 500Leg         May01           USD/MM"/>
    <x v="1"/>
    <x v="4"/>
    <x v="0"/>
    <x v="1"/>
    <x v="0"/>
    <n v="-2.5000000000000001E-3"/>
    <s v="CHRISW001"/>
    <s v="VVERSEN"/>
    <s v="ENA-IM NE GULF3"/>
    <x v="2"/>
    <x v="0"/>
    <x v="1"/>
    <n v="96000574"/>
    <s v="V49804.1 / 745575"/>
    <n v="18"/>
    <d v="2001-05-01T21:00:00"/>
    <d v="2001-05-31T21:00:00"/>
  </r>
  <r>
    <x v="15"/>
    <x v="2"/>
    <n v="73600"/>
    <n v="368"/>
    <n v="1155285"/>
    <d v="2001-04-23T11:55:27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0.1"/>
    <n v="3246"/>
    <d v="2001-10-01T17:11:00"/>
    <d v="2001-12-31T17:11:00"/>
  </r>
  <r>
    <x v="15"/>
    <x v="2"/>
    <n v="73600"/>
    <n v="368"/>
    <n v="1155290"/>
    <d v="2001-04-23T11:57:54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4.1"/>
    <n v="3246"/>
    <d v="2001-10-01T17:11:00"/>
    <d v="2001-12-31T17:11:00"/>
  </r>
  <r>
    <x v="15"/>
    <x v="2"/>
    <n v="24800"/>
    <n v="124"/>
    <n v="1155400"/>
    <d v="2001-04-23T12:24:36"/>
    <s v="Constellation Power Source, Inc."/>
    <x v="0"/>
    <x v="0"/>
    <x v="0"/>
    <x v="0"/>
    <x v="3"/>
    <n v="32889"/>
    <s v="US Pwr Phy Firm  PJM-W Peak              May01           USD/MWh"/>
    <x v="3"/>
    <x v="0"/>
    <x v="0"/>
    <x v="0"/>
    <x v="0"/>
    <n v="52.8"/>
    <s v="howardte"/>
    <s v="JQUENET"/>
    <s v="LT-PJM"/>
    <x v="0"/>
    <x v="0"/>
    <x v="0"/>
    <n v="96057479"/>
    <n v="589304.1"/>
    <n v="55134"/>
    <d v="2001-05-01T14:12:00"/>
    <d v="2001-05-31T14:12:00"/>
  </r>
  <r>
    <x v="15"/>
    <x v="1"/>
    <n v="310000"/>
    <n v="77.5"/>
    <n v="1155453"/>
    <d v="2001-04-23T12:31:27"/>
    <s v="Axia Energy, LP"/>
    <x v="1"/>
    <x v="0"/>
    <x v="0"/>
    <x v="1"/>
    <x v="7"/>
    <n v="37186"/>
    <s v="US Gas Phy Index NGI NGPL NICOR          May01           USD/MM"/>
    <x v="1"/>
    <x v="4"/>
    <x v="0"/>
    <x v="1"/>
    <x v="0"/>
    <n v="2.5000000000000001E-3"/>
    <s v="CHRISW001"/>
    <s v="EOLSMGR"/>
    <s v="ENA - IM MKT Central CG"/>
    <x v="2"/>
    <x v="0"/>
    <x v="1"/>
    <n v="96038539"/>
    <s v="V49911.1 / 745608"/>
    <n v="91219"/>
    <d v="2001-05-01T21:00:00"/>
    <d v="2001-05-31T21:00:00"/>
  </r>
  <r>
    <x v="15"/>
    <x v="1"/>
    <n v="155000"/>
    <n v="38.75"/>
    <n v="1155477"/>
    <d v="2001-04-23T12:40:22"/>
    <s v="BP Amoco Corporation"/>
    <x v="1"/>
    <x v="0"/>
    <x v="0"/>
    <x v="1"/>
    <x v="5"/>
    <n v="36400"/>
    <s v="CAN Gas Basis    Sumas                   May01           USD/MM"/>
    <x v="1"/>
    <x v="2"/>
    <x v="0"/>
    <x v="1"/>
    <x v="0"/>
    <n v="0.13"/>
    <s v="CHRISW001"/>
    <s v="CCLARK5"/>
    <s v="INTRA-CAND-BC"/>
    <x v="1"/>
    <x v="0"/>
    <x v="2"/>
    <n v="96038383"/>
    <s v="V49943.1"/>
    <n v="65291"/>
    <d v="2001-05-01T21:00:00"/>
    <d v="2001-05-31T21:00:00"/>
  </r>
  <r>
    <x v="15"/>
    <x v="2"/>
    <n v="24000"/>
    <n v="120"/>
    <n v="1155948"/>
    <d v="2001-04-23T14:01:33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.75"/>
    <s v="gregwoysh"/>
    <s v="DDAVIS"/>
    <s v="LT-New England"/>
    <x v="0"/>
    <x v="0"/>
    <x v="0"/>
    <n v="96004396"/>
    <n v="589532.1"/>
    <n v="64245"/>
    <d v="2001-09-01T17:11:00"/>
    <d v="2001-09-30T17:11:00"/>
  </r>
  <r>
    <x v="15"/>
    <x v="2"/>
    <n v="4000"/>
    <n v="20"/>
    <n v="1156141"/>
    <d v="2001-04-23T15:03:06"/>
    <s v="NRG Power Marketing Inc."/>
    <x v="1"/>
    <x v="0"/>
    <x v="0"/>
    <x v="0"/>
    <x v="6"/>
    <n v="30600"/>
    <s v="US Pwr Fin Swap  ISO NY Z-A Peak         30Apr-04May     USD/MWh"/>
    <x v="3"/>
    <x v="0"/>
    <x v="0"/>
    <x v="0"/>
    <x v="0"/>
    <n v="48.5"/>
    <s v="JEFFK003"/>
    <s v="GGUPTA"/>
    <s v="ST-New England"/>
    <x v="0"/>
    <x v="0"/>
    <x v="1"/>
    <m/>
    <n v="589614.1"/>
    <n v="69121"/>
    <d v="2001-04-30T21:00:00"/>
    <d v="2001-05-04T21:00:00"/>
  </r>
  <r>
    <x v="16"/>
    <x v="2"/>
    <n v="24000"/>
    <n v="120"/>
    <n v="1156825"/>
    <d v="2001-04-24T06:52:29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5.5"/>
    <s v="howardte"/>
    <s v="RBENSON"/>
    <s v="LT-PJM"/>
    <x v="0"/>
    <x v="0"/>
    <x v="0"/>
    <n v="96049254"/>
    <n v="590032.1"/>
    <n v="84074"/>
    <d v="2001-06-01T14:12:00"/>
    <d v="2001-06-30T14:12:00"/>
  </r>
  <r>
    <x v="16"/>
    <x v="2"/>
    <n v="4000"/>
    <n v="20"/>
    <n v="1156969"/>
    <d v="2001-04-24T07:15:20"/>
    <s v="Williams Energy Marketing &amp; Trading Company"/>
    <x v="0"/>
    <x v="0"/>
    <x v="0"/>
    <x v="0"/>
    <x v="3"/>
    <n v="29089"/>
    <s v="US Pwr Phy Firm  PJM-W Peak              30Apr-04May     USD/MWh"/>
    <x v="3"/>
    <x v="0"/>
    <x v="0"/>
    <x v="0"/>
    <x v="0"/>
    <n v="55.5"/>
    <s v="howardte"/>
    <s v="JQUENET"/>
    <s v="ST-PJM"/>
    <x v="0"/>
    <x v="0"/>
    <x v="0"/>
    <n v="96004396"/>
    <n v="590102.1"/>
    <n v="64245"/>
    <d v="2001-04-30T21:00:00"/>
    <d v="2001-05-04T21:00:00"/>
  </r>
  <r>
    <x v="16"/>
    <x v="2"/>
    <n v="24000"/>
    <n v="120"/>
    <n v="1157329"/>
    <d v="2001-04-24T08:01:49"/>
    <s v="Aquila Risk Management Corporation"/>
    <x v="1"/>
    <x v="0"/>
    <x v="0"/>
    <x v="0"/>
    <x v="6"/>
    <n v="30184"/>
    <s v="US Pwr Fin Swap  ISO NY Z-A Peak         Jun01           USD/MWh"/>
    <x v="3"/>
    <x v="0"/>
    <x v="0"/>
    <x v="0"/>
    <x v="0"/>
    <n v="56.5"/>
    <s v="JEFFK003"/>
    <s v="DDAVIS"/>
    <s v="LT-New England"/>
    <x v="0"/>
    <x v="0"/>
    <x v="1"/>
    <n v="96041878"/>
    <n v="590202.1"/>
    <n v="11135"/>
    <d v="2001-06-01T00:00:00"/>
    <d v="2001-06-30T00:00:00"/>
  </r>
  <r>
    <x v="16"/>
    <x v="1"/>
    <n v="310000"/>
    <n v="77.5"/>
    <n v="1159714"/>
    <d v="2001-04-24T09:31:05"/>
    <s v="Tenaska Marketing Ventures"/>
    <x v="1"/>
    <x v="0"/>
    <x v="0"/>
    <x v="1"/>
    <x v="2"/>
    <n v="38619"/>
    <s v="US Gas Basis     NNG Demarc              May01           USD/MM"/>
    <x v="1"/>
    <x v="4"/>
    <x v="0"/>
    <x v="1"/>
    <x v="0"/>
    <n v="-0.02"/>
    <s v="CHRISW001"/>
    <s v="ALEWIS"/>
    <s v="GD-CENTRAL"/>
    <x v="1"/>
    <x v="0"/>
    <x v="1"/>
    <n v="95001227"/>
    <s v="V51959.1"/>
    <n v="208"/>
    <d v="2001-05-01T21:00:00"/>
    <d v="2001-05-31T21:00:00"/>
  </r>
  <r>
    <x v="16"/>
    <x v="1"/>
    <n v="3100"/>
    <n v="0.92999999999999994"/>
    <n v="1160819"/>
    <d v="2001-04-24T10:54:44"/>
    <s v="J. Aron &amp; Company"/>
    <x v="2"/>
    <x v="0"/>
    <x v="0"/>
    <x v="1"/>
    <x v="4"/>
    <n v="44142"/>
    <s v="US Gas Swap      Nymex                   May01           USD/MM-L"/>
    <x v="1"/>
    <x v="5"/>
    <x v="0"/>
    <x v="2"/>
    <x v="0"/>
    <n v="5.07"/>
    <s v="ADM88756"/>
    <s v="JARNOLD"/>
    <s v="NG-Price"/>
    <x v="1"/>
    <x v="0"/>
    <x v="1"/>
    <n v="96043931"/>
    <s v="V52552.1"/>
    <n v="120"/>
    <d v="2001-05-01T21:00:00"/>
    <d v="2001-05-31T21:00:00"/>
  </r>
  <r>
    <x v="16"/>
    <x v="1"/>
    <n v="3000"/>
    <n v="0.89999999999999991"/>
    <n v="1160820"/>
    <d v="2001-04-24T10:54:44"/>
    <s v="J. Aron &amp; Company"/>
    <x v="2"/>
    <x v="0"/>
    <x v="0"/>
    <x v="1"/>
    <x v="4"/>
    <n v="44283"/>
    <s v="US Gas Swap      Nymex                   Jun01           USD/MM-L"/>
    <x v="5"/>
    <x v="0"/>
    <x v="0"/>
    <x v="2"/>
    <x v="0"/>
    <n v="5.1180000000000003"/>
    <s v="ADM88756"/>
    <s v="JARNOLD"/>
    <s v="NG-Price"/>
    <x v="1"/>
    <x v="0"/>
    <x v="1"/>
    <n v="96043931"/>
    <s v="V52551.1"/>
    <n v="120"/>
    <d v="2001-06-01T21:00:00"/>
    <d v="2001-06-30T21:00:00"/>
  </r>
  <r>
    <x v="16"/>
    <x v="2"/>
    <n v="800"/>
    <n v="4"/>
    <n v="1161161"/>
    <d v="2001-04-24T11:57:44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m/>
    <n v="590888.1"/>
    <n v="3246"/>
    <d v="2001-04-30T21:00:00"/>
    <d v="2001-04-30T21:00:00"/>
  </r>
  <r>
    <x v="16"/>
    <x v="1"/>
    <n v="310000"/>
    <n v="77.5"/>
    <n v="1161911"/>
    <d v="2001-04-24T14:07:46"/>
    <s v="CMS Marketing, Services and Trading Company"/>
    <x v="1"/>
    <x v="0"/>
    <x v="0"/>
    <x v="1"/>
    <x v="2"/>
    <n v="38611"/>
    <s v="US Gas Basis     ANR OK                  May01           USD/MM"/>
    <x v="1"/>
    <x v="4"/>
    <x v="0"/>
    <x v="1"/>
    <x v="0"/>
    <n v="-0.09"/>
    <s v="CHRISW001"/>
    <s v="ALEWIS"/>
    <s v="GD-CENTRAL"/>
    <x v="1"/>
    <x v="0"/>
    <x v="1"/>
    <n v="96014540"/>
    <s v="V53539.1"/>
    <n v="53295"/>
    <d v="2001-05-01T21:00:00"/>
    <d v="2001-05-31T21:00:00"/>
  </r>
  <r>
    <x v="16"/>
    <x v="2"/>
    <n v="800"/>
    <n v="4"/>
    <n v="1162059"/>
    <d v="2001-04-24T14:45:00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.5"/>
    <s v="howardte"/>
    <s v="JQUENET"/>
    <s v="ST-PJM"/>
    <x v="0"/>
    <x v="0"/>
    <x v="0"/>
    <n v="96006417"/>
    <n v="591147.1"/>
    <n v="56264"/>
    <d v="2001-04-30T21:00:00"/>
    <d v="2001-04-30T21:00:00"/>
  </r>
  <r>
    <x v="16"/>
    <x v="2"/>
    <n v="800"/>
    <n v="4"/>
    <n v="1162078"/>
    <d v="2001-04-24T14:49:29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"/>
    <s v="howardte"/>
    <s v="JQUENET"/>
    <s v="ST-PJM"/>
    <x v="0"/>
    <x v="0"/>
    <x v="0"/>
    <n v="96006417"/>
    <n v="591164.1"/>
    <n v="56264"/>
    <d v="2001-04-30T21:00:00"/>
    <d v="2001-04-30T21:00:00"/>
  </r>
  <r>
    <x v="16"/>
    <x v="2"/>
    <n v="24000"/>
    <n v="120"/>
    <n v="1162128"/>
    <d v="2001-04-24T15:00:50"/>
    <s v="Aquila Energy Marketing Corporation"/>
    <x v="1"/>
    <x v="0"/>
    <x v="0"/>
    <x v="0"/>
    <x v="3"/>
    <n v="7473"/>
    <s v="US Pwr Phy Firm  NEPOOL Peak             Jun01           USD/MWh"/>
    <x v="1"/>
    <x v="3"/>
    <x v="0"/>
    <x v="0"/>
    <x v="0"/>
    <n v="74"/>
    <s v="JEFFK003"/>
    <s v="DDAVIS"/>
    <s v="LT-New England"/>
    <x v="0"/>
    <x v="0"/>
    <x v="0"/>
    <n v="96009016"/>
    <n v="591192.1"/>
    <n v="18"/>
    <d v="2001-06-01T17:11:00"/>
    <d v="2001-06-30T17:11:00"/>
  </r>
  <r>
    <x v="17"/>
    <x v="2"/>
    <n v="800"/>
    <n v="4"/>
    <n v="1162782"/>
    <d v="2001-04-25T06:37:35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5"/>
    <s v="howardte"/>
    <s v="JQUENET"/>
    <s v="ST-PJM"/>
    <x v="0"/>
    <x v="0"/>
    <x v="0"/>
    <m/>
    <n v="591413.1"/>
    <n v="3246"/>
    <d v="2001-04-26T21:00:00"/>
    <d v="2001-04-26T21:00:00"/>
  </r>
  <r>
    <x v="17"/>
    <x v="2"/>
    <n v="800"/>
    <n v="4"/>
    <n v="1162784"/>
    <d v="2001-04-25T06:37:47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4"/>
    <s v="howardte"/>
    <s v="JQUENET"/>
    <s v="ST-PJM"/>
    <x v="0"/>
    <x v="0"/>
    <x v="0"/>
    <m/>
    <n v="591415.1"/>
    <n v="3246"/>
    <d v="2001-04-26T21:00:00"/>
    <d v="2001-04-26T21:00:00"/>
  </r>
  <r>
    <x v="17"/>
    <x v="2"/>
    <n v="4000"/>
    <n v="20"/>
    <n v="1162799"/>
    <d v="2001-04-25T06:41:38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7.5"/>
    <s v="howardte"/>
    <s v="JQUENET"/>
    <s v="ST-PJM"/>
    <x v="0"/>
    <x v="0"/>
    <x v="0"/>
    <m/>
    <n v="591430.1"/>
    <n v="3246"/>
    <d v="2001-04-30T21:00:00"/>
    <d v="2001-05-04T21:00:00"/>
  </r>
  <r>
    <x v="17"/>
    <x v="2"/>
    <n v="800"/>
    <n v="4"/>
    <n v="1162828"/>
    <d v="2001-04-25T06:52:01"/>
    <s v="Peco Energy Company"/>
    <x v="0"/>
    <x v="0"/>
    <x v="0"/>
    <x v="0"/>
    <x v="3"/>
    <n v="29088"/>
    <s v="US Pwr Phy Firm  PJM-W Peak              26Apr01         USD/MWh"/>
    <x v="3"/>
    <x v="0"/>
    <x v="0"/>
    <x v="0"/>
    <x v="0"/>
    <n v="40"/>
    <s v="howardte"/>
    <s v="JQUENET"/>
    <s v="ST-PJM"/>
    <x v="0"/>
    <x v="0"/>
    <x v="0"/>
    <m/>
    <n v="591452.1"/>
    <n v="5607"/>
    <d v="2001-04-26T21:00:00"/>
    <d v="2001-04-26T21:00:00"/>
  </r>
  <r>
    <x v="17"/>
    <x v="2"/>
    <n v="24800"/>
    <n v="124"/>
    <n v="1163104"/>
    <d v="2001-04-25T07:42:34"/>
    <s v="Reliant Energy Services, Inc."/>
    <x v="0"/>
    <x v="0"/>
    <x v="0"/>
    <x v="0"/>
    <x v="3"/>
    <n v="32889"/>
    <s v="US Pwr Phy Firm  PJM-W Peak              May01           USD/MWh"/>
    <x v="1"/>
    <x v="3"/>
    <x v="0"/>
    <x v="0"/>
    <x v="0"/>
    <n v="53.25"/>
    <s v="howardte"/>
    <s v="JQUENET"/>
    <s v="LT-PJM"/>
    <x v="0"/>
    <x v="0"/>
    <x v="0"/>
    <n v="96053024"/>
    <n v="591604.1"/>
    <n v="65268"/>
    <d v="2001-05-01T14:12:00"/>
    <d v="2001-05-31T14:12:00"/>
  </r>
  <r>
    <x v="17"/>
    <x v="2"/>
    <n v="24000"/>
    <n v="120"/>
    <n v="1163210"/>
    <d v="2001-04-25T07:57:51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"/>
    <s v="gregwoysh"/>
    <s v="DDAVIS"/>
    <s v="LT-New England"/>
    <x v="0"/>
    <x v="0"/>
    <x v="0"/>
    <n v="96004396"/>
    <n v="591648.1"/>
    <n v="64245"/>
    <d v="2001-09-01T17:11:00"/>
    <d v="2001-09-30T17:11:00"/>
  </r>
  <r>
    <x v="17"/>
    <x v="0"/>
    <n v="400"/>
    <n v="3"/>
    <n v="1163761"/>
    <d v="2001-04-25T08:30:43"/>
    <s v="BP Energy Company"/>
    <x v="1"/>
    <x v="0"/>
    <x v="0"/>
    <x v="0"/>
    <x v="1"/>
    <n v="29386"/>
    <s v="US Pwr Phy CAISO SP15 OffPk              26Apr01         USD/MWh"/>
    <x v="1"/>
    <x v="1"/>
    <x v="0"/>
    <x v="0"/>
    <x v="0"/>
    <n v="124"/>
    <s v="EPIER006"/>
    <s v="CMALLOR"/>
    <s v="ST-CA"/>
    <x v="0"/>
    <x v="0"/>
    <x v="0"/>
    <n v="96004381"/>
    <n v="591839.1"/>
    <n v="12"/>
    <d v="2001-04-26T21:00:00"/>
    <d v="2001-04-26T21:00:00"/>
  </r>
  <r>
    <x v="17"/>
    <x v="1"/>
    <n v="155000"/>
    <n v="46.499999999999993"/>
    <n v="1163964"/>
    <d v="2001-04-25T08:39:19"/>
    <s v="Dynegy Marketing and Trade"/>
    <x v="0"/>
    <x v="0"/>
    <x v="0"/>
    <x v="1"/>
    <x v="4"/>
    <n v="36239"/>
    <s v="US Gas Daily     IF GD/D EP-SJ           May01           USD/MM"/>
    <x v="1"/>
    <x v="2"/>
    <x v="0"/>
    <x v="1"/>
    <x v="0"/>
    <n v="9.2499999999999999E-2"/>
    <s v="touchstone"/>
    <s v="JTHOLT"/>
    <s v="West-SW"/>
    <x v="1"/>
    <x v="0"/>
    <x v="1"/>
    <n v="95000199"/>
    <s v="V54654.1"/>
    <n v="61981"/>
    <d v="2001-05-01T21:00:00"/>
    <d v="2001-05-31T21:00:00"/>
  </r>
  <r>
    <x v="17"/>
    <x v="0"/>
    <n v="36800"/>
    <n v="276"/>
    <n v="1164557"/>
    <d v="2001-04-25T08:56:17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440"/>
    <s v="MESPOSITO"/>
    <s v="MSWERZB"/>
    <s v="LT-NW"/>
    <x v="0"/>
    <x v="0"/>
    <x v="0"/>
    <n v="96004354"/>
    <n v="591955.1"/>
    <n v="29605"/>
    <d v="2001-07-01T16:50:00"/>
    <d v="2001-09-30T16:50:00"/>
  </r>
  <r>
    <x v="17"/>
    <x v="2"/>
    <n v="24000"/>
    <n v="120"/>
    <n v="1164993"/>
    <d v="2001-04-25T09:06:47"/>
    <s v="Williams Energy Marketing &amp; Trading Company"/>
    <x v="0"/>
    <x v="0"/>
    <x v="0"/>
    <x v="0"/>
    <x v="3"/>
    <n v="3942"/>
    <s v="US Pwr Phy Firm  PJM-W Peak              Sep01           USD/MWh"/>
    <x v="3"/>
    <x v="0"/>
    <x v="0"/>
    <x v="0"/>
    <x v="0"/>
    <n v="46.5"/>
    <s v="howardte"/>
    <s v="RBENSON"/>
    <s v="LT-PJM"/>
    <x v="0"/>
    <x v="0"/>
    <x v="0"/>
    <n v="96004396"/>
    <n v="591982.1"/>
    <n v="64245"/>
    <d v="2001-09-01T14:12:00"/>
    <d v="2001-09-30T14:12:00"/>
  </r>
  <r>
    <x v="17"/>
    <x v="1"/>
    <n v="310000"/>
    <n v="92.999999999999986"/>
    <n v="1165018"/>
    <d v="2001-04-25T09:07:45"/>
    <s v="AEP Energy Services, Inc."/>
    <x v="0"/>
    <x v="0"/>
    <x v="0"/>
    <x v="1"/>
    <x v="4"/>
    <n v="41763"/>
    <s v="US Gas Daily     IF GD/D NGPL MidCont    May01           USD/MM"/>
    <x v="1"/>
    <x v="4"/>
    <x v="0"/>
    <x v="1"/>
    <x v="0"/>
    <n v="-2.2499999999999999E-2"/>
    <s v="ralphtrois"/>
    <s v="ALEWIS"/>
    <s v="GD-CENTRAL"/>
    <x v="1"/>
    <x v="0"/>
    <x v="1"/>
    <n v="96021110"/>
    <s v="V54914.1"/>
    <n v="57399"/>
    <d v="2001-05-01T21:00:00"/>
    <d v="2001-05-31T21:00:00"/>
  </r>
  <r>
    <x v="17"/>
    <x v="1"/>
    <n v="310000"/>
    <n v="92.999999999999986"/>
    <n v="1165794"/>
    <d v="2001-04-25T09:38:13"/>
    <s v="Western Gas Resources, Inc."/>
    <x v="0"/>
    <x v="0"/>
    <x v="0"/>
    <x v="1"/>
    <x v="4"/>
    <n v="42364"/>
    <s v="US Gas Daily     IF GD/D Waha            May01           USD/MM"/>
    <x v="1"/>
    <x v="4"/>
    <x v="0"/>
    <x v="1"/>
    <x v="0"/>
    <n v="2.5000000000000001E-3"/>
    <s v="ralphtrois"/>
    <s v="EBASS"/>
    <s v="FT-Texas"/>
    <x v="1"/>
    <x v="0"/>
    <x v="1"/>
    <n v="95000242"/>
    <s v="V55157.1"/>
    <n v="232"/>
    <d v="2001-05-01T21:00:00"/>
    <d v="2001-05-31T21:00:00"/>
  </r>
  <r>
    <x v="17"/>
    <x v="1"/>
    <n v="155000"/>
    <n v="38.75"/>
    <n v="1165878"/>
    <d v="2001-04-25T09:40:43"/>
    <s v="Cargill Energy, a division of Cargill, Incorporated"/>
    <x v="1"/>
    <x v="0"/>
    <x v="0"/>
    <x v="1"/>
    <x v="2"/>
    <n v="38619"/>
    <s v="US Gas Basis     NNG Demarc              May01           USD/MM"/>
    <x v="1"/>
    <x v="2"/>
    <x v="0"/>
    <x v="1"/>
    <x v="0"/>
    <n v="-2.5000000000000001E-2"/>
    <s v="CHRISW001"/>
    <s v="ALEWIS"/>
    <s v="GD-CENTRAL"/>
    <x v="1"/>
    <x v="0"/>
    <x v="1"/>
    <n v="96043502"/>
    <s v="V55185.1"/>
    <n v="57543"/>
    <d v="2001-05-01T21:00:00"/>
    <d v="2001-05-31T21:00:00"/>
  </r>
  <r>
    <x v="17"/>
    <x v="2"/>
    <n v="24800"/>
    <n v="124"/>
    <n v="1167174"/>
    <d v="2001-04-25T11:31:52"/>
    <s v="El Paso Merchant Energy, L.P."/>
    <x v="1"/>
    <x v="0"/>
    <x v="0"/>
    <x v="0"/>
    <x v="3"/>
    <n v="32889"/>
    <s v="US Pwr Phy Firm  PJM-W Peak              May01           USD/MWh"/>
    <x v="1"/>
    <x v="3"/>
    <x v="0"/>
    <x v="0"/>
    <x v="0"/>
    <n v="53"/>
    <s v="ZACHA007"/>
    <s v="JQUENET"/>
    <s v="LT-PJM"/>
    <x v="0"/>
    <x v="0"/>
    <x v="0"/>
    <n v="96057469"/>
    <n v="592262.1"/>
    <n v="53350"/>
    <d v="2001-05-01T14:12:00"/>
    <d v="2001-05-31T14:12:00"/>
  </r>
  <r>
    <x v="17"/>
    <x v="2"/>
    <n v="4000"/>
    <n v="20"/>
    <n v="1167424"/>
    <d v="2001-04-25T12:16:51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25"/>
    <s v="howardte"/>
    <s v="JQUENET"/>
    <s v="ST-PJM"/>
    <x v="0"/>
    <x v="0"/>
    <x v="0"/>
    <m/>
    <n v="592329.1"/>
    <n v="3246"/>
    <d v="2001-04-30T21:00:00"/>
    <d v="2001-05-04T21:00:00"/>
  </r>
  <r>
    <x v="17"/>
    <x v="2"/>
    <n v="3200"/>
    <n v="16"/>
    <n v="1167425"/>
    <d v="2001-04-25T12:16:59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58.25"/>
    <s v="howardte"/>
    <s v="JQUENET"/>
    <s v="ST-PJM"/>
    <x v="0"/>
    <x v="0"/>
    <x v="0"/>
    <m/>
    <n v="592330.1"/>
    <n v="3246"/>
    <d v="2001-05-01T21:00:00"/>
    <d v="2001-05-04T21:00:00"/>
  </r>
  <r>
    <x v="17"/>
    <x v="2"/>
    <n v="3200"/>
    <n v="16"/>
    <n v="1167544"/>
    <d v="2001-04-25T12:48:45"/>
    <s v="HQ Energy Services (U.S.) Inc."/>
    <x v="0"/>
    <x v="0"/>
    <x v="0"/>
    <x v="0"/>
    <x v="3"/>
    <n v="49217"/>
    <s v="US Pwr Phy Firm  NEPOOL Peak             01-04May01      USD/MWh"/>
    <x v="3"/>
    <x v="0"/>
    <x v="0"/>
    <x v="0"/>
    <x v="0"/>
    <n v="55"/>
    <s v="gregwoysh"/>
    <s v="PBRODER"/>
    <s v="ST-New England"/>
    <x v="0"/>
    <x v="0"/>
    <x v="0"/>
    <n v="96020991"/>
    <n v="592379.1"/>
    <n v="66682"/>
    <d v="2001-05-01T21:00:00"/>
    <d v="2001-05-04T21:00:00"/>
  </r>
  <r>
    <x v="17"/>
    <x v="2"/>
    <n v="4000"/>
    <n v="20"/>
    <n v="1168055"/>
    <d v="2001-04-25T13:34:23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5"/>
    <s v="howardte"/>
    <s v="JQUENET"/>
    <s v="ST-PJM"/>
    <x v="0"/>
    <x v="0"/>
    <x v="0"/>
    <m/>
    <n v="592453.1"/>
    <n v="3246"/>
    <d v="2001-04-30T21:00:00"/>
    <d v="2001-05-04T21:00:00"/>
  </r>
  <r>
    <x v="17"/>
    <x v="2"/>
    <n v="2400"/>
    <n v="12"/>
    <n v="1168275"/>
    <d v="2001-04-25T14:02:07"/>
    <s v="Virginia Electric and Power Company"/>
    <x v="0"/>
    <x v="0"/>
    <x v="0"/>
    <x v="0"/>
    <x v="3"/>
    <n v="29086"/>
    <s v="US Pwr Phy Firm  PJM-W Peak              27Apr01         USD/MWh"/>
    <x v="6"/>
    <x v="0"/>
    <x v="0"/>
    <x v="0"/>
    <x v="0"/>
    <n v="40.450000000000003"/>
    <s v="howardte"/>
    <s v="JQUENET"/>
    <s v="ST-PJM"/>
    <x v="0"/>
    <x v="0"/>
    <x v="0"/>
    <m/>
    <n v="592492.1"/>
    <n v="3246"/>
    <d v="2001-04-27T21:00:00"/>
    <d v="2001-04-27T21:00:00"/>
  </r>
  <r>
    <x v="18"/>
    <x v="2"/>
    <n v="4000"/>
    <n v="20"/>
    <n v="1169481"/>
    <d v="2001-04-26T06:34:42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63.25"/>
    <s v="howardte"/>
    <s v="JQUENET"/>
    <s v="ST-PJM"/>
    <x v="0"/>
    <x v="0"/>
    <x v="0"/>
    <m/>
    <n v="592854.1"/>
    <n v="3246"/>
    <d v="2001-04-30T21:00:00"/>
    <d v="2001-05-04T21:00:00"/>
  </r>
  <r>
    <x v="18"/>
    <x v="2"/>
    <n v="800"/>
    <n v="4"/>
    <n v="1169636"/>
    <d v="2001-04-26T07:05:28"/>
    <s v="HQ Energy Services (U.S.) Inc."/>
    <x v="0"/>
    <x v="0"/>
    <x v="0"/>
    <x v="0"/>
    <x v="3"/>
    <n v="49119"/>
    <s v="US Pwr Phy Firm  PJM-W Peak              30Apr01         USD/MWh"/>
    <x v="3"/>
    <x v="0"/>
    <x v="0"/>
    <x v="0"/>
    <x v="0"/>
    <n v="60"/>
    <s v="howardte"/>
    <s v="JQUENET"/>
    <s v="ST-PJM"/>
    <x v="0"/>
    <x v="0"/>
    <x v="0"/>
    <n v="96020991"/>
    <n v="592972.1"/>
    <n v="66682"/>
    <d v="2001-04-30T21:00:00"/>
    <d v="2001-04-30T21:00:00"/>
  </r>
  <r>
    <x v="18"/>
    <x v="2"/>
    <n v="800"/>
    <n v="4"/>
    <n v="1169638"/>
    <d v="2001-04-26T07:06:09"/>
    <s v="Constellation Power Source, Inc.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n v="96057479"/>
    <n v="592973.1"/>
    <n v="55134"/>
    <d v="2001-04-30T21:00:00"/>
    <d v="2001-04-30T21:00:00"/>
  </r>
  <r>
    <x v="18"/>
    <x v="2"/>
    <n v="800"/>
    <n v="4"/>
    <n v="1169759"/>
    <d v="2001-04-26T07:24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m/>
    <n v="593015.1"/>
    <n v="3246"/>
    <d v="2001-04-27T21:00:00"/>
    <d v="2001-04-27T21:00:00"/>
  </r>
  <r>
    <x v="18"/>
    <x v="2"/>
    <n v="800"/>
    <n v="4"/>
    <n v="1169761"/>
    <d v="2001-04-26T07:24:51"/>
    <s v="Constellation Power Source, Inc.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n v="96057479"/>
    <n v="593016.1"/>
    <n v="55134"/>
    <d v="2001-04-27T21:00:00"/>
    <d v="2001-04-27T21:00:00"/>
  </r>
  <r>
    <x v="18"/>
    <x v="2"/>
    <n v="800"/>
    <n v="4"/>
    <n v="1169783"/>
    <d v="2001-04-26T07:29:32"/>
    <s v="Mirant Americas Energy Marketing, L.P."/>
    <x v="0"/>
    <x v="0"/>
    <x v="0"/>
    <x v="0"/>
    <x v="3"/>
    <n v="29082"/>
    <s v="US Pwr Phy Firm  NEPOOL Peak             27Apr01         USD/MWh"/>
    <x v="3"/>
    <x v="0"/>
    <x v="0"/>
    <x v="0"/>
    <x v="0"/>
    <n v="48"/>
    <s v="gregwoysh"/>
    <s v="PBRODER"/>
    <s v="ST-New England"/>
    <x v="0"/>
    <x v="0"/>
    <x v="0"/>
    <n v="96006417"/>
    <n v="593030.1"/>
    <n v="56264"/>
    <d v="2001-04-27T21:00:00"/>
    <d v="2001-04-27T21:00:00"/>
  </r>
  <r>
    <x v="18"/>
    <x v="2"/>
    <n v="800"/>
    <n v="4"/>
    <n v="1169802"/>
    <d v="2001-04-26T07:32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9"/>
    <s v="howardte"/>
    <s v="JQUENET"/>
    <s v="ST-PJM"/>
    <x v="0"/>
    <x v="0"/>
    <x v="0"/>
    <m/>
    <n v="593039.1"/>
    <n v="3246"/>
    <d v="2001-04-27T21:00:00"/>
    <d v="2001-04-27T21:00:00"/>
  </r>
  <r>
    <x v="18"/>
    <x v="2"/>
    <n v="800"/>
    <n v="4"/>
    <n v="1169838"/>
    <d v="2001-04-26T07:36:46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799999999999997"/>
    <s v="howardte"/>
    <s v="JQUENET"/>
    <s v="ST-PJM"/>
    <x v="0"/>
    <x v="0"/>
    <x v="0"/>
    <m/>
    <n v="593054.1"/>
    <n v="3246"/>
    <d v="2001-04-27T21:00:00"/>
    <d v="2001-04-27T21:00:00"/>
  </r>
  <r>
    <x v="18"/>
    <x v="2"/>
    <n v="800"/>
    <n v="4"/>
    <n v="1169851"/>
    <d v="2001-04-26T07:37:52"/>
    <s v="Axia Energy, LP"/>
    <x v="1"/>
    <x v="0"/>
    <x v="0"/>
    <x v="0"/>
    <x v="6"/>
    <n v="32198"/>
    <s v="US Pwr Fin Swap  ISO NY Z-G Peak         27Apr01         USD/MWh"/>
    <x v="1"/>
    <x v="3"/>
    <x v="0"/>
    <x v="0"/>
    <x v="0"/>
    <n v="47.5"/>
    <s v="JEFFK003"/>
    <s v="GGUPTA"/>
    <s v="ST-New England"/>
    <x v="0"/>
    <x v="0"/>
    <x v="1"/>
    <n v="96057022"/>
    <n v="593057.1"/>
    <n v="91219"/>
    <d v="2001-04-27T21:00:00"/>
    <d v="2001-04-27T21:00:00"/>
  </r>
  <r>
    <x v="18"/>
    <x v="2"/>
    <n v="800"/>
    <n v="4"/>
    <n v="1170056"/>
    <d v="2001-04-26T07:58:37"/>
    <s v="HQ Energy Services (U.S.) Inc."/>
    <x v="0"/>
    <x v="0"/>
    <x v="0"/>
    <x v="0"/>
    <x v="3"/>
    <n v="29082"/>
    <s v="US Pwr Phy Firm  NEPOOL Peak             27Apr01         USD/MWh"/>
    <x v="3"/>
    <x v="0"/>
    <x v="0"/>
    <x v="0"/>
    <x v="0"/>
    <n v="47.5"/>
    <s v="gregwoysh"/>
    <s v="PBRODER"/>
    <s v="ST-New England"/>
    <x v="0"/>
    <x v="0"/>
    <x v="0"/>
    <n v="96020991"/>
    <n v="593104.1"/>
    <n v="66682"/>
    <d v="2001-04-27T21:00:00"/>
    <d v="2001-04-27T21:00:00"/>
  </r>
  <r>
    <x v="18"/>
    <x v="2"/>
    <n v="800"/>
    <n v="4"/>
    <n v="1170127"/>
    <d v="2001-04-26T08:01:49"/>
    <s v="NRG Power Marketing Inc."/>
    <x v="1"/>
    <x v="0"/>
    <x v="0"/>
    <x v="0"/>
    <x v="6"/>
    <n v="30594"/>
    <s v="US Pwr Fin Swap  ISO NY Z-A Peak         27Apr01         USD/MWh"/>
    <x v="3"/>
    <x v="0"/>
    <x v="0"/>
    <x v="0"/>
    <x v="0"/>
    <n v="39"/>
    <s v="JEFFK003"/>
    <s v="GGUPTA"/>
    <s v="ST-New England"/>
    <x v="0"/>
    <x v="0"/>
    <x v="1"/>
    <m/>
    <n v="593122.1"/>
    <n v="69121"/>
    <d v="2001-04-27T21:00:00"/>
    <d v="2001-04-27T21:00:00"/>
  </r>
  <r>
    <x v="18"/>
    <x v="1"/>
    <n v="155000"/>
    <n v="38.75"/>
    <n v="1170548"/>
    <d v="2001-04-26T08:20:38"/>
    <s v="Western Gas Resources, Inc."/>
    <x v="1"/>
    <x v="0"/>
    <x v="0"/>
    <x v="1"/>
    <x v="2"/>
    <n v="36165"/>
    <s v="US Gas Basis     TETCO ELA               May01           USD/MM"/>
    <x v="1"/>
    <x v="2"/>
    <x v="0"/>
    <x v="1"/>
    <x v="0"/>
    <n v="-0.08"/>
    <s v="GREGH002"/>
    <s v="SBRAWNE"/>
    <s v="FT-East"/>
    <x v="1"/>
    <x v="0"/>
    <x v="1"/>
    <n v="95000242"/>
    <s v="V58131.1"/>
    <n v="232"/>
    <d v="2001-05-01T21:00:00"/>
    <d v="2001-05-31T21:00:00"/>
  </r>
  <r>
    <x v="18"/>
    <x v="0"/>
    <n v="800"/>
    <n v="6"/>
    <n v="1170623"/>
    <d v="2001-04-26T08:24:55"/>
    <s v="BP Energy Company"/>
    <x v="1"/>
    <x v="0"/>
    <x v="0"/>
    <x v="0"/>
    <x v="1"/>
    <n v="29487"/>
    <s v="US Pwr Phy CAISO NP15 Peak               27-28Apr01      USD/MWh"/>
    <x v="1"/>
    <x v="1"/>
    <x v="0"/>
    <x v="0"/>
    <x v="0"/>
    <n v="310"/>
    <s v="EPIER006"/>
    <s v="JRICHTE"/>
    <s v="ST-CA"/>
    <x v="0"/>
    <x v="0"/>
    <x v="0"/>
    <n v="96004381"/>
    <n v="593278.1"/>
    <n v="12"/>
    <d v="2001-04-27T21:00:00"/>
    <d v="2001-04-28T21:00:00"/>
  </r>
  <r>
    <x v="18"/>
    <x v="1"/>
    <n v="930000"/>
    <n v="279"/>
    <n v="1171415"/>
    <d v="2001-04-26T08:50:10"/>
    <s v="Avista Energy, Inc."/>
    <x v="0"/>
    <x v="0"/>
    <x v="0"/>
    <x v="1"/>
    <x v="4"/>
    <n v="36228"/>
    <s v="US Gas Daily     IF GD/D HHub            May01           USD/MM"/>
    <x v="1"/>
    <x v="6"/>
    <x v="0"/>
    <x v="1"/>
    <x v="0"/>
    <n v="-5.0000000000000001E-3"/>
    <s v="ralphtrois"/>
    <s v="PKEAVEY"/>
    <s v="G-DAILY-EST"/>
    <x v="1"/>
    <x v="0"/>
    <x v="1"/>
    <n v="96016709"/>
    <s v="V58339.1"/>
    <n v="55265"/>
    <d v="2001-05-01T21:00:00"/>
    <d v="2001-05-31T21:00:00"/>
  </r>
  <r>
    <x v="18"/>
    <x v="1"/>
    <n v="755000"/>
    <n v="226.5"/>
    <n v="1171501"/>
    <d v="2001-04-26T08:52:17"/>
    <s v="Reliant Energy Services, Inc."/>
    <x v="0"/>
    <x v="0"/>
    <x v="0"/>
    <x v="1"/>
    <x v="5"/>
    <n v="32953"/>
    <s v="CAN Gas Basis    AECO                    Nov01-Mar02     USD/MM"/>
    <x v="2"/>
    <x v="0"/>
    <x v="0"/>
    <x v="1"/>
    <x v="0"/>
    <n v="-0.19500000000000001"/>
    <s v="touchstone"/>
    <s v="JMCKAY"/>
    <s v="FT-CAND-EGSC"/>
    <x v="1"/>
    <x v="0"/>
    <x v="2"/>
    <n v="96000103"/>
    <s v="V58373.1"/>
    <n v="65268"/>
    <d v="2001-11-01T00:00:00"/>
    <d v="2002-03-31T00:00:00"/>
  </r>
  <r>
    <x v="18"/>
    <x v="1"/>
    <n v="155000"/>
    <n v="46.5"/>
    <n v="1171583"/>
    <d v="2001-04-26T08:54:13"/>
    <s v="AEP Energy Services, Inc."/>
    <x v="0"/>
    <x v="0"/>
    <x v="0"/>
    <x v="1"/>
    <x v="2"/>
    <n v="36167"/>
    <s v="US Gas Basis     Transco St.65           May01           USD/MM"/>
    <x v="1"/>
    <x v="2"/>
    <x v="0"/>
    <x v="1"/>
    <x v="0"/>
    <n v="1.7500000000000002E-2"/>
    <s v="ralphtrois"/>
    <s v="SBRAWNE"/>
    <s v="FT-East"/>
    <x v="1"/>
    <x v="0"/>
    <x v="1"/>
    <n v="96021110"/>
    <s v="V58386.1"/>
    <n v="57399"/>
    <d v="2001-05-01T21:00:00"/>
    <d v="2001-05-31T21:00:00"/>
  </r>
  <r>
    <x v="18"/>
    <x v="1"/>
    <n v="310000"/>
    <n v="93"/>
    <n v="1171685"/>
    <d v="2001-04-26T08:57:11"/>
    <s v="Mirant Americas Energy Marketing, L.P."/>
    <x v="0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MattHandle"/>
    <s v="PKEAVEY"/>
    <s v="G-DAILY-EST"/>
    <x v="1"/>
    <x v="0"/>
    <x v="1"/>
    <n v="95000281"/>
    <s v="V58410.1"/>
    <n v="56264"/>
    <d v="2001-05-01T21:00:00"/>
    <d v="2001-05-31T21:00:00"/>
  </r>
  <r>
    <x v="18"/>
    <x v="1"/>
    <n v="765000"/>
    <n v="229.5"/>
    <n v="1172638"/>
    <d v="2001-04-26T09:20:25"/>
    <s v="J. Aron &amp; Company"/>
    <x v="0"/>
    <x v="0"/>
    <x v="0"/>
    <x v="1"/>
    <x v="5"/>
    <n v="48544"/>
    <s v="CAN Gas Basis    AECO                    Jun-Oct01       USD/MM"/>
    <x v="1"/>
    <x v="2"/>
    <x v="0"/>
    <x v="1"/>
    <x v="0"/>
    <n v="-0.28999999999999998"/>
    <s v="touchstone"/>
    <s v="JMCKAY"/>
    <s v="FT-CAND-EGSC"/>
    <x v="1"/>
    <x v="0"/>
    <x v="2"/>
    <n v="96043931"/>
    <s v="V58678.1"/>
    <n v="120"/>
    <d v="2001-06-01T00:00:00"/>
    <d v="2001-10-31T00:00:00"/>
  </r>
  <r>
    <x v="18"/>
    <x v="2"/>
    <n v="24800"/>
    <n v="124"/>
    <n v="1172709"/>
    <d v="2001-04-26T09:22:31"/>
    <s v="Mirant Americas Energy Marketing, L.P."/>
    <x v="1"/>
    <x v="0"/>
    <x v="0"/>
    <x v="0"/>
    <x v="6"/>
    <n v="30183"/>
    <s v="US Pwr Fin Swap  ISO NY Z-A Peak         May01           USD/MWh"/>
    <x v="1"/>
    <x v="3"/>
    <x v="0"/>
    <x v="0"/>
    <x v="0"/>
    <n v="50.5"/>
    <s v="JEFFK003"/>
    <s v="DDAVIS"/>
    <s v="LT-New England"/>
    <x v="0"/>
    <x v="0"/>
    <x v="1"/>
    <n v="95000281"/>
    <n v="593453.1"/>
    <n v="56264"/>
    <d v="2001-05-01T00:00:00"/>
    <d v="2001-05-31T00:00:00"/>
  </r>
  <r>
    <x v="18"/>
    <x v="1"/>
    <n v="620000"/>
    <n v="186"/>
    <n v="1173300"/>
    <d v="2001-04-26T09:41:58"/>
    <s v="TXU Energy Trading Company"/>
    <x v="0"/>
    <x v="0"/>
    <x v="0"/>
    <x v="1"/>
    <x v="4"/>
    <n v="36241"/>
    <s v="US Gas Daily     IF GD/D TCOPool         May01           USD/MM"/>
    <x v="1"/>
    <x v="7"/>
    <x v="0"/>
    <x v="1"/>
    <x v="0"/>
    <n v="5.0000000000000001E-3"/>
    <s v="ralphtrois"/>
    <s v="PKEAVEY"/>
    <s v="G-DAILY-EST"/>
    <x v="1"/>
    <x v="0"/>
    <x v="1"/>
    <n v="96038419"/>
    <s v="V58914.1"/>
    <n v="69034"/>
    <d v="2001-05-01T21:00:00"/>
    <d v="2001-05-31T21:00:00"/>
  </r>
  <r>
    <x v="18"/>
    <x v="1"/>
    <n v="620000"/>
    <n v="186"/>
    <n v="1173304"/>
    <d v="2001-04-26T09:42:10"/>
    <s v="TXU Energy Trading Company"/>
    <x v="0"/>
    <x v="0"/>
    <x v="0"/>
    <x v="1"/>
    <x v="4"/>
    <n v="42165"/>
    <s v="US Gas Daily     IF GD/D CNG SP          May01           USD/MM"/>
    <x v="7"/>
    <x v="0"/>
    <x v="0"/>
    <x v="1"/>
    <x v="0"/>
    <n v="0"/>
    <s v="MattHandle"/>
    <s v="PKEAVEY"/>
    <s v="G-DAILY-EST"/>
    <x v="1"/>
    <x v="0"/>
    <x v="1"/>
    <n v="96038419"/>
    <s v="V58918.1"/>
    <n v="69034"/>
    <d v="2001-05-01T21:00:00"/>
    <d v="2001-05-31T21:00:00"/>
  </r>
  <r>
    <x v="18"/>
    <x v="2"/>
    <n v="800"/>
    <n v="4"/>
    <n v="1173447"/>
    <d v="2001-04-26T09:45:29"/>
    <s v="Aquila Energy Marketing Corporation"/>
    <x v="1"/>
    <x v="0"/>
    <x v="0"/>
    <x v="0"/>
    <x v="3"/>
    <n v="29082"/>
    <s v="US Pwr Phy Firm  NEPOOL Peak             27Apr01         USD/MWh"/>
    <x v="1"/>
    <x v="3"/>
    <x v="0"/>
    <x v="0"/>
    <x v="0"/>
    <n v="47.75"/>
    <s v="JEFFK003"/>
    <s v="PBRODER"/>
    <s v="ST-New England"/>
    <x v="0"/>
    <x v="0"/>
    <x v="0"/>
    <n v="96009016"/>
    <n v="593530.1"/>
    <n v="18"/>
    <d v="2001-04-27T21:00:00"/>
    <d v="2001-04-27T21:00:00"/>
  </r>
  <r>
    <x v="18"/>
    <x v="0"/>
    <n v="12400"/>
    <n v="93"/>
    <n v="1173866"/>
    <d v="2001-04-26T10:08:12"/>
    <s v="Mirant Americas Energy Marketing, L.P."/>
    <x v="1"/>
    <x v="0"/>
    <x v="0"/>
    <x v="0"/>
    <x v="0"/>
    <n v="36468"/>
    <s v="US Pwr Phy Firm  Mid-C Peak              May01           USD/MWh"/>
    <x v="0"/>
    <x v="0"/>
    <x v="0"/>
    <x v="0"/>
    <x v="0"/>
    <n v="314"/>
    <s v="EPIER006"/>
    <s v="MSWERZB"/>
    <s v="LT-NW"/>
    <x v="0"/>
    <x v="0"/>
    <x v="0"/>
    <n v="96006417"/>
    <n v="593584.1"/>
    <n v="56264"/>
    <d v="2001-05-01T21:00:00"/>
    <d v="2001-05-31T21:00:00"/>
  </r>
  <r>
    <x v="18"/>
    <x v="1"/>
    <n v="155000"/>
    <n v="46.5"/>
    <n v="1174563"/>
    <d v="2001-04-26T10:48:38"/>
    <s v="NRG Power Marketing Inc."/>
    <x v="2"/>
    <x v="0"/>
    <x v="0"/>
    <x v="1"/>
    <x v="4"/>
    <n v="43462"/>
    <s v="US Gas Swap      Nymex                   Jul01           USD/MM"/>
    <x v="1"/>
    <x v="2"/>
    <x v="0"/>
    <x v="1"/>
    <x v="0"/>
    <n v="5.05"/>
    <s v="fzerilli"/>
    <s v="JARNOLD"/>
    <s v="NG-Price"/>
    <x v="1"/>
    <x v="0"/>
    <x v="1"/>
    <m/>
    <s v="V59706.1"/>
    <n v="69121"/>
    <d v="2001-07-01T21:00:00"/>
    <d v="2001-07-31T21:00:00"/>
  </r>
  <r>
    <x v="18"/>
    <x v="1"/>
    <n v="155000"/>
    <n v="46.5"/>
    <n v="1174586"/>
    <d v="2001-04-26T10:49:31"/>
    <s v="Texaco Natural Gas Inc."/>
    <x v="0"/>
    <x v="0"/>
    <x v="0"/>
    <x v="1"/>
    <x v="2"/>
    <n v="37101"/>
    <s v="US Gas Basis     TENN TX                 May01           USD/MM"/>
    <x v="2"/>
    <x v="0"/>
    <x v="0"/>
    <x v="1"/>
    <x v="0"/>
    <n v="-0.12"/>
    <s v="ralphtrois"/>
    <s v="SBRAWNE"/>
    <s v="FT-East"/>
    <x v="1"/>
    <x v="0"/>
    <x v="1"/>
    <m/>
    <s v="V59722.1"/>
    <n v="3022"/>
    <d v="2001-05-01T21:00:00"/>
    <d v="2001-05-31T21:00:00"/>
  </r>
  <r>
    <x v="18"/>
    <x v="1"/>
    <n v="310000"/>
    <n v="77.5"/>
    <n v="1175025"/>
    <d v="2001-04-26T11:56:59"/>
    <s v="Conoco Inc."/>
    <x v="1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CHRISW001"/>
    <s v="PKEAVEY"/>
    <s v="G-DAILY-EST"/>
    <x v="1"/>
    <x v="0"/>
    <x v="1"/>
    <n v="96009194"/>
    <s v="V60081.1"/>
    <n v="3497"/>
    <d v="2001-05-01T21:00:00"/>
    <d v="2001-05-31T21:00:00"/>
  </r>
  <r>
    <x v="18"/>
    <x v="0"/>
    <n v="12400"/>
    <n v="93"/>
    <n v="1175261"/>
    <d v="2001-04-26T12:29:31"/>
    <s v="El Paso Merchant Energy, L.P."/>
    <x v="0"/>
    <x v="0"/>
    <x v="0"/>
    <x v="0"/>
    <x v="0"/>
    <n v="49075"/>
    <s v="US Pwr Phy Firm  PALVE Peak              May01           USD/MWh"/>
    <x v="1"/>
    <x v="1"/>
    <x v="0"/>
    <x v="0"/>
    <x v="0"/>
    <n v="295"/>
    <s v="MESPOSITO"/>
    <s v="TALONSO"/>
    <s v="ST-SW"/>
    <x v="0"/>
    <x v="0"/>
    <x v="0"/>
    <n v="96057469"/>
    <n v="593842.1"/>
    <n v="53350"/>
    <d v="2001-05-01T21:00:00"/>
    <d v="2001-05-31T21:00:00"/>
  </r>
  <r>
    <x v="18"/>
    <x v="2"/>
    <n v="800"/>
    <n v="4"/>
    <n v="1175439"/>
    <d v="2001-04-26T12:47:3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1.75"/>
    <s v="howardte"/>
    <s v="JQUENET"/>
    <s v="ST-PJM"/>
    <x v="0"/>
    <x v="0"/>
    <x v="0"/>
    <m/>
    <n v="593924.1"/>
    <n v="3246"/>
    <d v="2001-04-30T21:00:00"/>
    <d v="2001-04-30T21:00:00"/>
  </r>
  <r>
    <x v="18"/>
    <x v="1"/>
    <n v="450000"/>
    <n v="135"/>
    <n v="1176451"/>
    <d v="2001-04-26T14:13:40"/>
    <s v="Williams Energy Marketing &amp; Trading Company"/>
    <x v="2"/>
    <x v="0"/>
    <x v="0"/>
    <x v="1"/>
    <x v="4"/>
    <n v="43378"/>
    <s v="US Gas Swap      Nymex                   Jun01           USD/MM"/>
    <x v="1"/>
    <x v="8"/>
    <x v="0"/>
    <x v="1"/>
    <x v="0"/>
    <n v="4.96"/>
    <s v="fzerilli"/>
    <s v="JARNOLD"/>
    <s v="NG-Price"/>
    <x v="1"/>
    <x v="0"/>
    <x v="1"/>
    <n v="95000226"/>
    <s v="V61229.1"/>
    <n v="64245"/>
    <d v="2001-06-01T21:00:00"/>
    <d v="2001-06-30T21:00:00"/>
  </r>
  <r>
    <x v="18"/>
    <x v="2"/>
    <n v="24800"/>
    <n v="124"/>
    <n v="1176647"/>
    <d v="2001-04-26T14:49:25"/>
    <s v="BP Energy Company"/>
    <x v="0"/>
    <x v="0"/>
    <x v="0"/>
    <x v="0"/>
    <x v="3"/>
    <n v="32889"/>
    <s v="US Pwr Phy Firm  PJM-W Peak              May01           USD/MWh"/>
    <x v="1"/>
    <x v="3"/>
    <x v="0"/>
    <x v="0"/>
    <x v="0"/>
    <n v="56"/>
    <s v="howardte"/>
    <s v="JQUENET"/>
    <s v="LT-PJM"/>
    <x v="0"/>
    <x v="0"/>
    <x v="0"/>
    <n v="96004381"/>
    <n v="594186.1"/>
    <n v="12"/>
    <d v="2001-05-01T14:12:00"/>
    <d v="2001-05-31T14:12:00"/>
  </r>
  <r>
    <x v="18"/>
    <x v="2"/>
    <n v="4000"/>
    <n v="20"/>
    <n v="1176809"/>
    <d v="2001-04-26T15:35:47"/>
    <s v="Cargill-Alliant, LLC"/>
    <x v="0"/>
    <x v="0"/>
    <x v="0"/>
    <x v="0"/>
    <x v="3"/>
    <n v="29089"/>
    <s v="US Pwr Phy Firm  PJM-W Peak              30Apr-04May     USD/MWh"/>
    <x v="3"/>
    <x v="0"/>
    <x v="0"/>
    <x v="0"/>
    <x v="0"/>
    <n v="67.75"/>
    <s v="howardte"/>
    <s v="JQUENET"/>
    <s v="ST-PJM"/>
    <x v="0"/>
    <x v="0"/>
    <x v="0"/>
    <n v="96018786"/>
    <n v="594239.1"/>
    <n v="59207"/>
    <d v="2001-04-30T21:00:00"/>
    <d v="2001-05-04T21:00:00"/>
  </r>
  <r>
    <x v="19"/>
    <x v="2"/>
    <n v="3200"/>
    <n v="16"/>
    <n v="1177331"/>
    <d v="2001-04-27T06:48:24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1"/>
    <s v="howardte"/>
    <s v="JQUENET"/>
    <s v="ST-PJM"/>
    <x v="0"/>
    <x v="0"/>
    <x v="0"/>
    <m/>
    <n v="594393.1"/>
    <n v="3246"/>
    <d v="2001-05-01T21:00:00"/>
    <d v="2001-05-04T21:00:00"/>
  </r>
  <r>
    <x v="19"/>
    <x v="2"/>
    <n v="3200"/>
    <n v="16"/>
    <n v="1177341"/>
    <d v="2001-04-27T06:50:02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"/>
    <s v="howardte"/>
    <s v="JQUENET"/>
    <s v="ST-PJM"/>
    <x v="0"/>
    <x v="0"/>
    <x v="0"/>
    <m/>
    <n v="594401.1"/>
    <n v="3246"/>
    <d v="2001-05-01T21:00:00"/>
    <d v="2001-05-04T21:00:00"/>
  </r>
  <r>
    <x v="19"/>
    <x v="2"/>
    <n v="3200"/>
    <n v="16"/>
    <n v="1177368"/>
    <d v="2001-04-27T06:54:18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20.1"/>
    <n v="3246"/>
    <d v="2001-05-01T21:00:00"/>
    <d v="2001-05-04T21:00:00"/>
  </r>
  <r>
    <x v="19"/>
    <x v="2"/>
    <n v="3200"/>
    <n v="16"/>
    <n v="1177396"/>
    <d v="2001-04-27T07:00:05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49.1"/>
    <n v="3246"/>
    <d v="2001-05-01T21:00:00"/>
    <d v="2001-05-04T21:00:00"/>
  </r>
  <r>
    <x v="19"/>
    <x v="2"/>
    <n v="800"/>
    <n v="4"/>
    <n v="1177532"/>
    <d v="2001-04-27T07:23:5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0.6"/>
    <s v="howardte"/>
    <s v="JQUENET"/>
    <s v="ST-PJM"/>
    <x v="0"/>
    <x v="0"/>
    <x v="0"/>
    <m/>
    <n v="594527.1"/>
    <n v="3246"/>
    <d v="2001-04-30T21:00:00"/>
    <d v="2001-04-30T21:00:00"/>
  </r>
  <r>
    <x v="19"/>
    <x v="2"/>
    <n v="3200"/>
    <n v="16"/>
    <n v="1177544"/>
    <d v="2001-04-27T07:25:43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6"/>
    <s v="howardte"/>
    <s v="JQUENET"/>
    <s v="ST-PJM"/>
    <x v="0"/>
    <x v="0"/>
    <x v="0"/>
    <m/>
    <n v="594533.1"/>
    <n v="3246"/>
    <d v="2001-05-01T21:00:00"/>
    <d v="2001-05-04T21:00:00"/>
  </r>
  <r>
    <x v="19"/>
    <x v="0"/>
    <n v="400"/>
    <n v="3"/>
    <n v="1178476"/>
    <d v="2001-04-27T08:22:40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40"/>
    <s v="EPIER006"/>
    <s v="JRICHTE"/>
    <s v="ST-CA"/>
    <x v="0"/>
    <x v="0"/>
    <x v="0"/>
    <n v="96004381"/>
    <n v="594731.1"/>
    <n v="12"/>
    <d v="2001-04-30T21:00:00"/>
    <d v="2001-04-30T21:00:00"/>
  </r>
  <r>
    <x v="19"/>
    <x v="2"/>
    <n v="3200"/>
    <n v="16"/>
    <n v="1178556"/>
    <d v="2001-04-27T08:26:07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.5"/>
    <s v="howardte"/>
    <s v="JQUENET"/>
    <s v="ST-PJM"/>
    <x v="0"/>
    <x v="0"/>
    <x v="0"/>
    <m/>
    <n v="594744.1"/>
    <n v="3246"/>
    <d v="2001-05-01T21:00:00"/>
    <d v="2001-05-04T21:00:00"/>
  </r>
  <r>
    <x v="19"/>
    <x v="0"/>
    <n v="400"/>
    <n v="3"/>
    <n v="1178721"/>
    <d v="2001-04-27T08:32:21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53"/>
    <s v="EPIER006"/>
    <s v="JRICHTE"/>
    <s v="ST-CA"/>
    <x v="0"/>
    <x v="0"/>
    <x v="0"/>
    <n v="96004381"/>
    <n v="594763.1"/>
    <n v="12"/>
    <d v="2001-04-30T21:00:00"/>
    <d v="2001-04-30T21:00:00"/>
  </r>
  <r>
    <x v="19"/>
    <x v="1"/>
    <n v="620000"/>
    <n v="155"/>
    <n v="1178858"/>
    <d v="2001-04-27T08:36:59"/>
    <s v="El Paso Merchant Energy, L.P."/>
    <x v="1"/>
    <x v="0"/>
    <x v="0"/>
    <x v="1"/>
    <x v="4"/>
    <n v="49365"/>
    <s v="US Gas Swap      IF HSC                  May01           USD/MM"/>
    <x v="7"/>
    <x v="0"/>
    <x v="0"/>
    <x v="1"/>
    <x v="0"/>
    <n v="4.8849999999999998"/>
    <s v="GREGH002"/>
    <s v="EBASS"/>
    <s v="FT-Texas"/>
    <x v="1"/>
    <x v="0"/>
    <x v="1"/>
    <n v="96045266"/>
    <s v="V62493.1"/>
    <n v="53350"/>
    <d v="2001-05-01T14:35:00"/>
    <d v="2001-05-31T14:35:00"/>
  </r>
  <r>
    <x v="19"/>
    <x v="1"/>
    <n v="3100000"/>
    <n v="775"/>
    <n v="1178868"/>
    <d v="2001-04-27T08:37:37"/>
    <s v="El Paso Merchant Energy, L.P."/>
    <x v="1"/>
    <x v="0"/>
    <x v="0"/>
    <x v="1"/>
    <x v="4"/>
    <n v="49365"/>
    <s v="US Gas Swap      IF HSC                  May01           USD/MM"/>
    <x v="8"/>
    <x v="0"/>
    <x v="0"/>
    <x v="1"/>
    <x v="0"/>
    <n v="4.8849999999999998"/>
    <s v="GREGH002"/>
    <s v="EBASS"/>
    <s v="FT-Texas"/>
    <x v="1"/>
    <x v="0"/>
    <x v="1"/>
    <n v="96045266"/>
    <s v="V62494.1"/>
    <n v="53350"/>
    <d v="2001-05-01T14:35:00"/>
    <d v="2001-05-31T14:35:00"/>
  </r>
  <r>
    <x v="19"/>
    <x v="2"/>
    <n v="800"/>
    <n v="4"/>
    <n v="1179176"/>
    <d v="2001-04-27T08:46:22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8"/>
    <s v="howardte"/>
    <s v="JQUENET"/>
    <s v="ST-PJM"/>
    <x v="0"/>
    <x v="0"/>
    <x v="0"/>
    <m/>
    <n v="594816.1"/>
    <n v="3246"/>
    <d v="2001-04-30T21:00:00"/>
    <d v="2001-04-30T21:00:00"/>
  </r>
  <r>
    <x v="19"/>
    <x v="1"/>
    <n v="310000"/>
    <n v="93"/>
    <n v="1179917"/>
    <d v="2001-04-27T09:11:32"/>
    <s v="Sempra Energy Trading Corp."/>
    <x v="0"/>
    <x v="0"/>
    <x v="0"/>
    <x v="1"/>
    <x v="4"/>
    <n v="28311"/>
    <s v="US Gas Daily     EP SanJuan              May01           USD/MM"/>
    <x v="1"/>
    <x v="4"/>
    <x v="0"/>
    <x v="1"/>
    <x v="0"/>
    <n v="4.4000000000000004"/>
    <s v="touchstone"/>
    <s v="TKUYKEN"/>
    <s v="West-SJ"/>
    <x v="1"/>
    <x v="0"/>
    <x v="1"/>
    <n v="96011840"/>
    <s v="V62781.1"/>
    <n v="57508"/>
    <d v="2001-05-01T21:00:00"/>
    <d v="2001-05-31T21:00:00"/>
  </r>
  <r>
    <x v="19"/>
    <x v="1"/>
    <n v="310000"/>
    <n v="77.5"/>
    <n v="1180324"/>
    <d v="2001-04-27T09:29:07"/>
    <s v="AEP Energy Services, Inc."/>
    <x v="1"/>
    <x v="0"/>
    <x v="0"/>
    <x v="1"/>
    <x v="2"/>
    <n v="34000"/>
    <s v="US Gas Basis     HSC                     Jul01           USD/MM"/>
    <x v="1"/>
    <x v="4"/>
    <x v="0"/>
    <x v="1"/>
    <x v="0"/>
    <n v="3.7499999999999999E-2"/>
    <s v="GREGH002"/>
    <s v="EBASS"/>
    <s v="FT-Texas"/>
    <x v="1"/>
    <x v="0"/>
    <x v="1"/>
    <n v="96021110"/>
    <s v="V62890.1"/>
    <n v="57399"/>
    <d v="2001-07-01T00:00:00"/>
    <d v="2001-07-31T00:00:00"/>
  </r>
  <r>
    <x v="19"/>
    <x v="2"/>
    <n v="73600"/>
    <n v="368"/>
    <n v="1180778"/>
    <d v="2001-04-27T10:01:02"/>
    <s v="Williams Energy Marketing &amp; Trading Company"/>
    <x v="0"/>
    <x v="0"/>
    <x v="0"/>
    <x v="0"/>
    <x v="3"/>
    <n v="33009"/>
    <s v="US Pwr Phy Firm  NEPOOL Peak             Oct-Dec01       USD/MWh"/>
    <x v="3"/>
    <x v="0"/>
    <x v="0"/>
    <x v="0"/>
    <x v="0"/>
    <n v="57"/>
    <s v="gregwoysh"/>
    <s v="DDAVIS"/>
    <s v="LT-New England"/>
    <x v="0"/>
    <x v="0"/>
    <x v="0"/>
    <n v="96004396"/>
    <n v="594969.1"/>
    <n v="64245"/>
    <d v="2001-10-01T17:11:00"/>
    <d v="2001-12-31T17:11:00"/>
  </r>
  <r>
    <x v="19"/>
    <x v="2"/>
    <n v="20000"/>
    <n v="100"/>
    <n v="1180938"/>
    <d v="2001-04-27T10:10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54.5"/>
    <s v="howardte"/>
    <s v="JQUENET"/>
    <s v="ST-PJM"/>
    <x v="0"/>
    <x v="0"/>
    <x v="0"/>
    <m/>
    <n v="594975.1"/>
    <n v="3246"/>
    <d v="2001-05-07T21:00:00"/>
    <d v="2001-05-31T21:00:00"/>
  </r>
  <r>
    <x v="19"/>
    <x v="3"/>
    <n v="12400"/>
    <n v="93"/>
    <n v="1180960"/>
    <d v="2001-04-27T10:12:38"/>
    <s v="TransCanada Energy Financial Products Limited"/>
    <x v="0"/>
    <x v="0"/>
    <x v="0"/>
    <x v="0"/>
    <x v="8"/>
    <n v="47110"/>
    <s v="CAN Pwr Swap     PPoA Flat               May01           CAD/MWh"/>
    <x v="1"/>
    <x v="1"/>
    <x v="0"/>
    <x v="3"/>
    <x v="1"/>
    <n v="110"/>
    <s v="EKramer9"/>
    <s v="JZUFFER"/>
    <s v="HEDGECDN"/>
    <x v="0"/>
    <x v="0"/>
    <x v="2"/>
    <n v="96001822"/>
    <n v="594978.1"/>
    <n v="48528"/>
    <d v="2001-05-01T00:00:00"/>
    <d v="2001-05-31T00:00:00"/>
  </r>
  <r>
    <x v="19"/>
    <x v="2"/>
    <n v="3200"/>
    <n v="16"/>
    <n v="1181711"/>
    <d v="2001-04-27T11:45:28"/>
    <s v="NRG Power Marketing Inc."/>
    <x v="1"/>
    <x v="0"/>
    <x v="0"/>
    <x v="0"/>
    <x v="6"/>
    <n v="49345"/>
    <s v="US Pwr Fin Swap  ISO NY Z-A Peak         01-04May01      USD/MWh"/>
    <x v="3"/>
    <x v="0"/>
    <x v="0"/>
    <x v="0"/>
    <x v="0"/>
    <n v="57"/>
    <s v="JEFFK003"/>
    <s v="GGUPTA"/>
    <s v="ST-New England"/>
    <x v="0"/>
    <x v="0"/>
    <x v="1"/>
    <m/>
    <n v="595121.1"/>
    <n v="69121"/>
    <d v="2001-05-01T21:00:00"/>
    <d v="2001-05-04T21:00:00"/>
  </r>
  <r>
    <x v="19"/>
    <x v="0"/>
    <n v="12400"/>
    <n v="93"/>
    <n v="1181882"/>
    <d v="2001-04-27T12:13:09"/>
    <s v="Morgan Stanley Capital Group, Inc."/>
    <x v="0"/>
    <x v="0"/>
    <x v="0"/>
    <x v="0"/>
    <x v="1"/>
    <n v="38571"/>
    <s v="US Pwr Phy CAISO SP15 OffPk              May01           USD/MWh"/>
    <x v="1"/>
    <x v="1"/>
    <x v="0"/>
    <x v="0"/>
    <x v="0"/>
    <n v="154"/>
    <s v="MESPOSITO"/>
    <s v="CMALLOR"/>
    <s v="ST-CA"/>
    <x v="0"/>
    <x v="0"/>
    <x v="0"/>
    <n v="96019669"/>
    <n v="595180.1"/>
    <n v="9409"/>
    <d v="2001-05-01T21:00:00"/>
    <d v="2001-05-31T21:00:00"/>
  </r>
  <r>
    <x v="19"/>
    <x v="2"/>
    <n v="800"/>
    <n v="4"/>
    <n v="1182166"/>
    <d v="2001-04-27T13:16:30"/>
    <s v="HQ Energy Services (U.S.) Inc."/>
    <x v="0"/>
    <x v="0"/>
    <x v="0"/>
    <x v="0"/>
    <x v="6"/>
    <n v="49147"/>
    <s v="US Pwr Fin Swap  ISO NY Z-A Peak         30Apr01         USD/MWh"/>
    <x v="3"/>
    <x v="0"/>
    <x v="0"/>
    <x v="0"/>
    <x v="0"/>
    <n v="50"/>
    <s v="tcummings"/>
    <s v="GGUPTA"/>
    <s v="ST-New England"/>
    <x v="0"/>
    <x v="0"/>
    <x v="1"/>
    <n v="96051537"/>
    <n v="595315.1"/>
    <n v="66682"/>
    <d v="2001-04-30T21:00:00"/>
    <d v="2001-04-30T21:00:00"/>
  </r>
  <r>
    <x v="19"/>
    <x v="2"/>
    <n v="800"/>
    <n v="4"/>
    <n v="1182202"/>
    <d v="2001-04-27T13:27:10"/>
    <s v="HQ Energy Services (U.S.) Inc."/>
    <x v="0"/>
    <x v="0"/>
    <x v="0"/>
    <x v="0"/>
    <x v="6"/>
    <n v="49147"/>
    <s v="US Pwr Fin Swap  ISO NY Z-A Peak         30Apr01         USD/MWh"/>
    <x v="1"/>
    <x v="3"/>
    <x v="0"/>
    <x v="0"/>
    <x v="0"/>
    <n v="50"/>
    <s v="tcummings"/>
    <s v="GGUPTA"/>
    <s v="ST-New England"/>
    <x v="0"/>
    <x v="0"/>
    <x v="1"/>
    <n v="96051537"/>
    <n v="595332.1"/>
    <n v="66682"/>
    <d v="2001-04-30T21:00:00"/>
    <d v="2001-04-30T21:00:00"/>
  </r>
  <r>
    <x v="20"/>
    <x v="2"/>
    <n v="800"/>
    <n v="4"/>
    <n v="1183084"/>
    <d v="2001-04-30T06:40:51"/>
    <s v="Constellation Power Source, Inc."/>
    <x v="0"/>
    <x v="0"/>
    <x v="0"/>
    <x v="0"/>
    <x v="3"/>
    <n v="29088"/>
    <s v="US Pwr Phy Firm  PJM-W Peak              01May01         USD/MWh"/>
    <x v="3"/>
    <x v="0"/>
    <x v="0"/>
    <x v="0"/>
    <x v="0"/>
    <n v="55.5"/>
    <s v="howardte"/>
    <s v="JQUENET"/>
    <s v="ST-PJM"/>
    <x v="0"/>
    <x v="0"/>
    <x v="0"/>
    <n v="96057479"/>
    <s v=" "/>
    <n v="55134"/>
    <d v="2001-05-01T21:00:00"/>
    <d v="2001-05-01T21:00:00"/>
  </r>
  <r>
    <x v="20"/>
    <x v="2"/>
    <n v="800"/>
    <n v="4"/>
    <n v="1183357"/>
    <d v="2001-04-30T07:34:39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5"/>
    <s v="howardte"/>
    <s v="JQUENET"/>
    <s v="ST-PJM"/>
    <x v="0"/>
    <x v="0"/>
    <x v="0"/>
    <n v="96006417"/>
    <n v="596032.1"/>
    <n v="56264"/>
    <d v="2001-05-01T21:00:00"/>
    <d v="2001-05-01T21:00:00"/>
  </r>
  <r>
    <x v="20"/>
    <x v="2"/>
    <n v="20000"/>
    <n v="100"/>
    <n v="1183478"/>
    <d v="2001-04-30T07:46:14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9.75"/>
    <s v="howardte"/>
    <s v="JQUENET"/>
    <s v="ST-PJM"/>
    <x v="0"/>
    <x v="0"/>
    <x v="0"/>
    <m/>
    <n v="596081.1"/>
    <n v="3246"/>
    <d v="2001-05-07T21:00:00"/>
    <d v="2001-05-31T21:00:00"/>
  </r>
  <r>
    <x v="20"/>
    <x v="2"/>
    <n v="800"/>
    <n v="4"/>
    <n v="1183491"/>
    <d v="2001-04-30T07:46:54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5"/>
    <s v="howardte"/>
    <s v="JQUENET"/>
    <s v="ST-PJM"/>
    <x v="0"/>
    <x v="0"/>
    <x v="0"/>
    <n v="96006417"/>
    <n v="596084.1"/>
    <n v="56264"/>
    <d v="2001-05-01T21:00:00"/>
    <d v="2001-05-01T21:00:00"/>
  </r>
  <r>
    <x v="20"/>
    <x v="2"/>
    <n v="800"/>
    <n v="4"/>
    <n v="1183561"/>
    <d v="2001-04-30T07:54:02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25"/>
    <s v="howardte"/>
    <s v="JQUENET"/>
    <s v="ST-PJM"/>
    <x v="0"/>
    <x v="0"/>
    <x v="0"/>
    <n v="96006417"/>
    <n v="596113.1"/>
    <n v="56264"/>
    <d v="2001-05-01T21:00:00"/>
    <d v="2001-05-01T21:00:00"/>
  </r>
  <r>
    <x v="20"/>
    <x v="2"/>
    <n v="24000"/>
    <n v="120"/>
    <n v="1183856"/>
    <d v="2001-04-30T08:12:43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2"/>
    <s v="howardte"/>
    <s v="JQUENET"/>
    <s v="ST-PJM"/>
    <x v="0"/>
    <x v="0"/>
    <x v="0"/>
    <m/>
    <n v="596213.1"/>
    <n v="3246"/>
    <d v="2001-05-02T21:00:00"/>
    <d v="2001-05-31T21:00:00"/>
  </r>
  <r>
    <x v="20"/>
    <x v="2"/>
    <n v="24000"/>
    <n v="120"/>
    <n v="1183867"/>
    <d v="2001-04-30T08:13:28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1.75"/>
    <s v="howardte"/>
    <s v="JQUENET"/>
    <s v="ST-PJM"/>
    <x v="0"/>
    <x v="0"/>
    <x v="0"/>
    <m/>
    <n v="596220.1"/>
    <n v="3246"/>
    <d v="2001-05-02T21:00:00"/>
    <d v="2001-05-31T21:00:00"/>
  </r>
  <r>
    <x v="20"/>
    <x v="2"/>
    <n v="24000"/>
    <n v="120"/>
    <n v="1185605"/>
    <d v="2001-04-30T09:23:14"/>
    <s v="Duke Energy Trading and Marketing, L.L.C."/>
    <x v="1"/>
    <x v="0"/>
    <x v="0"/>
    <x v="0"/>
    <x v="3"/>
    <n v="29065"/>
    <s v="US Pwr Phy Firm  Cinergy Peak            02-31May01      USD/MWh"/>
    <x v="1"/>
    <x v="3"/>
    <x v="0"/>
    <x v="0"/>
    <x v="0"/>
    <n v="50.5"/>
    <s v="ZACHA007"/>
    <s v="CDORLAN"/>
    <s v="ST-ECAR"/>
    <x v="0"/>
    <x v="0"/>
    <x v="0"/>
    <n v="96028954"/>
    <n v="596426.1"/>
    <n v="54979"/>
    <d v="2001-05-02T21:00:00"/>
    <d v="2001-05-31T21:00:00"/>
  </r>
  <r>
    <x v="20"/>
    <x v="0"/>
    <n v="36400"/>
    <n v="273"/>
    <n v="1185654"/>
    <d v="2001-04-30T09:24:41"/>
    <s v="Constellation Power Source, Inc."/>
    <x v="0"/>
    <x v="0"/>
    <x v="0"/>
    <x v="0"/>
    <x v="0"/>
    <n v="38267"/>
    <s v="US Pwr Phy Firm  Mid-C Peak              Apr-Jun02       USD/MWh"/>
    <x v="1"/>
    <x v="1"/>
    <x v="0"/>
    <x v="0"/>
    <x v="0"/>
    <n v="111"/>
    <s v="MESPOSITO"/>
    <s v="MSWERZB"/>
    <s v="LT-NW"/>
    <x v="0"/>
    <x v="0"/>
    <x v="0"/>
    <n v="96057479"/>
    <n v="596427.1"/>
    <n v="55134"/>
    <d v="2002-04-01T16:50:00"/>
    <d v="2002-06-30T16:50:00"/>
  </r>
  <r>
    <x v="20"/>
    <x v="2"/>
    <n v="2400"/>
    <n v="12"/>
    <n v="1185765"/>
    <d v="2001-04-30T09:30:10"/>
    <s v="Duke Energy Trading and Marketing, L.L.C."/>
    <x v="1"/>
    <x v="0"/>
    <x v="0"/>
    <x v="0"/>
    <x v="3"/>
    <n v="29066"/>
    <s v="US Pwr Phy Firm  Cinergy Peak            02-04May01      USD/MWh"/>
    <x v="3"/>
    <x v="0"/>
    <x v="0"/>
    <x v="0"/>
    <x v="0"/>
    <n v="60.5"/>
    <s v="ZACHA007"/>
    <s v="CDORLAN"/>
    <s v="ST-ECAR"/>
    <x v="0"/>
    <x v="0"/>
    <x v="0"/>
    <n v="96028954"/>
    <n v="596450.1"/>
    <n v="54979"/>
    <d v="2001-05-02T21:00:00"/>
    <d v="2001-05-04T21:00:00"/>
  </r>
  <r>
    <x v="20"/>
    <x v="0"/>
    <n v="12000"/>
    <n v="90"/>
    <n v="1186143"/>
    <d v="2001-04-30T09:45:09"/>
    <s v="BP Energy Company"/>
    <x v="1"/>
    <x v="0"/>
    <x v="0"/>
    <x v="0"/>
    <x v="0"/>
    <n v="29396"/>
    <s v="US Pwr Phy Firm  PALVE OffPk             02-31May01      USD/MWh"/>
    <x v="0"/>
    <x v="0"/>
    <x v="0"/>
    <x v="0"/>
    <x v="0"/>
    <n v="125"/>
    <s v="EPIER006"/>
    <s v="MFISCHE2"/>
    <s v="ST-SW"/>
    <x v="0"/>
    <x v="0"/>
    <x v="0"/>
    <n v="96004381"/>
    <n v="596482.1"/>
    <n v="12"/>
    <d v="2001-05-02T21:00:00"/>
    <d v="2001-05-31T21:00:00"/>
  </r>
  <r>
    <x v="20"/>
    <x v="2"/>
    <n v="2400"/>
    <n v="12"/>
    <n v="1187232"/>
    <d v="2001-04-30T12:06:40"/>
    <s v="El Paso Merchant Energy, L.P."/>
    <x v="0"/>
    <x v="0"/>
    <x v="0"/>
    <x v="0"/>
    <x v="3"/>
    <n v="29085"/>
    <s v="US Pwr Phy Firm  PJM-W Peak              02-04May01      USD/MWh"/>
    <x v="1"/>
    <x v="3"/>
    <x v="0"/>
    <x v="0"/>
    <x v="0"/>
    <n v="63.5"/>
    <s v="howardte"/>
    <s v="JQUENET"/>
    <s v="ST-PJM"/>
    <x v="0"/>
    <x v="0"/>
    <x v="0"/>
    <n v="96057469"/>
    <n v="596779.1"/>
    <n v="53350"/>
    <d v="2001-05-02T21:00:00"/>
    <d v="2001-05-04T21:00:00"/>
  </r>
  <r>
    <x v="20"/>
    <x v="2"/>
    <n v="73600"/>
    <n v="368"/>
    <n v="1187331"/>
    <d v="2001-04-30T12:22:25"/>
    <s v="Constellation Power Source, Inc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57479"/>
    <n v="596831.1"/>
    <n v="55134"/>
    <d v="2001-10-01T17:11:00"/>
    <d v="2001-12-31T17:11:00"/>
  </r>
  <r>
    <x v="20"/>
    <x v="0"/>
    <n v="12000"/>
    <n v="90"/>
    <n v="1187931"/>
    <d v="2001-04-30T13:46:05"/>
    <s v="Mirant Americas Energy Marketing, L.P."/>
    <x v="1"/>
    <x v="0"/>
    <x v="0"/>
    <x v="0"/>
    <x v="0"/>
    <n v="10632"/>
    <s v="US Pwr Phy Firm  PALVE Peak              02-31May01      USD/MWh"/>
    <x v="1"/>
    <x v="1"/>
    <x v="0"/>
    <x v="0"/>
    <x v="0"/>
    <n v="290"/>
    <s v="EPIER006"/>
    <s v="TALONSO"/>
    <s v="ST-SW"/>
    <x v="0"/>
    <x v="0"/>
    <x v="0"/>
    <n v="96006417"/>
    <n v="597011.1"/>
    <n v="56264"/>
    <d v="2001-05-02T21:00:00"/>
    <d v="2001-05-31T21:00:00"/>
  </r>
  <r>
    <x v="20"/>
    <x v="2"/>
    <n v="2400"/>
    <n v="12"/>
    <n v="1187945"/>
    <d v="2001-04-30T13:47:08"/>
    <s v="NRG Power Marketing Inc."/>
    <x v="1"/>
    <x v="0"/>
    <x v="0"/>
    <x v="0"/>
    <x v="3"/>
    <n v="29078"/>
    <s v="US Pwr Phy Firm  NEPOOL Peak             02-04May01      USD/MWh"/>
    <x v="1"/>
    <x v="3"/>
    <x v="0"/>
    <x v="0"/>
    <x v="0"/>
    <n v="80"/>
    <s v="JEFFK003"/>
    <s v="PBRODER"/>
    <s v="ST-New England"/>
    <x v="0"/>
    <x v="0"/>
    <x v="0"/>
    <m/>
    <n v="597016.1"/>
    <n v="69121"/>
    <d v="2001-05-02T21:00:00"/>
    <d v="2001-05-04T21:00:00"/>
  </r>
  <r>
    <x v="20"/>
    <x v="2"/>
    <n v="20000"/>
    <n v="100"/>
    <n v="1187998"/>
    <d v="2001-04-30T13:52:22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7.25"/>
    <s v="howardte"/>
    <s v="JQUENET"/>
    <s v="ST-PJM"/>
    <x v="0"/>
    <x v="0"/>
    <x v="0"/>
    <m/>
    <n v="597030.1"/>
    <n v="3246"/>
    <d v="2001-05-07T21:00:00"/>
    <d v="2001-05-31T21:00:00"/>
  </r>
  <r>
    <x v="20"/>
    <x v="2"/>
    <n v="20000"/>
    <n v="100"/>
    <n v="1188170"/>
    <d v="2001-04-30T14:22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.75"/>
    <s v="howardte"/>
    <s v="JQUENET"/>
    <s v="ST-PJM"/>
    <x v="0"/>
    <x v="0"/>
    <x v="0"/>
    <m/>
    <n v="597083.1"/>
    <n v="3246"/>
    <d v="2001-05-07T21:00:00"/>
    <d v="2001-05-31T21:00:00"/>
  </r>
  <r>
    <x v="21"/>
    <x v="2"/>
    <n v="73600"/>
    <n v="368"/>
    <n v="1188764"/>
    <d v="2001-05-01T07:03:22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06417"/>
    <n v="597578.1"/>
    <n v="56264"/>
    <d v="2001-10-01T17:11:00"/>
    <d v="2001-12-31T17:11:00"/>
  </r>
  <r>
    <x v="21"/>
    <x v="2"/>
    <n v="48000"/>
    <n v="240"/>
    <n v="1188890"/>
    <d v="2001-05-01T07:21:44"/>
    <s v="Tractebel Energy Marketing, Inc."/>
    <x v="0"/>
    <x v="0"/>
    <x v="0"/>
    <x v="0"/>
    <x v="3"/>
    <n v="3942"/>
    <s v="US Pwr Phy Firm  PJM-W Peak              Sep01           USD/MWh"/>
    <x v="1"/>
    <x v="5"/>
    <x v="0"/>
    <x v="0"/>
    <x v="0"/>
    <n v="45"/>
    <s v="howardte"/>
    <s v="RBENSON"/>
    <s v="LT-PJM"/>
    <x v="0"/>
    <x v="0"/>
    <x v="0"/>
    <n v="96005582"/>
    <n v="597647.1"/>
    <n v="53461"/>
    <d v="2001-09-01T14:12:00"/>
    <d v="2001-09-30T14:12:00"/>
  </r>
  <r>
    <x v="21"/>
    <x v="2"/>
    <n v="800"/>
    <n v="4"/>
    <n v="1189264"/>
    <d v="2001-05-01T07:48:54"/>
    <s v="Virginia Electric and Power Company"/>
    <x v="0"/>
    <x v="0"/>
    <x v="0"/>
    <x v="0"/>
    <x v="6"/>
    <n v="32198"/>
    <s v="US Pwr Fin Swap  ISO NY Z-G Peak         02May01         USD/MWh"/>
    <x v="3"/>
    <x v="0"/>
    <x v="0"/>
    <x v="0"/>
    <x v="0"/>
    <n v="76"/>
    <s v="tcummings"/>
    <s v="GGUPTA"/>
    <s v="ST-New England"/>
    <x v="0"/>
    <x v="0"/>
    <x v="1"/>
    <m/>
    <n v="597731.1"/>
    <n v="3246"/>
    <d v="2001-05-02T21:00:00"/>
    <d v="2001-05-02T21:00:00"/>
  </r>
  <r>
    <x v="21"/>
    <x v="2"/>
    <n v="20000"/>
    <n v="100"/>
    <n v="1189286"/>
    <d v="2001-05-01T07:50:1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"/>
    <s v="howardte"/>
    <s v="JQUENET"/>
    <s v="ST-PJM"/>
    <x v="0"/>
    <x v="0"/>
    <x v="0"/>
    <m/>
    <n v="597735.1"/>
    <n v="3246"/>
    <d v="2001-05-07T21:00:00"/>
    <d v="2001-05-31T21:00:00"/>
  </r>
  <r>
    <x v="21"/>
    <x v="2"/>
    <n v="2400"/>
    <n v="12"/>
    <n v="1190851"/>
    <d v="2001-05-01T08:48:18"/>
    <s v="Aquila Risk Management Corporation"/>
    <x v="0"/>
    <x v="0"/>
    <x v="0"/>
    <x v="0"/>
    <x v="6"/>
    <n v="30597"/>
    <s v="US Pwr Fin Swap  ISO NY Z-A Peak         02-04May01      USD/MWh"/>
    <x v="3"/>
    <x v="0"/>
    <x v="0"/>
    <x v="0"/>
    <x v="0"/>
    <n v="58.75"/>
    <s v="tcummings"/>
    <s v="GGUPTA"/>
    <s v="ST-New England"/>
    <x v="0"/>
    <x v="0"/>
    <x v="1"/>
    <n v="96041878"/>
    <n v="598071.1"/>
    <n v="11135"/>
    <d v="2001-05-02T21:00:00"/>
    <d v="2001-05-04T21:00:00"/>
  </r>
  <r>
    <x v="21"/>
    <x v="1"/>
    <n v="1510000"/>
    <n v="377.5"/>
    <n v="1191691"/>
    <d v="2001-05-01T09:07:36"/>
    <s v="El Paso Merchant Energy, L.P."/>
    <x v="1"/>
    <x v="0"/>
    <x v="0"/>
    <x v="1"/>
    <x v="2"/>
    <n v="37322"/>
    <s v="US Gas Basis     Waha                    Nov01-Mar02     USD/MM"/>
    <x v="1"/>
    <x v="4"/>
    <x v="0"/>
    <x v="1"/>
    <x v="0"/>
    <n v="4.4999999999999998E-2"/>
    <s v="CHRISW001"/>
    <s v="EBASS"/>
    <s v="FT-Texas"/>
    <x v="1"/>
    <x v="0"/>
    <x v="1"/>
    <n v="96045266"/>
    <s v="V68852.1"/>
    <n v="53350"/>
    <d v="2001-11-01T00:00:00"/>
    <d v="2002-03-31T00:00:00"/>
  </r>
  <r>
    <x v="21"/>
    <x v="1"/>
    <n v="1530000"/>
    <n v="382.5"/>
    <n v="1191703"/>
    <d v="2001-05-01T09:07:52"/>
    <s v="El Paso Merchant Energy, L.P."/>
    <x v="1"/>
    <x v="0"/>
    <x v="0"/>
    <x v="1"/>
    <x v="2"/>
    <n v="49209"/>
    <s v="US Gas Basis     Waha                    Jun-Oct01       USD/MM"/>
    <x v="1"/>
    <x v="4"/>
    <x v="0"/>
    <x v="1"/>
    <x v="0"/>
    <n v="3.5000000000000003E-2"/>
    <s v="CHRISW001"/>
    <s v="EBASS"/>
    <s v="FT-Texas"/>
    <x v="1"/>
    <x v="0"/>
    <x v="1"/>
    <n v="96045266"/>
    <s v="V68855.1"/>
    <n v="53350"/>
    <d v="2001-06-01T00:00:00"/>
    <d v="2001-10-31T00:00:00"/>
  </r>
  <r>
    <x v="21"/>
    <x v="2"/>
    <n v="23200"/>
    <n v="116"/>
    <n v="1192512"/>
    <d v="2001-05-01T09:38:24"/>
    <s v="Reliant Energy Services, Inc."/>
    <x v="1"/>
    <x v="0"/>
    <x v="0"/>
    <x v="0"/>
    <x v="3"/>
    <n v="29065"/>
    <s v="US Pwr Phy Firm  Cinergy Peak            03-31May01      USD/MWh"/>
    <x v="1"/>
    <x v="3"/>
    <x v="0"/>
    <x v="0"/>
    <x v="0"/>
    <n v="45"/>
    <s v="ZACHA007"/>
    <s v="CDORLAN"/>
    <s v="ST-ECAR"/>
    <x v="0"/>
    <x v="0"/>
    <x v="0"/>
    <n v="96053024"/>
    <n v="598271.1"/>
    <n v="65268"/>
    <d v="2001-05-03T21:00:00"/>
    <d v="2001-05-31T21:00:00"/>
  </r>
  <r>
    <x v="21"/>
    <x v="2"/>
    <n v="14400"/>
    <n v="72"/>
    <n v="1193069"/>
    <d v="2001-05-01T10:15:49"/>
    <s v="Virginia Electric and Power Company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JQUENET"/>
    <s v="ST-PJM"/>
    <x v="0"/>
    <x v="0"/>
    <x v="0"/>
    <m/>
    <n v="598350.1"/>
    <n v="3246"/>
    <d v="2001-05-14T21:00:00"/>
    <d v="2001-05-31T21:00:00"/>
  </r>
  <r>
    <x v="21"/>
    <x v="0"/>
    <n v="36400"/>
    <n v="273"/>
    <n v="1194040"/>
    <d v="2001-05-01T12:10:00"/>
    <s v="El Paso Merchant Energy, L.P."/>
    <x v="0"/>
    <x v="0"/>
    <x v="0"/>
    <x v="0"/>
    <x v="0"/>
    <n v="38267"/>
    <s v="US Pwr Phy Firm  Mid-C Peak              Apr-Jun02       USD/MWh"/>
    <x v="0"/>
    <x v="0"/>
    <x v="0"/>
    <x v="0"/>
    <x v="0"/>
    <n v="103.5"/>
    <s v="MESPOSITO"/>
    <s v="MSWERZB"/>
    <s v="LT-NW"/>
    <x v="0"/>
    <x v="0"/>
    <x v="0"/>
    <n v="96057469"/>
    <n v="598594.1"/>
    <n v="53350"/>
    <d v="2002-04-01T16:50:00"/>
    <d v="2002-06-30T16:50:00"/>
  </r>
  <r>
    <x v="21"/>
    <x v="0"/>
    <n v="12000"/>
    <n v="90"/>
    <n v="1194121"/>
    <d v="2001-05-01T12:25:41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65"/>
    <s v="EPIER006"/>
    <s v="MMOTLEY"/>
    <s v="ST-SW"/>
    <x v="0"/>
    <x v="0"/>
    <x v="0"/>
    <n v="96004396"/>
    <n v="598610.1"/>
    <n v="64245"/>
    <d v="2001-09-01T21:00:00"/>
    <d v="2001-09-30T21:00:00"/>
  </r>
  <r>
    <x v="21"/>
    <x v="0"/>
    <n v="12000"/>
    <n v="90"/>
    <n v="1194137"/>
    <d v="2001-05-01T12:30:22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36.1"/>
    <n v="64245"/>
    <d v="2001-09-01T21:00:00"/>
    <d v="2001-09-30T21:00:00"/>
  </r>
  <r>
    <x v="21"/>
    <x v="0"/>
    <n v="12000"/>
    <n v="90"/>
    <n v="1194159"/>
    <d v="2001-05-01T12:40:50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27.1"/>
    <n v="64245"/>
    <d v="2001-09-01T21:00:00"/>
    <d v="2001-09-30T21:00:00"/>
  </r>
  <r>
    <x v="21"/>
    <x v="1"/>
    <n v="765000"/>
    <n v="191.25"/>
    <n v="1194243"/>
    <d v="2001-05-01T13:03:08"/>
    <s v="Tenaska Marketing Ventures"/>
    <x v="1"/>
    <x v="0"/>
    <x v="0"/>
    <x v="1"/>
    <x v="2"/>
    <n v="47850"/>
    <s v="US Gas Basis     NNG Ventura             Jun-Oct01       USD/MM"/>
    <x v="2"/>
    <x v="0"/>
    <x v="0"/>
    <x v="1"/>
    <x v="0"/>
    <n v="-0.03"/>
    <s v="CHRISW001"/>
    <s v="ALEWIS"/>
    <s v="GD-CENTRAL"/>
    <x v="1"/>
    <x v="0"/>
    <x v="1"/>
    <n v="95001227"/>
    <s v="V70048.1"/>
    <n v="208"/>
    <d v="2001-06-01T00:00:00"/>
    <d v="2001-10-31T00:00:00"/>
  </r>
  <r>
    <x v="21"/>
    <x v="0"/>
    <n v="12000"/>
    <n v="90"/>
    <n v="1194597"/>
    <d v="2001-05-01T14:02:16"/>
    <s v="El Paso Merchant Energy, L.P."/>
    <x v="0"/>
    <x v="0"/>
    <x v="0"/>
    <x v="0"/>
    <x v="0"/>
    <n v="49075"/>
    <s v="US Pwr Phy Firm  PALVE Peak              Jun01           USD/MWh"/>
    <x v="0"/>
    <x v="0"/>
    <x v="0"/>
    <x v="0"/>
    <x v="0"/>
    <n v="345"/>
    <s v="MESPOSITO"/>
    <s v="MFISCHE2"/>
    <s v="ST-SW"/>
    <x v="0"/>
    <x v="0"/>
    <x v="0"/>
    <n v="96057469"/>
    <n v="598777.1"/>
    <n v="53350"/>
    <d v="2001-06-01T21:00:00"/>
    <d v="2001-06-30T21:00:00"/>
  </r>
  <r>
    <x v="22"/>
    <x v="2"/>
    <n v="73600"/>
    <n v="368"/>
    <n v="1196116"/>
    <d v="2001-05-02T08:05:13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1.5"/>
    <s v="JEFFK003"/>
    <s v="DDAVIS"/>
    <s v="LT-New England"/>
    <x v="0"/>
    <x v="0"/>
    <x v="1"/>
    <n v="96057022"/>
    <n v="599411.1"/>
    <n v="91219"/>
    <d v="2001-10-01T00:00:00"/>
    <d v="2001-12-31T00:00:00"/>
  </r>
  <r>
    <x v="22"/>
    <x v="0"/>
    <n v="400"/>
    <n v="3"/>
    <n v="1196360"/>
    <d v="2001-05-02T08:18:43"/>
    <s v="BP Energy Company"/>
    <x v="1"/>
    <x v="0"/>
    <x v="0"/>
    <x v="0"/>
    <x v="1"/>
    <n v="29487"/>
    <s v="US Pwr Phy CAISO NP15 Peak               03May01         USD/MWh"/>
    <x v="1"/>
    <x v="1"/>
    <x v="0"/>
    <x v="0"/>
    <x v="0"/>
    <n v="210"/>
    <s v="EPIER006"/>
    <s v="JRICHTE"/>
    <s v="ST-CA"/>
    <x v="0"/>
    <x v="0"/>
    <x v="0"/>
    <n v="96004381"/>
    <n v="599503.1"/>
    <n v="12"/>
    <d v="2001-05-03T21:00:00"/>
    <d v="2001-05-03T21:00:00"/>
  </r>
  <r>
    <x v="22"/>
    <x v="2"/>
    <n v="800"/>
    <n v="4"/>
    <n v="1196815"/>
    <d v="2001-05-02T08:42:04"/>
    <s v="Aquila Risk Management Corporation"/>
    <x v="0"/>
    <x v="0"/>
    <x v="0"/>
    <x v="0"/>
    <x v="6"/>
    <n v="32198"/>
    <s v="US Pwr Fin Swap  ISO NY Z-G Peak         03May01         USD/MWh"/>
    <x v="3"/>
    <x v="0"/>
    <x v="0"/>
    <x v="0"/>
    <x v="0"/>
    <n v="85"/>
    <s v="tcummings"/>
    <s v="GGUPTA"/>
    <s v="ST-New England"/>
    <x v="0"/>
    <x v="0"/>
    <x v="1"/>
    <n v="96041878"/>
    <n v="599597.1"/>
    <n v="11135"/>
    <d v="2001-05-03T21:00:00"/>
    <d v="2001-05-03T21:00:00"/>
  </r>
  <r>
    <x v="22"/>
    <x v="0"/>
    <n v="36800"/>
    <n v="276"/>
    <n v="1198029"/>
    <d v="2001-05-02T09:21:1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70"/>
    <s v="MESPOSITO"/>
    <s v="MSWERZB"/>
    <s v="LT-NW"/>
    <x v="0"/>
    <x v="0"/>
    <x v="0"/>
    <n v="96019669"/>
    <n v="599708.1"/>
    <n v="9409"/>
    <d v="2001-10-01T13:33:00"/>
    <d v="2001-12-31T13:33:00"/>
  </r>
  <r>
    <x v="22"/>
    <x v="1"/>
    <n v="3825000"/>
    <n v="956.25"/>
    <n v="1198598"/>
    <d v="2001-05-02T09:47:24"/>
    <s v="El Paso Merchant Energy, L.P."/>
    <x v="1"/>
    <x v="0"/>
    <x v="0"/>
    <x v="1"/>
    <x v="2"/>
    <n v="49193"/>
    <s v="US Gas Basis     SONAT LA                Jun-Oct01       USD/MM"/>
    <x v="9"/>
    <x v="0"/>
    <x v="0"/>
    <x v="1"/>
    <x v="0"/>
    <n v="-7.4999999999999997E-3"/>
    <s v="GREGH002"/>
    <s v="SBRAWNE"/>
    <s v="FT-East"/>
    <x v="1"/>
    <x v="0"/>
    <x v="1"/>
    <n v="96045266"/>
    <s v="V71833.1"/>
    <n v="53350"/>
    <d v="2001-06-01T15:35:00"/>
    <d v="2001-10-31T15:35:00"/>
  </r>
  <r>
    <x v="22"/>
    <x v="1"/>
    <n v="1530000"/>
    <n v="459"/>
    <n v="1198833"/>
    <d v="2001-05-02T10:01:24"/>
    <s v="Aquila Risk Management Corporation"/>
    <x v="0"/>
    <x v="0"/>
    <x v="0"/>
    <x v="1"/>
    <x v="9"/>
    <n v="49379"/>
    <s v="US Gas Daily Opt GD/D HHub - IF HHub EP  Jun-Oct01       USD/MM"/>
    <x v="4"/>
    <x v="0"/>
    <x v="0"/>
    <x v="1"/>
    <x v="0"/>
    <n v="0.20499999999999999"/>
    <s v="ralphtrois"/>
    <s v="LMAY2"/>
    <s v="OPTIONS-GDOPT"/>
    <x v="1"/>
    <x v="0"/>
    <x v="1"/>
    <n v="96041878"/>
    <s v="V71963.1"/>
    <n v="11135"/>
    <d v="2001-06-01T00:00:00"/>
    <d v="2001-10-31T00:00:00"/>
  </r>
  <r>
    <x v="22"/>
    <x v="0"/>
    <n v="11200"/>
    <n v="84"/>
    <n v="1198879"/>
    <d v="2001-05-02T10:06:45"/>
    <s v="Mirant Americas Energy Marketing, L.P."/>
    <x v="1"/>
    <x v="0"/>
    <x v="0"/>
    <x v="0"/>
    <x v="0"/>
    <n v="10630"/>
    <s v="US Pwr Phy Firm  Mid-C Peak              04-31May01      USD/MWh"/>
    <x v="1"/>
    <x v="1"/>
    <x v="0"/>
    <x v="0"/>
    <x v="0"/>
    <n v="290"/>
    <s v="EPIER006"/>
    <s v="SCRANDA"/>
    <s v="ST-NW"/>
    <x v="0"/>
    <x v="0"/>
    <x v="0"/>
    <n v="96006417"/>
    <n v="599796.1"/>
    <n v="56264"/>
    <d v="2001-05-04T21:00:00"/>
    <d v="2001-05-31T21:00:00"/>
  </r>
  <r>
    <x v="22"/>
    <x v="0"/>
    <n v="36800"/>
    <n v="276"/>
    <n v="1198950"/>
    <d v="2001-05-02T10:14:0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65"/>
    <s v="MESPOSITO"/>
    <s v="MSWERZB"/>
    <s v="LT-NW"/>
    <x v="0"/>
    <x v="0"/>
    <x v="0"/>
    <n v="96019669"/>
    <n v="599815.1"/>
    <n v="9409"/>
    <d v="2001-10-01T13:33:00"/>
    <d v="2001-12-31T13:33:00"/>
  </r>
  <r>
    <x v="22"/>
    <x v="2"/>
    <n v="73600"/>
    <n v="368"/>
    <n v="1199082"/>
    <d v="2001-05-02T10:28:58"/>
    <s v="Aquila Energy Marketing Corporation"/>
    <x v="0"/>
    <x v="0"/>
    <x v="0"/>
    <x v="0"/>
    <x v="3"/>
    <n v="32890"/>
    <s v="US Pwr Phy Firm  PJM-W Peak              Oct-Dec01       USD/MWh"/>
    <x v="3"/>
    <x v="0"/>
    <x v="0"/>
    <x v="0"/>
    <x v="0"/>
    <n v="40.6"/>
    <s v="howardte"/>
    <s v="RBENSON"/>
    <s v="LT-PJM"/>
    <x v="0"/>
    <x v="0"/>
    <x v="0"/>
    <n v="96009016"/>
    <n v="599838.1"/>
    <n v="18"/>
    <d v="2001-10-01T14:12:00"/>
    <d v="2001-12-31T14:12:00"/>
  </r>
  <r>
    <x v="22"/>
    <x v="0"/>
    <n v="12400"/>
    <n v="93"/>
    <n v="1199339"/>
    <d v="2001-05-02T11:10:11"/>
    <s v="Avista Energy, Inc."/>
    <x v="0"/>
    <x v="0"/>
    <x v="0"/>
    <x v="0"/>
    <x v="1"/>
    <n v="36705"/>
    <s v="US Pwr Phy CAISO SP15 Peak               Jul01           USD/MWh"/>
    <x v="1"/>
    <x v="1"/>
    <x v="0"/>
    <x v="0"/>
    <x v="0"/>
    <n v="280"/>
    <s v="MESPOSITO"/>
    <s v="RBADEER"/>
    <s v="ST-CA"/>
    <x v="0"/>
    <x v="0"/>
    <x v="0"/>
    <n v="96013065"/>
    <n v="599883.1"/>
    <n v="55265"/>
    <d v="2001-07-01T21:00:00"/>
    <d v="2001-07-31T21:00:00"/>
  </r>
  <r>
    <x v="22"/>
    <x v="0"/>
    <n v="36800"/>
    <n v="276"/>
    <n v="1199562"/>
    <d v="2001-05-02T12:03:40"/>
    <s v="El Paso Merchant Energy, L.P."/>
    <x v="0"/>
    <x v="0"/>
    <x v="0"/>
    <x v="0"/>
    <x v="0"/>
    <n v="31385"/>
    <s v="US Pwr Phy Firm  COB N/S Peak            Jul-Sep01       USD/MWh"/>
    <x v="1"/>
    <x v="1"/>
    <x v="0"/>
    <x v="0"/>
    <x v="0"/>
    <n v="392"/>
    <s v="MESPOSITO"/>
    <s v="MSWERZB"/>
    <s v="LT-NW"/>
    <x v="0"/>
    <x v="0"/>
    <x v="0"/>
    <n v="96057469"/>
    <n v="599979.1"/>
    <n v="53350"/>
    <d v="2001-07-01T16:50:00"/>
    <d v="2001-09-30T16:50:00"/>
  </r>
  <r>
    <x v="22"/>
    <x v="2"/>
    <n v="24000"/>
    <n v="120"/>
    <n v="1200377"/>
    <d v="2001-05-02T13:29:2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7"/>
    <s v="howardte"/>
    <s v="RBENSON"/>
    <s v="LT-PJM"/>
    <x v="0"/>
    <x v="0"/>
    <x v="0"/>
    <n v="96057479"/>
    <n v="600156.1"/>
    <n v="55134"/>
    <d v="2001-06-01T14:12:00"/>
    <d v="2001-06-30T14:12:00"/>
  </r>
  <r>
    <x v="23"/>
    <x v="1"/>
    <n v="280000"/>
    <n v="84"/>
    <n v="1202104"/>
    <d v="2001-05-03T07:44:45"/>
    <s v="Tractebel Energy Marketing, Inc."/>
    <x v="0"/>
    <x v="0"/>
    <x v="0"/>
    <x v="1"/>
    <x v="4"/>
    <n v="28148"/>
    <s v="US Gas Daily     HSC                     04-31May01      USD/MM"/>
    <x v="4"/>
    <x v="0"/>
    <x v="0"/>
    <x v="1"/>
    <x v="0"/>
    <n v="4.3899999999999997"/>
    <s v="ralphtrois"/>
    <s v="EBASS"/>
    <s v="FT-Texas"/>
    <x v="1"/>
    <x v="0"/>
    <x v="1"/>
    <n v="96030374"/>
    <s v="V74291.1"/>
    <n v="53461"/>
    <d v="2001-05-04T21:00:00"/>
    <d v="2001-05-31T21:00:00"/>
  </r>
  <r>
    <x v="23"/>
    <x v="1"/>
    <n v="140000"/>
    <n v="42"/>
    <n v="1202112"/>
    <d v="2001-05-03T07:45:34"/>
    <s v="Tractebel Energy Marketing, Inc."/>
    <x v="0"/>
    <x v="0"/>
    <x v="0"/>
    <x v="1"/>
    <x v="4"/>
    <n v="28148"/>
    <s v="US Gas Daily     HSC                     04-31May01      USD/MM"/>
    <x v="2"/>
    <x v="0"/>
    <x v="0"/>
    <x v="1"/>
    <x v="0"/>
    <n v="4.3899999999999997"/>
    <s v="ralphtrois"/>
    <s v="EBASS"/>
    <s v="FT-Texas"/>
    <x v="1"/>
    <x v="0"/>
    <x v="1"/>
    <n v="96030374"/>
    <s v="V74292.1"/>
    <n v="53461"/>
    <d v="2001-05-04T21:00:00"/>
    <d v="2001-05-31T21:00:00"/>
  </r>
  <r>
    <x v="23"/>
    <x v="0"/>
    <n v="800"/>
    <n v="6"/>
    <n v="1202633"/>
    <d v="2001-05-03T08:17:33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79"/>
    <s v="EPIER006"/>
    <s v="CMALLOR"/>
    <s v="ST-CA"/>
    <x v="0"/>
    <x v="0"/>
    <x v="0"/>
    <n v="96004381"/>
    <n v="600969.1"/>
    <n v="12"/>
    <d v="2001-05-04T21:00:00"/>
    <d v="2001-05-05T21:00:00"/>
  </r>
  <r>
    <x v="23"/>
    <x v="0"/>
    <n v="800"/>
    <n v="6"/>
    <n v="1202763"/>
    <d v="2001-05-03T08:24:00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90"/>
    <s v="EPIER006"/>
    <s v="CMALLOR"/>
    <s v="ST-CA"/>
    <x v="0"/>
    <x v="0"/>
    <x v="0"/>
    <n v="96004381"/>
    <n v="601003.1"/>
    <n v="12"/>
    <d v="2001-05-04T21:00:00"/>
    <d v="2001-05-05T21:00:00"/>
  </r>
  <r>
    <x v="23"/>
    <x v="0"/>
    <n v="36800"/>
    <n v="276"/>
    <n v="1203044"/>
    <d v="2001-05-03T08:34:31"/>
    <s v="ConAgra Energy Services, Inc."/>
    <x v="0"/>
    <x v="0"/>
    <x v="0"/>
    <x v="0"/>
    <x v="0"/>
    <n v="30847"/>
    <s v="US Pwr Phy Firm  PALVE Peak              Oct-Dec01       USD/MWh"/>
    <x v="0"/>
    <x v="0"/>
    <x v="0"/>
    <x v="0"/>
    <x v="0"/>
    <n v="145"/>
    <s v="MESPOSITO"/>
    <s v="MMOTLEY"/>
    <s v="ST-SW"/>
    <x v="0"/>
    <x v="0"/>
    <x v="0"/>
    <n v="96004354"/>
    <n v="601051.1"/>
    <n v="29605"/>
    <d v="2001-10-01T13:33:00"/>
    <d v="2001-12-31T13:33:00"/>
  </r>
  <r>
    <x v="23"/>
    <x v="2"/>
    <n v="14400"/>
    <n v="72"/>
    <n v="1203892"/>
    <d v="2001-05-03T08:54:47"/>
    <s v="Constellation Power Source, Inc.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RBENSON"/>
    <s v="ST-PJM"/>
    <x v="0"/>
    <x v="0"/>
    <x v="0"/>
    <n v="96057479"/>
    <n v="601112.1"/>
    <n v="55134"/>
    <d v="2001-05-14T21:00:00"/>
    <d v="2001-05-31T21:00:00"/>
  </r>
  <r>
    <x v="23"/>
    <x v="2"/>
    <n v="800"/>
    <n v="4"/>
    <n v="1203925"/>
    <d v="2001-05-03T08:55:23"/>
    <s v="Virginia Electric and Power Company"/>
    <x v="0"/>
    <x v="0"/>
    <x v="0"/>
    <x v="0"/>
    <x v="3"/>
    <n v="29088"/>
    <s v="US Pwr Phy Firm  PJM-W Peak              04May01         USD/MWh"/>
    <x v="3"/>
    <x v="0"/>
    <x v="0"/>
    <x v="0"/>
    <x v="0"/>
    <n v="60.75"/>
    <s v="howardte"/>
    <s v="RBENSON"/>
    <s v="ST-PJM"/>
    <x v="0"/>
    <x v="0"/>
    <x v="0"/>
    <m/>
    <n v="601114.1"/>
    <n v="3246"/>
    <d v="2001-05-04T21:00:00"/>
    <d v="2001-05-04T21:00:00"/>
  </r>
  <r>
    <x v="23"/>
    <x v="2"/>
    <n v="73600"/>
    <n v="368"/>
    <n v="1204057"/>
    <d v="2001-05-03T08:58:29"/>
    <s v="Virginia Electric and Power Company"/>
    <x v="0"/>
    <x v="0"/>
    <x v="0"/>
    <x v="0"/>
    <x v="3"/>
    <n v="32890"/>
    <s v="US Pwr Phy Firm  PJM-W Peak              Oct-Dec01       USD/MWh"/>
    <x v="3"/>
    <x v="0"/>
    <x v="0"/>
    <x v="0"/>
    <x v="0"/>
    <n v="39.950000000000003"/>
    <s v="howardte"/>
    <s v="RBENSON"/>
    <s v="LT-PJM"/>
    <x v="0"/>
    <x v="0"/>
    <x v="0"/>
    <m/>
    <n v="601124.1"/>
    <n v="3246"/>
    <d v="2001-10-01T14:12:00"/>
    <d v="2001-12-31T14:12:00"/>
  </r>
  <r>
    <x v="23"/>
    <x v="1"/>
    <n v="300000"/>
    <n v="90"/>
    <n v="1204124"/>
    <d v="2001-05-03T09:00:38"/>
    <s v="ONEOK Energy Marketing and Trading Company, L.P."/>
    <x v="0"/>
    <x v="0"/>
    <x v="0"/>
    <x v="1"/>
    <x v="2"/>
    <n v="47099"/>
    <s v="US Gas Basis     Waha                    Jun01           USD/MM"/>
    <x v="1"/>
    <x v="4"/>
    <x v="0"/>
    <x v="1"/>
    <x v="0"/>
    <n v="-0.05"/>
    <s v="ralphtrois"/>
    <s v="EBASS"/>
    <s v="FT-Texas"/>
    <x v="1"/>
    <x v="0"/>
    <x v="1"/>
    <n v="96022095"/>
    <s v="V74760.1"/>
    <n v="31699"/>
    <d v="2001-06-01T21:00:00"/>
    <d v="2001-06-30T21:00:00"/>
  </r>
  <r>
    <x v="23"/>
    <x v="0"/>
    <n v="12400"/>
    <n v="93"/>
    <n v="1204834"/>
    <d v="2001-05-03T09:29:06"/>
    <s v="El Paso Merchant Energy, L.P."/>
    <x v="0"/>
    <x v="0"/>
    <x v="0"/>
    <x v="0"/>
    <x v="1"/>
    <n v="36705"/>
    <s v="US Pwr Phy CAISO SP15 Peak               Jul01           USD/MWh"/>
    <x v="1"/>
    <x v="1"/>
    <x v="0"/>
    <x v="0"/>
    <x v="0"/>
    <n v="283"/>
    <s v="MESPOSITO"/>
    <s v="RBADEER"/>
    <s v="ST-CA"/>
    <x v="0"/>
    <x v="0"/>
    <x v="0"/>
    <n v="96057469"/>
    <n v="601222.1"/>
    <n v="53350"/>
    <d v="2001-07-01T21:00:00"/>
    <d v="2001-07-31T21:00:00"/>
  </r>
  <r>
    <x v="23"/>
    <x v="0"/>
    <n v="36000"/>
    <n v="270"/>
    <n v="1204922"/>
    <d v="2001-05-03T09:33:22"/>
    <s v="BP Energy Company"/>
    <x v="1"/>
    <x v="0"/>
    <x v="0"/>
    <x v="0"/>
    <x v="0"/>
    <n v="36942"/>
    <s v="US Pwr Phy Firm  PALVE Peak              Jan-Mar02       USD/MWh"/>
    <x v="0"/>
    <x v="0"/>
    <x v="0"/>
    <x v="0"/>
    <x v="0"/>
    <n v="100"/>
    <s v="EPIER006"/>
    <s v="MMOTLEY"/>
    <s v="ST-SW"/>
    <x v="0"/>
    <x v="0"/>
    <x v="0"/>
    <n v="96004381"/>
    <n v="601228.1"/>
    <n v="12"/>
    <d v="2002-01-01T16:50:00"/>
    <d v="2002-03-31T16:50:00"/>
  </r>
  <r>
    <x v="23"/>
    <x v="0"/>
    <n v="36400"/>
    <n v="273"/>
    <n v="1204927"/>
    <d v="2001-05-03T09:33:39"/>
    <s v="BP Energy Company"/>
    <x v="1"/>
    <x v="0"/>
    <x v="0"/>
    <x v="0"/>
    <x v="1"/>
    <n v="45336"/>
    <s v="US Pwr Phy CAISO SP15 Peak               Apr-Jun02       USD/MWh"/>
    <x v="0"/>
    <x v="0"/>
    <x v="0"/>
    <x v="0"/>
    <x v="0"/>
    <n v="85"/>
    <s v="EPIER006"/>
    <s v="RBADEER"/>
    <s v="LT-CA"/>
    <x v="0"/>
    <x v="0"/>
    <x v="0"/>
    <n v="96004381"/>
    <n v="601229.1"/>
    <n v="12"/>
    <d v="2002-04-01T00:00:00"/>
    <d v="2002-06-30T00:00:00"/>
  </r>
  <r>
    <x v="23"/>
    <x v="1"/>
    <n v="755000"/>
    <n v="226.5"/>
    <n v="1205555"/>
    <d v="2001-05-03T10:17:58"/>
    <s v="Aquila Risk Management Corporation"/>
    <x v="0"/>
    <x v="0"/>
    <x v="0"/>
    <x v="1"/>
    <x v="2"/>
    <n v="34972"/>
    <s v="US Gas Basis     EP SanJuan              Nov01-Mar02     USD/MM"/>
    <x v="1"/>
    <x v="2"/>
    <x v="0"/>
    <x v="1"/>
    <x v="0"/>
    <n v="-0.17"/>
    <s v="touchstone"/>
    <s v="MSANCH2"/>
    <s v="GD-New-Jr"/>
    <x v="1"/>
    <x v="0"/>
    <x v="1"/>
    <n v="96041878"/>
    <s v="V75235.1"/>
    <n v="11135"/>
    <d v="2001-11-01T00:00:00"/>
    <d v="2002-03-31T00:00:00"/>
  </r>
  <r>
    <x v="23"/>
    <x v="2"/>
    <n v="14400"/>
    <n v="72"/>
    <n v="1206075"/>
    <d v="2001-05-03T11:11:25"/>
    <s v="Tractebel Energy Marketing, Inc."/>
    <x v="0"/>
    <x v="0"/>
    <x v="0"/>
    <x v="0"/>
    <x v="3"/>
    <n v="49745"/>
    <s v="US Pwr Phy Firm  PJM-W Peak              14-31May01      USD/MWh"/>
    <x v="3"/>
    <x v="0"/>
    <x v="0"/>
    <x v="0"/>
    <x v="0"/>
    <n v="48"/>
    <s v="howardte"/>
    <s v="RBENSON"/>
    <s v="ST-PJM"/>
    <x v="0"/>
    <x v="0"/>
    <x v="0"/>
    <n v="96005582"/>
    <n v="601388.1"/>
    <n v="53461"/>
    <d v="2001-05-14T21:00:00"/>
    <d v="2001-05-31T21:00:00"/>
  </r>
  <r>
    <x v="23"/>
    <x v="2"/>
    <n v="24000"/>
    <n v="120"/>
    <n v="1206427"/>
    <d v="2001-05-03T12:32:0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2"/>
    <s v="ZACHA007"/>
    <s v="FSTURM"/>
    <s v="LT-ECAR"/>
    <x v="0"/>
    <x v="0"/>
    <x v="0"/>
    <n v="96004396"/>
    <n v="601473.1"/>
    <n v="64245"/>
    <d v="2001-06-01T17:03:00"/>
    <d v="2001-06-30T17:03:00"/>
  </r>
  <r>
    <x v="23"/>
    <x v="0"/>
    <n v="36400"/>
    <n v="273"/>
    <n v="1206465"/>
    <d v="2001-05-03T12:38:02"/>
    <s v="El Paso Merchant Energy, L.P."/>
    <x v="0"/>
    <x v="0"/>
    <x v="0"/>
    <x v="0"/>
    <x v="1"/>
    <n v="45336"/>
    <s v="US Pwr Phy CAISO SP15 Peak               Apr-Jun02       USD/MWh"/>
    <x v="1"/>
    <x v="1"/>
    <x v="0"/>
    <x v="0"/>
    <x v="0"/>
    <n v="88"/>
    <s v="MESPOSITO"/>
    <s v="RBADEER"/>
    <s v="LT-CA"/>
    <x v="0"/>
    <x v="0"/>
    <x v="0"/>
    <n v="96057469"/>
    <n v="601479.1"/>
    <n v="53350"/>
    <d v="2002-04-01T00:00:00"/>
    <d v="2002-06-30T00:00:00"/>
  </r>
  <r>
    <x v="23"/>
    <x v="2"/>
    <n v="73600"/>
    <n v="368"/>
    <n v="1206635"/>
    <d v="2001-05-03T13:18:37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2.25"/>
    <s v="JEFFK003"/>
    <s v="DDAVIS"/>
    <s v="LT-New England"/>
    <x v="0"/>
    <x v="0"/>
    <x v="1"/>
    <n v="96057022"/>
    <n v="601571.1"/>
    <n v="91219"/>
    <d v="2001-10-01T00:00:00"/>
    <d v="2001-12-31T00:00:00"/>
  </r>
  <r>
    <x v="23"/>
    <x v="2"/>
    <n v="4000"/>
    <n v="20"/>
    <n v="1206912"/>
    <d v="2001-05-03T14:20:22"/>
    <s v="Wabash Valley Power Association Inc."/>
    <x v="1"/>
    <x v="0"/>
    <x v="0"/>
    <x v="0"/>
    <x v="3"/>
    <n v="29070"/>
    <s v="US Pwr Phy Firm  Cinergy Peak            07-11May01      USD/MWh"/>
    <x v="1"/>
    <x v="3"/>
    <x v="0"/>
    <x v="0"/>
    <x v="0"/>
    <n v="38"/>
    <s v="ZACHA007"/>
    <s v="CDORLAN"/>
    <s v="ST-ECAR"/>
    <x v="0"/>
    <x v="0"/>
    <x v="0"/>
    <n v="96056752"/>
    <n v="601655.1"/>
    <n v="3254"/>
    <d v="2001-05-07T21:00:00"/>
    <d v="2001-05-11T21:00:00"/>
  </r>
  <r>
    <x v="24"/>
    <x v="2"/>
    <n v="800"/>
    <n v="4"/>
    <n v="1212190"/>
    <d v="2001-05-07T07:03:49"/>
    <s v="Peco Energy Company"/>
    <x v="0"/>
    <x v="0"/>
    <x v="0"/>
    <x v="0"/>
    <x v="3"/>
    <n v="29088"/>
    <s v="US Pwr Phy Firm  PJM-W Peak              08May01         USD/MWh"/>
    <x v="1"/>
    <x v="3"/>
    <x v="0"/>
    <x v="0"/>
    <x v="0"/>
    <n v="33.5"/>
    <s v="howardte"/>
    <s v="JQUENET"/>
    <s v="ST-PJM"/>
    <x v="0"/>
    <x v="0"/>
    <x v="0"/>
    <m/>
    <n v="603114.1"/>
    <n v="5607"/>
    <d v="2001-05-08T21:00:00"/>
    <d v="2001-05-08T21:00:00"/>
  </r>
  <r>
    <x v="24"/>
    <x v="2"/>
    <n v="2400"/>
    <n v="12"/>
    <n v="1212200"/>
    <d v="2001-05-07T07:06:15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7"/>
    <s v="howardte"/>
    <s v="JQUENET"/>
    <s v="ST-PJM"/>
    <x v="0"/>
    <x v="0"/>
    <x v="0"/>
    <m/>
    <n v="603122.1"/>
    <n v="3246"/>
    <d v="2001-05-09T21:00:00"/>
    <d v="2001-05-11T21:00:00"/>
  </r>
  <r>
    <x v="24"/>
    <x v="2"/>
    <n v="2400"/>
    <n v="12"/>
    <n v="1212211"/>
    <d v="2001-05-07T07:10:02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5.5"/>
    <s v="howardte"/>
    <s v="JQUENET"/>
    <s v="ST-PJM"/>
    <x v="0"/>
    <x v="0"/>
    <x v="0"/>
    <m/>
    <n v="603131.1"/>
    <n v="3246"/>
    <d v="2001-05-09T21:00:00"/>
    <d v="2001-05-11T21:00:00"/>
  </r>
  <r>
    <x v="24"/>
    <x v="2"/>
    <n v="73600"/>
    <n v="368"/>
    <n v="1212282"/>
    <d v="2001-05-07T07:29:17"/>
    <s v="Aquila Risk Management Corporation"/>
    <x v="1"/>
    <x v="0"/>
    <x v="0"/>
    <x v="0"/>
    <x v="6"/>
    <n v="30187"/>
    <s v="US Pwr Fin Swap  ISO NY Z-A Peak         Oct-Dec01       USD/MWh"/>
    <x v="1"/>
    <x v="3"/>
    <x v="0"/>
    <x v="0"/>
    <x v="0"/>
    <n v="42.5"/>
    <s v="JEFFK003"/>
    <s v="DDAVIS"/>
    <s v="LT-New England"/>
    <x v="0"/>
    <x v="0"/>
    <x v="1"/>
    <n v="96041878"/>
    <n v="603178.1"/>
    <n v="11135"/>
    <d v="2001-10-01T00:00:00"/>
    <d v="2001-12-31T00:00:00"/>
  </r>
  <r>
    <x v="24"/>
    <x v="0"/>
    <n v="400"/>
    <n v="3"/>
    <n v="1212738"/>
    <d v="2001-05-07T08:16:14"/>
    <s v="BP Energy Company"/>
    <x v="1"/>
    <x v="0"/>
    <x v="0"/>
    <x v="0"/>
    <x v="1"/>
    <n v="29487"/>
    <s v="US Pwr Phy CAISO NP15 Peak               08May01         USD/MWh"/>
    <x v="1"/>
    <x v="1"/>
    <x v="0"/>
    <x v="0"/>
    <x v="0"/>
    <n v="310"/>
    <s v="EPIER006"/>
    <s v="JRICHTE"/>
    <s v="ST-CA"/>
    <x v="0"/>
    <x v="0"/>
    <x v="0"/>
    <n v="96004381"/>
    <n v="603364.1"/>
    <n v="12"/>
    <d v="2001-05-08T21:00:00"/>
    <d v="2001-05-08T21:00:00"/>
  </r>
  <r>
    <x v="24"/>
    <x v="0"/>
    <n v="400"/>
    <n v="3"/>
    <n v="1212753"/>
    <d v="2001-05-07T08:17:02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63"/>
    <s v="EPIER006"/>
    <s v="PPLATTE"/>
    <s v="ST-CA"/>
    <x v="0"/>
    <x v="0"/>
    <x v="0"/>
    <n v="96004381"/>
    <n v="603369.1"/>
    <n v="12"/>
    <d v="2001-05-08T21:00:00"/>
    <d v="2001-05-08T21:00:00"/>
  </r>
  <r>
    <x v="24"/>
    <x v="0"/>
    <n v="400"/>
    <n v="3"/>
    <n v="1212898"/>
    <d v="2001-05-07T08:25:25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74"/>
    <s v="EPIER006"/>
    <s v="PPLATTE"/>
    <s v="ST-CA"/>
    <x v="0"/>
    <x v="0"/>
    <x v="0"/>
    <n v="96004381"/>
    <n v="603415.1"/>
    <n v="12"/>
    <d v="2001-05-08T21:00:00"/>
    <d v="2001-05-08T21:00:00"/>
  </r>
  <r>
    <x v="24"/>
    <x v="2"/>
    <n v="18400"/>
    <n v="92"/>
    <n v="1213253"/>
    <d v="2001-05-07T08:45:14"/>
    <s v="Mirant Americas Energy Marketing, L.P."/>
    <x v="1"/>
    <x v="0"/>
    <x v="0"/>
    <x v="0"/>
    <x v="10"/>
    <n v="32892"/>
    <s v="US Pwr Phy Unp B ERCOT Peak              09-31May01      USD/MWh"/>
    <x v="3"/>
    <x v="0"/>
    <x v="0"/>
    <x v="0"/>
    <x v="0"/>
    <n v="47.5"/>
    <s v="BOBOL004"/>
    <s v="CDEAN"/>
    <s v="ST-ERCOT"/>
    <x v="0"/>
    <x v="0"/>
    <x v="0"/>
    <n v="96006417"/>
    <n v="603483.1"/>
    <n v="56264"/>
    <d v="2001-05-09T21:00:00"/>
    <d v="2001-05-31T21:00:00"/>
  </r>
  <r>
    <x v="24"/>
    <x v="2"/>
    <n v="800"/>
    <n v="4"/>
    <n v="1213310"/>
    <d v="2001-05-07T08:47:21"/>
    <s v="Virginia Electric and Power Company"/>
    <x v="0"/>
    <x v="0"/>
    <x v="0"/>
    <x v="0"/>
    <x v="3"/>
    <n v="29088"/>
    <s v="US Pwr Phy Firm  PJM-W Peak              08May01         USD/MWh"/>
    <x v="3"/>
    <x v="0"/>
    <x v="0"/>
    <x v="0"/>
    <x v="0"/>
    <n v="36"/>
    <s v="howardte"/>
    <s v="JQUENET"/>
    <s v="ST-PJM"/>
    <x v="0"/>
    <x v="0"/>
    <x v="0"/>
    <m/>
    <n v="603492.1"/>
    <n v="3246"/>
    <d v="2001-05-08T21:00:00"/>
    <d v="2001-05-08T21:00:00"/>
  </r>
  <r>
    <x v="24"/>
    <x v="2"/>
    <n v="18400"/>
    <n v="92"/>
    <n v="1213316"/>
    <d v="2001-05-07T08:47:37"/>
    <s v="Duke Energy Trading and Marketing, L.L.C."/>
    <x v="1"/>
    <x v="0"/>
    <x v="0"/>
    <x v="0"/>
    <x v="3"/>
    <n v="29065"/>
    <s v="US Pwr Phy Firm  Cinergy Peak            09-31May01      USD/MWh"/>
    <x v="1"/>
    <x v="3"/>
    <x v="0"/>
    <x v="0"/>
    <x v="0"/>
    <n v="38"/>
    <s v="ZACHA007"/>
    <s v="CDORLAN"/>
    <s v="ST-ECAR"/>
    <x v="0"/>
    <x v="0"/>
    <x v="0"/>
    <n v="96028954"/>
    <n v="603493.1"/>
    <n v="54979"/>
    <d v="2001-05-09T21:00:00"/>
    <d v="2001-05-31T21:00:00"/>
  </r>
  <r>
    <x v="24"/>
    <x v="2"/>
    <n v="800"/>
    <n v="4"/>
    <n v="1213362"/>
    <d v="2001-05-07T08:51:38"/>
    <s v="Tractebel Energy Marketing, Inc."/>
    <x v="0"/>
    <x v="0"/>
    <x v="0"/>
    <x v="0"/>
    <x v="3"/>
    <n v="29088"/>
    <s v="US Pwr Phy Firm  PJM-W Peak              08May01         USD/MWh"/>
    <x v="3"/>
    <x v="0"/>
    <x v="0"/>
    <x v="0"/>
    <x v="0"/>
    <n v="35.75"/>
    <s v="howardte"/>
    <s v="JQUENET"/>
    <s v="ST-PJM"/>
    <x v="0"/>
    <x v="0"/>
    <x v="0"/>
    <n v="96005582"/>
    <n v="603498.1"/>
    <n v="53461"/>
    <d v="2001-05-08T21:00:00"/>
    <d v="2001-05-08T21:00:00"/>
  </r>
  <r>
    <x v="24"/>
    <x v="1"/>
    <n v="1070000"/>
    <n v="267.5"/>
    <n v="1213625"/>
    <d v="2001-05-07T09:02:23"/>
    <s v="Aquila Risk Management Corporation"/>
    <x v="1"/>
    <x v="0"/>
    <x v="0"/>
    <x v="1"/>
    <x v="2"/>
    <n v="39374"/>
    <s v="US Gas Basis     NGI Chicago             Apr-Oct02       USD/MM"/>
    <x v="1"/>
    <x v="2"/>
    <x v="0"/>
    <x v="1"/>
    <x v="0"/>
    <n v="0.09"/>
    <s v="CHRISW001"/>
    <s v="GSTOREY"/>
    <s v="FT-ONTARIO"/>
    <x v="1"/>
    <x v="0"/>
    <x v="1"/>
    <n v="96041878"/>
    <s v="V79231.1"/>
    <n v="11135"/>
    <d v="2002-04-01T00:00:00"/>
    <d v="2002-10-31T00:00:00"/>
  </r>
  <r>
    <x v="24"/>
    <x v="2"/>
    <n v="24000"/>
    <n v="120"/>
    <n v="1213897"/>
    <d v="2001-05-07T09:07:28"/>
    <s v="Williams Energy Marketing &amp; Trading Company"/>
    <x v="0"/>
    <x v="0"/>
    <x v="0"/>
    <x v="0"/>
    <x v="3"/>
    <n v="45311"/>
    <s v="US Pwr Phy Firm  PJM-W Peak              Jun02           USD/MWh"/>
    <x v="3"/>
    <x v="0"/>
    <x v="0"/>
    <x v="0"/>
    <x v="0"/>
    <n v="57.75"/>
    <s v="howardte"/>
    <s v="RBENSON"/>
    <s v="LT-PJM"/>
    <x v="0"/>
    <x v="0"/>
    <x v="0"/>
    <n v="96004396"/>
    <n v="603537.1"/>
    <n v="64245"/>
    <d v="2002-06-01T14:12:00"/>
    <d v="2002-06-30T14:12:00"/>
  </r>
  <r>
    <x v="24"/>
    <x v="0"/>
    <n v="36000"/>
    <n v="270"/>
    <n v="1214136"/>
    <d v="2001-05-07T09:12:59"/>
    <s v="Avista Energy, Inc."/>
    <x v="0"/>
    <x v="0"/>
    <x v="0"/>
    <x v="0"/>
    <x v="0"/>
    <n v="38269"/>
    <s v="US Pwr Phy Firm  Mid-C Peak              Jan-Mar02       USD/MWh"/>
    <x v="1"/>
    <x v="1"/>
    <x v="0"/>
    <x v="0"/>
    <x v="0"/>
    <n v="210"/>
    <s v="MESPOSITO"/>
    <s v="MSWERZB"/>
    <s v="LT-NW"/>
    <x v="0"/>
    <x v="0"/>
    <x v="0"/>
    <n v="96013065"/>
    <n v="603548.1"/>
    <n v="55265"/>
    <d v="2002-01-01T16:50:00"/>
    <d v="2002-03-31T16:50:00"/>
  </r>
  <r>
    <x v="24"/>
    <x v="0"/>
    <n v="9200"/>
    <n v="69"/>
    <n v="1215231"/>
    <d v="2001-05-07T10:09:12"/>
    <s v="TransAlta Energy Marketing (US) Inc."/>
    <x v="1"/>
    <x v="0"/>
    <x v="0"/>
    <x v="0"/>
    <x v="0"/>
    <n v="29396"/>
    <s v="US Pwr Phy Firm  PALVE OffPk             09-31May01      USD/MWh"/>
    <x v="1"/>
    <x v="1"/>
    <x v="0"/>
    <x v="0"/>
    <x v="0"/>
    <n v="130"/>
    <s v="EPIER006"/>
    <s v="MFISCHE2"/>
    <s v="ST-SW"/>
    <x v="0"/>
    <x v="0"/>
    <x v="0"/>
    <n v="96050448"/>
    <n v="603646.1"/>
    <n v="62413"/>
    <d v="2001-05-09T21:00:00"/>
    <d v="2001-05-31T21:00:00"/>
  </r>
  <r>
    <x v="24"/>
    <x v="0"/>
    <n v="36800"/>
    <n v="276"/>
    <n v="1215324"/>
    <d v="2001-05-07T10:25:57"/>
    <s v="Morgan Stanley Capital Group, Inc."/>
    <x v="0"/>
    <x v="0"/>
    <x v="0"/>
    <x v="0"/>
    <x v="1"/>
    <n v="29303"/>
    <s v="US Pwr Phy CAISO NP15 Peak               Oct-Dec01       USD/MWh"/>
    <x v="1"/>
    <x v="1"/>
    <x v="0"/>
    <x v="0"/>
    <x v="0"/>
    <n v="179"/>
    <s v="MESPOSITO"/>
    <s v="RBADEER"/>
    <s v="LT-CA"/>
    <x v="0"/>
    <x v="0"/>
    <x v="0"/>
    <n v="96019669"/>
    <n v="603663.1"/>
    <n v="9409"/>
    <d v="2001-10-01T00:00:00"/>
    <d v="2001-12-31T00:00:00"/>
  </r>
  <r>
    <x v="24"/>
    <x v="2"/>
    <n v="24800"/>
    <n v="124"/>
    <n v="1215464"/>
    <d v="2001-05-07T10:54:03"/>
    <s v="Aquila Energy Marketing Corporation"/>
    <x v="0"/>
    <x v="0"/>
    <x v="0"/>
    <x v="0"/>
    <x v="3"/>
    <n v="33303"/>
    <s v="US Pwr Phy Firm  NEPOOL Peak             Jul-Aug02       USD/MWh"/>
    <x v="1"/>
    <x v="1"/>
    <x v="0"/>
    <x v="0"/>
    <x v="0"/>
    <n v="77"/>
    <s v="gregwoysh"/>
    <s v="DDAVIS"/>
    <s v="LT-New England"/>
    <x v="0"/>
    <x v="0"/>
    <x v="0"/>
    <n v="96009016"/>
    <n v="603734.1"/>
    <n v="18"/>
    <d v="2002-07-01T17:11:00"/>
    <d v="2002-08-31T17:11:00"/>
  </r>
  <r>
    <x v="24"/>
    <x v="1"/>
    <n v="150000"/>
    <n v="45"/>
    <n v="1215890"/>
    <d v="2001-05-07T11:48:50"/>
    <s v="Cinergy Marketing &amp; Trading, LLC"/>
    <x v="2"/>
    <x v="0"/>
    <x v="0"/>
    <x v="1"/>
    <x v="4"/>
    <n v="43378"/>
    <s v="US Gas Swap      Nymex                   Jun01           USD/MM"/>
    <x v="1"/>
    <x v="2"/>
    <x v="0"/>
    <x v="1"/>
    <x v="0"/>
    <n v="4.2750000000000004"/>
    <s v="fzerilli"/>
    <s v="JARNOLD"/>
    <s v="NG-Price"/>
    <x v="1"/>
    <x v="0"/>
    <x v="1"/>
    <m/>
    <s v="V80086.1"/>
    <n v="68856"/>
    <d v="2001-06-01T21:00:00"/>
    <d v="2001-06-30T21:00:00"/>
  </r>
  <r>
    <x v="24"/>
    <x v="2"/>
    <n v="24000"/>
    <n v="120"/>
    <n v="1216541"/>
    <d v="2001-05-07T14:28:22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25"/>
    <s v="ZACHA007"/>
    <s v="FSTURM"/>
    <s v="ST-ECAR"/>
    <x v="0"/>
    <x v="0"/>
    <x v="0"/>
    <n v="96028954"/>
    <n v="604112.1"/>
    <n v="54979"/>
    <d v="2001-06-01T17:11:00"/>
    <d v="2001-06-30T17:11:00"/>
  </r>
  <r>
    <x v="24"/>
    <x v="0"/>
    <n v="12000"/>
    <n v="90"/>
    <n v="1216590"/>
    <d v="2001-05-07T14:57:55"/>
    <s v="El Paso Merchant Energy, L.P."/>
    <x v="0"/>
    <x v="0"/>
    <x v="0"/>
    <x v="0"/>
    <x v="0"/>
    <n v="49075"/>
    <s v="US Pwr Phy Firm  PALVE Peak              Jun01           USD/MWh"/>
    <x v="1"/>
    <x v="1"/>
    <x v="0"/>
    <x v="0"/>
    <x v="0"/>
    <n v="352.5"/>
    <s v="MESPOSITO"/>
    <s v="TALONSO"/>
    <s v="ST-SW"/>
    <x v="0"/>
    <x v="0"/>
    <x v="0"/>
    <n v="96057469"/>
    <n v="604136.1"/>
    <n v="53350"/>
    <d v="2001-06-01T21:00:00"/>
    <d v="2001-06-30T21:00:00"/>
  </r>
  <r>
    <x v="25"/>
    <x v="2"/>
    <n v="800"/>
    <n v="4"/>
    <n v="1217245"/>
    <d v="2001-05-08T06:30:56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7.75"/>
    <s v="howardte"/>
    <s v="JQUENET"/>
    <s v="ST-PJM"/>
    <x v="0"/>
    <x v="0"/>
    <x v="0"/>
    <m/>
    <n v="604365.1"/>
    <n v="3246"/>
    <d v="2001-05-09T21:00:00"/>
    <d v="2001-05-09T21:00:00"/>
  </r>
  <r>
    <x v="25"/>
    <x v="2"/>
    <n v="800"/>
    <n v="4"/>
    <n v="1217290"/>
    <d v="2001-05-08T06:37:41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25"/>
    <s v="howardte"/>
    <s v="JQUENET"/>
    <s v="ST-PJM"/>
    <x v="0"/>
    <x v="0"/>
    <x v="0"/>
    <m/>
    <n v="604407.1"/>
    <n v="3246"/>
    <d v="2001-05-09T21:00:00"/>
    <d v="2001-05-09T21:00:00"/>
  </r>
  <r>
    <x v="25"/>
    <x v="2"/>
    <n v="800"/>
    <n v="4"/>
    <n v="1217324"/>
    <d v="2001-05-08T06:44:38"/>
    <s v="CMS Marketing, Services and Trading Company"/>
    <x v="1"/>
    <x v="0"/>
    <x v="0"/>
    <x v="0"/>
    <x v="3"/>
    <n v="29062"/>
    <s v="US Pwr Phy Firm  COMED Peak              09May01         USD/MWh"/>
    <x v="3"/>
    <x v="0"/>
    <x v="0"/>
    <x v="0"/>
    <x v="0"/>
    <n v="31.25"/>
    <s v="ZACHA007"/>
    <s v="JKING6"/>
    <s v="ST-Main"/>
    <x v="0"/>
    <x v="0"/>
    <x v="0"/>
    <n v="96018400"/>
    <n v="604444.1"/>
    <n v="53295"/>
    <d v="2001-05-09T21:00:00"/>
    <d v="2001-05-09T21:00:00"/>
  </r>
  <r>
    <x v="25"/>
    <x v="2"/>
    <n v="1600"/>
    <n v="8"/>
    <n v="1217356"/>
    <d v="2001-05-08T06:55:17"/>
    <s v="Virginia Electric and Power Company"/>
    <x v="0"/>
    <x v="0"/>
    <x v="0"/>
    <x v="0"/>
    <x v="3"/>
    <n v="29085"/>
    <s v="US Pwr Phy Firm  PJM-W Peak              10-11May01      USD/MWh"/>
    <x v="3"/>
    <x v="0"/>
    <x v="0"/>
    <x v="0"/>
    <x v="0"/>
    <n v="42.5"/>
    <s v="howardte"/>
    <s v="JQUENET"/>
    <s v="ST-PJM"/>
    <x v="0"/>
    <x v="0"/>
    <x v="0"/>
    <m/>
    <n v="604468.1"/>
    <n v="3246"/>
    <d v="2001-05-10T21:00:00"/>
    <d v="2001-05-11T21:00:00"/>
  </r>
  <r>
    <x v="25"/>
    <x v="2"/>
    <n v="800"/>
    <n v="4"/>
    <n v="1217363"/>
    <d v="2001-05-08T06:58:02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75"/>
    <s v="howardte"/>
    <s v="JQUENET"/>
    <s v="ST-PJM"/>
    <x v="0"/>
    <x v="0"/>
    <x v="0"/>
    <m/>
    <n v="604478.1"/>
    <n v="3246"/>
    <d v="2001-05-09T21:00:00"/>
    <d v="2001-05-09T21:00:00"/>
  </r>
  <r>
    <x v="25"/>
    <x v="2"/>
    <n v="24000"/>
    <n v="120"/>
    <n v="1217455"/>
    <d v="2001-05-08T07:25:57"/>
    <s v="Virginia Electric and Power Company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m/>
    <n v="604539.1"/>
    <n v="3246"/>
    <d v="2001-06-01T14:12:00"/>
    <d v="2001-06-30T14:12:00"/>
  </r>
  <r>
    <x v="25"/>
    <x v="2"/>
    <n v="800"/>
    <n v="4"/>
    <n v="1217479"/>
    <d v="2001-05-08T07:30:19"/>
    <s v="PSEG Energy Resources &amp; Trade LLC"/>
    <x v="0"/>
    <x v="0"/>
    <x v="0"/>
    <x v="0"/>
    <x v="3"/>
    <n v="29088"/>
    <s v="US Pwr Phy Firm  PJM-W Peak              09May01         USD/MWh"/>
    <x v="1"/>
    <x v="3"/>
    <x v="0"/>
    <x v="0"/>
    <x v="0"/>
    <n v="39.25"/>
    <s v="howardte"/>
    <s v="JQUENET"/>
    <s v="ST-PJM"/>
    <x v="0"/>
    <x v="0"/>
    <x v="0"/>
    <n v="96049254"/>
    <n v="604550.1"/>
    <n v="84074"/>
    <d v="2001-05-09T21:00:00"/>
    <d v="2001-05-09T21:00:00"/>
  </r>
  <r>
    <x v="25"/>
    <x v="2"/>
    <n v="24000"/>
    <n v="120"/>
    <n v="1217532"/>
    <d v="2001-05-08T07:35:52"/>
    <s v="Carolina Power &amp; Light Company"/>
    <x v="1"/>
    <x v="0"/>
    <x v="0"/>
    <x v="0"/>
    <x v="3"/>
    <n v="3749"/>
    <s v="US Pwr Phy Firm  Cinergy Peak            Jun01           USD/MWh"/>
    <x v="3"/>
    <x v="0"/>
    <x v="0"/>
    <x v="0"/>
    <x v="0"/>
    <n v="66"/>
    <s v="ZACHA007"/>
    <s v="FSTURM"/>
    <s v="ST-ECAR"/>
    <x v="0"/>
    <x v="0"/>
    <x v="0"/>
    <m/>
    <n v="604558.1"/>
    <n v="27457"/>
    <d v="2001-06-01T17:11:00"/>
    <d v="2001-06-30T17:11:00"/>
  </r>
  <r>
    <x v="25"/>
    <x v="2"/>
    <n v="8800"/>
    <n v="44"/>
    <n v="1217788"/>
    <d v="2001-05-08T07:55:39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75"/>
    <s v="howardte"/>
    <s v="JQUENET"/>
    <s v="ST-PJM"/>
    <x v="0"/>
    <x v="0"/>
    <x v="0"/>
    <m/>
    <n v="604597.1"/>
    <n v="3246"/>
    <d v="2001-05-21T21:00:00"/>
    <d v="2001-05-31T21:00:00"/>
  </r>
  <r>
    <x v="25"/>
    <x v="0"/>
    <n v="400"/>
    <n v="3"/>
    <n v="1218153"/>
    <d v="2001-05-08T08:11:37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0"/>
    <s v="EPIER006"/>
    <s v="JRICHTE"/>
    <s v="ST-CA"/>
    <x v="0"/>
    <x v="0"/>
    <x v="0"/>
    <n v="96004381"/>
    <n v="604667.1"/>
    <n v="12"/>
    <d v="2001-05-09T21:00:00"/>
    <d v="2001-05-09T21:00:00"/>
  </r>
  <r>
    <x v="25"/>
    <x v="0"/>
    <n v="400"/>
    <n v="3"/>
    <n v="1218249"/>
    <d v="2001-05-08T08:15:31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5"/>
    <s v="EPIER006"/>
    <s v="JRICHTE"/>
    <s v="ST-CA"/>
    <x v="0"/>
    <x v="0"/>
    <x v="0"/>
    <n v="96004381"/>
    <n v="604700.1"/>
    <n v="12"/>
    <d v="2001-05-09T21:00:00"/>
    <d v="2001-05-09T21:00:00"/>
  </r>
  <r>
    <x v="25"/>
    <x v="1"/>
    <n v="755000"/>
    <n v="188.75"/>
    <n v="1218332"/>
    <d v="2001-05-08T08:20:26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05"/>
    <s v="CHRISW001"/>
    <s v="ALEWIS"/>
    <s v="GD-CENTRAL"/>
    <x v="1"/>
    <x v="0"/>
    <x v="1"/>
    <n v="95001227"/>
    <s v="V81412.1"/>
    <n v="208"/>
    <d v="2001-11-01T00:00:00"/>
    <d v="2002-03-31T00:00:00"/>
  </r>
  <r>
    <x v="25"/>
    <x v="0"/>
    <n v="400"/>
    <n v="3"/>
    <n v="1218437"/>
    <d v="2001-05-08T08:25:55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500"/>
    <s v="EPIER006"/>
    <s v="JRICHTE"/>
    <s v="ST-CA"/>
    <x v="0"/>
    <x v="0"/>
    <x v="0"/>
    <n v="96004381"/>
    <n v="604761.1"/>
    <n v="12"/>
    <d v="2001-05-09T21:00:00"/>
    <d v="2001-05-09T21:00:00"/>
  </r>
  <r>
    <x v="25"/>
    <x v="2"/>
    <n v="17600"/>
    <n v="88"/>
    <n v="1218497"/>
    <d v="2001-05-08T08:29:08"/>
    <s v="Reliant Energy Services, Inc."/>
    <x v="1"/>
    <x v="0"/>
    <x v="0"/>
    <x v="0"/>
    <x v="3"/>
    <n v="29071"/>
    <s v="US Pwr Phy Firm  Entergy Peak            10-31May01      USD/MWh"/>
    <x v="1"/>
    <x v="3"/>
    <x v="0"/>
    <x v="0"/>
    <x v="0"/>
    <n v="50.5"/>
    <s v="DCURTIS09"/>
    <s v="JFORNEY"/>
    <s v="ST-SPP"/>
    <x v="0"/>
    <x v="0"/>
    <x v="0"/>
    <n v="96053024"/>
    <n v="604777.1"/>
    <n v="65268"/>
    <d v="2001-05-10T21:00:00"/>
    <d v="2001-05-31T21:00:00"/>
  </r>
  <r>
    <x v="25"/>
    <x v="2"/>
    <n v="800"/>
    <n v="4"/>
    <n v="1218598"/>
    <d v="2001-05-08T08:33:21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"/>
    <s v="JEFFK003"/>
    <s v="PBRODER"/>
    <s v="ST-New England"/>
    <x v="0"/>
    <x v="0"/>
    <x v="0"/>
    <n v="96004396"/>
    <n v="604800.1"/>
    <n v="64245"/>
    <d v="2001-05-09T21:00:00"/>
    <d v="2001-05-09T21:00:00"/>
  </r>
  <r>
    <x v="25"/>
    <x v="2"/>
    <n v="800"/>
    <n v="4"/>
    <n v="1218615"/>
    <d v="2001-05-08T08:34:10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.5"/>
    <s v="JEFFK003"/>
    <s v="PBRODER"/>
    <s v="ST-New England"/>
    <x v="0"/>
    <x v="0"/>
    <x v="0"/>
    <n v="96004396"/>
    <n v="604808.1"/>
    <n v="64245"/>
    <d v="2001-05-09T21:00:00"/>
    <d v="2001-05-09T21:00:00"/>
  </r>
  <r>
    <x v="25"/>
    <x v="2"/>
    <n v="24000"/>
    <n v="120"/>
    <n v="1219348"/>
    <d v="2001-05-08T08:59:43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n v="96005582"/>
    <n v="604878.1"/>
    <n v="53461"/>
    <d v="2001-06-01T14:12:00"/>
    <d v="2001-06-30T14:12:00"/>
  </r>
  <r>
    <x v="25"/>
    <x v="1"/>
    <n v="755000"/>
    <n v="188.75"/>
    <n v="1219840"/>
    <d v="2001-05-08T09:14:13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"/>
    <s v="CHRISW001"/>
    <s v="ALEWIS"/>
    <s v="GD-CENTRAL"/>
    <x v="1"/>
    <x v="0"/>
    <x v="1"/>
    <n v="95001227"/>
    <s v="V81830.1"/>
    <n v="208"/>
    <d v="2001-11-01T00:00:00"/>
    <d v="2002-03-31T00:00:00"/>
  </r>
  <r>
    <x v="25"/>
    <x v="2"/>
    <n v="24000"/>
    <n v="120"/>
    <n v="1220280"/>
    <d v="2001-05-08T09:27:27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0.25"/>
    <s v="ZACHA007"/>
    <s v="FSTURM"/>
    <s v="LT-ECAR"/>
    <x v="0"/>
    <x v="0"/>
    <x v="0"/>
    <n v="96004396"/>
    <n v="604900.1"/>
    <n v="64245"/>
    <d v="2001-06-01T17:03:00"/>
    <d v="2001-06-30T17:03:00"/>
  </r>
  <r>
    <x v="25"/>
    <x v="2"/>
    <n v="4000"/>
    <n v="20"/>
    <n v="1220755"/>
    <d v="2001-05-08T09:59:08"/>
    <s v="BP Energy Company"/>
    <x v="1"/>
    <x v="0"/>
    <x v="0"/>
    <x v="0"/>
    <x v="10"/>
    <n v="32893"/>
    <s v="US Pwr Phy Unp B ERCOT Peak              14-18May01      USD/MWh"/>
    <x v="3"/>
    <x v="0"/>
    <x v="0"/>
    <x v="0"/>
    <x v="0"/>
    <n v="47.75"/>
    <s v="BOBOL004"/>
    <s v="CDEAN"/>
    <s v="ST-ERCOT"/>
    <x v="0"/>
    <x v="0"/>
    <x v="0"/>
    <n v="96004381"/>
    <n v="604991.1"/>
    <n v="12"/>
    <d v="2001-05-14T21:00:00"/>
    <d v="2001-05-18T21:00:00"/>
  </r>
  <r>
    <x v="25"/>
    <x v="2"/>
    <n v="1600"/>
    <n v="8"/>
    <n v="1221284"/>
    <d v="2001-05-08T11:03:48"/>
    <s v="Williams Energy Marketing &amp; Trading Company"/>
    <x v="1"/>
    <x v="0"/>
    <x v="0"/>
    <x v="0"/>
    <x v="3"/>
    <n v="29078"/>
    <s v="US Pwr Phy Firm  NEPOOL Peak             10-11May01      USD/MWh"/>
    <x v="3"/>
    <x v="0"/>
    <x v="0"/>
    <x v="0"/>
    <x v="0"/>
    <n v="58"/>
    <s v="JEFFK003"/>
    <s v="PBRODER"/>
    <s v="ST-New England"/>
    <x v="0"/>
    <x v="0"/>
    <x v="0"/>
    <n v="96004396"/>
    <n v="605127.1"/>
    <n v="64245"/>
    <d v="2001-05-10T21:00:00"/>
    <d v="2001-05-11T21:00:00"/>
  </r>
  <r>
    <x v="25"/>
    <x v="2"/>
    <n v="4000"/>
    <n v="20"/>
    <n v="1221287"/>
    <d v="2001-05-08T11:03:58"/>
    <s v="Williams Energy Marketing &amp; Trading Company"/>
    <x v="1"/>
    <x v="0"/>
    <x v="0"/>
    <x v="0"/>
    <x v="3"/>
    <n v="29083"/>
    <s v="US Pwr Phy Firm  NEPOOL Peak             14-18May01      USD/MWh"/>
    <x v="3"/>
    <x v="0"/>
    <x v="0"/>
    <x v="0"/>
    <x v="0"/>
    <n v="54.5"/>
    <s v="JEFFK003"/>
    <s v="PBRODER"/>
    <s v="ST-New England"/>
    <x v="0"/>
    <x v="0"/>
    <x v="0"/>
    <n v="96004396"/>
    <n v="605128.1"/>
    <n v="64245"/>
    <d v="2001-05-14T21:00:00"/>
    <d v="2001-05-18T21:00:00"/>
  </r>
  <r>
    <x v="25"/>
    <x v="2"/>
    <n v="24000"/>
    <n v="120"/>
    <n v="1221603"/>
    <d v="2001-05-08T12:14:1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1.5"/>
    <s v="ZACHA007"/>
    <s v="FSTURM"/>
    <s v="LT-ECAR"/>
    <x v="0"/>
    <x v="0"/>
    <x v="0"/>
    <n v="96004396"/>
    <n v="605234.1"/>
    <n v="64245"/>
    <d v="2001-06-01T17:03:00"/>
    <d v="2001-06-30T17:03:00"/>
  </r>
  <r>
    <x v="25"/>
    <x v="2"/>
    <n v="8800"/>
    <n v="44"/>
    <n v="1221704"/>
    <d v="2001-05-08T12:35:06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7"/>
    <s v="howardte"/>
    <s v="JQUENET"/>
    <s v="ST-PJM"/>
    <x v="0"/>
    <x v="0"/>
    <x v="0"/>
    <m/>
    <n v="605250.1"/>
    <n v="3246"/>
    <d v="2001-05-21T21:00:00"/>
    <d v="2001-05-31T21:00:00"/>
  </r>
  <r>
    <x v="25"/>
    <x v="2"/>
    <n v="73600"/>
    <n v="368"/>
    <n v="1222114"/>
    <d v="2001-05-08T14:45:44"/>
    <s v="BP Energy Company"/>
    <x v="1"/>
    <x v="0"/>
    <x v="0"/>
    <x v="0"/>
    <x v="10"/>
    <n v="34797"/>
    <s v="US Pwr Phy Unp B ERCOT Peak              Oct-Dec01       USD/MWh"/>
    <x v="3"/>
    <x v="0"/>
    <x v="0"/>
    <x v="0"/>
    <x v="0"/>
    <n v="40.5"/>
    <s v="JEFFK003"/>
    <s v="DSMITH3"/>
    <s v="LT-ERCOT"/>
    <x v="0"/>
    <x v="0"/>
    <x v="0"/>
    <n v="96004381"/>
    <n v="605439.1"/>
    <n v="12"/>
    <d v="2001-10-01T00:00:00"/>
    <d v="2001-12-31T00:00:00"/>
  </r>
  <r>
    <x v="25"/>
    <x v="2"/>
    <n v="24000"/>
    <n v="120"/>
    <n v="1222150"/>
    <d v="2001-05-08T15:24:59"/>
    <s v="Aquila Energy Marketing Corporation"/>
    <x v="0"/>
    <x v="0"/>
    <x v="0"/>
    <x v="0"/>
    <x v="3"/>
    <n v="3942"/>
    <s v="US Pwr Phy Firm  PJM-W Peak              Sep01           USD/MWh"/>
    <x v="1"/>
    <x v="3"/>
    <x v="0"/>
    <x v="0"/>
    <x v="0"/>
    <n v="43.5"/>
    <s v="howardte"/>
    <s v="RBENSON"/>
    <s v="LT-PJM"/>
    <x v="0"/>
    <x v="0"/>
    <x v="0"/>
    <n v="96009016"/>
    <n v="605484.1"/>
    <n v="18"/>
    <d v="2001-09-01T14:12:00"/>
    <d v="2001-09-30T14:12:00"/>
  </r>
  <r>
    <x v="26"/>
    <x v="2"/>
    <n v="4000"/>
    <n v="20"/>
    <n v="1222797"/>
    <d v="2001-05-09T06:50:00"/>
    <s v="HQ Energy Services (U.S.) Inc."/>
    <x v="0"/>
    <x v="0"/>
    <x v="0"/>
    <x v="0"/>
    <x v="6"/>
    <n v="30600"/>
    <s v="US Pwr Fin Swap  ISO NY Z-A Peak         14-18May01      USD/MWh"/>
    <x v="3"/>
    <x v="0"/>
    <x v="0"/>
    <x v="0"/>
    <x v="0"/>
    <n v="44.25"/>
    <s v="tcummings"/>
    <s v="GGUPTA"/>
    <s v="ST-New England"/>
    <x v="0"/>
    <x v="0"/>
    <x v="1"/>
    <n v="96051537"/>
    <n v="605730.1"/>
    <n v="66682"/>
    <d v="2001-05-14T21:00:00"/>
    <d v="2001-05-18T21:00:00"/>
  </r>
  <r>
    <x v="26"/>
    <x v="1"/>
    <n v="3825000"/>
    <n v="956.25"/>
    <n v="1224299"/>
    <d v="2001-05-09T08:44:14"/>
    <s v="AEP Energy Services, Inc."/>
    <x v="1"/>
    <x v="0"/>
    <x v="0"/>
    <x v="1"/>
    <x v="2"/>
    <n v="49159"/>
    <s v="US Gas Basis     ColGulf LA              Jun-Oct01       USD/MM"/>
    <x v="1"/>
    <x v="9"/>
    <x v="0"/>
    <x v="1"/>
    <x v="0"/>
    <n v="-1.4999999999999999E-2"/>
    <s v="GREGH002"/>
    <s v="SBRAWNE"/>
    <s v="FT-East"/>
    <x v="1"/>
    <x v="0"/>
    <x v="1"/>
    <n v="96021110"/>
    <s v="V84143.1"/>
    <n v="57399"/>
    <d v="2001-06-01T00:00:00"/>
    <d v="2001-10-31T00:00:00"/>
  </r>
  <r>
    <x v="26"/>
    <x v="0"/>
    <n v="36800"/>
    <n v="276"/>
    <n v="1225790"/>
    <d v="2001-05-09T09:39:02"/>
    <s v="Axia Energy, LP"/>
    <x v="1"/>
    <x v="0"/>
    <x v="0"/>
    <x v="0"/>
    <x v="1"/>
    <n v="48318"/>
    <s v="US Pwr Phy CAISO SP15 Peak               Jul-Sep02       USD/MWh"/>
    <x v="0"/>
    <x v="0"/>
    <x v="0"/>
    <x v="0"/>
    <x v="0"/>
    <n v="167"/>
    <s v="EPIER006"/>
    <s v="RBADEER"/>
    <s v="LT-CA"/>
    <x v="0"/>
    <x v="0"/>
    <x v="0"/>
    <n v="96050496"/>
    <n v="606165.1"/>
    <n v="91219"/>
    <d v="2002-07-01T00:00:00"/>
    <d v="2002-09-30T00:00:00"/>
  </r>
  <r>
    <x v="26"/>
    <x v="1"/>
    <n v="300000"/>
    <n v="75"/>
    <n v="1226085"/>
    <d v="2001-05-09T09:54:45"/>
    <s v="Dynegy Marketing and Trade"/>
    <x v="1"/>
    <x v="0"/>
    <x v="0"/>
    <x v="1"/>
    <x v="2"/>
    <n v="36207"/>
    <s v="US Gas Basis     GD/M Mich Con           Jun01           USD/MM"/>
    <x v="4"/>
    <x v="0"/>
    <x v="0"/>
    <x v="1"/>
    <x v="0"/>
    <n v="0.17749999999999999"/>
    <s v="CHRISW001"/>
    <s v="GSTOREY"/>
    <s v="FT-Central"/>
    <x v="1"/>
    <x v="0"/>
    <x v="1"/>
    <n v="95000199"/>
    <s v="V84682.1"/>
    <n v="61981"/>
    <d v="2001-06-01T21:00:00"/>
    <d v="2001-06-30T21:00:00"/>
  </r>
  <r>
    <x v="26"/>
    <x v="2"/>
    <n v="8000"/>
    <n v="40"/>
    <n v="1226817"/>
    <d v="2001-05-09T12:10:45"/>
    <s v="BP Energy Company"/>
    <x v="1"/>
    <x v="0"/>
    <x v="0"/>
    <x v="0"/>
    <x v="10"/>
    <n v="32893"/>
    <s v="US Pwr Phy Unp B ERCOT Peak              14-18May01      USD/MWh"/>
    <x v="5"/>
    <x v="0"/>
    <x v="0"/>
    <x v="0"/>
    <x v="0"/>
    <n v="46.75"/>
    <s v="JEFFK003"/>
    <s v="CDEAN"/>
    <s v="ST-ERCOT"/>
    <x v="0"/>
    <x v="0"/>
    <x v="0"/>
    <n v="96004381"/>
    <n v="606370.1"/>
    <n v="12"/>
    <d v="2001-05-14T21:00:00"/>
    <d v="2001-05-18T21:00:00"/>
  </r>
  <r>
    <x v="27"/>
    <x v="1"/>
    <n v="3825000"/>
    <n v="956.25"/>
    <n v="1228879"/>
    <d v="2001-05-10T08:00:34"/>
    <s v="AEP Energy Services, Inc."/>
    <x v="1"/>
    <x v="0"/>
    <x v="0"/>
    <x v="1"/>
    <x v="2"/>
    <n v="49185"/>
    <s v="US Gas Basis     TETCO WLA               Jun-Oct01       USD/MM"/>
    <x v="1"/>
    <x v="9"/>
    <x v="0"/>
    <x v="1"/>
    <x v="0"/>
    <n v="-9.5000000000000001E-2"/>
    <s v="CHRISW001"/>
    <s v="SBRAWNE"/>
    <s v="FT-East"/>
    <x v="1"/>
    <x v="0"/>
    <x v="1"/>
    <n v="96021110"/>
    <s v="V86960.1"/>
    <n v="57399"/>
    <d v="2001-06-01T15:35:00"/>
    <d v="2001-10-31T15:35:00"/>
  </r>
  <r>
    <x v="27"/>
    <x v="1"/>
    <n v="750000"/>
    <n v="187.5"/>
    <n v="1228883"/>
    <d v="2001-05-10T08:00:43"/>
    <s v="AEP Energy Services, Inc."/>
    <x v="1"/>
    <x v="0"/>
    <x v="0"/>
    <x v="1"/>
    <x v="2"/>
    <n v="49181"/>
    <s v="US Gas Basis     TETCO WLA               Jun01           USD/MM"/>
    <x v="1"/>
    <x v="9"/>
    <x v="0"/>
    <x v="1"/>
    <x v="0"/>
    <n v="-9.5000000000000001E-2"/>
    <s v="CHRISW001"/>
    <s v="SBRAWNE"/>
    <s v="FT-East"/>
    <x v="1"/>
    <x v="0"/>
    <x v="1"/>
    <n v="96021110"/>
    <s v="V86961.1"/>
    <n v="57399"/>
    <d v="2001-06-01T21:00:00"/>
    <d v="2001-06-30T21:00:00"/>
  </r>
  <r>
    <x v="27"/>
    <x v="0"/>
    <n v="800"/>
    <n v="6"/>
    <n v="1229873"/>
    <d v="2001-05-10T08:48:00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75"/>
    <s v="EPIER006"/>
    <s v="JRICHTE"/>
    <s v="ST-CA"/>
    <x v="0"/>
    <x v="0"/>
    <x v="0"/>
    <n v="96004381"/>
    <n v="607345.1"/>
    <n v="12"/>
    <d v="2001-05-11T21:00:00"/>
    <d v="2001-05-12T21:00:00"/>
  </r>
  <r>
    <x v="27"/>
    <x v="0"/>
    <n v="36400"/>
    <n v="273"/>
    <n v="1229887"/>
    <d v="2001-05-10T08:48:30"/>
    <s v="Williams Energy Marketing &amp; Trading Company"/>
    <x v="0"/>
    <x v="0"/>
    <x v="0"/>
    <x v="0"/>
    <x v="1"/>
    <n v="45336"/>
    <s v="US Pwr Phy CAISO SP15 Peak               Apr-Jun02       USD/MWh"/>
    <x v="0"/>
    <x v="0"/>
    <x v="0"/>
    <x v="0"/>
    <x v="0"/>
    <n v="92"/>
    <s v="MESPOSITO"/>
    <s v="RBADEER"/>
    <s v="LT-CA"/>
    <x v="0"/>
    <x v="0"/>
    <x v="0"/>
    <n v="96004396"/>
    <n v="607346.1"/>
    <n v="64245"/>
    <d v="2002-04-01T00:00:00"/>
    <d v="2002-06-30T00:00:00"/>
  </r>
  <r>
    <x v="27"/>
    <x v="0"/>
    <n v="800"/>
    <n v="6"/>
    <n v="1230039"/>
    <d v="2001-05-10T08:52:47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80"/>
    <s v="EPIER006"/>
    <s v="JRICHTE"/>
    <s v="ST-CA"/>
    <x v="0"/>
    <x v="0"/>
    <x v="0"/>
    <n v="96004381"/>
    <n v="607350.1"/>
    <n v="12"/>
    <d v="2001-05-11T21:00:00"/>
    <d v="2001-05-12T21:00:00"/>
  </r>
  <r>
    <x v="27"/>
    <x v="1"/>
    <n v="1530000"/>
    <n v="382.5"/>
    <n v="1231514"/>
    <d v="2001-05-10T09:56:52"/>
    <s v="Virginia Power Energy Marketing, Inc."/>
    <x v="1"/>
    <x v="0"/>
    <x v="0"/>
    <x v="1"/>
    <x v="2"/>
    <n v="48734"/>
    <s v="US Gas Basis     GD/M Mich Con           Jun-Oct01       USD/MM"/>
    <x v="4"/>
    <x v="0"/>
    <x v="0"/>
    <x v="1"/>
    <x v="0"/>
    <n v="0.185"/>
    <s v="CHRISW001"/>
    <s v="GSTOREY"/>
    <s v="FT-ONTARIO"/>
    <x v="1"/>
    <x v="0"/>
    <x v="1"/>
    <n v="96030230"/>
    <s v="V88810.1"/>
    <n v="66652"/>
    <d v="2001-06-01T00:00:00"/>
    <d v="2001-10-31T00:00:00"/>
  </r>
  <r>
    <x v="27"/>
    <x v="0"/>
    <n v="12000"/>
    <n v="90"/>
    <n v="1231669"/>
    <d v="2001-05-10T10:04:56"/>
    <s v="Mirant Americas Energy Marketing, L.P."/>
    <x v="1"/>
    <x v="0"/>
    <x v="0"/>
    <x v="0"/>
    <x v="0"/>
    <n v="38591"/>
    <s v="US Pwr Phy Firm  Mid-C OffPk             Jun01           USD/MWh"/>
    <x v="1"/>
    <x v="1"/>
    <x v="0"/>
    <x v="0"/>
    <x v="0"/>
    <n v="225"/>
    <s v="EPIER006"/>
    <s v="MSWERZB"/>
    <s v="LT-NW"/>
    <x v="0"/>
    <x v="0"/>
    <x v="0"/>
    <n v="96006417"/>
    <n v="607439.1"/>
    <n v="56264"/>
    <d v="2001-06-01T21:00:00"/>
    <d v="2001-06-30T21:00:00"/>
  </r>
  <r>
    <x v="27"/>
    <x v="1"/>
    <n v="755000"/>
    <n v="188.75"/>
    <n v="1231867"/>
    <d v="2001-05-10T10:19:18"/>
    <s v="Williams Energy Marketing &amp; Trading Company"/>
    <x v="1"/>
    <x v="0"/>
    <x v="0"/>
    <x v="1"/>
    <x v="2"/>
    <n v="37288"/>
    <s v="US Gas Basis     NWPL RkyMtn             Nov01-Mar02     USD/MM"/>
    <x v="1"/>
    <x v="2"/>
    <x v="0"/>
    <x v="1"/>
    <x v="0"/>
    <n v="-0.4"/>
    <s v="CHRISW001"/>
    <s v="FERMIS"/>
    <s v="FT - North West"/>
    <x v="1"/>
    <x v="0"/>
    <x v="1"/>
    <n v="95000226"/>
    <s v="V88983.1"/>
    <n v="64245"/>
    <d v="2001-11-01T00:00:00"/>
    <d v="2002-03-31T00:00:00"/>
  </r>
  <r>
    <x v="27"/>
    <x v="1"/>
    <n v="1510000"/>
    <n v="377.5"/>
    <n v="1232147"/>
    <d v="2001-05-10T10:53:35"/>
    <s v="CMS Marketing, Services and Trading Company"/>
    <x v="1"/>
    <x v="0"/>
    <x v="0"/>
    <x v="1"/>
    <x v="11"/>
    <n v="45239"/>
    <s v="US Gas Phy Index GD/M Mich Con           Nov01-Mar02     USD/MM"/>
    <x v="1"/>
    <x v="4"/>
    <x v="0"/>
    <x v="1"/>
    <x v="0"/>
    <n v="-7.4999999999999997E-3"/>
    <s v="CHRISW001"/>
    <s v="EOLSMGR"/>
    <s v="ENA - IM Mkt Central MICH"/>
    <x v="2"/>
    <x v="0"/>
    <x v="1"/>
    <m/>
    <s v="V90721.1 / 783279"/>
    <n v="53295"/>
    <d v="2001-11-01T00:00:00"/>
    <d v="2002-03-31T00:00:00"/>
  </r>
  <r>
    <x v="27"/>
    <x v="2"/>
    <n v="4000"/>
    <n v="20"/>
    <n v="1232838"/>
    <d v="2001-05-10T12:32:00"/>
    <s v="Aquila Risk Management Corporation"/>
    <x v="1"/>
    <x v="0"/>
    <x v="0"/>
    <x v="0"/>
    <x v="6"/>
    <n v="30600"/>
    <s v="US Pwr Fin Swap  ISO NY Z-A Peak         14-18May01      USD/MWh"/>
    <x v="3"/>
    <x v="0"/>
    <x v="0"/>
    <x v="0"/>
    <x v="0"/>
    <n v="44.75"/>
    <s v="JEFFK003"/>
    <s v="GGUPTA"/>
    <s v="ST-New England"/>
    <x v="0"/>
    <x v="0"/>
    <x v="1"/>
    <n v="96041878"/>
    <n v="607647.1"/>
    <n v="11135"/>
    <d v="2001-05-14T21:00:00"/>
    <d v="2001-05-18T21:00:00"/>
  </r>
  <r>
    <x v="28"/>
    <x v="2"/>
    <n v="800"/>
    <n v="4"/>
    <n v="1234120"/>
    <d v="2001-05-11T06:33:57"/>
    <s v="NRG Power Marketing Inc."/>
    <x v="1"/>
    <x v="0"/>
    <x v="0"/>
    <x v="0"/>
    <x v="6"/>
    <n v="30594"/>
    <s v="US Pwr Fin Swap  ISO NY Z-A Peak         14May01         USD/MWh"/>
    <x v="3"/>
    <x v="0"/>
    <x v="0"/>
    <x v="0"/>
    <x v="0"/>
    <n v="46"/>
    <s v="JEFFK003"/>
    <s v="GGUPTA"/>
    <s v="ST-New England"/>
    <x v="0"/>
    <x v="0"/>
    <x v="1"/>
    <m/>
    <n v="608081.1"/>
    <n v="69121"/>
    <d v="2001-05-14T21:00:00"/>
    <d v="2001-05-14T21:00:00"/>
  </r>
  <r>
    <x v="28"/>
    <x v="2"/>
    <n v="3200"/>
    <n v="16"/>
    <n v="1234252"/>
    <d v="2001-05-11T07:10:31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.5"/>
    <s v="howardte"/>
    <s v="JQUENET"/>
    <s v="ST-PJM"/>
    <x v="0"/>
    <x v="0"/>
    <x v="0"/>
    <m/>
    <n v="608190.1"/>
    <n v="3246"/>
    <d v="2001-05-15T21:00:00"/>
    <d v="2001-05-18T21:00:00"/>
  </r>
  <r>
    <x v="28"/>
    <x v="2"/>
    <n v="800"/>
    <n v="4"/>
    <n v="1234327"/>
    <d v="2001-05-11T07:23:27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"/>
    <s v="howardte"/>
    <s v="JQUENET"/>
    <s v="ST-PJM"/>
    <x v="0"/>
    <x v="0"/>
    <x v="0"/>
    <m/>
    <n v="608219.1"/>
    <n v="3246"/>
    <d v="2001-05-14T21:00:00"/>
    <d v="2001-05-14T21:00:00"/>
  </r>
  <r>
    <x v="28"/>
    <x v="2"/>
    <n v="3200"/>
    <n v="16"/>
    <n v="1234329"/>
    <d v="2001-05-11T07:23:33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"/>
    <s v="howardte"/>
    <s v="JQUENET"/>
    <s v="ST-PJM"/>
    <x v="0"/>
    <x v="0"/>
    <x v="0"/>
    <m/>
    <n v="608221.1"/>
    <n v="3246"/>
    <d v="2001-05-15T21:00:00"/>
    <d v="2001-05-18T21:00:00"/>
  </r>
  <r>
    <x v="28"/>
    <x v="2"/>
    <n v="800"/>
    <n v="4"/>
    <n v="1234372"/>
    <d v="2001-05-11T07:33:11"/>
    <s v="Williams Energy Marketing &amp; Trading Company"/>
    <x v="1"/>
    <x v="0"/>
    <x v="0"/>
    <x v="0"/>
    <x v="3"/>
    <n v="29069"/>
    <s v="US Pwr Phy Firm  Cinergy Peak            14May01         USD/MWh"/>
    <x v="1"/>
    <x v="3"/>
    <x v="0"/>
    <x v="0"/>
    <x v="0"/>
    <n v="27.75"/>
    <s v="ZACHA007"/>
    <s v="JKING6"/>
    <s v="ST-ECAR"/>
    <x v="0"/>
    <x v="0"/>
    <x v="0"/>
    <n v="96004396"/>
    <n v="608242.1"/>
    <n v="64245"/>
    <d v="2001-05-14T21:00:00"/>
    <d v="2001-05-14T21:00:00"/>
  </r>
  <r>
    <x v="28"/>
    <x v="2"/>
    <n v="800"/>
    <n v="4"/>
    <n v="1234451"/>
    <d v="2001-05-11T07:44:3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75"/>
    <s v="howardte"/>
    <s v="JQUENET"/>
    <s v="ST-PJM"/>
    <x v="0"/>
    <x v="0"/>
    <x v="0"/>
    <m/>
    <n v="608287.1"/>
    <n v="3246"/>
    <d v="2001-05-14T21:00:00"/>
    <d v="2001-05-14T21:00:00"/>
  </r>
  <r>
    <x v="28"/>
    <x v="2"/>
    <n v="800"/>
    <n v="4"/>
    <n v="1234472"/>
    <d v="2001-05-11T07:47:0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5"/>
    <s v="howardte"/>
    <s v="JQUENET"/>
    <s v="ST-PJM"/>
    <x v="0"/>
    <x v="0"/>
    <x v="0"/>
    <m/>
    <n v="608296.1"/>
    <n v="3246"/>
    <d v="2001-05-14T21:00:00"/>
    <d v="2001-05-14T21:00:00"/>
  </r>
  <r>
    <x v="28"/>
    <x v="2"/>
    <n v="3200"/>
    <n v="16"/>
    <n v="1234673"/>
    <d v="2001-05-11T08:07:50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1.1"/>
    <n v="79689"/>
    <d v="2001-05-15T21:00:00"/>
    <d v="2001-05-18T21:00:00"/>
  </r>
  <r>
    <x v="28"/>
    <x v="2"/>
    <n v="3200"/>
    <n v="16"/>
    <n v="1234676"/>
    <d v="2001-05-11T08:08:06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2.1"/>
    <n v="79689"/>
    <d v="2001-05-15T21:00:00"/>
    <d v="2001-05-18T21:00:00"/>
  </r>
  <r>
    <x v="28"/>
    <x v="0"/>
    <n v="800"/>
    <n v="6"/>
    <n v="1234852"/>
    <d v="2001-05-11T08:17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38"/>
    <s v="EPIER006"/>
    <s v="PPLATTE"/>
    <s v="ST-CA"/>
    <x v="0"/>
    <x v="0"/>
    <x v="0"/>
    <n v="96004381"/>
    <n v="608437.1"/>
    <n v="12"/>
    <d v="2001-05-13T21:00:00"/>
    <d v="2001-05-14T21:00:00"/>
  </r>
  <r>
    <x v="28"/>
    <x v="0"/>
    <n v="800"/>
    <n v="6"/>
    <n v="1234904"/>
    <d v="2001-05-11T08:20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41"/>
    <s v="EPIER006"/>
    <s v="PPLATTE"/>
    <s v="ST-CA"/>
    <x v="0"/>
    <x v="0"/>
    <x v="0"/>
    <n v="96004381"/>
    <n v="608448.1"/>
    <n v="12"/>
    <d v="2001-05-13T21:00:00"/>
    <d v="2001-05-14T21:00:00"/>
  </r>
  <r>
    <x v="28"/>
    <x v="1"/>
    <n v="300000"/>
    <n v="75"/>
    <n v="1234928"/>
    <d v="2001-05-11T08:22:25"/>
    <s v="CMS Marketing, Services and Trading Company"/>
    <x v="1"/>
    <x v="0"/>
    <x v="0"/>
    <x v="1"/>
    <x v="2"/>
    <n v="36157"/>
    <s v="US Gas Basis     EP Permian              Jun01           USD/MM"/>
    <x v="1"/>
    <x v="4"/>
    <x v="0"/>
    <x v="1"/>
    <x v="0"/>
    <n v="-5.5E-2"/>
    <s v="CHRISW001"/>
    <s v="EBASS"/>
    <s v="FT-Texas"/>
    <x v="1"/>
    <x v="0"/>
    <x v="1"/>
    <n v="96014540"/>
    <s v="V91159.1"/>
    <n v="53295"/>
    <d v="2001-06-01T21:00:00"/>
    <d v="2001-06-30T21:00:00"/>
  </r>
  <r>
    <x v="28"/>
    <x v="2"/>
    <n v="800"/>
    <n v="4"/>
    <n v="1234973"/>
    <d v="2001-05-11T08:25:16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0"/>
    <s v="howardte"/>
    <s v="JQUENET"/>
    <s v="ST-PJM"/>
    <x v="0"/>
    <x v="0"/>
    <x v="0"/>
    <m/>
    <n v="608466.1"/>
    <n v="3246"/>
    <d v="2001-05-14T21:00:00"/>
    <d v="2001-05-14T21:00:00"/>
  </r>
  <r>
    <x v="28"/>
    <x v="0"/>
    <n v="400"/>
    <n v="3"/>
    <n v="1235190"/>
    <d v="2001-05-11T08:38:19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04.1"/>
    <n v="12"/>
    <d v="2001-05-14T21:00:00"/>
    <d v="2001-05-14T21:00:00"/>
  </r>
  <r>
    <x v="28"/>
    <x v="0"/>
    <n v="400"/>
    <n v="3"/>
    <n v="1235254"/>
    <d v="2001-05-11T08:41:53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15.1"/>
    <n v="12"/>
    <d v="2001-05-14T21:00:00"/>
    <d v="2001-05-14T21:00:00"/>
  </r>
  <r>
    <x v="28"/>
    <x v="2"/>
    <n v="8800"/>
    <n v="44"/>
    <n v="1235938"/>
    <d v="2001-05-11T09:04:23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79.1"/>
    <n v="3246"/>
    <d v="2001-05-21T21:00:00"/>
    <d v="2001-05-31T21:00:00"/>
  </r>
  <r>
    <x v="28"/>
    <x v="2"/>
    <n v="8800"/>
    <n v="44"/>
    <n v="1235946"/>
    <d v="2001-05-11T09:04:47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81.1"/>
    <n v="3246"/>
    <d v="2001-05-21T21:00:00"/>
    <d v="2001-05-31T21:00:00"/>
  </r>
  <r>
    <x v="28"/>
    <x v="1"/>
    <n v="3210000"/>
    <n v="802.5"/>
    <n v="1237098"/>
    <d v="2001-05-11T09:37:53"/>
    <s v="Dynegy Marketing and Trade"/>
    <x v="1"/>
    <x v="0"/>
    <x v="0"/>
    <x v="1"/>
    <x v="2"/>
    <n v="41701"/>
    <s v="US Gas Basis     GD/M Mich Con           Apr-Oct02       USD/MM"/>
    <x v="1"/>
    <x v="8"/>
    <x v="0"/>
    <x v="1"/>
    <x v="0"/>
    <n v="0.16500000000000001"/>
    <s v="CHRISW001"/>
    <s v="GSTOREY"/>
    <s v="FT-ONTARIO"/>
    <x v="1"/>
    <x v="0"/>
    <x v="1"/>
    <n v="95000199"/>
    <s v="V91739.1"/>
    <n v="61981"/>
    <d v="2002-04-01T00:00:00"/>
    <d v="2002-10-31T00:00:00"/>
  </r>
  <r>
    <x v="28"/>
    <x v="0"/>
    <n v="12400"/>
    <n v="93"/>
    <n v="1238016"/>
    <d v="2001-05-11T10:47:53"/>
    <s v="Williams Energy Marketing &amp; Trading Company"/>
    <x v="1"/>
    <x v="0"/>
    <x v="0"/>
    <x v="0"/>
    <x v="0"/>
    <n v="36473"/>
    <s v="US Pwr Phy Firm  PALVE Peak              Jul01           USD/MWh"/>
    <x v="0"/>
    <x v="0"/>
    <x v="0"/>
    <x v="0"/>
    <x v="0"/>
    <n v="410"/>
    <s v="EPIER006"/>
    <s v="MMOTLEY"/>
    <s v="ST-SW"/>
    <x v="0"/>
    <x v="0"/>
    <x v="0"/>
    <n v="96004396"/>
    <n v="608778.1"/>
    <n v="64245"/>
    <d v="2001-07-01T21:00:00"/>
    <d v="2001-07-31T21:00:00"/>
  </r>
  <r>
    <x v="28"/>
    <x v="2"/>
    <n v="13600"/>
    <n v="68"/>
    <n v="1238304"/>
    <d v="2001-05-11T12:17:23"/>
    <s v="Duke Energy Trading and Marketing, L.L.C."/>
    <x v="1"/>
    <x v="0"/>
    <x v="0"/>
    <x v="0"/>
    <x v="3"/>
    <n v="29065"/>
    <s v="US Pwr Phy Firm  Cinergy Peak            15-31May01      USD/MWh"/>
    <x v="1"/>
    <x v="3"/>
    <x v="0"/>
    <x v="0"/>
    <x v="0"/>
    <n v="41.75"/>
    <s v="ZACHA007"/>
    <s v="JKING6"/>
    <s v="ST-ECAR"/>
    <x v="0"/>
    <x v="0"/>
    <x v="0"/>
    <n v="96028954"/>
    <n v="608869.1"/>
    <n v="54979"/>
    <d v="2001-05-15T21:00:00"/>
    <d v="2001-05-31T21:00:00"/>
  </r>
  <r>
    <x v="28"/>
    <x v="2"/>
    <n v="13600"/>
    <n v="68"/>
    <n v="1238313"/>
    <d v="2001-05-11T12:20:32"/>
    <s v="Duke Energy Trading and Marketing, L.L.C."/>
    <x v="1"/>
    <x v="0"/>
    <x v="0"/>
    <x v="0"/>
    <x v="3"/>
    <n v="29065"/>
    <s v="US Pwr Phy Firm  Cinergy Peak            15-31May01      USD/MWh"/>
    <x v="3"/>
    <x v="0"/>
    <x v="0"/>
    <x v="0"/>
    <x v="0"/>
    <n v="41.75"/>
    <s v="ZACHA007"/>
    <s v="JKING6"/>
    <s v="ST-ECAR"/>
    <x v="0"/>
    <x v="0"/>
    <x v="0"/>
    <n v="96028954"/>
    <n v="608884.1"/>
    <n v="54979"/>
    <d v="2001-05-15T21:00:00"/>
    <d v="2001-05-31T21:00:00"/>
  </r>
  <r>
    <x v="28"/>
    <x v="2"/>
    <n v="24800"/>
    <n v="124"/>
    <n v="1238450"/>
    <d v="2001-05-11T13:02:18"/>
    <s v="Aquila Energy Marketing Corporation"/>
    <x v="1"/>
    <x v="0"/>
    <x v="0"/>
    <x v="0"/>
    <x v="3"/>
    <n v="33303"/>
    <s v="US Pwr Phy Firm  NEPOOL Peak             Jul-Aug02       USD/MWh"/>
    <x v="1"/>
    <x v="1"/>
    <x v="0"/>
    <x v="0"/>
    <x v="0"/>
    <n v="75"/>
    <s v="JEFFK003"/>
    <s v="DDAVIS"/>
    <s v="LT-New England"/>
    <x v="0"/>
    <x v="0"/>
    <x v="0"/>
    <n v="96009016"/>
    <n v="608934.1"/>
    <n v="18"/>
    <d v="2002-07-01T17:11:00"/>
    <d v="2002-08-31T17:11:00"/>
  </r>
  <r>
    <x v="29"/>
    <x v="2"/>
    <n v="4000"/>
    <n v="20"/>
    <n v="1239893"/>
    <d v="2001-05-14T07:54:04"/>
    <s v="Williams Energy Marketing &amp; Trading Company"/>
    <x v="1"/>
    <x v="0"/>
    <x v="0"/>
    <x v="0"/>
    <x v="3"/>
    <n v="29083"/>
    <s v="US Pwr Phy Firm  NEPOOL Peak             21-25May01      USD/MWh"/>
    <x v="3"/>
    <x v="0"/>
    <x v="0"/>
    <x v="0"/>
    <x v="0"/>
    <n v="52.5"/>
    <s v="JEFFK003"/>
    <s v="PBRODER"/>
    <s v="ST-New England"/>
    <x v="0"/>
    <x v="0"/>
    <x v="0"/>
    <n v="96004396"/>
    <n v="609640.1"/>
    <n v="64245"/>
    <d v="2001-05-21T21:00:00"/>
    <d v="2001-05-25T21:00:00"/>
  </r>
  <r>
    <x v="29"/>
    <x v="0"/>
    <n v="400"/>
    <n v="3"/>
    <n v="1240107"/>
    <d v="2001-05-14T08:10:07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5"/>
    <s v="EPIER006"/>
    <s v="CMALLOR"/>
    <s v="ST-CA"/>
    <x v="0"/>
    <x v="0"/>
    <x v="0"/>
    <n v="96004381"/>
    <n v="609714.1"/>
    <n v="12"/>
    <d v="2001-05-15T21:00:00"/>
    <d v="2001-05-15T21:00:00"/>
  </r>
  <r>
    <x v="29"/>
    <x v="0"/>
    <n v="400"/>
    <n v="3"/>
    <n v="1240176"/>
    <d v="2001-05-14T08:15:3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47.1"/>
    <n v="12"/>
    <d v="2001-05-15T21:00:00"/>
    <d v="2001-05-15T21:00:00"/>
  </r>
  <r>
    <x v="29"/>
    <x v="0"/>
    <n v="400"/>
    <n v="3"/>
    <n v="1240196"/>
    <d v="2001-05-14T08:17:08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53.1"/>
    <n v="12"/>
    <d v="2001-05-15T21:00:00"/>
    <d v="2001-05-15T21:00:00"/>
  </r>
  <r>
    <x v="29"/>
    <x v="0"/>
    <n v="160"/>
    <n v="1.2"/>
    <n v="1240198"/>
    <d v="2001-05-14T08:17:22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93"/>
    <s v="EPIER006"/>
    <s v="PPLATTE"/>
    <s v="ST-CA"/>
    <x v="0"/>
    <x v="0"/>
    <x v="0"/>
    <n v="96004381"/>
    <n v="609755.1"/>
    <n v="12"/>
    <d v="2001-05-15T21:00:00"/>
    <d v="2001-05-15T21:00:00"/>
  </r>
  <r>
    <x v="29"/>
    <x v="0"/>
    <n v="400"/>
    <n v="3"/>
    <n v="1240331"/>
    <d v="2001-05-14T08:26:5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9"/>
    <s v="EPIER006"/>
    <s v="CMALLOR"/>
    <s v="ST-CA"/>
    <x v="0"/>
    <x v="0"/>
    <x v="0"/>
    <n v="96004381"/>
    <n v="609783.1"/>
    <n v="12"/>
    <d v="2001-05-15T21:00:00"/>
    <d v="2001-05-15T21:00:00"/>
  </r>
  <r>
    <x v="29"/>
    <x v="0"/>
    <n v="160"/>
    <n v="1.2"/>
    <n v="1240369"/>
    <d v="2001-05-14T08:29:11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101"/>
    <s v="EPIER006"/>
    <s v="PPLATTE"/>
    <s v="ST-CA"/>
    <x v="0"/>
    <x v="0"/>
    <x v="0"/>
    <n v="96004381"/>
    <n v="609801.1"/>
    <n v="12"/>
    <d v="2001-05-15T21:00:00"/>
    <d v="2001-05-15T21:00:00"/>
  </r>
  <r>
    <x v="29"/>
    <x v="0"/>
    <n v="400"/>
    <n v="3"/>
    <n v="1240372"/>
    <d v="2001-05-14T08:29:1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102"/>
    <s v="EPIER006"/>
    <s v="CMALLOR"/>
    <s v="ST-CA"/>
    <x v="0"/>
    <x v="0"/>
    <x v="0"/>
    <n v="96004381"/>
    <n v="609802.1"/>
    <n v="12"/>
    <d v="2001-05-15T21:00:00"/>
    <d v="2001-05-15T21:00:00"/>
  </r>
  <r>
    <x v="29"/>
    <x v="0"/>
    <n v="64"/>
    <n v="0.48"/>
    <n v="1240846"/>
    <d v="2001-05-14T08:45:50"/>
    <s v="BP Energy Company"/>
    <x v="1"/>
    <x v="0"/>
    <x v="0"/>
    <x v="0"/>
    <x v="1"/>
    <n v="48326"/>
    <s v="US Pwr Phy CAISO NP15 Peak odd-lot       15May01         USD/MWh"/>
    <x v="1"/>
    <x v="11"/>
    <x v="0"/>
    <x v="0"/>
    <x v="0"/>
    <n v="230"/>
    <s v="EPIER006"/>
    <s v="PPLATTE"/>
    <s v="ST-CA"/>
    <x v="0"/>
    <x v="0"/>
    <x v="0"/>
    <n v="96004381"/>
    <n v="609858.1"/>
    <n v="12"/>
    <d v="2001-05-15T21:00:00"/>
    <d v="2001-05-15T21:00:00"/>
  </r>
  <r>
    <x v="29"/>
    <x v="1"/>
    <n v="300000"/>
    <n v="75"/>
    <n v="1241772"/>
    <d v="2001-05-14T09:13:21"/>
    <s v="Tenaska Marketing Ventures"/>
    <x v="1"/>
    <x v="0"/>
    <x v="0"/>
    <x v="1"/>
    <x v="2"/>
    <n v="36157"/>
    <s v="US Gas Basis     EP Permian              Jun01           USD/MM"/>
    <x v="1"/>
    <x v="4"/>
    <x v="0"/>
    <x v="1"/>
    <x v="0"/>
    <n v="-5.7500000000000002E-2"/>
    <s v="CHRISW001"/>
    <s v="EBASS"/>
    <s v="FT-Texas"/>
    <x v="1"/>
    <x v="0"/>
    <x v="1"/>
    <n v="95001227"/>
    <s v="V93912.1"/>
    <n v="208"/>
    <d v="2001-06-01T21:00:00"/>
    <d v="2001-06-30T21:00:00"/>
  </r>
  <r>
    <x v="29"/>
    <x v="2"/>
    <n v="2400"/>
    <n v="12"/>
    <n v="1243392"/>
    <d v="2001-05-14T11:53:14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139.1"/>
    <n v="3246"/>
    <d v="2001-05-16T21:00:00"/>
    <d v="2001-05-18T21:00:00"/>
  </r>
  <r>
    <x v="29"/>
    <x v="2"/>
    <n v="2400"/>
    <n v="12"/>
    <n v="1244307"/>
    <d v="2001-05-14T15:49:40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566.1"/>
    <n v="3246"/>
    <d v="2001-05-16T21:00:00"/>
    <d v="2001-05-18T21:00:00"/>
  </r>
  <r>
    <x v="30"/>
    <x v="2"/>
    <n v="1600"/>
    <n v="8"/>
    <n v="1244934"/>
    <d v="2001-05-15T06:49:41"/>
    <s v="Virginia Electric and Power Company"/>
    <x v="0"/>
    <x v="0"/>
    <x v="0"/>
    <x v="0"/>
    <x v="3"/>
    <n v="29085"/>
    <s v="US Pwr Phy Firm  PJM-W Peak              17-18May01      USD/MWh"/>
    <x v="3"/>
    <x v="0"/>
    <x v="0"/>
    <x v="0"/>
    <x v="0"/>
    <n v="40"/>
    <s v="howardte"/>
    <s v="JQUENET"/>
    <s v="ST-PJM"/>
    <x v="0"/>
    <x v="0"/>
    <x v="0"/>
    <m/>
    <n v="610777.1"/>
    <n v="3246"/>
    <d v="2001-05-17T21:00:00"/>
    <d v="2001-05-18T21:00:00"/>
  </r>
  <r>
    <x v="30"/>
    <x v="1"/>
    <n v="450000"/>
    <n v="135"/>
    <n v="1245193"/>
    <d v="2001-05-15T07:36:56"/>
    <s v="Williams Energy Marketing &amp; Trading Company"/>
    <x v="2"/>
    <x v="0"/>
    <x v="0"/>
    <x v="1"/>
    <x v="4"/>
    <n v="43378"/>
    <s v="US Gas Swap      Nymex                   Jun01           USD/MM"/>
    <x v="10"/>
    <x v="0"/>
    <x v="0"/>
    <x v="1"/>
    <x v="0"/>
    <n v="4.5149999999999997"/>
    <s v="fzerilli"/>
    <s v="JARNOLD"/>
    <s v="NG-Price"/>
    <x v="1"/>
    <x v="0"/>
    <x v="1"/>
    <n v="95000226"/>
    <s v="V95920.1"/>
    <n v="64245"/>
    <d v="2001-06-01T21:00:00"/>
    <d v="2001-06-30T21:00:00"/>
  </r>
  <r>
    <x v="30"/>
    <x v="1"/>
    <n v="150000"/>
    <n v="45"/>
    <n v="1245252"/>
    <d v="2001-05-15T07:41:23"/>
    <s v="AEP Energy Services, Inc."/>
    <x v="2"/>
    <x v="0"/>
    <x v="0"/>
    <x v="1"/>
    <x v="4"/>
    <n v="43378"/>
    <s v="US Gas Swap      Nymex                   Jun01           USD/MM"/>
    <x v="1"/>
    <x v="2"/>
    <x v="0"/>
    <x v="1"/>
    <x v="0"/>
    <n v="4.51"/>
    <s v="fzerilli"/>
    <s v="JARNOLD"/>
    <s v="NG-Price"/>
    <x v="1"/>
    <x v="0"/>
    <x v="1"/>
    <n v="96021110"/>
    <s v="V95936.1"/>
    <n v="57399"/>
    <d v="2001-06-01T21:00:00"/>
    <d v="2001-06-30T21:00:00"/>
  </r>
  <r>
    <x v="30"/>
    <x v="0"/>
    <n v="400"/>
    <n v="3"/>
    <n v="1245980"/>
    <d v="2001-05-15T08:26:27"/>
    <s v="BP Energy Company"/>
    <x v="1"/>
    <x v="0"/>
    <x v="0"/>
    <x v="0"/>
    <x v="1"/>
    <n v="29487"/>
    <s v="US Pwr Phy CAISO NP15 Peak               16May01         USD/MWh"/>
    <x v="1"/>
    <x v="1"/>
    <x v="0"/>
    <x v="0"/>
    <x v="0"/>
    <n v="240"/>
    <s v="EPIER006"/>
    <s v="CMALLOR"/>
    <s v="ST-CA"/>
    <x v="0"/>
    <x v="0"/>
    <x v="0"/>
    <n v="96004381"/>
    <n v="611090.1"/>
    <n v="12"/>
    <d v="2001-05-16T21:00:00"/>
    <d v="2001-05-16T21:00:00"/>
  </r>
  <r>
    <x v="30"/>
    <x v="0"/>
    <n v="400"/>
    <n v="3"/>
    <n v="1246109"/>
    <d v="2001-05-15T08:33:26"/>
    <s v="BP Energy Company"/>
    <x v="1"/>
    <x v="0"/>
    <x v="0"/>
    <x v="0"/>
    <x v="1"/>
    <n v="29383"/>
    <s v="US Pwr Phy CAISO NP15 OffPk              16May01         USD/MWh"/>
    <x v="1"/>
    <x v="1"/>
    <x v="0"/>
    <x v="0"/>
    <x v="0"/>
    <n v="96"/>
    <s v="EPIER006"/>
    <s v="PPLATTE"/>
    <s v="ST-CA"/>
    <x v="0"/>
    <x v="0"/>
    <x v="0"/>
    <n v="96004381"/>
    <n v="611112.1"/>
    <n v="12"/>
    <d v="2001-05-16T21:00:00"/>
    <d v="2001-05-16T21:00:00"/>
  </r>
  <r>
    <x v="30"/>
    <x v="0"/>
    <n v="400"/>
    <n v="3"/>
    <n v="1246375"/>
    <d v="2001-05-15T08:43:20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3"/>
    <s v="EPIER006"/>
    <s v="PPLATTE"/>
    <s v="ST-CA"/>
    <x v="0"/>
    <x v="0"/>
    <x v="0"/>
    <n v="96004396"/>
    <n v="611147.1"/>
    <n v="64245"/>
    <d v="2001-05-16T21:00:00"/>
    <d v="2001-05-16T21:00:00"/>
  </r>
  <r>
    <x v="30"/>
    <x v="0"/>
    <n v="400"/>
    <n v="3"/>
    <n v="1246581"/>
    <d v="2001-05-15T08:49:24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2"/>
    <s v="EPIER006"/>
    <s v="PPLATTE"/>
    <s v="ST-CA"/>
    <x v="0"/>
    <x v="0"/>
    <x v="0"/>
    <n v="96004396"/>
    <n v="611174.1"/>
    <n v="64245"/>
    <d v="2001-05-16T21:00:00"/>
    <d v="2001-05-16T21:00:00"/>
  </r>
  <r>
    <x v="30"/>
    <x v="1"/>
    <n v="450000"/>
    <n v="112.5"/>
    <n v="1247276"/>
    <d v="2001-05-15T09:09:12"/>
    <s v="AEP Energy Services, Inc."/>
    <x v="1"/>
    <x v="0"/>
    <x v="0"/>
    <x v="1"/>
    <x v="2"/>
    <n v="36167"/>
    <s v="US Gas Basis     Transco St.65           Jun01           USD/MM"/>
    <x v="1"/>
    <x v="8"/>
    <x v="0"/>
    <x v="1"/>
    <x v="0"/>
    <n v="1.7500000000000002E-2"/>
    <s v="GREGH002"/>
    <s v="SBRAWNE"/>
    <s v="FT-East"/>
    <x v="1"/>
    <x v="0"/>
    <x v="1"/>
    <n v="96021110"/>
    <s v="V96510.1"/>
    <n v="57399"/>
    <d v="2001-06-01T21:00:00"/>
    <d v="2001-06-30T21:00:00"/>
  </r>
  <r>
    <x v="30"/>
    <x v="1"/>
    <n v="900000"/>
    <n v="225"/>
    <n v="1247363"/>
    <d v="2001-05-15T09:12:22"/>
    <s v="El Paso Merchant Energy, L.P."/>
    <x v="3"/>
    <x v="0"/>
    <x v="0"/>
    <x v="1"/>
    <x v="2"/>
    <n v="36161"/>
    <s v="US Gas Basis     TCO Pool                Jun01           USD/MM"/>
    <x v="1"/>
    <x v="6"/>
    <x v="0"/>
    <x v="1"/>
    <x v="0"/>
    <n v="0.2225"/>
    <s v="JSCH1234"/>
    <s v="BMCKAY"/>
    <s v="FT-NY"/>
    <x v="1"/>
    <x v="0"/>
    <x v="1"/>
    <n v="96045266"/>
    <s v="V96547.1"/>
    <n v="53350"/>
    <d v="2001-06-01T21:00:00"/>
    <d v="2001-06-30T21:00:00"/>
  </r>
  <r>
    <x v="30"/>
    <x v="0"/>
    <n v="36800"/>
    <n v="276"/>
    <n v="1248090"/>
    <d v="2001-05-15T09:46:28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344"/>
    <s v="MESPOSITO"/>
    <s v="MSWERZB"/>
    <s v="LT-NW"/>
    <x v="0"/>
    <x v="0"/>
    <x v="0"/>
    <n v="96004354"/>
    <n v="611295.1"/>
    <n v="29605"/>
    <d v="2001-07-01T16:50:00"/>
    <d v="2001-09-30T16:50:00"/>
  </r>
  <r>
    <x v="30"/>
    <x v="1"/>
    <n v="755000"/>
    <n v="188.75"/>
    <n v="1249294"/>
    <d v="2001-05-15T11:25:14"/>
    <s v="Mirant Americas Energy Marketing, L.P."/>
    <x v="1"/>
    <x v="0"/>
    <x v="0"/>
    <x v="1"/>
    <x v="2"/>
    <n v="37288"/>
    <s v="US Gas Basis     NWPL RkyMtn             Nov01-Mar02     USD/MM"/>
    <x v="1"/>
    <x v="2"/>
    <x v="0"/>
    <x v="1"/>
    <x v="0"/>
    <n v="-0.43"/>
    <s v="CHRISW001"/>
    <s v="FERMIS"/>
    <s v="FT - North West"/>
    <x v="1"/>
    <x v="0"/>
    <x v="1"/>
    <n v="95000281"/>
    <s v="V97520.1"/>
    <n v="56264"/>
    <d v="2001-11-01T00:00:00"/>
    <d v="2002-03-31T00:00:00"/>
  </r>
  <r>
    <x v="30"/>
    <x v="2"/>
    <n v="24000"/>
    <n v="120"/>
    <n v="1249406"/>
    <d v="2001-05-15T11:42:39"/>
    <s v="El Paso Merchant Energy, L.P."/>
    <x v="0"/>
    <x v="0"/>
    <x v="0"/>
    <x v="0"/>
    <x v="3"/>
    <n v="32554"/>
    <s v="US Pwr Phy Firm  PJM-W Peak              Jun01           USD/MWh"/>
    <x v="1"/>
    <x v="3"/>
    <x v="0"/>
    <x v="0"/>
    <x v="0"/>
    <n v="65.25"/>
    <s v="howardte"/>
    <s v="JQUENET"/>
    <s v="LT-PJM"/>
    <x v="0"/>
    <x v="0"/>
    <x v="0"/>
    <n v="96057469"/>
    <n v="611550.1"/>
    <n v="53350"/>
    <d v="2001-06-01T14:12:00"/>
    <d v="2001-06-30T14:12:00"/>
  </r>
  <r>
    <x v="30"/>
    <x v="2"/>
    <n v="4000"/>
    <n v="20"/>
    <n v="1249706"/>
    <d v="2001-05-15T12:56:20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44.75"/>
    <s v="ZACHA007"/>
    <s v="JKING6"/>
    <s v="ST-Main"/>
    <x v="0"/>
    <x v="0"/>
    <x v="0"/>
    <n v="96056752"/>
    <n v="611713.1"/>
    <n v="3254"/>
    <d v="2001-05-21T21:00:00"/>
    <d v="2001-05-25T21:00:00"/>
  </r>
  <r>
    <x v="30"/>
    <x v="2"/>
    <n v="1600"/>
    <n v="8"/>
    <n v="1249807"/>
    <d v="2001-05-15T13:16:44"/>
    <s v="Virginia Electric and Power Company"/>
    <x v="0"/>
    <x v="0"/>
    <x v="0"/>
    <x v="0"/>
    <x v="3"/>
    <n v="29066"/>
    <s v="US Pwr Phy Firm  Cinergy Peak            17-18May01      USD/MWh"/>
    <x v="3"/>
    <x v="0"/>
    <x v="0"/>
    <x v="0"/>
    <x v="0"/>
    <n v="43"/>
    <s v="aizenstark"/>
    <s v="CDORLAN"/>
    <s v="ST-ECAR"/>
    <x v="0"/>
    <x v="0"/>
    <x v="0"/>
    <m/>
    <n v="611755.1"/>
    <n v="3246"/>
    <d v="2001-05-17T21:00:00"/>
    <d v="2001-05-18T21:00:00"/>
  </r>
  <r>
    <x v="31"/>
    <x v="0"/>
    <n v="400"/>
    <n v="3"/>
    <n v="1252000"/>
    <d v="2001-05-16T08:11:00"/>
    <s v="BP Energy Company"/>
    <x v="1"/>
    <x v="0"/>
    <x v="0"/>
    <x v="0"/>
    <x v="1"/>
    <n v="29383"/>
    <s v="US Pwr Phy CAISO NP15 OffPk              17May01         USD/MWh"/>
    <x v="1"/>
    <x v="1"/>
    <x v="0"/>
    <x v="0"/>
    <x v="0"/>
    <n v="60"/>
    <s v="EPIER006"/>
    <s v="PPLATTE"/>
    <s v="ST-CA"/>
    <x v="0"/>
    <x v="0"/>
    <x v="0"/>
    <n v="96060365"/>
    <n v="612445.1"/>
    <n v="12"/>
    <d v="2001-05-17T21:00:00"/>
    <d v="2001-05-17T21:00:00"/>
  </r>
  <r>
    <x v="31"/>
    <x v="2"/>
    <n v="24000"/>
    <n v="120"/>
    <n v="1252124"/>
    <d v="2001-05-16T08:18:00"/>
    <s v="Constellation Power Source, Inc."/>
    <x v="0"/>
    <x v="0"/>
    <x v="0"/>
    <x v="0"/>
    <x v="3"/>
    <n v="3942"/>
    <s v="US Pwr Phy Firm  PJM-W Peak              Sep01           USD/MWh"/>
    <x v="3"/>
    <x v="0"/>
    <x v="0"/>
    <x v="0"/>
    <x v="0"/>
    <n v="42.75"/>
    <s v="howardte"/>
    <s v="RBENSON"/>
    <s v="LT-PJM"/>
    <x v="0"/>
    <x v="0"/>
    <x v="0"/>
    <n v="96057479"/>
    <n v="612492.1"/>
    <n v="55134"/>
    <d v="2001-09-01T14:12:00"/>
    <d v="2001-09-30T14:12:00"/>
  </r>
  <r>
    <x v="31"/>
    <x v="1"/>
    <n v="3060000"/>
    <n v="765"/>
    <n v="1252211"/>
    <d v="2001-05-16T08:22:00"/>
    <s v="El Paso Merchant Energy, L.P."/>
    <x v="1"/>
    <x v="0"/>
    <x v="0"/>
    <x v="1"/>
    <x v="2"/>
    <n v="49193"/>
    <s v="US Gas Basis     SONAT LA                Jun-Oct01       USD/MM"/>
    <x v="7"/>
    <x v="0"/>
    <x v="0"/>
    <x v="1"/>
    <x v="0"/>
    <n v="-0.01"/>
    <s v="GREGH002"/>
    <s v="SBRAWNE"/>
    <s v="FT-East"/>
    <x v="1"/>
    <x v="0"/>
    <x v="1"/>
    <n v="96045266"/>
    <s v="V99411.1"/>
    <n v="53350"/>
    <d v="2001-06-01T15:35:00"/>
    <d v="2001-10-31T15:35:00"/>
  </r>
  <r>
    <x v="31"/>
    <x v="1"/>
    <n v="3000000"/>
    <n v="750"/>
    <n v="1252359"/>
    <d v="2001-05-16T08:29:00"/>
    <s v="Sempra Energy Trading Corp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11840"/>
    <s v="V99439.1"/>
    <n v="57508"/>
    <d v="2001-06-01T21:00:00"/>
    <d v="2001-06-30T21:00:00"/>
  </r>
  <r>
    <x v="31"/>
    <x v="1"/>
    <n v="615000"/>
    <n v="153.75"/>
    <n v="1252499"/>
    <d v="2001-05-16T08:33:00"/>
    <s v="Virginia Power Energy Marketing, Inc."/>
    <x v="1"/>
    <x v="0"/>
    <x v="0"/>
    <x v="1"/>
    <x v="2"/>
    <n v="50473"/>
    <s v="US Gas Basis     NNG Ventura             Jul-Oct01       USD/MM"/>
    <x v="2"/>
    <x v="0"/>
    <x v="0"/>
    <x v="1"/>
    <x v="0"/>
    <n v="-7.0000000000000007E-2"/>
    <s v="CHRISW001"/>
    <s v="ALEWIS"/>
    <s v="GD-CENTRAL"/>
    <x v="1"/>
    <x v="0"/>
    <x v="1"/>
    <n v="96030230"/>
    <s v="V99489.1"/>
    <n v="66652"/>
    <d v="2001-07-01T00:00:00"/>
    <d v="2001-10-31T00:00:00"/>
  </r>
  <r>
    <x v="31"/>
    <x v="2"/>
    <n v="800"/>
    <n v="4"/>
    <n v="1252745"/>
    <d v="2001-05-16T08:43:00"/>
    <s v="Conectiv Energy Supply, Inc."/>
    <x v="3"/>
    <x v="0"/>
    <x v="0"/>
    <x v="0"/>
    <x v="3"/>
    <n v="29088"/>
    <s v="US Pwr Phy Firm  PJM-W Peak              17May01         USD/MWh"/>
    <x v="3"/>
    <x v="0"/>
    <x v="0"/>
    <x v="0"/>
    <x v="0"/>
    <n v="39.299999999999997"/>
    <s v="TPAR1234"/>
    <s v="JQUENET"/>
    <s v="ST-PJM"/>
    <x v="0"/>
    <x v="0"/>
    <x v="0"/>
    <n v="96047472"/>
    <n v="612617.1"/>
    <n v="71243"/>
    <d v="2001-05-17T21:00:00"/>
    <d v="2001-05-17T21:00:00"/>
  </r>
  <r>
    <x v="31"/>
    <x v="0"/>
    <n v="12000"/>
    <n v="90"/>
    <n v="1253041"/>
    <d v="2001-05-16T08:52:00"/>
    <s v="Constellation Power Source, Inc."/>
    <x v="0"/>
    <x v="0"/>
    <x v="0"/>
    <x v="0"/>
    <x v="0"/>
    <n v="49075"/>
    <s v="US Pwr Phy Firm  PALVE Peak              Jun01           USD/MWh"/>
    <x v="1"/>
    <x v="1"/>
    <x v="0"/>
    <x v="0"/>
    <x v="0"/>
    <n v="307.5"/>
    <s v="MESPOSITO"/>
    <s v="TALONSO"/>
    <s v="ST-SW"/>
    <x v="0"/>
    <x v="0"/>
    <x v="0"/>
    <n v="96057479"/>
    <n v="612639.1"/>
    <n v="55134"/>
    <d v="2001-06-01T21:00:00"/>
    <d v="2001-06-30T21:00:00"/>
  </r>
  <r>
    <x v="31"/>
    <x v="1"/>
    <n v="300000"/>
    <n v="75"/>
    <n v="1253318"/>
    <d v="2001-05-16T08:58:00"/>
    <s v="El Paso Merchant Energy, L.P."/>
    <x v="1"/>
    <x v="0"/>
    <x v="0"/>
    <x v="1"/>
    <x v="2"/>
    <n v="36207"/>
    <s v="US Gas Basis     GD/M Mich Con           Jun01           USD/MM"/>
    <x v="4"/>
    <x v="0"/>
    <x v="0"/>
    <x v="1"/>
    <x v="0"/>
    <n v="0.17499999999999999"/>
    <s v="CHRISW001"/>
    <s v="GSTOREY"/>
    <s v="FT-ONTARIO"/>
    <x v="1"/>
    <x v="0"/>
    <x v="1"/>
    <n v="96045266"/>
    <s v="V99709.1"/>
    <n v="53350"/>
    <d v="2001-06-01T21:00:00"/>
    <d v="2001-06-30T21:00:00"/>
  </r>
  <r>
    <x v="31"/>
    <x v="1"/>
    <n v="150000"/>
    <n v="37.5"/>
    <n v="1253395"/>
    <d v="2001-05-16T09:00:00"/>
    <s v="TXU Energy Trading Company"/>
    <x v="1"/>
    <x v="0"/>
    <x v="0"/>
    <x v="1"/>
    <x v="2"/>
    <n v="36100"/>
    <s v="US Gas Basis     NGI Chicago             Jun01           USD/MM"/>
    <x v="2"/>
    <x v="0"/>
    <x v="0"/>
    <x v="1"/>
    <x v="0"/>
    <n v="9.5000000000000001E-2"/>
    <s v="CHRISW001"/>
    <s v="GSTOREY"/>
    <s v="FT-ONTARIO"/>
    <x v="1"/>
    <x v="0"/>
    <x v="1"/>
    <n v="96038419"/>
    <s v="V99729.1"/>
    <n v="69034"/>
    <d v="2001-06-01T21:00:00"/>
    <d v="2001-06-30T21:00:00"/>
  </r>
  <r>
    <x v="31"/>
    <x v="1"/>
    <n v="600000"/>
    <n v="150"/>
    <n v="1253744"/>
    <d v="2001-05-16T09:08:00"/>
    <s v="BP Amoco Corporation"/>
    <x v="3"/>
    <x v="0"/>
    <x v="0"/>
    <x v="1"/>
    <x v="4"/>
    <n v="36233"/>
    <s v="US Gas Daily     IF GD/D HSC             Jun01           USD/MM"/>
    <x v="1"/>
    <x v="7"/>
    <x v="0"/>
    <x v="1"/>
    <x v="0"/>
    <n v="-2.5000000000000001E-3"/>
    <s v="MCAR1234"/>
    <s v="EBASS"/>
    <s v="FT-Texas"/>
    <x v="1"/>
    <x v="0"/>
    <x v="1"/>
    <n v="96038383"/>
    <s v="V99865.1"/>
    <n v="65291"/>
    <d v="2001-06-01T21:00:00"/>
    <d v="2001-06-30T21:00:00"/>
  </r>
  <r>
    <x v="31"/>
    <x v="1"/>
    <n v="300000"/>
    <n v="75"/>
    <n v="1254462"/>
    <d v="2001-05-16T09:37:00"/>
    <s v="Cinergy Capital &amp; Trading Inc."/>
    <x v="3"/>
    <x v="0"/>
    <x v="0"/>
    <x v="1"/>
    <x v="2"/>
    <n v="37083"/>
    <s v="US Gas Basis     HHub                    Jun01           USD/MM"/>
    <x v="1"/>
    <x v="4"/>
    <x v="0"/>
    <x v="1"/>
    <x v="0"/>
    <n v="-2.5000000000000001E-3"/>
    <s v="JSCH1234"/>
    <s v="SBRAWNE"/>
    <s v="FT-East"/>
    <x v="1"/>
    <x v="0"/>
    <x v="1"/>
    <m/>
    <s v="VA0227.1"/>
    <n v="56759"/>
    <d v="2001-06-01T21:00:00"/>
    <d v="2001-06-30T21:00:00"/>
  </r>
  <r>
    <x v="31"/>
    <x v="0"/>
    <n v="12400"/>
    <n v="93"/>
    <n v="1254784"/>
    <d v="2001-05-16T10:01:00"/>
    <s v="Pinnacle West Capital Corporation"/>
    <x v="0"/>
    <x v="0"/>
    <x v="0"/>
    <x v="0"/>
    <x v="0"/>
    <n v="36473"/>
    <s v="US Pwr Phy Firm  PALVE Peak              Jul01           USD/MWh"/>
    <x v="1"/>
    <x v="1"/>
    <x v="0"/>
    <x v="0"/>
    <x v="0"/>
    <n v="345"/>
    <s v="MESPOSITO"/>
    <s v="MMOTLEY"/>
    <s v="ST-SW"/>
    <x v="0"/>
    <x v="0"/>
    <x v="0"/>
    <n v="95001154"/>
    <n v="612800.1"/>
    <n v="2584"/>
    <d v="2001-07-01T21:00:00"/>
    <d v="2001-07-31T21:00:00"/>
  </r>
  <r>
    <x v="31"/>
    <x v="1"/>
    <n v="3000000"/>
    <n v="750"/>
    <n v="1254805"/>
    <d v="2001-05-16T10:03:00"/>
    <s v="AEP Energy Services, Inc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21110"/>
    <s v="VA0378.1"/>
    <n v="57399"/>
    <d v="2001-06-01T21:00:00"/>
    <d v="2001-06-30T21:00:00"/>
  </r>
  <r>
    <x v="31"/>
    <x v="1"/>
    <n v="150000"/>
    <n v="37.5"/>
    <n v="1255116"/>
    <d v="2001-05-16T10:36:00"/>
    <s v="Cargill Energy, a division of Cargill, Incorporated"/>
    <x v="1"/>
    <x v="0"/>
    <x v="0"/>
    <x v="1"/>
    <x v="2"/>
    <n v="36100"/>
    <s v="US Gas Basis     NGI Chicago             Jun01           USD/MM"/>
    <x v="1"/>
    <x v="2"/>
    <x v="0"/>
    <x v="1"/>
    <x v="0"/>
    <n v="9.2499999999999999E-2"/>
    <s v="CHRISW001"/>
    <s v="GSTOREY"/>
    <s v="FT-ONTARIO"/>
    <x v="1"/>
    <x v="0"/>
    <x v="1"/>
    <n v="96043502"/>
    <s v="VA0523.1"/>
    <n v="57543"/>
    <d v="2001-06-01T21:00:00"/>
    <d v="2001-06-30T21:00:00"/>
  </r>
  <r>
    <x v="31"/>
    <x v="1"/>
    <n v="300000"/>
    <n v="75"/>
    <n v="1255354"/>
    <d v="2001-05-16T11:04:00"/>
    <s v="AEP Energy Services, Inc."/>
    <x v="3"/>
    <x v="0"/>
    <x v="0"/>
    <x v="1"/>
    <x v="4"/>
    <n v="37347"/>
    <s v="US Gas Daily     GD/M-D Mich Con         Jun01           USD/MM"/>
    <x v="1"/>
    <x v="4"/>
    <x v="0"/>
    <x v="1"/>
    <x v="0"/>
    <n v="5.0000000000000001E-3"/>
    <s v="MCAR1234"/>
    <s v="EOLSMGR"/>
    <s v="FT-ONTARIO"/>
    <x v="1"/>
    <x v="0"/>
    <x v="1"/>
    <n v="96021110"/>
    <s v="VA0689.1"/>
    <n v="57399"/>
    <d v="2001-06-01T21:00:00"/>
    <d v="2001-06-30T21:00:00"/>
  </r>
  <r>
    <x v="31"/>
    <x v="0"/>
    <n v="36800"/>
    <n v="276"/>
    <n v="1255441"/>
    <d v="2001-05-16T11:26:00"/>
    <s v="Constellation Power Source, Inc."/>
    <x v="0"/>
    <x v="0"/>
    <x v="0"/>
    <x v="0"/>
    <x v="0"/>
    <n v="30895"/>
    <s v="US Pwr Phy Firm  Mid-C Peak              Jul-Sep01       USD/MWh"/>
    <x v="1"/>
    <x v="1"/>
    <x v="0"/>
    <x v="0"/>
    <x v="0"/>
    <n v="332.5"/>
    <s v="MESPOSITO"/>
    <s v="MSWERZB"/>
    <s v="LT-NW"/>
    <x v="0"/>
    <x v="0"/>
    <x v="0"/>
    <n v="96057479"/>
    <n v="612953.1"/>
    <n v="55134"/>
    <d v="2001-07-01T16:50:00"/>
    <d v="2001-09-30T16:50:00"/>
  </r>
  <r>
    <x v="31"/>
    <x v="1"/>
    <n v="600000"/>
    <n v="150"/>
    <n v="1255759"/>
    <d v="2001-05-16T12:43:00"/>
    <s v="El Paso Merchant Energy, L.P."/>
    <x v="3"/>
    <x v="0"/>
    <x v="0"/>
    <x v="1"/>
    <x v="2"/>
    <n v="37105"/>
    <s v="US Gas Basis     TETCO STX               Jun01           USD/MM"/>
    <x v="7"/>
    <x v="0"/>
    <x v="0"/>
    <x v="1"/>
    <x v="0"/>
    <n v="-0.13500000000000001"/>
    <s v="JSCH1234"/>
    <s v="SBRAWNE"/>
    <s v="FT-East"/>
    <x v="1"/>
    <x v="0"/>
    <x v="1"/>
    <n v="96045266"/>
    <s v="VA0967.1"/>
    <n v="53350"/>
    <d v="2001-06-01T21:00:00"/>
    <d v="2001-06-30T21:00:00"/>
  </r>
  <r>
    <x v="31"/>
    <x v="1"/>
    <n v="300000"/>
    <n v="75"/>
    <n v="1255805"/>
    <d v="2001-05-16T12:49:00"/>
    <s v="El Paso Merchant Energy, L.P."/>
    <x v="3"/>
    <x v="0"/>
    <x v="0"/>
    <x v="1"/>
    <x v="2"/>
    <n v="37101"/>
    <s v="US Gas Basis     TENN TX                 Jun01           USD/MM"/>
    <x v="4"/>
    <x v="0"/>
    <x v="0"/>
    <x v="1"/>
    <x v="0"/>
    <n v="-0.10249999999999999"/>
    <s v="JSCH1234"/>
    <s v="SBRAWNE"/>
    <s v="FT-East"/>
    <x v="1"/>
    <x v="0"/>
    <x v="1"/>
    <n v="96045266"/>
    <s v="VA0991.1"/>
    <n v="53350"/>
    <d v="2001-06-01T21:00:00"/>
    <d v="2001-06-30T21:00:00"/>
  </r>
  <r>
    <x v="31"/>
    <x v="2"/>
    <n v="24000"/>
    <n v="120"/>
    <n v="1256122"/>
    <d v="2001-05-16T13:15:00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6.9"/>
    <s v="CHRISB008"/>
    <s v="FSTURM"/>
    <s v="LT-ECAR"/>
    <x v="0"/>
    <x v="0"/>
    <x v="0"/>
    <n v="96004396"/>
    <n v="613204.1"/>
    <n v="64245"/>
    <d v="2001-09-01T17:03:00"/>
    <d v="2001-09-30T17:03:00"/>
  </r>
  <r>
    <x v="31"/>
    <x v="1"/>
    <n v="150000"/>
    <n v="37.5"/>
    <n v="1256667"/>
    <d v="2001-05-16T14:07:00"/>
    <s v="Sempra Energy Trading Corp."/>
    <x v="1"/>
    <x v="0"/>
    <x v="0"/>
    <x v="1"/>
    <x v="2"/>
    <n v="38623"/>
    <s v="US Gas Basis     NNG Ventura             Jun01           USD/MM"/>
    <x v="1"/>
    <x v="2"/>
    <x v="0"/>
    <x v="1"/>
    <x v="0"/>
    <n v="-8.5000000000000006E-2"/>
    <s v="CHRISW001"/>
    <s v="ALEWIS"/>
    <s v="GD-CENTRAL"/>
    <x v="1"/>
    <x v="0"/>
    <x v="1"/>
    <n v="96011840"/>
    <s v="VA1696.1"/>
    <n v="57508"/>
    <d v="2001-06-01T21:00:00"/>
    <d v="2001-06-30T21:00:00"/>
  </r>
  <r>
    <x v="31"/>
    <x v="1"/>
    <n v="300000"/>
    <n v="75"/>
    <n v="1256905"/>
    <d v="2001-05-16T15:56:00"/>
    <s v="Cinergy Marketing &amp; Trading, LLC"/>
    <x v="3"/>
    <x v="0"/>
    <x v="0"/>
    <x v="1"/>
    <x v="4"/>
    <n v="42364"/>
    <s v="US Gas Daily     IF GD/D Waha            Jun01           USD/MM"/>
    <x v="4"/>
    <x v="0"/>
    <x v="0"/>
    <x v="1"/>
    <x v="0"/>
    <n v="0"/>
    <s v="SGRA1234"/>
    <s v="EBASS"/>
    <s v="FT-Texas"/>
    <x v="1"/>
    <x v="0"/>
    <x v="1"/>
    <m/>
    <s v="VA2281.1"/>
    <n v="68856"/>
    <d v="2001-06-01T21:00:00"/>
    <d v="2001-06-30T21:00:00"/>
  </r>
  <r>
    <x v="32"/>
    <x v="2"/>
    <n v="24000"/>
    <n v="120"/>
    <n v="1257542"/>
    <d v="2001-05-17T06:41:38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57479"/>
    <n v="613639.1"/>
    <n v="55134"/>
    <d v="2001-06-01T14:12:00"/>
    <d v="2001-06-30T14:12:00"/>
  </r>
  <r>
    <x v="32"/>
    <x v="2"/>
    <n v="24000"/>
    <n v="120"/>
    <n v="1257549"/>
    <d v="2001-05-17T06:43:49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75"/>
    <s v="howardte"/>
    <s v="JQUENET"/>
    <s v="LT-PJM"/>
    <x v="0"/>
    <x v="0"/>
    <x v="0"/>
    <n v="96057479"/>
    <n v="613645.1"/>
    <n v="55134"/>
    <d v="2001-06-01T14:12:00"/>
    <d v="2001-06-30T14:12:00"/>
  </r>
  <r>
    <x v="32"/>
    <x v="2"/>
    <n v="24000"/>
    <n v="120"/>
    <n v="1257585"/>
    <d v="2001-05-17T06:50:4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5"/>
    <s v="howardte"/>
    <s v="JQUENET"/>
    <s v="LT-PJM"/>
    <x v="0"/>
    <x v="0"/>
    <x v="0"/>
    <n v="96057479"/>
    <n v="613676.1"/>
    <n v="55134"/>
    <d v="2001-06-01T14:12:00"/>
    <d v="2001-06-30T14:12:00"/>
  </r>
  <r>
    <x v="32"/>
    <x v="2"/>
    <n v="4000"/>
    <n v="20"/>
    <n v="1257590"/>
    <d v="2001-05-17T06:51:3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83.1"/>
    <n v="27457"/>
    <d v="2001-05-21T21:00:00"/>
    <d v="2001-05-25T21:00:00"/>
  </r>
  <r>
    <x v="32"/>
    <x v="2"/>
    <n v="4000"/>
    <n v="20"/>
    <n v="1257607"/>
    <d v="2001-05-17T06:53:1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94.1"/>
    <n v="27457"/>
    <d v="2001-05-21T21:00:00"/>
    <d v="2001-05-25T21:00:00"/>
  </r>
  <r>
    <x v="32"/>
    <x v="2"/>
    <n v="800"/>
    <n v="4"/>
    <n v="1257956"/>
    <d v="2001-05-17T07:46:36"/>
    <s v="Conectiv Energy Supply, Inc."/>
    <x v="4"/>
    <x v="0"/>
    <x v="0"/>
    <x v="0"/>
    <x v="3"/>
    <n v="29088"/>
    <s v="US Pwr Phy Firm  PJM-W Peak              18May01         USD/MWh"/>
    <x v="3"/>
    <x v="0"/>
    <x v="0"/>
    <x v="0"/>
    <x v="0"/>
    <n v="38.799999999999997"/>
    <s v="TPAR1234"/>
    <s v="JQUENET"/>
    <s v="ST-PJM"/>
    <x v="0"/>
    <x v="0"/>
    <x v="0"/>
    <n v="96047472"/>
    <n v="613821.1"/>
    <n v="71243"/>
    <d v="2001-05-18T21:00:00"/>
    <d v="2001-05-18T21:00:00"/>
  </r>
  <r>
    <x v="32"/>
    <x v="0"/>
    <n v="800"/>
    <n v="6"/>
    <n v="1258332"/>
    <d v="2001-05-17T08:12:31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16.1"/>
    <n v="12"/>
    <d v="2001-05-18T21:00:00"/>
    <d v="2001-05-19T21:00:00"/>
  </r>
  <r>
    <x v="32"/>
    <x v="0"/>
    <n v="320"/>
    <n v="2.4"/>
    <n v="1258345"/>
    <d v="2001-05-17T08:13:25"/>
    <s v="BP Energy Company"/>
    <x v="1"/>
    <x v="0"/>
    <x v="0"/>
    <x v="0"/>
    <x v="1"/>
    <n v="48326"/>
    <s v="US Pwr Phy CAISO NP15 Peak odd-lot       18-19May01      USD/MWh"/>
    <x v="1"/>
    <x v="10"/>
    <x v="0"/>
    <x v="0"/>
    <x v="0"/>
    <n v="162"/>
    <s v="EPIER006"/>
    <s v="PPLATTE"/>
    <s v="ST-CA"/>
    <x v="0"/>
    <x v="0"/>
    <x v="0"/>
    <n v="96060365"/>
    <n v="613922.1"/>
    <n v="12"/>
    <d v="2001-05-18T21:00:00"/>
    <d v="2001-05-19T21:00:00"/>
  </r>
  <r>
    <x v="32"/>
    <x v="0"/>
    <n v="800"/>
    <n v="6"/>
    <n v="1258346"/>
    <d v="2001-05-17T08:13:30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23.1"/>
    <n v="12"/>
    <d v="2001-05-18T21:00:00"/>
    <d v="2001-05-19T21:00:00"/>
  </r>
  <r>
    <x v="32"/>
    <x v="0"/>
    <n v="800"/>
    <n v="6"/>
    <n v="1258379"/>
    <d v="2001-05-17T08:15:29"/>
    <s v="BP Energy Company"/>
    <x v="1"/>
    <x v="0"/>
    <x v="0"/>
    <x v="0"/>
    <x v="1"/>
    <n v="29383"/>
    <s v="US Pwr Phy CAISO NP15 OffPk              18-19May01      USD/MWh"/>
    <x v="1"/>
    <x v="1"/>
    <x v="0"/>
    <x v="0"/>
    <x v="0"/>
    <n v="72"/>
    <s v="EPIER006"/>
    <s v="CMALLOR"/>
    <s v="ST-CA"/>
    <x v="0"/>
    <x v="0"/>
    <x v="0"/>
    <n v="96060365"/>
    <n v="613941.1"/>
    <n v="12"/>
    <d v="2001-05-18T21:00:00"/>
    <d v="2001-05-19T21:00:00"/>
  </r>
  <r>
    <x v="32"/>
    <x v="0"/>
    <n v="800"/>
    <n v="6"/>
    <n v="1258506"/>
    <d v="2001-05-17T08:24:25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4"/>
    <s v="EPIER006"/>
    <s v="JRICHTE"/>
    <s v="ST-CA"/>
    <x v="0"/>
    <x v="0"/>
    <x v="0"/>
    <n v="96060365"/>
    <n v="613973.1"/>
    <n v="12"/>
    <d v="2001-05-18T21:00:00"/>
    <d v="2001-05-19T21:00:00"/>
  </r>
  <r>
    <x v="32"/>
    <x v="0"/>
    <n v="320"/>
    <n v="2.4"/>
    <n v="1258574"/>
    <d v="2001-05-17T08:28:27"/>
    <s v="BP Energy Company"/>
    <x v="1"/>
    <x v="0"/>
    <x v="0"/>
    <x v="0"/>
    <x v="1"/>
    <n v="48328"/>
    <s v="US Pwr Phy CAISO NP15 OffPk odd-lot      18-19May01      USD/MWh"/>
    <x v="1"/>
    <x v="10"/>
    <x v="0"/>
    <x v="0"/>
    <x v="0"/>
    <n v="77"/>
    <s v="EPIER006"/>
    <s v="PPLATTE"/>
    <s v="ST-CA"/>
    <x v="0"/>
    <x v="0"/>
    <x v="0"/>
    <n v="96060365"/>
    <n v="613999.1"/>
    <n v="12"/>
    <d v="2001-05-18T21:00:00"/>
    <d v="2001-05-19T21:00:00"/>
  </r>
  <r>
    <x v="32"/>
    <x v="1"/>
    <n v="2140000"/>
    <n v="535"/>
    <n v="1258775"/>
    <d v="2001-05-17T08:39:05"/>
    <s v="Dynegy Marketing and Trade"/>
    <x v="1"/>
    <x v="0"/>
    <x v="0"/>
    <x v="1"/>
    <x v="2"/>
    <n v="41701"/>
    <s v="US Gas Basis     GD/M Mich Con           Apr-Oct02       USD/MM"/>
    <x v="1"/>
    <x v="4"/>
    <x v="0"/>
    <x v="1"/>
    <x v="0"/>
    <n v="0.16"/>
    <s v="CHRISW001"/>
    <s v="GSTOREY"/>
    <s v="FT-ONTARIO"/>
    <x v="1"/>
    <x v="0"/>
    <x v="1"/>
    <n v="95000199"/>
    <s v="VA2743.1"/>
    <n v="61981"/>
    <d v="2002-04-01T00:00:00"/>
    <d v="2002-10-31T00:00:00"/>
  </r>
  <r>
    <x v="32"/>
    <x v="2"/>
    <n v="4000"/>
    <n v="20"/>
    <n v="1258893"/>
    <d v="2001-05-17T08:42:26"/>
    <s v="Dynegy Power Marketing, Inc."/>
    <x v="1"/>
    <x v="0"/>
    <x v="0"/>
    <x v="0"/>
    <x v="3"/>
    <n v="29063"/>
    <s v="US Pwr Phy Firm  COMED Peak              21-25May01      USD/MWh"/>
    <x v="3"/>
    <x v="0"/>
    <x v="0"/>
    <x v="0"/>
    <x v="0"/>
    <n v="33.75"/>
    <s v="ZACHA007"/>
    <s v="MLORENZ"/>
    <s v="ST-Main"/>
    <x v="0"/>
    <x v="0"/>
    <x v="0"/>
    <n v="96020035"/>
    <n v="614065.1"/>
    <n v="71108"/>
    <d v="2001-05-21T21:00:00"/>
    <d v="2001-05-25T21:00:00"/>
  </r>
  <r>
    <x v="32"/>
    <x v="0"/>
    <n v="12000"/>
    <n v="90"/>
    <n v="1258930"/>
    <d v="2001-05-17T08:43:28"/>
    <s v="Public Service Company Of Colorado"/>
    <x v="0"/>
    <x v="0"/>
    <x v="0"/>
    <x v="0"/>
    <x v="0"/>
    <n v="49075"/>
    <s v="US Pwr Phy Firm  PALVE Peak              Jun01           USD/MWh"/>
    <x v="1"/>
    <x v="1"/>
    <x v="0"/>
    <x v="0"/>
    <x v="0"/>
    <n v="305"/>
    <s v="MESPOSITO"/>
    <s v="TALONSO"/>
    <s v="ST-SW"/>
    <x v="0"/>
    <x v="0"/>
    <x v="0"/>
    <n v="96026964"/>
    <n v="614068.1"/>
    <n v="177"/>
    <d v="2001-06-01T21:00:00"/>
    <d v="2001-06-30T21:00:00"/>
  </r>
  <r>
    <x v="32"/>
    <x v="0"/>
    <n v="4400"/>
    <n v="33"/>
    <n v="1261378"/>
    <d v="2001-05-17T10:16:52"/>
    <s v="Pacificorp"/>
    <x v="1"/>
    <x v="0"/>
    <x v="0"/>
    <x v="0"/>
    <x v="0"/>
    <n v="10630"/>
    <s v="US Pwr Phy Firm  Mid-C Peak              21-31May01      USD/MWh"/>
    <x v="0"/>
    <x v="0"/>
    <x v="0"/>
    <x v="0"/>
    <x v="0"/>
    <n v="275"/>
    <s v="EPIER006"/>
    <s v="SCRANDA"/>
    <s v="ST-NW"/>
    <x v="0"/>
    <x v="0"/>
    <x v="0"/>
    <n v="95001154"/>
    <n v="614239.1"/>
    <n v="2482"/>
    <d v="2001-05-21T21:00:00"/>
    <d v="2001-05-31T21:00:00"/>
  </r>
  <r>
    <x v="32"/>
    <x v="2"/>
    <n v="4000"/>
    <n v="20"/>
    <n v="1262005"/>
    <d v="2001-05-17T11:42:42"/>
    <s v="Virginia Electric and Power Company"/>
    <x v="4"/>
    <x v="0"/>
    <x v="0"/>
    <x v="0"/>
    <x v="3"/>
    <n v="25667"/>
    <s v="US Pwr Phy Firm  TVA Peak                21-25May01      USD/MWh"/>
    <x v="1"/>
    <x v="3"/>
    <x v="0"/>
    <x v="0"/>
    <x v="0"/>
    <n v="35.5"/>
    <s v="LRAT1234"/>
    <s v="MCARSON2"/>
    <s v="ST-SERC"/>
    <x v="0"/>
    <x v="0"/>
    <x v="0"/>
    <m/>
    <n v="614336.1"/>
    <n v="3246"/>
    <d v="2001-05-21T21:00:00"/>
    <d v="2001-05-25T21:00:00"/>
  </r>
  <r>
    <x v="32"/>
    <x v="2"/>
    <n v="2400"/>
    <n v="12"/>
    <n v="1262026"/>
    <d v="2001-05-17T11:49:43"/>
    <s v="Williams Energy Marketing &amp; Trading Company"/>
    <x v="1"/>
    <x v="0"/>
    <x v="0"/>
    <x v="0"/>
    <x v="3"/>
    <n v="50766"/>
    <s v="US Pwr Phy Firm  NEPOOL Peak             29-31May01      USD/MWh"/>
    <x v="3"/>
    <x v="0"/>
    <x v="0"/>
    <x v="0"/>
    <x v="0"/>
    <n v="57"/>
    <s v="JEFFK003"/>
    <s v="PBRODER"/>
    <s v="ST-New England"/>
    <x v="0"/>
    <x v="0"/>
    <x v="0"/>
    <n v="96004396"/>
    <n v="614342.1"/>
    <n v="64245"/>
    <d v="2001-05-29T21:00:00"/>
    <d v="2001-05-31T21:00:00"/>
  </r>
  <r>
    <x v="32"/>
    <x v="1"/>
    <n v="300000"/>
    <n v="75"/>
    <n v="1262079"/>
    <d v="2001-05-17T12:04:33"/>
    <s v="Tenaska Marketing Ventures"/>
    <x v="1"/>
    <x v="0"/>
    <x v="0"/>
    <x v="1"/>
    <x v="4"/>
    <n v="42364"/>
    <s v="US Gas Daily     IF GD/D Waha            Jun01           USD/MM"/>
    <x v="4"/>
    <x v="0"/>
    <x v="0"/>
    <x v="1"/>
    <x v="0"/>
    <n v="0"/>
    <s v="CHRISW001"/>
    <s v="EBASS"/>
    <s v="FT-Texas"/>
    <x v="1"/>
    <x v="0"/>
    <x v="1"/>
    <n v="95001227"/>
    <s v="VA4032.1"/>
    <n v="208"/>
    <d v="2001-06-01T21:00:00"/>
    <d v="2001-06-30T21:00:00"/>
  </r>
  <r>
    <x v="32"/>
    <x v="2"/>
    <n v="24000"/>
    <n v="120"/>
    <n v="1262117"/>
    <d v="2001-05-17T12:13:25"/>
    <s v="Aquila Energy Marketing Corporation"/>
    <x v="0"/>
    <x v="0"/>
    <x v="0"/>
    <x v="0"/>
    <x v="3"/>
    <n v="32554"/>
    <s v="US Pwr Phy Firm  PJM-W Peak              Jun01           USD/MWh"/>
    <x v="3"/>
    <x v="0"/>
    <x v="0"/>
    <x v="0"/>
    <x v="0"/>
    <n v="61.5"/>
    <s v="howardte"/>
    <s v="JQUENET"/>
    <s v="LT-PJM"/>
    <x v="0"/>
    <x v="0"/>
    <x v="0"/>
    <n v="96009016"/>
    <n v="614370.1"/>
    <n v="18"/>
    <d v="2001-06-01T14:12:00"/>
    <d v="2001-06-30T14:12:00"/>
  </r>
  <r>
    <x v="32"/>
    <x v="2"/>
    <n v="4000"/>
    <n v="20"/>
    <n v="1262225"/>
    <d v="2001-05-17T12:37:37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33"/>
    <s v="ZACHA007"/>
    <s v="MLORENZ"/>
    <s v="ST-Main"/>
    <x v="0"/>
    <x v="0"/>
    <x v="0"/>
    <n v="96056752"/>
    <n v="614406.1"/>
    <n v="3254"/>
    <d v="2001-05-21T21:00:00"/>
    <d v="2001-05-25T21:00:00"/>
  </r>
  <r>
    <x v="32"/>
    <x v="2"/>
    <n v="24000"/>
    <n v="120"/>
    <n v="1262318"/>
    <d v="2001-05-17T12:49:31"/>
    <s v="Williams Energy Marketing &amp; Trading Company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04396"/>
    <n v="614434.1"/>
    <n v="64245"/>
    <d v="2001-06-01T14:12:00"/>
    <d v="2001-06-30T14:12:00"/>
  </r>
  <r>
    <x v="32"/>
    <x v="0"/>
    <n v="12000"/>
    <n v="90"/>
    <n v="1262322"/>
    <d v="2001-05-17T12:49:45"/>
    <s v="Mirant Americas Energy Marketing, L.P."/>
    <x v="1"/>
    <x v="0"/>
    <x v="0"/>
    <x v="0"/>
    <x v="0"/>
    <n v="40685"/>
    <s v="US Pwr Phy Firm  PALVE OffPk             Jun01           USD/MWh"/>
    <x v="1"/>
    <x v="1"/>
    <x v="0"/>
    <x v="0"/>
    <x v="0"/>
    <n v="100"/>
    <s v="EPIER006"/>
    <s v="TALONSO"/>
    <s v="ST-SW"/>
    <x v="0"/>
    <x v="0"/>
    <x v="0"/>
    <n v="96006417"/>
    <n v="614436.1"/>
    <n v="56264"/>
    <d v="2001-06-01T21:00:00"/>
    <d v="2001-06-30T21:00:00"/>
  </r>
  <r>
    <x v="32"/>
    <x v="1"/>
    <n v="150000"/>
    <n v="37.5"/>
    <n v="1262540"/>
    <d v="2001-05-17T13:10:30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4"/>
    <s v="SHAL1234"/>
    <s v="FERMIS"/>
    <s v="FT - North West"/>
    <x v="1"/>
    <x v="0"/>
    <x v="1"/>
    <n v="95000281"/>
    <s v="VA4412.1"/>
    <n v="56264"/>
    <d v="2001-06-01T21:00:00"/>
    <d v="2001-06-30T21:00:00"/>
  </r>
  <r>
    <x v="32"/>
    <x v="1"/>
    <n v="150000"/>
    <n v="37.5"/>
    <n v="1262605"/>
    <d v="2001-05-17T13:22:12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549999999999999"/>
    <s v="SHAL1234"/>
    <s v="FERMIS"/>
    <s v="FT - North West"/>
    <x v="1"/>
    <x v="0"/>
    <x v="1"/>
    <n v="95000281"/>
    <s v="VA4472.1"/>
    <n v="56264"/>
    <d v="2001-06-01T21:00:00"/>
    <d v="2001-06-30T21:00:00"/>
  </r>
  <r>
    <x v="32"/>
    <x v="1"/>
    <n v="755000"/>
    <n v="188.75"/>
    <n v="1262614"/>
    <d v="2001-05-17T13:24:26"/>
    <s v="Morgan Stanley Capital Group, Inc."/>
    <x v="3"/>
    <x v="0"/>
    <x v="0"/>
    <x v="1"/>
    <x v="2"/>
    <n v="36698"/>
    <s v="US Gas Basis     NGI Malin               Nov01-Mar02     USD/MM"/>
    <x v="1"/>
    <x v="2"/>
    <x v="0"/>
    <x v="1"/>
    <x v="0"/>
    <n v="2.8"/>
    <s v="SHAL1234"/>
    <s v="FERMIS"/>
    <s v="FT - North West"/>
    <x v="1"/>
    <x v="0"/>
    <x v="1"/>
    <n v="95000191"/>
    <s v="VA4484.1"/>
    <n v="9409"/>
    <d v="2001-11-01T00:00:00"/>
    <d v="2002-03-31T00:00:00"/>
  </r>
  <r>
    <x v="32"/>
    <x v="2"/>
    <n v="4000"/>
    <n v="20"/>
    <n v="1262905"/>
    <d v="2001-05-17T14:21:01"/>
    <s v="Williams Energy Marketing &amp; Trading Company"/>
    <x v="1"/>
    <x v="0"/>
    <x v="0"/>
    <x v="0"/>
    <x v="3"/>
    <n v="29083"/>
    <s v="US Pwr Phy Firm  NEPOOL Peak             21-25May01      USD/MWh"/>
    <x v="1"/>
    <x v="3"/>
    <x v="0"/>
    <x v="0"/>
    <x v="0"/>
    <n v="54"/>
    <s v="JEFFK003"/>
    <s v="PBRODER"/>
    <s v="ST-New England"/>
    <x v="0"/>
    <x v="0"/>
    <x v="0"/>
    <n v="96004396"/>
    <n v="614565.1"/>
    <n v="64245"/>
    <d v="2001-05-21T21:00:00"/>
    <d v="2001-05-25T21:00:00"/>
  </r>
  <r>
    <x v="33"/>
    <x v="2"/>
    <n v="24000"/>
    <n v="120"/>
    <n v="1264012"/>
    <d v="2001-05-18T07:24:42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"/>
    <s v="howardte"/>
    <s v="JQUENET"/>
    <s v="LT-PJM"/>
    <x v="0"/>
    <x v="0"/>
    <x v="0"/>
    <n v="96057479"/>
    <n v="615009.1"/>
    <n v="55134"/>
    <d v="2001-06-01T14:12:00"/>
    <d v="2001-06-30T14:12:00"/>
  </r>
  <r>
    <x v="33"/>
    <x v="0"/>
    <n v="400"/>
    <n v="3"/>
    <n v="1265001"/>
    <d v="2001-05-18T08:32:2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187.1"/>
    <n v="12"/>
    <d v="2001-05-21T21:00:00"/>
    <d v="2001-05-21T21:00:00"/>
  </r>
  <r>
    <x v="33"/>
    <x v="1"/>
    <n v="1530000"/>
    <n v="382.5"/>
    <n v="1265457"/>
    <d v="2001-05-18T08:47:39"/>
    <s v="El Paso Merchant Energy, L.P."/>
    <x v="1"/>
    <x v="0"/>
    <x v="0"/>
    <x v="1"/>
    <x v="2"/>
    <n v="49209"/>
    <s v="US Gas Basis     Waha                    Jun-Oct01       USD/MM"/>
    <x v="4"/>
    <x v="0"/>
    <x v="0"/>
    <x v="1"/>
    <x v="0"/>
    <n v="-1.4999999999999999E-2"/>
    <s v="GREGH002"/>
    <s v="EBASS"/>
    <s v="FT-Texas"/>
    <x v="1"/>
    <x v="0"/>
    <x v="1"/>
    <n v="96045266"/>
    <s v="VA5968.1"/>
    <n v="53350"/>
    <d v="2001-06-01T00:00:00"/>
    <d v="2001-10-31T00:00:00"/>
  </r>
  <r>
    <x v="33"/>
    <x v="0"/>
    <n v="400"/>
    <n v="3"/>
    <n v="1265476"/>
    <d v="2001-05-18T08:48:0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239.1"/>
    <n v="12"/>
    <d v="2001-05-21T21:00:00"/>
    <d v="2001-05-21T21:00:00"/>
  </r>
  <r>
    <x v="33"/>
    <x v="2"/>
    <n v="3200"/>
    <n v="16"/>
    <n v="1268344"/>
    <d v="2001-05-18T13:35:12"/>
    <s v="Aquila Energy Marketing Corporation"/>
    <x v="1"/>
    <x v="0"/>
    <x v="0"/>
    <x v="0"/>
    <x v="10"/>
    <n v="32891"/>
    <s v="US Pwr Phy Unp B ERCOT Peak              22-25May01      USD/MWh"/>
    <x v="3"/>
    <x v="0"/>
    <x v="0"/>
    <x v="0"/>
    <x v="0"/>
    <n v="45.5"/>
    <s v="JEFFK003"/>
    <s v="RBALLATO"/>
    <s v="ST-ERCOT"/>
    <x v="0"/>
    <x v="0"/>
    <x v="0"/>
    <n v="96009016"/>
    <n v="615694.1"/>
    <n v="18"/>
    <d v="2001-05-22T21:00:00"/>
    <d v="2001-05-25T21:00:00"/>
  </r>
  <r>
    <x v="33"/>
    <x v="2"/>
    <n v="24000"/>
    <n v="120"/>
    <n v="1268673"/>
    <d v="2001-05-18T14:13:1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.5"/>
    <s v="howardte"/>
    <s v="JQUENET"/>
    <s v="LT-PJM"/>
    <x v="0"/>
    <x v="0"/>
    <x v="0"/>
    <n v="96057479"/>
    <n v="615723.1"/>
    <n v="55134"/>
    <d v="2001-06-01T14:12:00"/>
    <d v="2001-06-30T14:12:00"/>
  </r>
  <r>
    <x v="34"/>
    <x v="2"/>
    <n v="800"/>
    <n v="4"/>
    <n v="1269914"/>
    <d v="2001-05-21T07:08:32"/>
    <s v="Mirant Americas Energy Marketing, L.P."/>
    <x v="0"/>
    <x v="0"/>
    <x v="0"/>
    <x v="0"/>
    <x v="3"/>
    <n v="34721"/>
    <s v="US Pwr Phy Firm  PJM-W OffPk             22May01         USD/MWh"/>
    <x v="3"/>
    <x v="0"/>
    <x v="0"/>
    <x v="0"/>
    <x v="0"/>
    <n v="15.5"/>
    <s v="howardte"/>
    <s v="JQUENET"/>
    <s v="ST-PJM"/>
    <x v="0"/>
    <x v="0"/>
    <x v="0"/>
    <n v="96006417"/>
    <n v="616248.1"/>
    <n v="56264"/>
    <d v="2001-05-22T21:00:00"/>
    <d v="2001-05-22T21:00:00"/>
  </r>
  <r>
    <x v="34"/>
    <x v="2"/>
    <n v="2400"/>
    <n v="12"/>
    <n v="1269954"/>
    <d v="2001-05-21T07:18:30"/>
    <s v="Williams Energy Marketing &amp; Trading Company"/>
    <x v="1"/>
    <x v="0"/>
    <x v="0"/>
    <x v="0"/>
    <x v="3"/>
    <n v="50766"/>
    <s v="US Pwr Phy Firm  NEPOOL Peak             29-31May01      USD/MWh"/>
    <x v="1"/>
    <x v="3"/>
    <x v="0"/>
    <x v="0"/>
    <x v="0"/>
    <n v="54.5"/>
    <s v="JEFFK003"/>
    <s v="PBRODER"/>
    <s v="ST-New England"/>
    <x v="0"/>
    <x v="0"/>
    <x v="0"/>
    <n v="96004396"/>
    <n v="616273.1"/>
    <n v="64245"/>
    <d v="2001-05-29T21:00:00"/>
    <d v="2001-05-31T21:00:00"/>
  </r>
  <r>
    <x v="34"/>
    <x v="0"/>
    <n v="160"/>
    <n v="1.2"/>
    <n v="1270630"/>
    <d v="2001-05-21T08:22:17"/>
    <s v="BP Energy Company"/>
    <x v="1"/>
    <x v="0"/>
    <x v="0"/>
    <x v="0"/>
    <x v="1"/>
    <n v="48326"/>
    <s v="US Pwr Phy CAISO NP15 Peak odd-lot       22May01         USD/MWh"/>
    <x v="1"/>
    <x v="10"/>
    <x v="0"/>
    <x v="0"/>
    <x v="0"/>
    <n v="445"/>
    <s v="EPIER006"/>
    <s v="PPLATTE"/>
    <s v="ST-CA"/>
    <x v="0"/>
    <x v="0"/>
    <x v="0"/>
    <n v="96060365"/>
    <n v="616497.1"/>
    <n v="12"/>
    <d v="2001-05-22T21:00:00"/>
    <d v="2001-05-22T21:00:00"/>
  </r>
  <r>
    <x v="34"/>
    <x v="0"/>
    <n v="400"/>
    <n v="3"/>
    <n v="1270690"/>
    <d v="2001-05-21T08:24:0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0"/>
    <s v="EPIER006"/>
    <s v="CMALLOR"/>
    <s v="ST-CA"/>
    <x v="0"/>
    <x v="0"/>
    <x v="0"/>
    <n v="96060365"/>
    <n v="616505.1"/>
    <n v="12"/>
    <d v="2001-05-22T21:00:00"/>
    <d v="2001-05-22T21:00:00"/>
  </r>
  <r>
    <x v="34"/>
    <x v="0"/>
    <n v="400"/>
    <n v="3"/>
    <n v="1270692"/>
    <d v="2001-05-21T08:24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4"/>
    <s v="EPIER006"/>
    <s v="CMALLOR"/>
    <s v="ST-CA"/>
    <x v="0"/>
    <x v="0"/>
    <x v="0"/>
    <n v="96060365"/>
    <n v="616507.1"/>
    <n v="12"/>
    <d v="2001-05-22T21:00:00"/>
    <d v="2001-05-22T21:00:00"/>
  </r>
  <r>
    <x v="34"/>
    <x v="0"/>
    <n v="400"/>
    <n v="3"/>
    <n v="1270941"/>
    <d v="2001-05-21T08:33:5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5"/>
    <s v="EPIER006"/>
    <s v="CMALLOR"/>
    <s v="ST-CA"/>
    <x v="0"/>
    <x v="0"/>
    <x v="0"/>
    <n v="96060365"/>
    <n v="616541.1"/>
    <n v="12"/>
    <d v="2001-05-22T21:00:00"/>
    <d v="2001-05-22T21:00:00"/>
  </r>
  <r>
    <x v="34"/>
    <x v="0"/>
    <n v="400"/>
    <n v="3"/>
    <n v="1271071"/>
    <d v="2001-05-21T08:39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9"/>
    <s v="EPIER006"/>
    <s v="CMALLOR"/>
    <s v="ST-CA"/>
    <x v="0"/>
    <x v="0"/>
    <x v="0"/>
    <n v="96060365"/>
    <n v="616555.1"/>
    <n v="12"/>
    <d v="2001-05-22T21:00:00"/>
    <d v="2001-05-22T21:00:00"/>
  </r>
  <r>
    <x v="34"/>
    <x v="0"/>
    <n v="400"/>
    <n v="3"/>
    <n v="1271295"/>
    <d v="2001-05-21T08:45:21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31"/>
    <s v="EPIER006"/>
    <s v="CMALLOR"/>
    <s v="ST-CA"/>
    <x v="0"/>
    <x v="0"/>
    <x v="0"/>
    <n v="96060365"/>
    <n v="616570.1"/>
    <n v="12"/>
    <d v="2001-05-22T21:00:00"/>
    <d v="2001-05-22T21:00:00"/>
  </r>
  <r>
    <x v="34"/>
    <x v="0"/>
    <n v="176"/>
    <n v="1.32"/>
    <n v="1271365"/>
    <d v="2001-05-21T08:47:15"/>
    <s v="BP Energy Company"/>
    <x v="1"/>
    <x v="0"/>
    <x v="0"/>
    <x v="0"/>
    <x v="1"/>
    <n v="48328"/>
    <s v="US Pwr Phy CAISO NP15 OffPk odd-lot      22May01         USD/MWh"/>
    <x v="1"/>
    <x v="13"/>
    <x v="0"/>
    <x v="0"/>
    <x v="0"/>
    <n v="227"/>
    <s v="EPIER006"/>
    <s v="PPLATTE"/>
    <s v="ST-CA"/>
    <x v="0"/>
    <x v="0"/>
    <x v="0"/>
    <n v="96060365"/>
    <n v="616575.1"/>
    <n v="12"/>
    <d v="2001-05-22T21:00:00"/>
    <d v="2001-05-22T21:00:00"/>
  </r>
  <r>
    <x v="34"/>
    <x v="1"/>
    <n v="300000"/>
    <n v="75"/>
    <n v="1272374"/>
    <d v="2001-05-21T09:23:09"/>
    <s v="Coral Energy Holding L.P."/>
    <x v="3"/>
    <x v="0"/>
    <x v="0"/>
    <x v="1"/>
    <x v="2"/>
    <n v="38619"/>
    <s v="US Gas Basis     NNG Demarc              Jun01           USD/MM"/>
    <x v="1"/>
    <x v="4"/>
    <x v="0"/>
    <x v="1"/>
    <x v="0"/>
    <n v="-9.5000000000000001E-2"/>
    <s v="FPIC1234"/>
    <s v="ALEWIS"/>
    <s v="GD-CENTRAL"/>
    <x v="1"/>
    <x v="0"/>
    <x v="1"/>
    <n v="96018986"/>
    <s v="VA9074.1"/>
    <n v="49747"/>
    <d v="2001-06-01T21:00:00"/>
    <d v="2001-06-30T21:00:00"/>
  </r>
  <r>
    <x v="34"/>
    <x v="1"/>
    <n v="150000"/>
    <n v="37.5"/>
    <n v="1273224"/>
    <d v="2001-05-21T09:57:17"/>
    <s v="Barrett Resources Corporation"/>
    <x v="3"/>
    <x v="0"/>
    <x v="0"/>
    <x v="1"/>
    <x v="2"/>
    <n v="36135"/>
    <s v="US Gas Basis     NWPL RkyMtn             Jun01           USD/MM"/>
    <x v="1"/>
    <x v="2"/>
    <x v="0"/>
    <x v="1"/>
    <x v="0"/>
    <n v="-1.27"/>
    <s v="SHAL1234"/>
    <s v="FERMIS"/>
    <s v="FT - North West"/>
    <x v="1"/>
    <x v="0"/>
    <x v="1"/>
    <n v="95000337"/>
    <s v="VA9315.1"/>
    <n v="687"/>
    <d v="2001-06-01T21:00:00"/>
    <d v="2001-06-30T21:00:00"/>
  </r>
  <r>
    <x v="34"/>
    <x v="2"/>
    <n v="73600"/>
    <n v="368"/>
    <n v="1273488"/>
    <d v="2001-05-21T10:16:07"/>
    <s v="Williams Energy Marketing &amp; Trading Company"/>
    <x v="4"/>
    <x v="0"/>
    <x v="0"/>
    <x v="0"/>
    <x v="3"/>
    <n v="33278"/>
    <s v="US Pwr Phy Firm  COMED Peak              Oct-Dec01       USD/MWh"/>
    <x v="1"/>
    <x v="3"/>
    <x v="0"/>
    <x v="0"/>
    <x v="0"/>
    <n v="34.950000000000003"/>
    <s v="LRAT1234"/>
    <s v="FSTURM"/>
    <s v="LT-ECAR"/>
    <x v="0"/>
    <x v="0"/>
    <x v="0"/>
    <n v="96004396"/>
    <n v="616712.1"/>
    <n v="64245"/>
    <d v="2001-10-01T17:03:00"/>
    <d v="2001-12-31T17:03:00"/>
  </r>
  <r>
    <x v="34"/>
    <x v="1"/>
    <n v="600000"/>
    <n v="150"/>
    <n v="1273553"/>
    <d v="2001-05-21T10:21:28"/>
    <s v="Duke Energy Trading and Marketing, L.L.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13559"/>
    <s v="VA9471.1"/>
    <n v="54979"/>
    <d v="2001-06-01T21:00:00"/>
    <d v="2001-06-30T21:00:00"/>
  </r>
  <r>
    <x v="34"/>
    <x v="1"/>
    <n v="600000"/>
    <n v="150"/>
    <n v="1273606"/>
    <d v="2001-05-21T10:25:36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MCAR1234"/>
    <s v="PKEAVEY"/>
    <s v="G-DAILY-EST"/>
    <x v="1"/>
    <x v="0"/>
    <x v="1"/>
    <m/>
    <s v="VA9496.1"/>
    <n v="68856"/>
    <d v="2001-06-01T21:00:00"/>
    <d v="2001-06-30T21:00:00"/>
  </r>
  <r>
    <x v="34"/>
    <x v="1"/>
    <n v="600000"/>
    <n v="150"/>
    <n v="1273618"/>
    <d v="2001-05-21T10:26:07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5.1"/>
    <n v="11135"/>
    <d v="2001-06-01T21:00:00"/>
    <d v="2001-06-30T21:00:00"/>
  </r>
  <r>
    <x v="34"/>
    <x v="1"/>
    <n v="600000"/>
    <n v="150"/>
    <n v="1273619"/>
    <d v="2001-05-21T10:26:22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7.1"/>
    <n v="11135"/>
    <d v="2001-06-01T21:00:00"/>
    <d v="2001-06-30T21:00:00"/>
  </r>
  <r>
    <x v="34"/>
    <x v="1"/>
    <n v="300000"/>
    <n v="75"/>
    <n v="1273624"/>
    <d v="2001-05-21T10:26:42"/>
    <s v="Aquila Risk Management Corporation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n v="96041878"/>
    <s v="VA9512.1"/>
    <n v="11135"/>
    <d v="2001-06-01T21:00:00"/>
    <d v="2001-06-30T21:00:00"/>
  </r>
  <r>
    <x v="34"/>
    <x v="1"/>
    <n v="600000"/>
    <n v="150"/>
    <n v="1273645"/>
    <d v="2001-05-21T10:29:05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26.1"/>
    <n v="57399"/>
    <d v="2001-06-01T21:00:00"/>
    <d v="2001-06-30T21:00:00"/>
  </r>
  <r>
    <x v="34"/>
    <x v="1"/>
    <n v="600000"/>
    <n v="150"/>
    <n v="1273654"/>
    <d v="2001-05-21T10:29:3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33.1"/>
    <n v="57399"/>
    <d v="2001-06-01T21:00:00"/>
    <d v="2001-06-30T21:00:00"/>
  </r>
  <r>
    <x v="34"/>
    <x v="2"/>
    <n v="24000"/>
    <n v="120"/>
    <n v="1274030"/>
    <d v="2001-05-21T11:30:28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5.700000000000003"/>
    <s v="CHRISB008"/>
    <s v="FSTURM"/>
    <s v="LT-ECAR"/>
    <x v="0"/>
    <x v="0"/>
    <x v="0"/>
    <n v="96004396"/>
    <n v="616773.1"/>
    <n v="64245"/>
    <d v="2001-09-01T17:03:00"/>
    <d v="2001-09-30T17:03:00"/>
  </r>
  <r>
    <x v="34"/>
    <x v="0"/>
    <n v="146000"/>
    <n v="1095"/>
    <n v="1274407"/>
    <d v="2001-05-21T13:04:40"/>
    <s v="Williams Energy Marketing &amp; Trading Company"/>
    <x v="1"/>
    <x v="0"/>
    <x v="0"/>
    <x v="0"/>
    <x v="0"/>
    <n v="30846"/>
    <s v="US Pwr Phy Firm  PALVE Peak              Jan-Dec02       USD/MWh"/>
    <x v="0"/>
    <x v="0"/>
    <x v="0"/>
    <x v="0"/>
    <x v="0"/>
    <n v="113"/>
    <s v="EPIER006"/>
    <s v="MMOTLEY"/>
    <s v="ST-SW"/>
    <x v="0"/>
    <x v="0"/>
    <x v="0"/>
    <n v="96004396"/>
    <n v="616926.1"/>
    <n v="64245"/>
    <d v="2002-01-01T16:51:00"/>
    <d v="2002-12-31T16:51:00"/>
  </r>
  <r>
    <x v="34"/>
    <x v="1"/>
    <n v="600000"/>
    <n v="150"/>
    <n v="1274674"/>
    <d v="2001-05-21T13:47:11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m/>
    <s v="VB0260.1"/>
    <n v="68856"/>
    <d v="2001-06-01T21:00:00"/>
    <d v="2001-06-30T21:00:00"/>
  </r>
  <r>
    <x v="34"/>
    <x v="1"/>
    <n v="150000"/>
    <n v="37.5"/>
    <n v="1274686"/>
    <d v="2001-05-21T13:48:55"/>
    <s v="Dynegy Marketing and Trade"/>
    <x v="3"/>
    <x v="0"/>
    <x v="0"/>
    <x v="1"/>
    <x v="2"/>
    <n v="36100"/>
    <s v="US Gas Basis     NGI Chicago             Jun01           USD/MM"/>
    <x v="2"/>
    <x v="0"/>
    <x v="0"/>
    <x v="1"/>
    <x v="0"/>
    <n v="7.4999999999999997E-2"/>
    <s v="FPIC1234"/>
    <s v="GSTOREY"/>
    <s v="FT-ONTARIO"/>
    <x v="1"/>
    <x v="0"/>
    <x v="1"/>
    <n v="95000199"/>
    <s v="VB0273.1"/>
    <n v="61981"/>
    <d v="2001-06-01T21:00:00"/>
    <d v="2001-06-30T21:00:00"/>
  </r>
  <r>
    <x v="34"/>
    <x v="1"/>
    <n v="600000"/>
    <n v="150"/>
    <n v="1274696"/>
    <d v="2001-05-21T13:51:0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3.1"/>
    <n v="57399"/>
    <d v="2001-06-01T21:00:00"/>
    <d v="2001-06-30T21:00:00"/>
  </r>
  <r>
    <x v="34"/>
    <x v="1"/>
    <n v="600000"/>
    <n v="150"/>
    <n v="1274697"/>
    <d v="2001-05-21T13:51:39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5.1"/>
    <n v="57399"/>
    <d v="2001-06-01T21:00:00"/>
    <d v="2001-06-30T21:00:00"/>
  </r>
  <r>
    <x v="34"/>
    <x v="2"/>
    <n v="24000"/>
    <n v="120"/>
    <n v="1275059"/>
    <d v="2001-05-21T14:57:53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55.25"/>
    <s v="ZACHA007"/>
    <s v="JQUENET"/>
    <s v="LT-PJM"/>
    <x v="0"/>
    <x v="0"/>
    <x v="0"/>
    <m/>
    <n v="617113.1"/>
    <n v="27457"/>
    <d v="2001-06-01T14:12:00"/>
    <d v="2001-06-30T14:12:00"/>
  </r>
  <r>
    <x v="34"/>
    <x v="2"/>
    <n v="24000"/>
    <n v="120"/>
    <n v="1275071"/>
    <d v="2001-05-21T15:01:01"/>
    <s v="El Paso Merchant Energy, L.P."/>
    <x v="1"/>
    <x v="0"/>
    <x v="0"/>
    <x v="0"/>
    <x v="3"/>
    <n v="3749"/>
    <s v="US Pwr Phy Firm  Cinergy Peak            Jun01           USD/MWh"/>
    <x v="3"/>
    <x v="0"/>
    <x v="0"/>
    <x v="0"/>
    <x v="0"/>
    <n v="55.85"/>
    <s v="ZACHA007"/>
    <s v="CDORLAN"/>
    <s v="ST-ECAR"/>
    <x v="0"/>
    <x v="0"/>
    <x v="0"/>
    <n v="96057469"/>
    <n v="617117.1"/>
    <n v="53350"/>
    <d v="2001-06-01T17:11:00"/>
    <d v="2001-06-30T17:11:00"/>
  </r>
  <r>
    <x v="34"/>
    <x v="1"/>
    <n v="600000"/>
    <n v="150"/>
    <n v="1275122"/>
    <d v="2001-05-21T15:19:30"/>
    <s v="Tenaska Marketing Ventures"/>
    <x v="3"/>
    <x v="0"/>
    <x v="0"/>
    <x v="1"/>
    <x v="4"/>
    <n v="42364"/>
    <s v="US Gas Daily     IF GD/D Waha            Jun01           USD/MM"/>
    <x v="7"/>
    <x v="0"/>
    <x v="0"/>
    <x v="1"/>
    <x v="0"/>
    <n v="0"/>
    <s v="SGRA1234"/>
    <s v="EBASS"/>
    <s v="FT-Texas"/>
    <x v="1"/>
    <x v="0"/>
    <x v="1"/>
    <n v="95001227"/>
    <s v="VB0951.1"/>
    <n v="208"/>
    <d v="2001-06-01T21:00:00"/>
    <d v="2001-06-30T21:00:00"/>
  </r>
  <r>
    <x v="35"/>
    <x v="2"/>
    <n v="800"/>
    <n v="4"/>
    <n v="1275940"/>
    <d v="2001-05-22T06:48:24"/>
    <s v="Select Energy, Inc."/>
    <x v="0"/>
    <x v="0"/>
    <x v="0"/>
    <x v="0"/>
    <x v="3"/>
    <n v="29082"/>
    <s v="US Pwr Phy Firm  NEPOOL Peak             23May01         USD/MWh"/>
    <x v="3"/>
    <x v="0"/>
    <x v="0"/>
    <x v="0"/>
    <x v="0"/>
    <n v="49"/>
    <s v="gregwoysh"/>
    <s v="PBRODER"/>
    <s v="ST-New England"/>
    <x v="0"/>
    <x v="0"/>
    <x v="0"/>
    <n v="96021791"/>
    <n v="617510.1"/>
    <n v="64168"/>
    <d v="2001-05-23T21:00:01"/>
    <d v="2001-05-23T21:00:01"/>
  </r>
  <r>
    <x v="35"/>
    <x v="2"/>
    <n v="800"/>
    <n v="4"/>
    <n v="1276059"/>
    <d v="2001-05-22T07:11:1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9"/>
    <s v="howardte"/>
    <s v="JQUENET"/>
    <s v="ST-PJM"/>
    <x v="0"/>
    <x v="0"/>
    <x v="0"/>
    <m/>
    <n v="617566.1"/>
    <n v="3246"/>
    <d v="2001-05-23T21:00:01"/>
    <d v="2001-05-23T21:00:01"/>
  </r>
  <r>
    <x v="35"/>
    <x v="2"/>
    <n v="800"/>
    <n v="4"/>
    <n v="1276071"/>
    <d v="2001-05-22T07:13:4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700000000000003"/>
    <s v="howardte"/>
    <s v="JQUENET"/>
    <s v="ST-PJM"/>
    <x v="0"/>
    <x v="0"/>
    <x v="0"/>
    <m/>
    <n v="617570.1"/>
    <n v="3246"/>
    <d v="2001-05-23T21:00:01"/>
    <d v="2001-05-23T21:00:01"/>
  </r>
  <r>
    <x v="35"/>
    <x v="2"/>
    <n v="24000"/>
    <n v="120"/>
    <n v="1276104"/>
    <d v="2001-05-22T07:20:20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8"/>
    <s v="BDAH1234"/>
    <s v="DSMITH3"/>
    <s v="LT-ERCOT"/>
    <x v="0"/>
    <x v="0"/>
    <x v="0"/>
    <n v="96060365"/>
    <n v="617589.1"/>
    <n v="12"/>
    <d v="2001-09-01T00:00:00"/>
    <d v="2001-09-30T00:00:00"/>
  </r>
  <r>
    <x v="35"/>
    <x v="0"/>
    <n v="800"/>
    <n v="6"/>
    <n v="1276785"/>
    <d v="2001-05-22T08:10:57"/>
    <s v="BP Energy Company"/>
    <x v="1"/>
    <x v="0"/>
    <x v="0"/>
    <x v="0"/>
    <x v="0"/>
    <n v="50992"/>
    <s v="US Pwr Phy Firm  PALVE Peak              23-24May01      USD/MWh"/>
    <x v="0"/>
    <x v="0"/>
    <x v="0"/>
    <x v="0"/>
    <x v="0"/>
    <n v="385"/>
    <s v="EPIER006"/>
    <s v="TALONSO"/>
    <s v="ST-SW"/>
    <x v="0"/>
    <x v="0"/>
    <x v="0"/>
    <n v="96060365"/>
    <n v="617779.1"/>
    <n v="12"/>
    <d v="2001-05-23T21:00:00"/>
    <d v="2001-05-24T21:00:00"/>
  </r>
  <r>
    <x v="35"/>
    <x v="0"/>
    <n v="12400"/>
    <n v="93"/>
    <n v="1276826"/>
    <d v="2001-05-22T08:13:16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794.1"/>
    <n v="55134"/>
    <d v="2001-07-01T21:00:01"/>
    <d v="2001-07-31T21:00:01"/>
  </r>
  <r>
    <x v="35"/>
    <x v="0"/>
    <n v="12000"/>
    <n v="90"/>
    <n v="1276834"/>
    <d v="2001-05-22T08:13:42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798.1"/>
    <n v="55134"/>
    <d v="2001-09-01T21:00:01"/>
    <d v="2001-09-30T21:00:01"/>
  </r>
  <r>
    <x v="35"/>
    <x v="0"/>
    <n v="800"/>
    <n v="6"/>
    <n v="1276837"/>
    <d v="2001-05-22T08:13:53"/>
    <s v="Mirant Americas Energy Marketing, L.P."/>
    <x v="1"/>
    <x v="0"/>
    <x v="0"/>
    <x v="0"/>
    <x v="1"/>
    <n v="51004"/>
    <s v="US Pwr Phy CAISO NP15 Peak               23-24May01      USD/MWh"/>
    <x v="1"/>
    <x v="1"/>
    <x v="0"/>
    <x v="0"/>
    <x v="0"/>
    <n v="408"/>
    <s v="EPIER006"/>
    <s v="JRICHTE"/>
    <s v="ST-CA"/>
    <x v="0"/>
    <x v="0"/>
    <x v="0"/>
    <n v="96006417"/>
    <n v="617801.1"/>
    <n v="56264"/>
    <d v="2001-05-23T21:00:00"/>
    <d v="2001-05-24T21:00:00"/>
  </r>
  <r>
    <x v="35"/>
    <x v="0"/>
    <n v="800"/>
    <n v="6"/>
    <n v="1276869"/>
    <d v="2001-05-22T08:14:53"/>
    <s v="Mirant Americas Energy Marketing, L.P.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06417"/>
    <n v="617810.1"/>
    <n v="56264"/>
    <d v="2001-05-23T21:00:00"/>
    <d v="2001-05-24T21:00:00"/>
  </r>
  <r>
    <x v="35"/>
    <x v="0"/>
    <n v="800"/>
    <n v="6"/>
    <n v="1276965"/>
    <d v="2001-05-22T08:18:3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60365"/>
    <n v="617847.1"/>
    <n v="12"/>
    <d v="2001-05-23T21:00:00"/>
    <d v="2001-05-24T21:00:00"/>
  </r>
  <r>
    <x v="35"/>
    <x v="0"/>
    <n v="800"/>
    <n v="6"/>
    <n v="1277001"/>
    <d v="2001-05-22T08:19:4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5"/>
    <s v="EPIER006"/>
    <s v="CMALLOR"/>
    <s v="ST-CA"/>
    <x v="0"/>
    <x v="0"/>
    <x v="0"/>
    <n v="96060365"/>
    <n v="617858.1"/>
    <n v="12"/>
    <d v="2001-05-23T21:00:00"/>
    <d v="2001-05-24T21:00:00"/>
  </r>
  <r>
    <x v="35"/>
    <x v="0"/>
    <n v="12400"/>
    <n v="93"/>
    <n v="1277036"/>
    <d v="2001-05-22T08:21:10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50"/>
    <s v="MESPOSITO"/>
    <s v="MDRISC3"/>
    <s v="ST-SW"/>
    <x v="0"/>
    <x v="0"/>
    <x v="0"/>
    <n v="96057479"/>
    <n v="617865.1"/>
    <n v="55134"/>
    <d v="2001-08-01T21:00:01"/>
    <d v="2001-08-31T21:00:01"/>
  </r>
  <r>
    <x v="35"/>
    <x v="0"/>
    <n v="800"/>
    <n v="6"/>
    <n v="1277038"/>
    <d v="2001-05-22T08:21:13"/>
    <s v="Axia Energy, LP"/>
    <x v="1"/>
    <x v="0"/>
    <x v="0"/>
    <x v="0"/>
    <x v="1"/>
    <n v="51010"/>
    <s v="US Pwr Phy CAISO SP15 Peak               23-24May01      USD/MWh"/>
    <x v="0"/>
    <x v="0"/>
    <x v="0"/>
    <x v="0"/>
    <x v="0"/>
    <n v="380"/>
    <s v="EPIER006"/>
    <s v="JRICHTE"/>
    <s v="ST-CA"/>
    <x v="0"/>
    <x v="0"/>
    <x v="0"/>
    <n v="96050496"/>
    <n v="617866.1"/>
    <n v="91219"/>
    <d v="2001-05-23T21:00:00"/>
    <d v="2001-05-24T21:00:00"/>
  </r>
  <r>
    <x v="35"/>
    <x v="0"/>
    <n v="12400"/>
    <n v="93"/>
    <n v="1277110"/>
    <d v="2001-05-22T08:23:11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5"/>
    <s v="MESPOSITO"/>
    <s v="MDRISC3"/>
    <s v="ST-SW"/>
    <x v="0"/>
    <x v="0"/>
    <x v="0"/>
    <n v="96057479"/>
    <n v="617883.1"/>
    <n v="55134"/>
    <d v="2001-08-01T21:00:01"/>
    <d v="2001-08-31T21:00:01"/>
  </r>
  <r>
    <x v="35"/>
    <x v="0"/>
    <n v="12400"/>
    <n v="93"/>
    <n v="1277121"/>
    <d v="2001-05-22T08:23:59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887.1"/>
    <n v="55134"/>
    <d v="2001-07-01T21:00:01"/>
    <d v="2001-07-31T21:00:01"/>
  </r>
  <r>
    <x v="35"/>
    <x v="0"/>
    <n v="12000"/>
    <n v="90"/>
    <n v="1277133"/>
    <d v="2001-05-22T08:24:34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889.1"/>
    <n v="55134"/>
    <d v="2001-09-01T21:00:01"/>
    <d v="2001-09-30T21:00:01"/>
  </r>
  <r>
    <x v="35"/>
    <x v="0"/>
    <n v="192"/>
    <n v="1.44"/>
    <n v="1277421"/>
    <d v="2001-05-22T08:36:40"/>
    <s v="BP Energy Company"/>
    <x v="1"/>
    <x v="0"/>
    <x v="0"/>
    <x v="0"/>
    <x v="1"/>
    <n v="51064"/>
    <s v="US Pwr Phy CAISO NP15 Peak odd-lot       23-24May01      USD/MWh"/>
    <x v="1"/>
    <x v="14"/>
    <x v="0"/>
    <x v="0"/>
    <x v="0"/>
    <n v="410"/>
    <s v="EPIER006"/>
    <s v="PPLATTE"/>
    <s v="ST-CA"/>
    <x v="0"/>
    <x v="0"/>
    <x v="0"/>
    <n v="96060365"/>
    <n v="617959.1"/>
    <n v="12"/>
    <d v="2001-05-23T21:00:00"/>
    <d v="2001-05-24T21:00:00"/>
  </r>
  <r>
    <x v="35"/>
    <x v="0"/>
    <n v="320"/>
    <n v="2.4"/>
    <n v="1277426"/>
    <d v="2001-05-22T08:36:50"/>
    <s v="BP Energy Company"/>
    <x v="1"/>
    <x v="0"/>
    <x v="0"/>
    <x v="0"/>
    <x v="1"/>
    <n v="51090"/>
    <s v="US Pwr Phy CAISO NP15 OffPk odd-lot      23-24May01      USD/MWh"/>
    <x v="1"/>
    <x v="10"/>
    <x v="0"/>
    <x v="0"/>
    <x v="0"/>
    <n v="225"/>
    <s v="EPIER006"/>
    <s v="PPLATTE"/>
    <s v="ST-CA"/>
    <x v="0"/>
    <x v="0"/>
    <x v="0"/>
    <n v="96060365"/>
    <n v="617960.1"/>
    <n v="12"/>
    <d v="2001-05-23T21:00:00"/>
    <d v="2001-05-24T21:00:00"/>
  </r>
  <r>
    <x v="35"/>
    <x v="2"/>
    <n v="4000"/>
    <n v="20"/>
    <n v="1277512"/>
    <d v="2001-05-22T08:39:30"/>
    <s v="Carolina Power &amp; Light Company"/>
    <x v="1"/>
    <x v="0"/>
    <x v="0"/>
    <x v="0"/>
    <x v="3"/>
    <n v="29070"/>
    <s v="US Pwr Phy Firm  Cinergy Peak            28May-01Jun     USD/MWh"/>
    <x v="1"/>
    <x v="3"/>
    <x v="0"/>
    <x v="0"/>
    <x v="0"/>
    <n v="33"/>
    <s v="ZACHA007"/>
    <s v="CDORLAN"/>
    <s v="ST-ECAR"/>
    <x v="0"/>
    <x v="0"/>
    <x v="0"/>
    <m/>
    <n v="617967.1"/>
    <n v="27457"/>
    <d v="2001-05-28T21:00:01"/>
    <d v="2001-06-01T21:00:01"/>
  </r>
  <r>
    <x v="35"/>
    <x v="0"/>
    <n v="800"/>
    <n v="6"/>
    <n v="1277568"/>
    <d v="2001-05-22T08:41:04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30"/>
    <s v="EPIER006"/>
    <s v="CMALLOR"/>
    <s v="ST-CA"/>
    <x v="0"/>
    <x v="0"/>
    <x v="0"/>
    <n v="96060365"/>
    <n v="617970.1"/>
    <n v="12"/>
    <d v="2001-05-23T21:00:00"/>
    <d v="2001-05-24T21:00:00"/>
  </r>
  <r>
    <x v="35"/>
    <x v="1"/>
    <n v="150000"/>
    <n v="37.5"/>
    <n v="1277628"/>
    <d v="2001-05-22T08:42:41"/>
    <s v="NGTS LLC"/>
    <x v="3"/>
    <x v="0"/>
    <x v="0"/>
    <x v="1"/>
    <x v="4"/>
    <n v="36233"/>
    <s v="US Gas Daily     IF GD/D HSC             Jun01           USD/MM"/>
    <x v="2"/>
    <x v="0"/>
    <x v="0"/>
    <x v="1"/>
    <x v="0"/>
    <n v="0"/>
    <s v="MCAR1234"/>
    <s v="EBASS"/>
    <s v="FT-Texas"/>
    <x v="1"/>
    <x v="0"/>
    <x v="1"/>
    <n v="96017418"/>
    <s v="VB1682.1"/>
    <n v="57700"/>
    <d v="2001-06-01T21:00:01"/>
    <d v="2001-06-30T21:00:01"/>
  </r>
  <r>
    <x v="35"/>
    <x v="0"/>
    <n v="800"/>
    <n v="6"/>
    <n v="1277767"/>
    <d v="2001-05-22T08:47:00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29"/>
    <s v="EPIER006"/>
    <s v="CMALLOR"/>
    <s v="ST-CA"/>
    <x v="0"/>
    <x v="0"/>
    <x v="0"/>
    <n v="96060365"/>
    <n v="617977.1"/>
    <n v="12"/>
    <d v="2001-05-23T21:00:00"/>
    <d v="2001-05-24T21:00:00"/>
  </r>
  <r>
    <x v="35"/>
    <x v="2"/>
    <n v="4000"/>
    <n v="20"/>
    <n v="1278412"/>
    <d v="2001-05-22T09:13:33"/>
    <s v="Florida Power Corporation"/>
    <x v="1"/>
    <x v="0"/>
    <x v="0"/>
    <x v="0"/>
    <x v="3"/>
    <n v="25667"/>
    <s v="US Pwr Phy Firm  TVA Peak                28May-01Jun     USD/MWh"/>
    <x v="1"/>
    <x v="3"/>
    <x v="0"/>
    <x v="0"/>
    <x v="0"/>
    <n v="34.5"/>
    <s v="CHRISB008"/>
    <s v="JKING6"/>
    <s v="ST-SERC"/>
    <x v="0"/>
    <x v="0"/>
    <x v="0"/>
    <m/>
    <n v="618046.1"/>
    <n v="1424"/>
    <d v="2001-05-28T21:00:01"/>
    <d v="2001-06-01T21:00:01"/>
  </r>
  <r>
    <x v="35"/>
    <x v="0"/>
    <n v="12400"/>
    <n v="93"/>
    <n v="1278773"/>
    <d v="2001-05-22T09:26:27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0"/>
    <s v="MESPOSITO"/>
    <s v="MDRISC3"/>
    <s v="ST-SW"/>
    <x v="0"/>
    <x v="0"/>
    <x v="0"/>
    <n v="96057479"/>
    <n v="618075.1"/>
    <n v="55134"/>
    <d v="2001-08-01T21:00:01"/>
    <d v="2001-08-31T21:00:01"/>
  </r>
  <r>
    <x v="35"/>
    <x v="1"/>
    <n v="2295000"/>
    <n v="573.75"/>
    <n v="1279479"/>
    <d v="2001-05-22T10:04:43"/>
    <s v="ONEOK Energy Marketing and Trading Company, L.P."/>
    <x v="3"/>
    <x v="0"/>
    <x v="0"/>
    <x v="1"/>
    <x v="2"/>
    <n v="49209"/>
    <s v="US Gas Basis     Waha                    Jun-Oct01       USD/MM"/>
    <x v="1"/>
    <x v="8"/>
    <x v="0"/>
    <x v="1"/>
    <x v="0"/>
    <n v="-5.0000000000000001E-3"/>
    <s v="SHAL1234"/>
    <s v="EBASS"/>
    <s v="FT-Texas"/>
    <x v="1"/>
    <x v="0"/>
    <x v="1"/>
    <n v="96022095"/>
    <s v="VB2302.1"/>
    <n v="31699"/>
    <d v="2001-06-01T00:00:00"/>
    <d v="2001-10-31T00:00:00"/>
  </r>
  <r>
    <x v="35"/>
    <x v="2"/>
    <n v="24000"/>
    <n v="120"/>
    <n v="1279793"/>
    <d v="2001-05-22T10:36:40"/>
    <s v="El Paso Merchant Energy, L.P."/>
    <x v="1"/>
    <x v="0"/>
    <x v="0"/>
    <x v="0"/>
    <x v="3"/>
    <n v="32554"/>
    <s v="US Pwr Phy Firm  PJM-W Peak              Jun01           USD/MWh"/>
    <x v="1"/>
    <x v="3"/>
    <x v="0"/>
    <x v="0"/>
    <x v="0"/>
    <n v="55"/>
    <s v="ZACHA007"/>
    <s v="JQUENET"/>
    <s v="LT-PJM"/>
    <x v="0"/>
    <x v="0"/>
    <x v="0"/>
    <n v="96057469"/>
    <n v="618214.1"/>
    <n v="53350"/>
    <d v="2001-06-01T14:12:00"/>
    <d v="2001-06-30T14:12:00"/>
  </r>
  <r>
    <x v="35"/>
    <x v="1"/>
    <n v="1070000"/>
    <n v="267.5"/>
    <n v="1279881"/>
    <d v="2001-05-22T10:47:59"/>
    <s v="El Paso Merchant Energy, L.P."/>
    <x v="1"/>
    <x v="0"/>
    <x v="0"/>
    <x v="1"/>
    <x v="2"/>
    <n v="42595"/>
    <s v="US Gas Basis     Trunk/LA                Apr-Oct02       USD/MM"/>
    <x v="1"/>
    <x v="2"/>
    <x v="0"/>
    <x v="1"/>
    <x v="0"/>
    <n v="-0.1"/>
    <s v="GREGH002"/>
    <s v="KRUSCIT"/>
    <s v="Firm Trading Central"/>
    <x v="1"/>
    <x v="0"/>
    <x v="1"/>
    <n v="96045266"/>
    <s v="VB2545.1"/>
    <n v="53350"/>
    <d v="2002-04-01T00:00:00"/>
    <d v="2002-10-31T00:00:00"/>
  </r>
  <r>
    <x v="35"/>
    <x v="1"/>
    <n v="3060000"/>
    <n v="765"/>
    <n v="1279932"/>
    <d v="2001-05-22T10:52:12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4.1"/>
    <n v="53350"/>
    <d v="2001-06-01T00:00:00"/>
    <d v="2001-10-31T00:00:00"/>
  </r>
  <r>
    <x v="35"/>
    <x v="1"/>
    <n v="3060000"/>
    <n v="765"/>
    <n v="1279936"/>
    <d v="2001-05-22T10:53:04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7.1"/>
    <n v="53350"/>
    <d v="2001-06-01T00:00:00"/>
    <d v="2001-10-31T00:00:00"/>
  </r>
  <r>
    <x v="35"/>
    <x v="1"/>
    <n v="3060000"/>
    <n v="765"/>
    <n v="1279952"/>
    <d v="2001-05-22T10:54:49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72.1"/>
    <n v="53350"/>
    <d v="2001-06-01T00:00:00"/>
    <d v="2001-10-31T00:00:00"/>
  </r>
  <r>
    <x v="35"/>
    <x v="0"/>
    <n v="36800"/>
    <n v="276"/>
    <n v="1279991"/>
    <d v="2001-05-22T10:59:39"/>
    <s v="Constellation Power Source, Inc."/>
    <x v="0"/>
    <x v="0"/>
    <x v="0"/>
    <x v="0"/>
    <x v="1"/>
    <n v="50450"/>
    <s v="US Pwr Phy CAISO SP15 Peak               Oct-Dec02       USD/MWh"/>
    <x v="0"/>
    <x v="0"/>
    <x v="0"/>
    <x v="0"/>
    <x v="0"/>
    <n v="48"/>
    <s v="MESPOSITO"/>
    <s v="RBADEER"/>
    <s v="LT-CA"/>
    <x v="0"/>
    <x v="0"/>
    <x v="0"/>
    <n v="96057479"/>
    <n v="618273.1"/>
    <n v="55134"/>
    <d v="2002-10-01T00:00:00"/>
    <d v="2002-12-31T00:00:00"/>
  </r>
  <r>
    <x v="35"/>
    <x v="1"/>
    <n v="150000"/>
    <n v="37.5"/>
    <n v="1280594"/>
    <d v="2001-05-22T12:58:03"/>
    <s v="Avista Energy, Inc."/>
    <x v="1"/>
    <x v="0"/>
    <x v="0"/>
    <x v="1"/>
    <x v="5"/>
    <n v="36400"/>
    <s v="CAN Gas Basis    Sumas                   Jun01           USD/MM"/>
    <x v="1"/>
    <x v="2"/>
    <x v="0"/>
    <x v="1"/>
    <x v="0"/>
    <n v="0.06"/>
    <s v="SCOTTK01"/>
    <s v="CCLARK5"/>
    <s v="INTRA-CAND-BC"/>
    <x v="1"/>
    <x v="0"/>
    <x v="2"/>
    <n v="96016709"/>
    <s v="VB3221.1"/>
    <n v="55265"/>
    <d v="2001-06-01T21:00:01"/>
    <d v="2001-06-30T21:00:01"/>
  </r>
  <r>
    <x v="35"/>
    <x v="2"/>
    <n v="4000"/>
    <n v="20"/>
    <n v="1280920"/>
    <d v="2001-05-22T14:02:14"/>
    <s v="Carolina Power &amp; Light Company"/>
    <x v="1"/>
    <x v="0"/>
    <x v="0"/>
    <x v="0"/>
    <x v="3"/>
    <n v="29070"/>
    <s v="US Pwr Phy Firm  Cinergy Peak            28May-01Jun     USD/MWh"/>
    <x v="3"/>
    <x v="0"/>
    <x v="0"/>
    <x v="0"/>
    <x v="0"/>
    <n v="34.25"/>
    <s v="ZACHA007"/>
    <s v="CDORLAN"/>
    <s v="ST-ECAR"/>
    <x v="0"/>
    <x v="0"/>
    <x v="0"/>
    <m/>
    <n v="618601.1"/>
    <n v="27457"/>
    <d v="2001-05-28T21:00:01"/>
    <d v="2001-06-01T21:00:01"/>
  </r>
  <r>
    <x v="35"/>
    <x v="2"/>
    <n v="24000"/>
    <n v="120"/>
    <n v="1281157"/>
    <d v="2001-05-22T14:52:24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54.25"/>
    <s v="CHRISB008"/>
    <s v="MLORENZ"/>
    <s v="LT-ECAR"/>
    <x v="0"/>
    <x v="0"/>
    <x v="0"/>
    <n v="96004396"/>
    <n v="618733.1"/>
    <n v="64245"/>
    <d v="2001-06-01T17:03:00"/>
    <d v="2001-06-30T17:03:00"/>
  </r>
  <r>
    <x v="35"/>
    <x v="2"/>
    <n v="24000"/>
    <n v="120"/>
    <n v="1281162"/>
    <d v="2001-05-22T14:55:0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howardte"/>
    <s v="JQUENET"/>
    <s v="LT-PJM"/>
    <x v="0"/>
    <x v="0"/>
    <x v="0"/>
    <n v="96057479"/>
    <n v="618742.1"/>
    <n v="55134"/>
    <d v="2001-06-01T14:12:00"/>
    <d v="2001-06-30T14:12:00"/>
  </r>
  <r>
    <x v="36"/>
    <x v="2"/>
    <n v="5600"/>
    <n v="28"/>
    <n v="1282011"/>
    <d v="2001-05-23T06:51:05"/>
    <s v="Virginia Electric and Power Company"/>
    <x v="0"/>
    <x v="0"/>
    <x v="0"/>
    <x v="0"/>
    <x v="3"/>
    <n v="29084"/>
    <s v="US Pwr Phy Firm  PJM-W Peak              25-31May01      USD/MWh"/>
    <x v="3"/>
    <x v="0"/>
    <x v="0"/>
    <x v="0"/>
    <x v="0"/>
    <n v="35.25"/>
    <s v="PJMPower"/>
    <s v="JQUENET"/>
    <s v="ST-PJM"/>
    <x v="0"/>
    <x v="0"/>
    <x v="0"/>
    <m/>
    <n v="619001.1"/>
    <n v="3246"/>
    <d v="2001-05-25T21:00:00"/>
    <d v="2001-05-31T21:00:00"/>
  </r>
  <r>
    <x v="36"/>
    <x v="2"/>
    <n v="800"/>
    <n v="4"/>
    <n v="1282015"/>
    <d v="2001-05-23T06:52:28"/>
    <s v="Select Energy, Inc."/>
    <x v="0"/>
    <x v="0"/>
    <x v="0"/>
    <x v="0"/>
    <x v="3"/>
    <n v="29082"/>
    <s v="US Pwr Phy Firm  NEPOOL Peak             24May01         USD/MWh"/>
    <x v="3"/>
    <x v="0"/>
    <x v="0"/>
    <x v="0"/>
    <x v="0"/>
    <n v="45.25"/>
    <s v="NepoolDesk"/>
    <s v="PBRODER"/>
    <s v="ST-New England"/>
    <x v="0"/>
    <x v="0"/>
    <x v="0"/>
    <n v="96021791"/>
    <n v="619006.1"/>
    <n v="64168"/>
    <d v="2001-05-24T21:00:00"/>
    <d v="2001-05-24T21:00:00"/>
  </r>
  <r>
    <x v="36"/>
    <x v="2"/>
    <n v="800"/>
    <n v="4"/>
    <n v="1282037"/>
    <d v="2001-05-23T06:59:3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.25"/>
    <s v="PJMPower"/>
    <s v="JQUENET"/>
    <s v="ST-PJM"/>
    <x v="0"/>
    <x v="0"/>
    <x v="0"/>
    <m/>
    <n v="619027.1"/>
    <n v="3246"/>
    <d v="2001-05-25T21:00:00"/>
    <d v="2001-05-25T21:00:00"/>
  </r>
  <r>
    <x v="36"/>
    <x v="2"/>
    <n v="800"/>
    <n v="4"/>
    <n v="1282038"/>
    <d v="2001-05-23T06:59:4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"/>
    <s v="PJMPower"/>
    <s v="JQUENET"/>
    <s v="ST-PJM"/>
    <x v="0"/>
    <x v="0"/>
    <x v="0"/>
    <m/>
    <n v="619028.1"/>
    <n v="3246"/>
    <d v="2001-05-25T21:00:00"/>
    <d v="2001-05-25T21:00:00"/>
  </r>
  <r>
    <x v="36"/>
    <x v="0"/>
    <n v="12400"/>
    <n v="93"/>
    <n v="1282889"/>
    <d v="2001-05-23T08:20:59"/>
    <s v="NRG Power Marketing Inc."/>
    <x v="0"/>
    <x v="0"/>
    <x v="0"/>
    <x v="0"/>
    <x v="0"/>
    <n v="40715"/>
    <s v="US Pwr Phy Firm  PALVE Peak              Aug01           USD/MWh"/>
    <x v="0"/>
    <x v="0"/>
    <x v="0"/>
    <x v="0"/>
    <x v="0"/>
    <n v="426"/>
    <s v="POWERWEST"/>
    <s v="MMOTLEY"/>
    <s v="ST-SW"/>
    <x v="0"/>
    <x v="0"/>
    <x v="0"/>
    <m/>
    <n v="619326.1"/>
    <n v="69121"/>
    <d v="2001-08-01T21:00:00"/>
    <d v="2001-08-31T21:00:00"/>
  </r>
  <r>
    <x v="36"/>
    <x v="2"/>
    <n v="47200"/>
    <n v="236"/>
    <n v="1283153"/>
    <d v="2001-05-23T08:33:41"/>
    <s v="Aquila Energy Marketing Corporation"/>
    <x v="4"/>
    <x v="0"/>
    <x v="0"/>
    <x v="0"/>
    <x v="10"/>
    <n v="34839"/>
    <s v="US Pwr Phy Unp B ERCOT Peak              Jan-Feb02       USD/MWh"/>
    <x v="1"/>
    <x v="3"/>
    <x v="0"/>
    <x v="0"/>
    <x v="0"/>
    <n v="40.5"/>
    <s v="BDAH1234"/>
    <s v="DSMITH3"/>
    <s v="LT-ERCOT"/>
    <x v="0"/>
    <x v="0"/>
    <x v="0"/>
    <n v="96009016"/>
    <n v="619389.1"/>
    <n v="18"/>
    <d v="2002-01-01T00:00:00"/>
    <d v="2002-02-28T00:00:00"/>
  </r>
  <r>
    <x v="36"/>
    <x v="2"/>
    <n v="24000"/>
    <n v="120"/>
    <n v="1283297"/>
    <d v="2001-05-23T08:37:4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5.5"/>
    <s v="ZACHA007"/>
    <s v="FSTURM"/>
    <s v="LT-ECAR"/>
    <x v="0"/>
    <x v="0"/>
    <x v="0"/>
    <m/>
    <n v="619410.1"/>
    <n v="27457"/>
    <d v="2002-06-01T17:11:00"/>
    <d v="2002-06-30T17:11:00"/>
  </r>
  <r>
    <x v="36"/>
    <x v="0"/>
    <n v="12000"/>
    <n v="90"/>
    <n v="1284795"/>
    <d v="2001-05-23T09:26:24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7"/>
    <s v="POWERWEST"/>
    <s v="MMOTLEY"/>
    <s v="ST-SW"/>
    <x v="0"/>
    <x v="0"/>
    <x v="0"/>
    <n v="96057469"/>
    <n v="619578.1"/>
    <n v="53350"/>
    <d v="2001-09-01T21:00:00"/>
    <d v="2001-09-30T21:00:00"/>
  </r>
  <r>
    <x v="36"/>
    <x v="2"/>
    <n v="49600"/>
    <n v="248"/>
    <n v="1284914"/>
    <d v="2001-05-23T09:32:06"/>
    <s v="Mirant Americas Energy Marketing, L.P."/>
    <x v="1"/>
    <x v="0"/>
    <x v="0"/>
    <x v="0"/>
    <x v="3"/>
    <n v="7474"/>
    <s v="US Pwr Phy Firm  NEPOOL Peak             Jul-Aug01       USD/MWh"/>
    <x v="3"/>
    <x v="0"/>
    <x v="0"/>
    <x v="0"/>
    <x v="0"/>
    <n v="83"/>
    <s v="JEFFK003"/>
    <s v="DDAVIS"/>
    <s v="LT-New England"/>
    <x v="0"/>
    <x v="0"/>
    <x v="0"/>
    <n v="96006417"/>
    <n v="619605.1"/>
    <n v="56264"/>
    <d v="2001-07-01T17:11:00"/>
    <d v="2001-08-31T17:11:00"/>
  </r>
  <r>
    <x v="36"/>
    <x v="0"/>
    <n v="12000"/>
    <n v="90"/>
    <n v="1285018"/>
    <d v="2001-05-23T09:35:27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0"/>
    <s v="POWERWEST"/>
    <s v="MMOTLEY"/>
    <s v="ST-SW"/>
    <x v="0"/>
    <x v="0"/>
    <x v="0"/>
    <n v="96057469"/>
    <n v="619616.1"/>
    <n v="53350"/>
    <d v="2001-09-01T21:00:00"/>
    <d v="2001-09-30T21:00:00"/>
  </r>
  <r>
    <x v="36"/>
    <x v="1"/>
    <n v="750000"/>
    <n v="187.5"/>
    <n v="1285549"/>
    <d v="2001-05-23T10:06:48"/>
    <s v="El Paso Merchant Energy, L.P."/>
    <x v="1"/>
    <x v="0"/>
    <x v="0"/>
    <x v="1"/>
    <x v="2"/>
    <n v="36165"/>
    <s v="US Gas Basis     TETCO ELA               Jun01           USD/MM"/>
    <x v="1"/>
    <x v="9"/>
    <x v="0"/>
    <x v="1"/>
    <x v="0"/>
    <n v="-7.2499999999999995E-2"/>
    <s v="GREGH002"/>
    <s v="SBRAWNE"/>
    <s v="FT-East"/>
    <x v="1"/>
    <x v="0"/>
    <x v="1"/>
    <n v="96045266"/>
    <s v="VB5189.1"/>
    <n v="53350"/>
    <d v="2001-06-01T21:00:00"/>
    <d v="2001-06-30T21:00:00"/>
  </r>
  <r>
    <x v="36"/>
    <x v="1"/>
    <n v="300000"/>
    <n v="75"/>
    <n v="1285554"/>
    <d v="2001-05-23T10:07:35"/>
    <s v="e prime, inc."/>
    <x v="3"/>
    <x v="0"/>
    <x v="0"/>
    <x v="1"/>
    <x v="2"/>
    <n v="33999"/>
    <s v="US Gas Basis     HSC                     Jun01           USD/MM"/>
    <x v="1"/>
    <x v="4"/>
    <x v="0"/>
    <x v="1"/>
    <x v="0"/>
    <n v="0.03"/>
    <s v="GLEE1234"/>
    <s v="EBASS"/>
    <s v="FT-Texas"/>
    <x v="1"/>
    <x v="0"/>
    <x v="1"/>
    <n v="96003709"/>
    <s v="VB5192.1"/>
    <n v="51163"/>
    <d v="2001-06-01T00:00:00"/>
    <d v="2001-06-30T00:00:00"/>
  </r>
  <r>
    <x v="36"/>
    <x v="1"/>
    <n v="300000"/>
    <n v="75"/>
    <n v="1285618"/>
    <d v="2001-05-23T10:14:56"/>
    <s v="Tenaska Marketing Ventures"/>
    <x v="1"/>
    <x v="0"/>
    <x v="0"/>
    <x v="1"/>
    <x v="2"/>
    <n v="47099"/>
    <s v="US Gas Basis     Waha                    Jun01           USD/MM"/>
    <x v="4"/>
    <x v="0"/>
    <x v="0"/>
    <x v="1"/>
    <x v="0"/>
    <n v="-0.05"/>
    <s v="CHRISW001"/>
    <s v="EBASS"/>
    <s v="FT-Texas"/>
    <x v="1"/>
    <x v="0"/>
    <x v="1"/>
    <n v="95001227"/>
    <s v="VB5229.1"/>
    <n v="208"/>
    <d v="2001-06-01T21:00:00"/>
    <d v="2001-06-30T21:00:00"/>
  </r>
  <r>
    <x v="36"/>
    <x v="1"/>
    <n v="300000"/>
    <n v="75"/>
    <n v="1285729"/>
    <d v="2001-05-23T10:26:41"/>
    <s v="El Paso Merchant Energy, L.P."/>
    <x v="1"/>
    <x v="0"/>
    <x v="0"/>
    <x v="1"/>
    <x v="2"/>
    <n v="47099"/>
    <s v="US Gas Basis     Waha                    Jun01           USD/MM"/>
    <x v="4"/>
    <x v="0"/>
    <x v="0"/>
    <x v="1"/>
    <x v="0"/>
    <n v="-5.2499999999999998E-2"/>
    <s v="CHRISW001"/>
    <s v="EBASS"/>
    <s v="FT-Texas"/>
    <x v="1"/>
    <x v="0"/>
    <x v="1"/>
    <n v="96045266"/>
    <s v="VB5276.1"/>
    <n v="53350"/>
    <d v="2001-06-01T21:00:00"/>
    <d v="2001-06-30T21:00:00"/>
  </r>
  <r>
    <x v="36"/>
    <x v="1"/>
    <n v="300000"/>
    <n v="75"/>
    <n v="1285947"/>
    <d v="2001-05-23T11:00:49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0.1"/>
    <n v="68856"/>
    <d v="2001-06-01T21:00:00"/>
    <d v="2001-06-30T21:00:00"/>
  </r>
  <r>
    <x v="36"/>
    <x v="1"/>
    <n v="300000"/>
    <n v="75"/>
    <n v="1285952"/>
    <d v="2001-05-23T11:01:55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5.1"/>
    <n v="68856"/>
    <d v="2001-06-01T21:00:00"/>
    <d v="2001-06-30T21:00:00"/>
  </r>
  <r>
    <x v="36"/>
    <x v="1"/>
    <n v="600000"/>
    <n v="150"/>
    <n v="1285959"/>
    <d v="2001-05-23T11:03:42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5411.1"/>
    <n v="57399"/>
    <d v="2001-06-01T21:00:00"/>
    <d v="2001-06-30T21:00:00"/>
  </r>
  <r>
    <x v="36"/>
    <x v="1"/>
    <n v="150000"/>
    <n v="37.5"/>
    <n v="1286245"/>
    <d v="2001-05-23T11:54:09"/>
    <s v="Tenaska Marketing Ventures"/>
    <x v="1"/>
    <x v="0"/>
    <x v="0"/>
    <x v="1"/>
    <x v="2"/>
    <n v="36137"/>
    <s v="US Gas Basis     PEPL                    Jun01           USD/MM"/>
    <x v="1"/>
    <x v="2"/>
    <x v="0"/>
    <x v="1"/>
    <x v="0"/>
    <n v="-0.105"/>
    <s v="CHRISW001"/>
    <s v="ALEWIS"/>
    <s v="GD-CENTRAL"/>
    <x v="1"/>
    <x v="0"/>
    <x v="1"/>
    <n v="95001227"/>
    <s v="VB5658.1"/>
    <n v="208"/>
    <d v="2001-06-01T21:00:00"/>
    <d v="2001-06-30T21:00:00"/>
  </r>
  <r>
    <x v="36"/>
    <x v="1"/>
    <n v="2295000"/>
    <n v="573.75"/>
    <n v="1286278"/>
    <d v="2001-05-23T12:03:43"/>
    <s v="El Paso Merchant Energy, L.P."/>
    <x v="1"/>
    <x v="0"/>
    <x v="0"/>
    <x v="1"/>
    <x v="2"/>
    <n v="49203"/>
    <s v="US Gas Basis     HSC                     Jun-Oct01       USD/MM"/>
    <x v="1"/>
    <x v="8"/>
    <x v="0"/>
    <x v="1"/>
    <x v="0"/>
    <n v="0.03"/>
    <s v="CHRISW001"/>
    <s v="EBASS"/>
    <s v="FT-Texas"/>
    <x v="1"/>
    <x v="0"/>
    <x v="1"/>
    <n v="96045266"/>
    <s v="VB5685.1"/>
    <n v="53350"/>
    <d v="2001-06-01T00:00:00"/>
    <d v="2001-10-31T00:00:00"/>
  </r>
  <r>
    <x v="36"/>
    <x v="1"/>
    <n v="1500000"/>
    <n v="375"/>
    <n v="1286279"/>
    <d v="2001-05-23T12:03:56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CHRISW001"/>
    <s v="EBASS"/>
    <s v="FT-Texas"/>
    <x v="1"/>
    <x v="0"/>
    <x v="1"/>
    <n v="96045266"/>
    <s v="VB5687.1"/>
    <n v="53350"/>
    <d v="2001-06-01T00:00:00"/>
    <d v="2001-06-30T00:00:00"/>
  </r>
  <r>
    <x v="36"/>
    <x v="2"/>
    <n v="4000"/>
    <n v="20"/>
    <n v="1286461"/>
    <d v="2001-05-23T12:36:46"/>
    <s v="Virginia Electric and Power Company"/>
    <x v="0"/>
    <x v="0"/>
    <x v="0"/>
    <x v="0"/>
    <x v="3"/>
    <n v="51148"/>
    <s v="US Pwr Phy Firm  PJM-W Peak              04-08Jun01      USD/MWh"/>
    <x v="3"/>
    <x v="0"/>
    <x v="0"/>
    <x v="0"/>
    <x v="0"/>
    <n v="60.25"/>
    <s v="PJMPower"/>
    <s v="JQUENET"/>
    <s v="ST-PJM"/>
    <x v="0"/>
    <x v="0"/>
    <x v="0"/>
    <m/>
    <n v="620370.1"/>
    <n v="3246"/>
    <d v="2001-06-04T21:00:00"/>
    <d v="2001-06-08T21:00:00"/>
  </r>
  <r>
    <x v="36"/>
    <x v="0"/>
    <n v="12400"/>
    <n v="93"/>
    <n v="1286818"/>
    <d v="2001-05-23T13:05:22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38"/>
    <s v="POWERWEST"/>
    <s v="MDRISC3"/>
    <s v="ST-SW"/>
    <x v="0"/>
    <x v="0"/>
    <x v="0"/>
    <n v="96057479"/>
    <n v="620450.1"/>
    <n v="55134"/>
    <d v="2001-08-01T21:00:00"/>
    <d v="2001-08-31T21:00:00"/>
  </r>
  <r>
    <x v="36"/>
    <x v="0"/>
    <n v="12400"/>
    <n v="93"/>
    <n v="1286823"/>
    <d v="2001-05-23T13:05:38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6"/>
    <s v="POWERWEST"/>
    <s v="MDRISC3"/>
    <s v="ST-SW"/>
    <x v="0"/>
    <x v="0"/>
    <x v="0"/>
    <n v="96057479"/>
    <n v="620451.1"/>
    <n v="55134"/>
    <d v="2001-07-01T21:00:00"/>
    <d v="2001-07-31T21:00:00"/>
  </r>
  <r>
    <x v="36"/>
    <x v="2"/>
    <n v="24000"/>
    <n v="120"/>
    <n v="1287068"/>
    <d v="2001-05-23T13:20:1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4.75"/>
    <s v="ZACHA007"/>
    <s v="FSTURM"/>
    <s v="LT-ECAR"/>
    <x v="0"/>
    <x v="0"/>
    <x v="0"/>
    <m/>
    <n v="620481.1"/>
    <n v="27457"/>
    <d v="2002-06-01T17:11:00"/>
    <d v="2002-06-30T17:11:00"/>
  </r>
  <r>
    <x v="36"/>
    <x v="2"/>
    <n v="24000"/>
    <n v="120"/>
    <n v="1287302"/>
    <d v="2001-05-23T13:35:51"/>
    <s v="Allegheny Energy Supply Company, LLC"/>
    <x v="1"/>
    <x v="0"/>
    <x v="0"/>
    <x v="0"/>
    <x v="3"/>
    <n v="26302"/>
    <s v="US Pwr Phy Firm  TVA Peak                Jun01           USD/MWh"/>
    <x v="1"/>
    <x v="3"/>
    <x v="0"/>
    <x v="0"/>
    <x v="0"/>
    <n v="60.75"/>
    <s v="CHRISB008"/>
    <s v="JKING6"/>
    <s v="LT-SERC"/>
    <x v="0"/>
    <x v="0"/>
    <x v="0"/>
    <n v="96037738"/>
    <n v="620519.1"/>
    <n v="72209"/>
    <d v="2001-06-01T14:25:00"/>
    <d v="2001-06-30T14:25:00"/>
  </r>
  <r>
    <x v="36"/>
    <x v="1"/>
    <n v="1530000"/>
    <n v="382.5"/>
    <n v="1287330"/>
    <d v="2001-05-23T13:37:26"/>
    <s v="El Paso Merchant Energy, L.P."/>
    <x v="1"/>
    <x v="0"/>
    <x v="0"/>
    <x v="1"/>
    <x v="2"/>
    <n v="47858"/>
    <s v="US Gas Basis     NGPL LA                 Jun-Oct01       USD/MM"/>
    <x v="1"/>
    <x v="4"/>
    <x v="0"/>
    <x v="1"/>
    <x v="0"/>
    <n v="-7.0000000000000007E-2"/>
    <s v="GREGH002"/>
    <s v="KRUSCIT"/>
    <s v="Firm Trading Central"/>
    <x v="1"/>
    <x v="0"/>
    <x v="1"/>
    <n v="96045266"/>
    <s v="VB6514.1"/>
    <n v="53350"/>
    <d v="2001-06-01T00:00:00"/>
    <d v="2001-10-31T00:00:00"/>
  </r>
  <r>
    <x v="36"/>
    <x v="2"/>
    <n v="800"/>
    <n v="4"/>
    <n v="1287350"/>
    <d v="2001-05-23T13:39:51"/>
    <s v="El Paso Merchant Energy, L.P."/>
    <x v="1"/>
    <x v="0"/>
    <x v="0"/>
    <x v="0"/>
    <x v="3"/>
    <n v="29086"/>
    <s v="US Pwr Phy Firm  PJM-W Peak              25May01         USD/MWh"/>
    <x v="3"/>
    <x v="0"/>
    <x v="0"/>
    <x v="0"/>
    <x v="0"/>
    <n v="30.75"/>
    <s v="JEFFK003"/>
    <s v="JQUENET"/>
    <s v="ST-PJM"/>
    <x v="0"/>
    <x v="0"/>
    <x v="0"/>
    <n v="96057469"/>
    <n v="620543.1"/>
    <n v="53350"/>
    <d v="2001-05-25T21:00:00"/>
    <d v="2001-05-25T21:00:00"/>
  </r>
  <r>
    <x v="36"/>
    <x v="1"/>
    <n v="1500000"/>
    <n v="375"/>
    <n v="1287419"/>
    <d v="2001-05-23T13:44:58"/>
    <s v="AEP Energy Services, Inc."/>
    <x v="1"/>
    <x v="0"/>
    <x v="0"/>
    <x v="1"/>
    <x v="2"/>
    <n v="37083"/>
    <s v="US Gas Basis     HHub                    Jun01           USD/MM"/>
    <x v="11"/>
    <x v="0"/>
    <x v="0"/>
    <x v="1"/>
    <x v="0"/>
    <n v="-2.5000000000000001E-3"/>
    <s v="GREGH002"/>
    <s v="SBRAWNE"/>
    <s v="FT-East"/>
    <x v="1"/>
    <x v="0"/>
    <x v="1"/>
    <n v="96021110"/>
    <s v="VB6580.1"/>
    <n v="57399"/>
    <d v="2001-06-01T21:00:00"/>
    <d v="2001-06-30T21:00:00"/>
  </r>
  <r>
    <x v="36"/>
    <x v="2"/>
    <n v="12800"/>
    <n v="64"/>
    <n v="1287771"/>
    <d v="2001-05-23T14:49:29"/>
    <s v="BP Energy Company"/>
    <x v="1"/>
    <x v="0"/>
    <x v="0"/>
    <x v="0"/>
    <x v="10"/>
    <n v="50788"/>
    <s v="US Pwr Phy Unp B ERCOT Peak              01-08Jun01      USD/MWh"/>
    <x v="5"/>
    <x v="0"/>
    <x v="0"/>
    <x v="0"/>
    <x v="0"/>
    <n v="51.75"/>
    <s v="JEFFK003"/>
    <s v="RBALLATO"/>
    <s v="LT-ERCOT"/>
    <x v="0"/>
    <x v="0"/>
    <x v="0"/>
    <n v="96060365"/>
    <n v="620703.1"/>
    <n v="12"/>
    <d v="2001-06-01T00:00:00"/>
    <d v="2001-06-08T00:00:00"/>
  </r>
  <r>
    <x v="37"/>
    <x v="2"/>
    <n v="24000"/>
    <n v="120"/>
    <n v="1288459"/>
    <d v="2001-05-24T06:41:5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2.25"/>
    <s v="PJMPower"/>
    <s v="JQUENET"/>
    <s v="LT-PJM"/>
    <x v="0"/>
    <x v="0"/>
    <x v="0"/>
    <n v="96057479"/>
    <n v="620974.1"/>
    <n v="55134"/>
    <d v="2001-06-01T14:12:00"/>
    <d v="2001-06-30T14:12:00"/>
  </r>
  <r>
    <x v="37"/>
    <x v="2"/>
    <n v="800"/>
    <n v="4"/>
    <n v="1288501"/>
    <d v="2001-05-24T06:52:11"/>
    <s v="Select Energy, Inc."/>
    <x v="0"/>
    <x v="0"/>
    <x v="0"/>
    <x v="0"/>
    <x v="3"/>
    <n v="29082"/>
    <s v="US Pwr Phy Firm  NEPOOL Peak             25May01         USD/MWh"/>
    <x v="3"/>
    <x v="0"/>
    <x v="0"/>
    <x v="0"/>
    <x v="0"/>
    <n v="44.75"/>
    <s v="NepoolDesk"/>
    <s v="PBRODER"/>
    <s v="ST-New England"/>
    <x v="0"/>
    <x v="0"/>
    <x v="0"/>
    <n v="96021791"/>
    <n v="621012.1"/>
    <n v="64168"/>
    <d v="2001-05-25T21:00:00"/>
    <d v="2001-05-25T21:00:00"/>
  </r>
  <r>
    <x v="37"/>
    <x v="2"/>
    <n v="800"/>
    <n v="4"/>
    <n v="1288506"/>
    <d v="2001-05-24T06:53:53"/>
    <s v="Williams Energy Marketing &amp; Trading Company"/>
    <x v="1"/>
    <x v="0"/>
    <x v="0"/>
    <x v="0"/>
    <x v="3"/>
    <n v="29075"/>
    <s v="US Pwr Phy Firm  Entergy Peak            25May01         USD/MWh"/>
    <x v="3"/>
    <x v="0"/>
    <x v="0"/>
    <x v="0"/>
    <x v="0"/>
    <n v="26.75"/>
    <s v="CHRISB008"/>
    <s v="MCARSON2"/>
    <s v="ST-SPP"/>
    <x v="0"/>
    <x v="0"/>
    <x v="0"/>
    <n v="96004396"/>
    <n v="621017.1"/>
    <n v="64245"/>
    <d v="2001-05-25T21:00:00"/>
    <d v="2001-05-25T21:00:00"/>
  </r>
  <r>
    <x v="37"/>
    <x v="2"/>
    <n v="24000"/>
    <n v="120"/>
    <n v="1288626"/>
    <d v="2001-05-24T07:21:28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1.75"/>
    <s v="PJMPower"/>
    <s v="JQUENET"/>
    <s v="LT-PJM"/>
    <x v="0"/>
    <x v="0"/>
    <x v="0"/>
    <n v="96057479"/>
    <n v="621097.1"/>
    <n v="55134"/>
    <d v="2001-06-01T14:12:00"/>
    <d v="2001-06-30T14:12:00"/>
  </r>
  <r>
    <x v="37"/>
    <x v="2"/>
    <n v="24000"/>
    <n v="120"/>
    <n v="1288805"/>
    <d v="2001-05-24T07:43:36"/>
    <s v="Allegheny Energy Supply Company, LLC"/>
    <x v="1"/>
    <x v="0"/>
    <x v="0"/>
    <x v="0"/>
    <x v="3"/>
    <n v="26311"/>
    <s v="US Pwr Phy Firm  Entergy Peak            Jun01           USD/MWh"/>
    <x v="3"/>
    <x v="0"/>
    <x v="0"/>
    <x v="0"/>
    <x v="0"/>
    <n v="72.5"/>
    <s v="CHRISB008"/>
    <s v="MCARSON2"/>
    <s v="LT-SPP"/>
    <x v="0"/>
    <x v="0"/>
    <x v="0"/>
    <n v="96037738"/>
    <n v="621144.1"/>
    <n v="72209"/>
    <d v="2001-06-01T14:16:00"/>
    <d v="2001-06-30T14:16:00"/>
  </r>
  <r>
    <x v="37"/>
    <x v="2"/>
    <n v="24000"/>
    <n v="120"/>
    <n v="1288858"/>
    <d v="2001-05-24T07:49:09"/>
    <s v="BP Energy Company"/>
    <x v="1"/>
    <x v="0"/>
    <x v="0"/>
    <x v="0"/>
    <x v="3"/>
    <n v="26116"/>
    <s v="US Pwr Phy Firm  Cinergy Peak            Jun02           USD/MWh"/>
    <x v="1"/>
    <x v="3"/>
    <x v="0"/>
    <x v="0"/>
    <x v="0"/>
    <n v="55.25"/>
    <s v="ZACHA007"/>
    <s v="FSTURM"/>
    <s v="LT-ECAR"/>
    <x v="0"/>
    <x v="0"/>
    <x v="0"/>
    <n v="96060365"/>
    <n v="621168.1"/>
    <n v="12"/>
    <d v="2002-06-01T17:11:00"/>
    <d v="2002-06-30T17:11:00"/>
  </r>
  <r>
    <x v="37"/>
    <x v="2"/>
    <n v="24000"/>
    <n v="120"/>
    <n v="1288905"/>
    <d v="2001-05-24T07:51:3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2.5"/>
    <s v="PJMPower"/>
    <s v="JQUENET"/>
    <s v="LT-PJM"/>
    <x v="0"/>
    <x v="0"/>
    <x v="0"/>
    <n v="96057479"/>
    <n v="621179.1"/>
    <n v="55134"/>
    <d v="2001-06-01T14:12:00"/>
    <d v="2001-06-30T14:12:00"/>
  </r>
  <r>
    <x v="37"/>
    <x v="2"/>
    <n v="800"/>
    <n v="4"/>
    <n v="1288934"/>
    <d v="2001-05-24T07:52:42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8"/>
    <s v="PJMPower"/>
    <s v="JQUENET"/>
    <s v="ST-PJM"/>
    <x v="0"/>
    <x v="0"/>
    <x v="0"/>
    <m/>
    <n v="621184.1"/>
    <n v="3246"/>
    <d v="2001-05-25T21:00:00"/>
    <d v="2001-05-25T21:00:00"/>
  </r>
  <r>
    <x v="37"/>
    <x v="2"/>
    <n v="800"/>
    <n v="4"/>
    <n v="1288936"/>
    <d v="2001-05-24T07:52:47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7"/>
    <s v="PJMPower"/>
    <s v="JQUENET"/>
    <s v="ST-PJM"/>
    <x v="0"/>
    <x v="0"/>
    <x v="0"/>
    <m/>
    <n v="621185.1"/>
    <n v="3246"/>
    <d v="2001-05-25T21:00:00"/>
    <d v="2001-05-25T21:00:00"/>
  </r>
  <r>
    <x v="37"/>
    <x v="2"/>
    <n v="800"/>
    <n v="4"/>
    <n v="1289208"/>
    <d v="2001-05-24T08:06:59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9"/>
    <s v="PJMPower"/>
    <s v="JQUENET"/>
    <s v="ST-PJM"/>
    <x v="0"/>
    <x v="0"/>
    <x v="0"/>
    <m/>
    <n v="621256.1"/>
    <n v="3246"/>
    <d v="2001-05-25T21:00:00"/>
    <d v="2001-05-25T21:00:00"/>
  </r>
  <r>
    <x v="37"/>
    <x v="0"/>
    <n v="12400"/>
    <n v="93"/>
    <n v="1289851"/>
    <d v="2001-05-24T08:37:02"/>
    <s v="Williams Energy Marketing &amp; Trading Company"/>
    <x v="1"/>
    <x v="0"/>
    <x v="0"/>
    <x v="0"/>
    <x v="0"/>
    <n v="36473"/>
    <s v="US Pwr Phy Firm  PALVE Peak              Jul01           USD/MWh"/>
    <x v="1"/>
    <x v="1"/>
    <x v="0"/>
    <x v="0"/>
    <x v="0"/>
    <n v="375"/>
    <s v="CBOHN010"/>
    <s v="MMOTLEY"/>
    <s v="ST-SW"/>
    <x v="0"/>
    <x v="0"/>
    <x v="0"/>
    <n v="96004396"/>
    <n v="621397.1"/>
    <n v="64245"/>
    <d v="2001-07-01T21:00:00"/>
    <d v="2001-07-31T21:00:00"/>
  </r>
  <r>
    <x v="37"/>
    <x v="2"/>
    <n v="4000"/>
    <n v="20"/>
    <n v="1289996"/>
    <d v="2001-05-24T08:40:41"/>
    <s v="Select Energy, Inc."/>
    <x v="0"/>
    <x v="0"/>
    <x v="0"/>
    <x v="0"/>
    <x v="6"/>
    <n v="51152"/>
    <s v="US Pwr Fin Swap  ISO NY Z-G Peak         04-08Jun01      USD/MWh"/>
    <x v="1"/>
    <x v="3"/>
    <x v="0"/>
    <x v="0"/>
    <x v="0"/>
    <n v="68.5"/>
    <s v="NYSPower"/>
    <s v="GGUPTA"/>
    <s v="ST-New England"/>
    <x v="0"/>
    <x v="0"/>
    <x v="1"/>
    <m/>
    <n v="621409.1"/>
    <n v="64168"/>
    <d v="2001-06-04T21:00:00"/>
    <d v="2001-06-08T21:00:00"/>
  </r>
  <r>
    <x v="37"/>
    <x v="2"/>
    <n v="800"/>
    <n v="4"/>
    <n v="1290189"/>
    <d v="2001-05-24T08:47:45"/>
    <s v="Conectiv Energy Supply, Inc."/>
    <x v="4"/>
    <x v="0"/>
    <x v="0"/>
    <x v="0"/>
    <x v="3"/>
    <n v="29088"/>
    <s v="US Pwr Phy Firm  PJM-W Peak              25May01         USD/MWh"/>
    <x v="1"/>
    <x v="3"/>
    <x v="0"/>
    <x v="0"/>
    <x v="0"/>
    <n v="31"/>
    <s v="MSCH1234"/>
    <s v="JQUENET"/>
    <s v="ST-PJM"/>
    <x v="0"/>
    <x v="0"/>
    <x v="0"/>
    <n v="96047472"/>
    <n v="621431.1"/>
    <n v="71243"/>
    <d v="2001-05-25T21:00:00"/>
    <d v="2001-05-25T21:00:00"/>
  </r>
  <r>
    <x v="37"/>
    <x v="0"/>
    <n v="12400"/>
    <n v="93"/>
    <n v="1291072"/>
    <d v="2001-05-24T09:14:29"/>
    <s v="Duke Energy Trading and Marketing, L.L.C."/>
    <x v="1"/>
    <x v="0"/>
    <x v="0"/>
    <x v="0"/>
    <x v="0"/>
    <n v="36469"/>
    <s v="US Pwr Phy Firm  Mid-C Peak              Jul01           USD/MWh"/>
    <x v="0"/>
    <x v="0"/>
    <x v="0"/>
    <x v="0"/>
    <x v="0"/>
    <n v="349.5"/>
    <s v="CBOHN010"/>
    <s v="MSWERZB"/>
    <s v="LT-NW"/>
    <x v="0"/>
    <x v="0"/>
    <x v="0"/>
    <n v="96028954"/>
    <n v="621490.1"/>
    <n v="54979"/>
    <d v="2001-07-01T21:00:00"/>
    <d v="2001-07-31T21:00:00"/>
  </r>
  <r>
    <x v="37"/>
    <x v="0"/>
    <n v="12400"/>
    <n v="93"/>
    <n v="1291073"/>
    <d v="2001-05-24T09:14:29"/>
    <s v="Duke Energy Trading and Marketing, L.L.C."/>
    <x v="1"/>
    <x v="0"/>
    <x v="0"/>
    <x v="0"/>
    <x v="0"/>
    <n v="36465"/>
    <s v="US Pwr Phy Firm  COB N/S Peak            Jul01           USD/MWh"/>
    <x v="1"/>
    <x v="1"/>
    <x v="0"/>
    <x v="0"/>
    <x v="0"/>
    <n v="357.5"/>
    <s v="CBOHN010"/>
    <s v="MSWERZB"/>
    <s v="LT-NW"/>
    <x v="0"/>
    <x v="0"/>
    <x v="0"/>
    <n v="96028954"/>
    <n v="621491.1"/>
    <n v="54979"/>
    <d v="2001-07-01T21:00:00"/>
    <d v="2001-07-31T21:00:00"/>
  </r>
  <r>
    <x v="37"/>
    <x v="2"/>
    <n v="24000"/>
    <n v="120"/>
    <n v="1291170"/>
    <d v="2001-05-24T09:18:00"/>
    <s v="Duke Energy Trading and Marketing, L.L.C."/>
    <x v="1"/>
    <x v="0"/>
    <x v="0"/>
    <x v="0"/>
    <x v="3"/>
    <n v="26302"/>
    <s v="US Pwr Phy Firm  TVA Peak                Jun01           USD/MWh"/>
    <x v="1"/>
    <x v="3"/>
    <x v="0"/>
    <x v="0"/>
    <x v="0"/>
    <n v="65.75"/>
    <s v="ZACHA007"/>
    <s v="JKING6"/>
    <s v="LT-SERC"/>
    <x v="0"/>
    <x v="0"/>
    <x v="0"/>
    <n v="96028954"/>
    <n v="621503.1"/>
    <n v="54979"/>
    <d v="2001-06-01T14:25:00"/>
    <d v="2001-06-30T14:25:00"/>
  </r>
  <r>
    <x v="37"/>
    <x v="1"/>
    <n v="180000"/>
    <n v="45"/>
    <n v="1291312"/>
    <d v="2001-05-24T09:22:46"/>
    <s v="Western Gas Resources, Inc."/>
    <x v="1"/>
    <x v="0"/>
    <x v="0"/>
    <x v="1"/>
    <x v="2"/>
    <n v="36165"/>
    <s v="US Gas Basis     TETCO ELA               Jun01           USD/MM"/>
    <x v="1"/>
    <x v="16"/>
    <x v="0"/>
    <x v="1"/>
    <x v="0"/>
    <n v="-7.4999999999999997E-2"/>
    <s v="GREGH002"/>
    <s v="SBRAWNE"/>
    <s v="FT-East"/>
    <x v="1"/>
    <x v="0"/>
    <x v="1"/>
    <n v="95000242"/>
    <s v="VB8540.1"/>
    <n v="232"/>
    <d v="2001-06-01T21:00:00"/>
    <d v="2001-06-30T21:00:00"/>
  </r>
  <r>
    <x v="37"/>
    <x v="1"/>
    <n v="1500000"/>
    <n v="375"/>
    <n v="1291522"/>
    <d v="2001-05-24T09:32:03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GREGH002"/>
    <s v="EBASS"/>
    <s v="FT-Texas"/>
    <x v="1"/>
    <x v="0"/>
    <x v="1"/>
    <n v="96045266"/>
    <s v="VB8604.1"/>
    <n v="53350"/>
    <d v="2001-06-01T00:00:00"/>
    <d v="2001-06-30T00:00:00"/>
  </r>
  <r>
    <x v="37"/>
    <x v="1"/>
    <n v="300000"/>
    <n v="75"/>
    <n v="1292445"/>
    <d v="2001-05-24T10:29:56"/>
    <s v="Aquila Risk Management Corporation"/>
    <x v="1"/>
    <x v="0"/>
    <x v="0"/>
    <x v="1"/>
    <x v="2"/>
    <n v="36157"/>
    <s v="US Gas Basis     EP Permian              Jun01           USD/MM"/>
    <x v="4"/>
    <x v="0"/>
    <x v="0"/>
    <x v="1"/>
    <x v="0"/>
    <n v="-4.4999999999999998E-2"/>
    <s v="SCOTTK01"/>
    <s v="EBASS"/>
    <s v="FT-Texas"/>
    <x v="1"/>
    <x v="0"/>
    <x v="1"/>
    <n v="96041878"/>
    <s v="VB8949.1"/>
    <n v="11135"/>
    <d v="2001-06-01T21:00:00"/>
    <d v="2001-06-30T21:00:00"/>
  </r>
  <r>
    <x v="37"/>
    <x v="2"/>
    <n v="4000"/>
    <n v="20"/>
    <n v="1292853"/>
    <d v="2001-05-24T11:13:3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1"/>
    <s v="ZACHA007"/>
    <s v="CDORLAN"/>
    <s v="ST-ECAR"/>
    <x v="0"/>
    <x v="0"/>
    <x v="0"/>
    <n v="96004396"/>
    <n v="621680.1"/>
    <n v="64245"/>
    <d v="2001-05-28T21:00:00"/>
    <d v="2001-06-01T21:00:00"/>
  </r>
  <r>
    <x v="37"/>
    <x v="2"/>
    <n v="24000"/>
    <n v="120"/>
    <n v="1292856"/>
    <d v="2001-05-24T11:13:44"/>
    <s v="Williams Energy Marketing &amp; Trading Company"/>
    <x v="1"/>
    <x v="0"/>
    <x v="0"/>
    <x v="0"/>
    <x v="3"/>
    <n v="3749"/>
    <s v="US Pwr Phy Firm  Cinergy Peak            Jun01           USD/MWh"/>
    <x v="3"/>
    <x v="0"/>
    <x v="0"/>
    <x v="0"/>
    <x v="0"/>
    <n v="63.4"/>
    <s v="ZACHA007"/>
    <s v="CDORLAN"/>
    <s v="ST-ECAR"/>
    <x v="0"/>
    <x v="0"/>
    <x v="0"/>
    <n v="96004396"/>
    <n v="621681.1"/>
    <n v="64245"/>
    <d v="2001-06-01T17:11:00"/>
    <d v="2001-06-30T17:11:00"/>
  </r>
  <r>
    <x v="37"/>
    <x v="1"/>
    <n v="150000"/>
    <n v="37.5"/>
    <n v="1292857"/>
    <d v="2001-05-24T11:13:51"/>
    <s v="e prime, inc."/>
    <x v="3"/>
    <x v="0"/>
    <x v="0"/>
    <x v="1"/>
    <x v="2"/>
    <n v="33999"/>
    <s v="US Gas Basis     HSC                     Jun01           USD/MM"/>
    <x v="2"/>
    <x v="0"/>
    <x v="0"/>
    <x v="1"/>
    <x v="0"/>
    <n v="2.75E-2"/>
    <s v="GLEE1234"/>
    <s v="EBASS"/>
    <s v="FT-Texas"/>
    <x v="1"/>
    <x v="0"/>
    <x v="1"/>
    <n v="96003709"/>
    <s v="VB9191.1"/>
    <n v="51163"/>
    <d v="2001-06-01T00:00:00"/>
    <d v="2001-06-30T00:00:00"/>
  </r>
  <r>
    <x v="37"/>
    <x v="2"/>
    <n v="4000"/>
    <n v="20"/>
    <n v="1292909"/>
    <d v="2001-05-24T11:20:1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0.5"/>
    <s v="ZACHA007"/>
    <s v="CDORLAN"/>
    <s v="ST-ECAR"/>
    <x v="0"/>
    <x v="0"/>
    <x v="0"/>
    <n v="96004396"/>
    <n v="621702.1"/>
    <n v="64245"/>
    <d v="2001-05-28T21:00:00"/>
    <d v="2001-06-01T21:00:00"/>
  </r>
  <r>
    <x v="37"/>
    <x v="2"/>
    <n v="24000"/>
    <n v="120"/>
    <n v="1292984"/>
    <d v="2001-05-24T11:30:45"/>
    <s v="Mirant Americas Energy Marketing, L.P."/>
    <x v="0"/>
    <x v="0"/>
    <x v="0"/>
    <x v="0"/>
    <x v="3"/>
    <n v="32554"/>
    <s v="US Pwr Phy Firm  PJM-W Peak              Jun01           USD/MWh"/>
    <x v="3"/>
    <x v="0"/>
    <x v="0"/>
    <x v="0"/>
    <x v="0"/>
    <n v="61.75"/>
    <s v="PJMPower"/>
    <s v="JQUENET"/>
    <s v="LT-PJM"/>
    <x v="0"/>
    <x v="0"/>
    <x v="0"/>
    <n v="96006417"/>
    <n v="621724.1"/>
    <n v="56264"/>
    <d v="2001-06-01T14:12:00"/>
    <d v="2001-06-30T14:12:00"/>
  </r>
  <r>
    <x v="37"/>
    <x v="2"/>
    <n v="73600"/>
    <n v="368"/>
    <n v="1293087"/>
    <d v="2001-05-24T11:41:28"/>
    <s v="Aquila Energy Marketing Corporation"/>
    <x v="4"/>
    <x v="0"/>
    <x v="0"/>
    <x v="0"/>
    <x v="10"/>
    <n v="34797"/>
    <s v="US Pwr Phy Unp B ERCOT Peak              Oct-Dec01       USD/MWh"/>
    <x v="1"/>
    <x v="3"/>
    <x v="0"/>
    <x v="0"/>
    <x v="0"/>
    <n v="38.25"/>
    <s v="BDAH1234"/>
    <s v="DSMITH3"/>
    <s v="LT-ERCOT"/>
    <x v="0"/>
    <x v="0"/>
    <x v="0"/>
    <n v="96009016"/>
    <n v="621750.1"/>
    <n v="18"/>
    <d v="2001-10-01T00:00:00"/>
    <d v="2001-12-31T00:00:00"/>
  </r>
  <r>
    <x v="37"/>
    <x v="0"/>
    <n v="12000"/>
    <n v="90"/>
    <n v="1293149"/>
    <d v="2001-05-24T11:46:47"/>
    <s v="Avista Energy, Inc."/>
    <x v="1"/>
    <x v="0"/>
    <x v="0"/>
    <x v="0"/>
    <x v="0"/>
    <n v="36468"/>
    <s v="US Pwr Phy Firm  Mid-C Peak              Jun01           USD/MWh"/>
    <x v="0"/>
    <x v="0"/>
    <x v="0"/>
    <x v="0"/>
    <x v="0"/>
    <n v="300"/>
    <s v="EPIER006"/>
    <s v="MSWERZB"/>
    <s v="LT-NW"/>
    <x v="0"/>
    <x v="0"/>
    <x v="0"/>
    <n v="96013065"/>
    <n v="621759.1"/>
    <n v="55265"/>
    <d v="2001-06-01T21:00:00"/>
    <d v="2001-06-30T21:00:00"/>
  </r>
  <r>
    <x v="37"/>
    <x v="2"/>
    <n v="4000"/>
    <n v="20"/>
    <n v="1293277"/>
    <d v="2001-05-24T11:59:02"/>
    <s v="Williams Energy Marketing &amp; Trading Company"/>
    <x v="1"/>
    <x v="0"/>
    <x v="0"/>
    <x v="0"/>
    <x v="3"/>
    <n v="51350"/>
    <s v="US Pwr Phy Firm  Cinergy Peak            04-08Jun01      USD/MWh"/>
    <x v="1"/>
    <x v="3"/>
    <x v="0"/>
    <x v="0"/>
    <x v="0"/>
    <n v="63"/>
    <s v="DCURTIS09"/>
    <s v="CDORLAN"/>
    <s v="ST-ECAR"/>
    <x v="0"/>
    <x v="0"/>
    <x v="0"/>
    <n v="96004396"/>
    <n v="621795.1"/>
    <n v="64245"/>
    <d v="2001-06-04T21:00:00"/>
    <d v="2001-06-08T21:00:00"/>
  </r>
  <r>
    <x v="37"/>
    <x v="2"/>
    <n v="24000"/>
    <n v="120"/>
    <n v="1293513"/>
    <d v="2001-05-24T12:23:41"/>
    <s v="Williams Energy Marketing &amp; Trading Company"/>
    <x v="0"/>
    <x v="0"/>
    <x v="0"/>
    <x v="0"/>
    <x v="3"/>
    <n v="32554"/>
    <s v="US Pwr Phy Firm  PJM-W Peak              Jun01           USD/MWh"/>
    <x v="1"/>
    <x v="3"/>
    <x v="0"/>
    <x v="0"/>
    <x v="0"/>
    <n v="61"/>
    <s v="PJMPower"/>
    <s v="JQUENET"/>
    <s v="LT-PJM"/>
    <x v="0"/>
    <x v="0"/>
    <x v="0"/>
    <n v="96004396"/>
    <n v="621840.1"/>
    <n v="64245"/>
    <d v="2001-06-01T14:12:00"/>
    <d v="2001-06-30T14:12:00"/>
  </r>
  <r>
    <x v="37"/>
    <x v="2"/>
    <n v="4000"/>
    <n v="20"/>
    <n v="1293697"/>
    <d v="2001-05-24T12:48:15"/>
    <s v="Allegheny Energy Supply Company, LLC"/>
    <x v="1"/>
    <x v="0"/>
    <x v="0"/>
    <x v="0"/>
    <x v="3"/>
    <n v="25667"/>
    <s v="US Pwr Phy Firm  TVA Peak                28May-01Jun     USD/MWh"/>
    <x v="3"/>
    <x v="0"/>
    <x v="0"/>
    <x v="0"/>
    <x v="0"/>
    <n v="32.5"/>
    <s v="CHRISB008"/>
    <s v="JKING6"/>
    <s v="ST-SERC"/>
    <x v="0"/>
    <x v="0"/>
    <x v="0"/>
    <n v="96037738"/>
    <n v="621911.1"/>
    <n v="72209"/>
    <d v="2001-05-28T21:00:00"/>
    <d v="2001-06-01T21:00:00"/>
  </r>
  <r>
    <x v="37"/>
    <x v="2"/>
    <n v="24000"/>
    <n v="120"/>
    <n v="1293899"/>
    <d v="2001-05-24T13:29:39"/>
    <s v="BP Energy Company"/>
    <x v="4"/>
    <x v="0"/>
    <x v="0"/>
    <x v="0"/>
    <x v="10"/>
    <n v="34802"/>
    <s v="US Pwr Phy Unp B ERCOT Peak              Jun01           USD/MWh"/>
    <x v="3"/>
    <x v="0"/>
    <x v="0"/>
    <x v="0"/>
    <x v="0"/>
    <n v="54.3"/>
    <s v="MSMI1234"/>
    <s v="RBALLATO"/>
    <s v="LT-ERCOT"/>
    <x v="0"/>
    <x v="0"/>
    <x v="0"/>
    <n v="96060365"/>
    <n v="622001.1"/>
    <n v="12"/>
    <d v="2001-06-01T00:00:00"/>
    <d v="2001-06-30T00:00:00"/>
  </r>
  <r>
    <x v="37"/>
    <x v="1"/>
    <n v="600000"/>
    <n v="150"/>
    <n v="1293903"/>
    <d v="2001-05-24T13:31:10"/>
    <s v="ONEOK Energy Marketing and Trading Company, L.P."/>
    <x v="3"/>
    <x v="0"/>
    <x v="0"/>
    <x v="1"/>
    <x v="4"/>
    <n v="36233"/>
    <s v="US Gas Daily     IF GD/D HSC             Jun01           USD/MM"/>
    <x v="1"/>
    <x v="7"/>
    <x v="0"/>
    <x v="1"/>
    <x v="0"/>
    <n v="-0.01"/>
    <s v="MCAR1234"/>
    <s v="EBASS"/>
    <s v="FT-Texas"/>
    <x v="1"/>
    <x v="0"/>
    <x v="1"/>
    <n v="96022095"/>
    <s v="VB9981.1"/>
    <n v="31699"/>
    <d v="2001-06-01T21:00:00"/>
    <d v="2001-06-30T21:00:00"/>
  </r>
  <r>
    <x v="37"/>
    <x v="2"/>
    <n v="49600"/>
    <n v="248"/>
    <n v="1293904"/>
    <d v="2001-05-24T13:31:34"/>
    <s v="BP Energy Company"/>
    <x v="4"/>
    <x v="0"/>
    <x v="0"/>
    <x v="0"/>
    <x v="10"/>
    <n v="34801"/>
    <s v="US Pwr Phy Unp B ERCOT Peak              Jul-Aug01       USD/MWh"/>
    <x v="3"/>
    <x v="0"/>
    <x v="0"/>
    <x v="0"/>
    <x v="0"/>
    <n v="68.25"/>
    <s v="MSMI1234"/>
    <s v="DSMITH3"/>
    <s v="LT-ERCOT"/>
    <x v="0"/>
    <x v="0"/>
    <x v="0"/>
    <n v="96060365"/>
    <n v="622002.1"/>
    <n v="12"/>
    <d v="2001-07-01T00:00:00"/>
    <d v="2001-08-31T00:00:00"/>
  </r>
  <r>
    <x v="37"/>
    <x v="0"/>
    <n v="12400"/>
    <n v="93"/>
    <n v="1294081"/>
    <d v="2001-05-24T13:47:03"/>
    <s v="Constellation Power Source, Inc."/>
    <x v="0"/>
    <x v="0"/>
    <x v="0"/>
    <x v="0"/>
    <x v="0"/>
    <n v="36469"/>
    <s v="US Pwr Phy Firm  Mid-C Peak              Jul01           USD/MWh"/>
    <x v="1"/>
    <x v="1"/>
    <x v="0"/>
    <x v="0"/>
    <x v="0"/>
    <n v="348"/>
    <s v="POWERWEST"/>
    <s v="MSWERZB"/>
    <s v="LT-NW"/>
    <x v="0"/>
    <x v="0"/>
    <x v="0"/>
    <n v="96057479"/>
    <n v="622036.1"/>
    <n v="55134"/>
    <d v="2001-07-01T21:00:00"/>
    <d v="2001-07-31T21:00:00"/>
  </r>
  <r>
    <x v="37"/>
    <x v="2"/>
    <n v="4000"/>
    <n v="20"/>
    <n v="1294139"/>
    <d v="2001-05-24T13:53:35"/>
    <s v="Cargill-Alliant, LLC"/>
    <x v="0"/>
    <x v="0"/>
    <x v="0"/>
    <x v="0"/>
    <x v="3"/>
    <n v="51148"/>
    <s v="US Pwr Phy Firm  PJM-W Peak              04-08Jun01      USD/MWh"/>
    <x v="1"/>
    <x v="3"/>
    <x v="0"/>
    <x v="0"/>
    <x v="0"/>
    <n v="62.5"/>
    <s v="PJMPower"/>
    <s v="JQUENET"/>
    <s v="ST-PJM"/>
    <x v="0"/>
    <x v="0"/>
    <x v="0"/>
    <n v="96018786"/>
    <n v="622053.1"/>
    <n v="59207"/>
    <d v="2001-06-04T21:00:00"/>
    <d v="2001-06-08T21:00:00"/>
  </r>
  <r>
    <x v="37"/>
    <x v="1"/>
    <n v="300000"/>
    <n v="75"/>
    <n v="1294244"/>
    <d v="2001-05-24T14:03:38"/>
    <s v="Axia Energy, LP"/>
    <x v="1"/>
    <x v="0"/>
    <x v="0"/>
    <x v="1"/>
    <x v="7"/>
    <n v="37174"/>
    <s v="US Gas Phy Index IF NGPL TXOK GC         Jun01           USD/MM"/>
    <x v="1"/>
    <x v="4"/>
    <x v="0"/>
    <x v="1"/>
    <x v="0"/>
    <n v="-0.01"/>
    <s v="CHRISW001"/>
    <s v="TDONOHO"/>
    <s v="ENA - IM Central Gulf"/>
    <x v="2"/>
    <x v="0"/>
    <x v="1"/>
    <n v="96038539"/>
    <s v="VC0233.1 / 809709"/>
    <n v="91219"/>
    <d v="2001-06-01T21:00:00"/>
    <d v="2001-06-30T21:00:00"/>
  </r>
  <r>
    <x v="37"/>
    <x v="2"/>
    <n v="24000"/>
    <n v="120"/>
    <n v="1294315"/>
    <d v="2001-05-24T14:07:24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4"/>
    <s v="ZACHA007"/>
    <s v="FSTURM"/>
    <s v="ST-ECAR"/>
    <x v="0"/>
    <x v="0"/>
    <x v="0"/>
    <n v="96028954"/>
    <n v="622103.1"/>
    <n v="54979"/>
    <d v="2001-06-01T17:11:00"/>
    <d v="2001-06-30T17:11:00"/>
  </r>
  <r>
    <x v="37"/>
    <x v="1"/>
    <n v="305000"/>
    <n v="76.25"/>
    <n v="1294448"/>
    <d v="2001-05-24T14:17:45"/>
    <s v="Tractebel Energy Marketing, Inc."/>
    <x v="3"/>
    <x v="0"/>
    <x v="0"/>
    <x v="1"/>
    <x v="2"/>
    <n v="49143"/>
    <s v="US Gas Basis     NGI SoCal               Nov-Dec01       USD/MM"/>
    <x v="2"/>
    <x v="0"/>
    <x v="0"/>
    <x v="1"/>
    <x v="0"/>
    <n v="5.12"/>
    <s v="SHAL1234"/>
    <s v="KHOLST"/>
    <s v="FT-West"/>
    <x v="1"/>
    <x v="0"/>
    <x v="1"/>
    <n v="96030374"/>
    <s v="VC0424.1"/>
    <n v="53461"/>
    <d v="2001-11-01T00:00:00"/>
    <d v="2001-12-31T00:00:00"/>
  </r>
  <r>
    <x v="37"/>
    <x v="1"/>
    <n v="150000"/>
    <n v="37.5"/>
    <n v="1294482"/>
    <d v="2001-05-24T14:22:07"/>
    <s v="e prime, inc."/>
    <x v="3"/>
    <x v="0"/>
    <x v="0"/>
    <x v="1"/>
    <x v="2"/>
    <n v="36135"/>
    <s v="US Gas Basis     NWPL RkyMtn             Jun01           USD/MM"/>
    <x v="2"/>
    <x v="0"/>
    <x v="0"/>
    <x v="1"/>
    <x v="0"/>
    <n v="-1.26"/>
    <s v="SHAL1234"/>
    <s v="FERMIS"/>
    <s v="FT - North West"/>
    <x v="1"/>
    <x v="0"/>
    <x v="1"/>
    <n v="96003709"/>
    <s v="VC0492.1"/>
    <n v="51163"/>
    <d v="2001-06-01T21:00:00"/>
    <d v="2001-06-30T21:00:00"/>
  </r>
  <r>
    <x v="37"/>
    <x v="2"/>
    <n v="24000"/>
    <n v="120"/>
    <n v="1294497"/>
    <d v="2001-05-24T14:24:43"/>
    <s v="Mirant Americas Energy Marketing, L.P."/>
    <x v="0"/>
    <x v="0"/>
    <x v="0"/>
    <x v="0"/>
    <x v="3"/>
    <n v="32554"/>
    <s v="US Pwr Phy Firm  PJM-W Peak              Jun01           USD/MWh"/>
    <x v="1"/>
    <x v="3"/>
    <x v="0"/>
    <x v="0"/>
    <x v="0"/>
    <n v="61.25"/>
    <s v="PJMPower"/>
    <s v="JQUENET"/>
    <s v="LT-PJM"/>
    <x v="0"/>
    <x v="0"/>
    <x v="0"/>
    <n v="96006417"/>
    <n v="622143.1"/>
    <n v="56264"/>
    <d v="2001-06-01T14:12:00"/>
    <d v="2001-06-30T14:12:00"/>
  </r>
  <r>
    <x v="37"/>
    <x v="1"/>
    <n v="660000"/>
    <n v="165"/>
    <n v="1294631"/>
    <d v="2001-05-24T15:26:50"/>
    <s v="Dynegy Marketing and Trade"/>
    <x v="3"/>
    <x v="0"/>
    <x v="0"/>
    <x v="1"/>
    <x v="2"/>
    <n v="49195"/>
    <s v="US Gas Basis     SONAT LA                Jun01           USD/MM"/>
    <x v="12"/>
    <x v="0"/>
    <x v="0"/>
    <x v="1"/>
    <x v="0"/>
    <n v="-1.4999999999999999E-2"/>
    <s v="JSCH1234"/>
    <s v="SBRAWNE"/>
    <s v="FT-East"/>
    <x v="1"/>
    <x v="0"/>
    <x v="1"/>
    <n v="95000199"/>
    <s v="VC0989.1"/>
    <n v="61981"/>
    <d v="2001-06-01T21:00:00"/>
    <d v="2001-06-30T21:00:00"/>
  </r>
  <r>
    <x v="38"/>
    <x v="2"/>
    <n v="800"/>
    <n v="4"/>
    <n v="1295228"/>
    <d v="2001-05-25T06:46:40"/>
    <s v="Allegheny Energy Supply Company, LLC"/>
    <x v="1"/>
    <x v="0"/>
    <x v="0"/>
    <x v="0"/>
    <x v="3"/>
    <n v="29073"/>
    <s v="US Pwr Phy Firm  Entergy Peak            29May01         USD/MWh"/>
    <x v="3"/>
    <x v="0"/>
    <x v="0"/>
    <x v="0"/>
    <x v="0"/>
    <n v="35.25"/>
    <s v="CHRISB008"/>
    <s v="MCARSON2"/>
    <s v="ST-SPP"/>
    <x v="0"/>
    <x v="0"/>
    <x v="0"/>
    <n v="96037738"/>
    <n v="622474.1"/>
    <n v="72209"/>
    <d v="2001-05-29T21:00:00"/>
    <d v="2001-05-29T21:00:00"/>
  </r>
  <r>
    <x v="38"/>
    <x v="2"/>
    <n v="800"/>
    <n v="4"/>
    <n v="1295334"/>
    <d v="2001-05-25T06:59:21"/>
    <s v="Morgan Stanley Capital Group, Inc."/>
    <x v="4"/>
    <x v="0"/>
    <x v="0"/>
    <x v="0"/>
    <x v="3"/>
    <n v="29060"/>
    <s v="US Pwr Phy Firm  COMED Peak              29May01         USD/MWh"/>
    <x v="1"/>
    <x v="3"/>
    <x v="0"/>
    <x v="0"/>
    <x v="0"/>
    <n v="22"/>
    <s v="LRAT1234"/>
    <s v="MLORENZ"/>
    <s v="ST-Main"/>
    <x v="0"/>
    <x v="0"/>
    <x v="0"/>
    <n v="96019669"/>
    <n v="622545.1"/>
    <n v="9409"/>
    <d v="2001-05-29T21:00:00"/>
    <d v="2001-05-29T21:00:00"/>
  </r>
  <r>
    <x v="38"/>
    <x v="2"/>
    <n v="24000"/>
    <n v="120"/>
    <n v="1295421"/>
    <d v="2001-05-25T07:15:0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PJMPower"/>
    <s v="JQUENET"/>
    <s v="LT-PJM"/>
    <x v="0"/>
    <x v="0"/>
    <x v="0"/>
    <n v="96057479"/>
    <n v="622587.1"/>
    <n v="55134"/>
    <d v="2001-06-01T14:12:00"/>
    <d v="2001-06-30T14:12:00"/>
  </r>
  <r>
    <x v="38"/>
    <x v="2"/>
    <n v="4000"/>
    <n v="20"/>
    <n v="1295746"/>
    <d v="2001-05-25T07:49:20"/>
    <s v="Mirant Americas Energy Marketing, L.P."/>
    <x v="1"/>
    <x v="0"/>
    <x v="0"/>
    <x v="0"/>
    <x v="3"/>
    <n v="51146"/>
    <s v="US Pwr Phy Firm  NEPOOL Peak             04-08Jun01      USD/MWh"/>
    <x v="3"/>
    <x v="0"/>
    <x v="0"/>
    <x v="0"/>
    <x v="0"/>
    <n v="61"/>
    <s v="JEFFK003"/>
    <s v="PBRODER"/>
    <s v="ST-New England"/>
    <x v="0"/>
    <x v="0"/>
    <x v="0"/>
    <n v="96006417"/>
    <n v="622728.1"/>
    <n v="56264"/>
    <d v="2001-06-04T21:00:00"/>
    <d v="2001-06-08T21:00:00"/>
  </r>
  <r>
    <x v="38"/>
    <x v="2"/>
    <n v="24000"/>
    <n v="120"/>
    <n v="1295813"/>
    <d v="2001-05-25T07:55:21"/>
    <s v="Allegheny Energy Supply Company, LLC"/>
    <x v="1"/>
    <x v="0"/>
    <x v="0"/>
    <x v="0"/>
    <x v="3"/>
    <n v="26302"/>
    <s v="US Pwr Phy Firm  TVA Peak                Jun01           USD/MWh"/>
    <x v="1"/>
    <x v="3"/>
    <x v="0"/>
    <x v="0"/>
    <x v="0"/>
    <n v="60"/>
    <s v="CHRISB008"/>
    <s v="JKING6"/>
    <s v="LT-SERC"/>
    <x v="0"/>
    <x v="0"/>
    <x v="0"/>
    <n v="96037738"/>
    <n v="622751.1"/>
    <n v="72209"/>
    <d v="2001-06-01T14:25:00"/>
    <d v="2001-06-30T14:25:00"/>
  </r>
  <r>
    <x v="38"/>
    <x v="0"/>
    <n v="400"/>
    <n v="3"/>
    <n v="1295991"/>
    <d v="2001-05-25T08:05:16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4"/>
    <s v="CBOHN010"/>
    <s v="CMALLOR"/>
    <s v="ST-CA"/>
    <x v="0"/>
    <x v="0"/>
    <x v="0"/>
    <n v="96060365"/>
    <n v="622800.1"/>
    <n v="12"/>
    <d v="2001-05-29T21:00:00"/>
    <d v="2001-05-29T21:00:00"/>
  </r>
  <r>
    <x v="38"/>
    <x v="0"/>
    <n v="400"/>
    <n v="3"/>
    <n v="1296023"/>
    <d v="2001-05-25T08:06:56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5"/>
    <s v="CBOHN010"/>
    <s v="CMALLOR"/>
    <s v="ST-CA"/>
    <x v="0"/>
    <x v="0"/>
    <x v="0"/>
    <n v="96060365"/>
    <n v="622815.1"/>
    <n v="12"/>
    <d v="2001-05-29T21:00:00"/>
    <d v="2001-05-29T21:00:00"/>
  </r>
  <r>
    <x v="38"/>
    <x v="1"/>
    <n v="1230000"/>
    <n v="307.5"/>
    <n v="1296042"/>
    <d v="2001-05-25T08:08:09"/>
    <s v="El Paso Merchant Energy, L.P."/>
    <x v="1"/>
    <x v="0"/>
    <x v="0"/>
    <x v="1"/>
    <x v="2"/>
    <n v="51428"/>
    <s v="US Gas Basis     NGPL TXOK               Jul-Oct01       USD/MM"/>
    <x v="1"/>
    <x v="4"/>
    <x v="0"/>
    <x v="1"/>
    <x v="0"/>
    <n v="-7.7499999999999999E-2"/>
    <s v="CHRISW001"/>
    <s v="KRUSCIT"/>
    <s v="Firm Trading Central"/>
    <x v="1"/>
    <x v="0"/>
    <x v="1"/>
    <n v="96045266"/>
    <s v="VC1713.1"/>
    <n v="53350"/>
    <d v="2001-07-01T00:00:00"/>
    <d v="2001-10-31T00:00:00"/>
  </r>
  <r>
    <x v="38"/>
    <x v="0"/>
    <n v="400"/>
    <n v="3"/>
    <n v="1296106"/>
    <d v="2001-05-25T08:11:45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4"/>
    <s v="CBOHN010"/>
    <s v="CMALLOR"/>
    <s v="ST-CA"/>
    <x v="0"/>
    <x v="0"/>
    <x v="0"/>
    <n v="96060365"/>
    <n v="622848.1"/>
    <n v="12"/>
    <d v="2001-05-29T21:00:00"/>
    <d v="2001-05-29T21:00:00"/>
  </r>
  <r>
    <x v="38"/>
    <x v="1"/>
    <n v="300000"/>
    <n v="75"/>
    <n v="1296136"/>
    <d v="2001-05-25T08:13:29"/>
    <s v="El Paso Merchant Energy, L.P."/>
    <x v="3"/>
    <x v="0"/>
    <x v="0"/>
    <x v="1"/>
    <x v="2"/>
    <n v="47099"/>
    <s v="US Gas Basis     Waha                    Jun01           USD/MM"/>
    <x v="1"/>
    <x v="4"/>
    <x v="0"/>
    <x v="1"/>
    <x v="0"/>
    <n v="-0.02"/>
    <s v="SHAL1234"/>
    <s v="EBASS"/>
    <s v="FT-Texas"/>
    <x v="1"/>
    <x v="0"/>
    <x v="1"/>
    <n v="96045266"/>
    <s v="VC1742.1"/>
    <n v="53350"/>
    <d v="2001-06-01T21:00:00"/>
    <d v="2001-06-30T21:00:00"/>
  </r>
  <r>
    <x v="38"/>
    <x v="1"/>
    <n v="1500000"/>
    <n v="450"/>
    <n v="1296180"/>
    <d v="2001-05-25T08:15:36"/>
    <s v="AEP Energy Services, Inc."/>
    <x v="0"/>
    <x v="0"/>
    <x v="0"/>
    <x v="1"/>
    <x v="2"/>
    <n v="37083"/>
    <s v="US Gas Basis     HHub                    Jun01           USD/MM"/>
    <x v="1"/>
    <x v="15"/>
    <x v="0"/>
    <x v="1"/>
    <x v="0"/>
    <n v="2.5000000000000001E-3"/>
    <s v="USGulfGD"/>
    <s v="SBRAWNE"/>
    <s v="FT-East"/>
    <x v="1"/>
    <x v="0"/>
    <x v="1"/>
    <n v="96021110"/>
    <s v="VC1747.1"/>
    <n v="57399"/>
    <d v="2001-06-01T21:00:00"/>
    <d v="2001-06-30T21:00:00"/>
  </r>
  <r>
    <x v="38"/>
    <x v="2"/>
    <n v="24000"/>
    <n v="120"/>
    <n v="1296301"/>
    <d v="2001-05-25T08:20:56"/>
    <s v="Aquila Energy Marketing Corporation"/>
    <x v="1"/>
    <x v="0"/>
    <x v="0"/>
    <x v="0"/>
    <x v="3"/>
    <n v="26302"/>
    <s v="US Pwr Phy Firm  TVA Peak                Jun01           USD/MWh"/>
    <x v="3"/>
    <x v="0"/>
    <x v="0"/>
    <x v="0"/>
    <x v="0"/>
    <n v="59.75"/>
    <s v="CHRISB008"/>
    <s v="JKING6"/>
    <s v="LT-SERC"/>
    <x v="0"/>
    <x v="0"/>
    <x v="0"/>
    <n v="96009016"/>
    <n v="622896.1"/>
    <n v="18"/>
    <d v="2001-06-01T14:25:00"/>
    <d v="2001-06-30T14:25:00"/>
  </r>
  <r>
    <x v="38"/>
    <x v="2"/>
    <n v="24000"/>
    <n v="120"/>
    <n v="1296576"/>
    <d v="2001-05-25T08:33:0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PJMPower"/>
    <s v="JQUENET"/>
    <s v="LT-PJM"/>
    <x v="0"/>
    <x v="0"/>
    <x v="0"/>
    <n v="96057479"/>
    <n v="622934.1"/>
    <n v="55134"/>
    <d v="2001-06-01T14:12:00"/>
    <d v="2001-06-30T14:12:00"/>
  </r>
  <r>
    <x v="38"/>
    <x v="2"/>
    <n v="49600"/>
    <n v="248"/>
    <n v="1296588"/>
    <d v="2001-05-25T08:33:30"/>
    <s v="Mirant Americas Energy Marketing, L.P."/>
    <x v="1"/>
    <x v="0"/>
    <x v="0"/>
    <x v="0"/>
    <x v="3"/>
    <n v="7474"/>
    <s v="US Pwr Phy Firm  NEPOOL Peak             Jul-Aug01       USD/MWh"/>
    <x v="1"/>
    <x v="3"/>
    <x v="0"/>
    <x v="0"/>
    <x v="0"/>
    <n v="82.5"/>
    <s v="JEFFK003"/>
    <s v="DDAVIS"/>
    <s v="LT-New England"/>
    <x v="0"/>
    <x v="0"/>
    <x v="0"/>
    <n v="96006417"/>
    <n v="622936.1"/>
    <n v="56264"/>
    <d v="2001-07-01T17:11:00"/>
    <d v="2001-08-31T17:11:00"/>
  </r>
  <r>
    <x v="38"/>
    <x v="2"/>
    <n v="24000"/>
    <n v="120"/>
    <n v="1297778"/>
    <d v="2001-05-25T09:16:08"/>
    <s v="Virginia Electric and Power Company"/>
    <x v="5"/>
    <x v="0"/>
    <x v="0"/>
    <x v="0"/>
    <x v="3"/>
    <n v="26302"/>
    <s v="US Pwr Phy Firm  TVA Peak                Jun01           USD/MWh"/>
    <x v="3"/>
    <x v="0"/>
    <x v="0"/>
    <x v="0"/>
    <x v="0"/>
    <n v="59.5"/>
    <s v="slombino"/>
    <s v="JKING6"/>
    <s v="LT-SERC"/>
    <x v="0"/>
    <x v="0"/>
    <x v="0"/>
    <m/>
    <n v="623053.1"/>
    <n v="3246"/>
    <d v="2001-06-01T14:25:00"/>
    <d v="2001-06-30T14:25:00"/>
  </r>
  <r>
    <x v="38"/>
    <x v="1"/>
    <n v="460000"/>
    <n v="138"/>
    <n v="1298721"/>
    <d v="2001-05-25T09:56:13"/>
    <s v="Avista Energy, Inc."/>
    <x v="0"/>
    <x v="0"/>
    <x v="0"/>
    <x v="1"/>
    <x v="5"/>
    <n v="39052"/>
    <s v="CAN Gas Basis    Sumas                   Jul-Sep01       USD/MM"/>
    <x v="1"/>
    <x v="2"/>
    <x v="0"/>
    <x v="1"/>
    <x v="0"/>
    <n v="-0.2"/>
    <s v="USGasWest"/>
    <s v="JMCKAY"/>
    <s v="FT - CAND - EGSC - EA"/>
    <x v="1"/>
    <x v="0"/>
    <x v="2"/>
    <n v="96016709"/>
    <s v="VC2616.1"/>
    <n v="55265"/>
    <d v="2001-07-01T00:00:00"/>
    <d v="2001-09-30T00:00:00"/>
  </r>
  <r>
    <x v="38"/>
    <x v="1"/>
    <n v="460000"/>
    <n v="138"/>
    <n v="1299052"/>
    <d v="2001-05-25T10:18:58"/>
    <s v="Avista Energy, Inc."/>
    <x v="0"/>
    <x v="0"/>
    <x v="0"/>
    <x v="1"/>
    <x v="5"/>
    <n v="39052"/>
    <s v="CAN Gas Basis    Sumas                   Jul-Sep01       USD/MM"/>
    <x v="1"/>
    <x v="2"/>
    <x v="0"/>
    <x v="1"/>
    <x v="0"/>
    <n v="-0.2"/>
    <s v="USGasWest"/>
    <s v="JMCKAY"/>
    <s v="FT - CAND - EGSC - EA"/>
    <x v="1"/>
    <x v="0"/>
    <x v="2"/>
    <n v="96016709"/>
    <s v="VC2808.1"/>
    <n v="55265"/>
    <d v="2001-07-01T00:00:00"/>
    <d v="2001-09-30T00:00:00"/>
  </r>
  <r>
    <x v="38"/>
    <x v="2"/>
    <n v="47200"/>
    <n v="236"/>
    <n v="1299073"/>
    <d v="2001-05-25T10:23:01"/>
    <s v="Aquila Energy Marketing Corporation"/>
    <x v="4"/>
    <x v="0"/>
    <x v="0"/>
    <x v="0"/>
    <x v="10"/>
    <n v="34839"/>
    <s v="US Pwr Phy Unp B ERCOT Peak              Jan-Feb02       USD/MWh"/>
    <x v="1"/>
    <x v="3"/>
    <x v="0"/>
    <x v="0"/>
    <x v="0"/>
    <n v="38.25"/>
    <s v="BDAH1234"/>
    <s v="DSMITH3"/>
    <s v="LT-ERCOT"/>
    <x v="0"/>
    <x v="0"/>
    <x v="0"/>
    <n v="96009016"/>
    <n v="623235.1"/>
    <n v="18"/>
    <d v="2002-01-01T00:00:00"/>
    <d v="2002-02-28T00:00:00"/>
  </r>
  <r>
    <x v="38"/>
    <x v="2"/>
    <n v="73600"/>
    <n v="368"/>
    <n v="1299077"/>
    <d v="2001-05-25T10:23:54"/>
    <s v="NRG Power Marketing Inc."/>
    <x v="1"/>
    <x v="0"/>
    <x v="0"/>
    <x v="0"/>
    <x v="3"/>
    <n v="33009"/>
    <s v="US Pwr Phy Firm  NEPOOL Peak             Oct-Dec01       USD/MWh"/>
    <x v="1"/>
    <x v="3"/>
    <x v="0"/>
    <x v="0"/>
    <x v="0"/>
    <n v="54.25"/>
    <s v="JEFFK003"/>
    <s v="DDAVIS"/>
    <s v="LT-New England"/>
    <x v="0"/>
    <x v="0"/>
    <x v="0"/>
    <m/>
    <n v="623236.1"/>
    <n v="69121"/>
    <d v="2001-10-01T17:11:00"/>
    <d v="2001-12-31T17:11:00"/>
  </r>
  <r>
    <x v="38"/>
    <x v="1"/>
    <n v="540000"/>
    <n v="135"/>
    <n v="1299080"/>
    <d v="2001-05-25T10:24:17"/>
    <s v="Kinder Morgan, Inc."/>
    <x v="3"/>
    <x v="0"/>
    <x v="0"/>
    <x v="1"/>
    <x v="4"/>
    <n v="36233"/>
    <s v="US Gas Daily     IF GD/D HSC             Jun01           USD/MM"/>
    <x v="1"/>
    <x v="17"/>
    <x v="0"/>
    <x v="1"/>
    <x v="0"/>
    <n v="-1.2500000000000001E-2"/>
    <s v="SGRA1234"/>
    <s v="EBASS"/>
    <s v="FT-Texas"/>
    <x v="1"/>
    <x v="0"/>
    <x v="1"/>
    <n v="96044811"/>
    <s v="VC2836.1"/>
    <n v="246"/>
    <d v="2001-06-01T21:00:00"/>
    <d v="2001-06-30T21:00:00"/>
  </r>
  <r>
    <x v="38"/>
    <x v="1"/>
    <n v="150000"/>
    <n v="37.5"/>
    <n v="1299570"/>
    <d v="2001-05-25T11:33:48"/>
    <s v="Axia Energy, LP"/>
    <x v="3"/>
    <x v="0"/>
    <x v="0"/>
    <x v="1"/>
    <x v="2"/>
    <n v="36157"/>
    <s v="US Gas Basis     EP Permian              Jun01           USD/MM"/>
    <x v="1"/>
    <x v="2"/>
    <x v="0"/>
    <x v="1"/>
    <x v="0"/>
    <n v="-6.5000000000000002E-2"/>
    <s v="SHAL1234"/>
    <s v="EBASS"/>
    <s v="FT-Texas"/>
    <x v="1"/>
    <x v="0"/>
    <x v="1"/>
    <n v="96057022"/>
    <s v="VC3238.1"/>
    <n v="91219"/>
    <d v="2001-06-01T21:00:00"/>
    <d v="2001-06-30T21:00:00"/>
  </r>
  <r>
    <x v="38"/>
    <x v="1"/>
    <n v="600000"/>
    <n v="150"/>
    <n v="1299672"/>
    <d v="2001-05-25T11:44:45"/>
    <s v="Hess Energy Services Company, LLC"/>
    <x v="3"/>
    <x v="0"/>
    <x v="0"/>
    <x v="1"/>
    <x v="4"/>
    <n v="36228"/>
    <s v="US Gas Daily     IF GD/D HHub            Jun01           USD/MM"/>
    <x v="1"/>
    <x v="7"/>
    <x v="0"/>
    <x v="1"/>
    <x v="0"/>
    <n v="-0.01"/>
    <s v="SGRA1234"/>
    <s v="PKEAVEY"/>
    <s v="G-DAILY-EST"/>
    <x v="1"/>
    <x v="0"/>
    <x v="1"/>
    <m/>
    <s v="VC3340.1"/>
    <n v="63597"/>
    <d v="2001-06-01T21:00:00"/>
    <d v="2001-06-30T21:00:00"/>
  </r>
  <r>
    <x v="38"/>
    <x v="1"/>
    <n v="600000"/>
    <n v="150"/>
    <n v="1299674"/>
    <d v="2001-05-25T11:44:56"/>
    <s v="Hess Energy Services Company, LLC"/>
    <x v="3"/>
    <x v="0"/>
    <x v="0"/>
    <x v="1"/>
    <x v="4"/>
    <n v="36228"/>
    <s v="US Gas Daily     IF GD/D HHub            Jun01           USD/MM"/>
    <x v="1"/>
    <x v="7"/>
    <x v="0"/>
    <x v="1"/>
    <x v="0"/>
    <n v="-0.01"/>
    <s v="SGRA1234"/>
    <s v="PKEAVEY"/>
    <s v="G-DAILY-EST"/>
    <x v="1"/>
    <x v="0"/>
    <x v="1"/>
    <m/>
    <s v="VC3342.1"/>
    <n v="63597"/>
    <d v="2001-06-01T21:00:00"/>
    <d v="2001-06-30T21:00:00"/>
  </r>
  <r>
    <x v="38"/>
    <x v="1"/>
    <n v="300000"/>
    <n v="75"/>
    <n v="1299676"/>
    <d v="2001-05-25T11:45:10"/>
    <s v="Hess Energy Services Company, LLC"/>
    <x v="3"/>
    <x v="0"/>
    <x v="0"/>
    <x v="1"/>
    <x v="4"/>
    <n v="36228"/>
    <s v="US Gas Daily     IF GD/D HHub            Jun01           USD/MM"/>
    <x v="1"/>
    <x v="4"/>
    <x v="0"/>
    <x v="1"/>
    <x v="0"/>
    <n v="-0.01"/>
    <s v="SGRA1234"/>
    <s v="PKEAVEY"/>
    <s v="G-DAILY-EST"/>
    <x v="1"/>
    <x v="0"/>
    <x v="1"/>
    <m/>
    <s v="VC3344.1"/>
    <n v="63597"/>
    <d v="2001-06-01T21:00:00"/>
    <d v="2001-06-30T21:00:00"/>
  </r>
  <r>
    <x v="39"/>
    <x v="2"/>
    <n v="800"/>
    <n v="4"/>
    <n v="1300850"/>
    <d v="2001-05-29T06:29:40"/>
    <s v="Select Energy, Inc."/>
    <x v="0"/>
    <x v="0"/>
    <x v="0"/>
    <x v="0"/>
    <x v="6"/>
    <n v="32198"/>
    <s v="US Pwr Fin Swap  ISO NY Z-G Peak         30May01         USD/MWh"/>
    <x v="3"/>
    <x v="0"/>
    <x v="0"/>
    <x v="0"/>
    <x v="0"/>
    <n v="49.5"/>
    <s v="NYSPower"/>
    <s v="GGUPTA"/>
    <s v="ST-New England"/>
    <x v="0"/>
    <x v="0"/>
    <x v="1"/>
    <m/>
    <n v="623807.1"/>
    <n v="64168"/>
    <d v="2001-05-30T21:00:00"/>
    <d v="2001-05-30T21:00:00"/>
  </r>
  <r>
    <x v="39"/>
    <x v="2"/>
    <n v="800"/>
    <n v="4"/>
    <n v="1300854"/>
    <d v="2001-05-29T06:30:53"/>
    <s v="Select Energy, Inc."/>
    <x v="0"/>
    <x v="0"/>
    <x v="0"/>
    <x v="0"/>
    <x v="6"/>
    <n v="32198"/>
    <s v="US Pwr Fin Swap  ISO NY Z-G Peak         30May01         USD/MWh"/>
    <x v="3"/>
    <x v="0"/>
    <x v="0"/>
    <x v="0"/>
    <x v="0"/>
    <n v="49"/>
    <s v="NYSPower"/>
    <s v="GGUPTA"/>
    <s v="ST-New England"/>
    <x v="0"/>
    <x v="0"/>
    <x v="1"/>
    <m/>
    <n v="623809.1"/>
    <n v="64168"/>
    <d v="2001-05-30T21:00:00"/>
    <d v="2001-05-30T21:00:00"/>
  </r>
  <r>
    <x v="39"/>
    <x v="2"/>
    <n v="800"/>
    <n v="4"/>
    <n v="1300950"/>
    <d v="2001-05-29T06:45:06"/>
    <s v="Conectiv Energy Supply, Inc."/>
    <x v="4"/>
    <x v="0"/>
    <x v="0"/>
    <x v="0"/>
    <x v="3"/>
    <n v="29088"/>
    <s v="US Pwr Phy Firm  PJM-W Peak              30May01         USD/MWh"/>
    <x v="3"/>
    <x v="0"/>
    <x v="0"/>
    <x v="0"/>
    <x v="0"/>
    <n v="28.5"/>
    <s v="TPAR1234"/>
    <s v="JQUENET"/>
    <s v="ST-PJM"/>
    <x v="0"/>
    <x v="0"/>
    <x v="0"/>
    <n v="96047472"/>
    <n v="623888.1"/>
    <n v="71243"/>
    <d v="2001-05-30T21:00:00"/>
    <d v="2001-05-30T21:00:00"/>
  </r>
  <r>
    <x v="39"/>
    <x v="2"/>
    <n v="4000"/>
    <n v="20"/>
    <n v="1300960"/>
    <d v="2001-05-29T06:46:29"/>
    <s v="Carolina Power &amp; Light Company"/>
    <x v="1"/>
    <x v="0"/>
    <x v="0"/>
    <x v="0"/>
    <x v="3"/>
    <n v="51350"/>
    <s v="US Pwr Phy Firm  Cinergy Peak            04-08Jun01      USD/MWh"/>
    <x v="3"/>
    <x v="0"/>
    <x v="0"/>
    <x v="0"/>
    <x v="0"/>
    <n v="60"/>
    <s v="DCURTIS09"/>
    <s v="CDORLAN"/>
    <s v="ST-ECAR"/>
    <x v="0"/>
    <x v="0"/>
    <x v="0"/>
    <m/>
    <n v="623896.1"/>
    <n v="27457"/>
    <d v="2001-06-04T21:00:00"/>
    <d v="2001-06-08T21:00:00"/>
  </r>
  <r>
    <x v="39"/>
    <x v="2"/>
    <n v="4000"/>
    <n v="20"/>
    <n v="1300961"/>
    <d v="2001-05-29T06:46:32"/>
    <s v="Carolina Power &amp; Light Company"/>
    <x v="1"/>
    <x v="0"/>
    <x v="0"/>
    <x v="0"/>
    <x v="3"/>
    <n v="51148"/>
    <s v="US Pwr Phy Firm  PJM-W Peak              04-08Jun01      USD/MWh"/>
    <x v="1"/>
    <x v="3"/>
    <x v="0"/>
    <x v="0"/>
    <x v="0"/>
    <n v="57.5"/>
    <s v="ZACHA007"/>
    <s v="JQUENET"/>
    <s v="ST-PJM"/>
    <x v="0"/>
    <x v="0"/>
    <x v="0"/>
    <m/>
    <n v="623897.1"/>
    <n v="27457"/>
    <d v="2001-06-04T21:00:00"/>
    <d v="2001-06-08T21:00:00"/>
  </r>
  <r>
    <x v="39"/>
    <x v="2"/>
    <n v="800"/>
    <n v="4"/>
    <n v="1301031"/>
    <d v="2001-05-29T06:59:53"/>
    <s v="El Paso Merchant Energy, L.P."/>
    <x v="4"/>
    <x v="0"/>
    <x v="0"/>
    <x v="0"/>
    <x v="3"/>
    <n v="29088"/>
    <s v="US Pwr Phy Firm  PJM-W Peak              30May01         USD/MWh"/>
    <x v="3"/>
    <x v="0"/>
    <x v="0"/>
    <x v="0"/>
    <x v="0"/>
    <n v="28.5"/>
    <s v="MSCH1234"/>
    <s v="JQUENET"/>
    <s v="ST-PJM"/>
    <x v="0"/>
    <x v="0"/>
    <x v="0"/>
    <n v="96057469"/>
    <n v="623947.1"/>
    <n v="53350"/>
    <d v="2001-05-30T21:00:00"/>
    <d v="2001-05-30T21:00:00"/>
  </r>
  <r>
    <x v="39"/>
    <x v="2"/>
    <n v="24000"/>
    <n v="120"/>
    <n v="1301075"/>
    <d v="2001-05-29T07:07:59"/>
    <s v="Williams Energy Marketing &amp; Trading Company"/>
    <x v="1"/>
    <x v="0"/>
    <x v="0"/>
    <x v="0"/>
    <x v="3"/>
    <n v="3749"/>
    <s v="US Pwr Phy Firm  Cinergy Peak            Jun01           USD/MWh"/>
    <x v="1"/>
    <x v="3"/>
    <x v="0"/>
    <x v="0"/>
    <x v="0"/>
    <n v="57.5"/>
    <s v="DCURTIS09"/>
    <s v="CDORLAN"/>
    <s v="ST-ECAR"/>
    <x v="0"/>
    <x v="0"/>
    <x v="0"/>
    <n v="96004396"/>
    <n v="623972.1"/>
    <n v="64245"/>
    <d v="2001-06-01T17:11:00"/>
    <d v="2001-06-30T17:11:00"/>
  </r>
  <r>
    <x v="39"/>
    <x v="2"/>
    <n v="800"/>
    <n v="4"/>
    <n v="1301301"/>
    <d v="2001-05-29T07:39:52"/>
    <s v="Cargill-Alliant, LLC"/>
    <x v="4"/>
    <x v="0"/>
    <x v="0"/>
    <x v="0"/>
    <x v="3"/>
    <n v="29075"/>
    <s v="US Pwr Phy Firm  Entergy Peak            30May01         USD/MWh"/>
    <x v="3"/>
    <x v="0"/>
    <x v="0"/>
    <x v="0"/>
    <x v="0"/>
    <n v="35"/>
    <s v="LRAT1234"/>
    <s v="MCARSON2"/>
    <s v="ST-SPP"/>
    <x v="0"/>
    <x v="0"/>
    <x v="0"/>
    <n v="96018786"/>
    <n v="624076.1"/>
    <n v="59207"/>
    <d v="2001-05-30T21:00:00"/>
    <d v="2001-05-30T21:00:00"/>
  </r>
  <r>
    <x v="39"/>
    <x v="2"/>
    <n v="800"/>
    <n v="4"/>
    <n v="1301316"/>
    <d v="2001-05-29T07:41:39"/>
    <s v="Select Energy, Inc."/>
    <x v="0"/>
    <x v="0"/>
    <x v="0"/>
    <x v="0"/>
    <x v="3"/>
    <n v="29082"/>
    <s v="US Pwr Phy Firm  NEPOOL Peak             30May01         USD/MWh"/>
    <x v="1"/>
    <x v="3"/>
    <x v="0"/>
    <x v="0"/>
    <x v="0"/>
    <n v="39.5"/>
    <s v="NepoolDesk"/>
    <s v="GGUPTA"/>
    <s v="ST-New England"/>
    <x v="0"/>
    <x v="0"/>
    <x v="0"/>
    <n v="96021791"/>
    <n v="624081.1"/>
    <n v="64168"/>
    <d v="2001-05-30T21:00:00"/>
    <d v="2001-05-30T21:00:00"/>
  </r>
  <r>
    <x v="39"/>
    <x v="2"/>
    <n v="800"/>
    <n v="4"/>
    <n v="1301384"/>
    <d v="2001-05-29T07:48:30"/>
    <s v="Virginia Electric and Power Company"/>
    <x v="0"/>
    <x v="0"/>
    <x v="0"/>
    <x v="0"/>
    <x v="3"/>
    <n v="29086"/>
    <s v="US Pwr Phy Firm  PJM-W Peak              31May01         USD/MWh"/>
    <x v="3"/>
    <x v="0"/>
    <x v="0"/>
    <x v="0"/>
    <x v="0"/>
    <n v="29"/>
    <s v="PJMPower"/>
    <s v="JQUENET"/>
    <s v="ST-PJM"/>
    <x v="0"/>
    <x v="0"/>
    <x v="0"/>
    <m/>
    <n v="624104.1"/>
    <n v="3246"/>
    <d v="2001-05-31T21:00:00"/>
    <d v="2001-05-31T21:00:00"/>
  </r>
  <r>
    <x v="39"/>
    <x v="2"/>
    <n v="800"/>
    <n v="4"/>
    <n v="1301386"/>
    <d v="2001-05-29T07:48:38"/>
    <s v="Virginia Electric and Power Company"/>
    <x v="0"/>
    <x v="0"/>
    <x v="0"/>
    <x v="0"/>
    <x v="3"/>
    <n v="29086"/>
    <s v="US Pwr Phy Firm  PJM-W Peak              31May01         USD/MWh"/>
    <x v="3"/>
    <x v="0"/>
    <x v="0"/>
    <x v="0"/>
    <x v="0"/>
    <n v="28.75"/>
    <s v="PJMPower"/>
    <s v="JQUENET"/>
    <s v="ST-PJM"/>
    <x v="0"/>
    <x v="0"/>
    <x v="0"/>
    <m/>
    <n v="624105.1"/>
    <n v="3246"/>
    <d v="2001-05-31T21:00:00"/>
    <d v="2001-05-31T21:00:00"/>
  </r>
  <r>
    <x v="39"/>
    <x v="2"/>
    <n v="800"/>
    <n v="4"/>
    <n v="1301397"/>
    <d v="2001-05-29T07:49:47"/>
    <s v="Select Energy, Inc."/>
    <x v="0"/>
    <x v="0"/>
    <x v="0"/>
    <x v="0"/>
    <x v="6"/>
    <n v="32198"/>
    <s v="US Pwr Fin Swap  ISO NY Z-G Peak         30May01         USD/MWh"/>
    <x v="1"/>
    <x v="3"/>
    <x v="0"/>
    <x v="0"/>
    <x v="0"/>
    <n v="48.25"/>
    <s v="NYSPower"/>
    <s v="GGUPTA"/>
    <s v="ST-New England"/>
    <x v="0"/>
    <x v="0"/>
    <x v="1"/>
    <m/>
    <n v="624109.1"/>
    <n v="64168"/>
    <d v="2001-05-30T21:00:00"/>
    <d v="2001-05-30T21:00:00"/>
  </r>
  <r>
    <x v="39"/>
    <x v="2"/>
    <n v="4000"/>
    <n v="20"/>
    <n v="1301478"/>
    <d v="2001-05-29T07:58:31"/>
    <s v="Virginia Electric and Power Company"/>
    <x v="4"/>
    <x v="0"/>
    <x v="0"/>
    <x v="0"/>
    <x v="3"/>
    <n v="51370"/>
    <s v="US Pwr Phy Firm  TVA Peak                04-08Jun01      USD/MWh"/>
    <x v="3"/>
    <x v="0"/>
    <x v="0"/>
    <x v="0"/>
    <x v="0"/>
    <n v="61.25"/>
    <s v="MSCH1234"/>
    <s v="JKING6"/>
    <s v="ST-SERC"/>
    <x v="0"/>
    <x v="0"/>
    <x v="0"/>
    <m/>
    <n v="624126.1"/>
    <n v="3246"/>
    <d v="2001-06-04T21:00:00"/>
    <d v="2001-06-08T21:00:00"/>
  </r>
  <r>
    <x v="39"/>
    <x v="2"/>
    <n v="1600"/>
    <n v="8"/>
    <n v="1301856"/>
    <d v="2001-05-29T08:21:57"/>
    <s v="Allegheny Energy Supply Company, LLC"/>
    <x v="1"/>
    <x v="0"/>
    <x v="0"/>
    <x v="0"/>
    <x v="3"/>
    <n v="29091"/>
    <s v="US Pwr Phy Firm  TVA Peak                31May-01Jun     USD/MWh"/>
    <x v="1"/>
    <x v="3"/>
    <x v="0"/>
    <x v="0"/>
    <x v="0"/>
    <n v="20"/>
    <s v="CHRISB008"/>
    <s v="JKING6"/>
    <s v="ST-SERC"/>
    <x v="0"/>
    <x v="0"/>
    <x v="0"/>
    <n v="96037738"/>
    <n v="624296.1"/>
    <n v="72209"/>
    <d v="2001-05-31T21:00:00"/>
    <d v="2001-06-01T21:00:00"/>
  </r>
  <r>
    <x v="39"/>
    <x v="2"/>
    <n v="24000"/>
    <n v="120"/>
    <n v="1302124"/>
    <d v="2001-05-29T08:36:48"/>
    <s v="BP Energy Company"/>
    <x v="4"/>
    <x v="0"/>
    <x v="0"/>
    <x v="0"/>
    <x v="10"/>
    <n v="34802"/>
    <s v="US Pwr Phy Unp B ERCOT Peak              Jun01           USD/MWh"/>
    <x v="1"/>
    <x v="3"/>
    <x v="0"/>
    <x v="0"/>
    <x v="0"/>
    <n v="50"/>
    <s v="MSMI1234"/>
    <s v="RBALLATO"/>
    <s v="LT-ERCOT"/>
    <x v="0"/>
    <x v="0"/>
    <x v="0"/>
    <n v="96060365"/>
    <n v="624358.1"/>
    <n v="12"/>
    <d v="2001-06-01T00:00:00"/>
    <d v="2001-06-30T00:00:00"/>
  </r>
  <r>
    <x v="39"/>
    <x v="1"/>
    <n v="300000"/>
    <n v="75"/>
    <n v="1302740"/>
    <d v="2001-05-29T08:55:45"/>
    <s v="AEP Energy Services, Inc."/>
    <x v="1"/>
    <x v="0"/>
    <x v="0"/>
    <x v="1"/>
    <x v="2"/>
    <n v="37108"/>
    <s v="US Gas Basis     TGT Z-SL                Jun01           USD/MM"/>
    <x v="1"/>
    <x v="4"/>
    <x v="0"/>
    <x v="1"/>
    <x v="0"/>
    <n v="-1.2500000000000001E-2"/>
    <s v="GREGH002"/>
    <s v="SBRAWNE"/>
    <s v="FT-East"/>
    <x v="1"/>
    <x v="0"/>
    <x v="1"/>
    <n v="96021110"/>
    <s v="VC4892.1"/>
    <n v="57399"/>
    <d v="2001-06-01T21:00:00"/>
    <d v="2001-06-30T21:00:00"/>
  </r>
  <r>
    <x v="39"/>
    <x v="2"/>
    <n v="800"/>
    <n v="4"/>
    <n v="1302887"/>
    <d v="2001-05-29T09:01:21"/>
    <s v="Virginia Electric and Power Company"/>
    <x v="0"/>
    <x v="0"/>
    <x v="0"/>
    <x v="0"/>
    <x v="3"/>
    <n v="29087"/>
    <s v="US Pwr Phy Firm  PJM-W Peak              01Jun01         USD/MWh"/>
    <x v="3"/>
    <x v="0"/>
    <x v="0"/>
    <x v="0"/>
    <x v="0"/>
    <n v="30"/>
    <s v="PJMPower"/>
    <s v="JQUENET"/>
    <s v="ST-PJM"/>
    <x v="0"/>
    <x v="0"/>
    <x v="0"/>
    <m/>
    <n v="624418.1"/>
    <n v="3246"/>
    <d v="2001-06-01T21:00:00"/>
    <d v="2001-06-01T21:00:00"/>
  </r>
  <r>
    <x v="39"/>
    <x v="2"/>
    <n v="800"/>
    <n v="4"/>
    <n v="1302929"/>
    <d v="2001-05-29T09:02:25"/>
    <s v="Virginia Electric and Power Company"/>
    <x v="0"/>
    <x v="0"/>
    <x v="0"/>
    <x v="0"/>
    <x v="3"/>
    <n v="29087"/>
    <s v="US Pwr Phy Firm  PJM-W Peak              01Jun01         USD/MWh"/>
    <x v="3"/>
    <x v="0"/>
    <x v="0"/>
    <x v="0"/>
    <x v="0"/>
    <n v="30"/>
    <s v="PJMPower"/>
    <s v="JQUENET"/>
    <s v="ST-PJM"/>
    <x v="0"/>
    <x v="0"/>
    <x v="0"/>
    <m/>
    <n v="624422.1"/>
    <n v="3246"/>
    <d v="2001-06-01T21:00:00"/>
    <d v="2001-06-01T21:00:00"/>
  </r>
  <r>
    <x v="39"/>
    <x v="0"/>
    <n v="12400"/>
    <n v="93"/>
    <n v="1303444"/>
    <d v="2001-05-29T09:21:28"/>
    <s v="Mirant Americas Energy Marketing, L.P."/>
    <x v="1"/>
    <x v="0"/>
    <x v="0"/>
    <x v="0"/>
    <x v="0"/>
    <n v="36473"/>
    <s v="US Pwr Phy Firm  PALVE Peak              Jul01           USD/MWh"/>
    <x v="1"/>
    <x v="1"/>
    <x v="0"/>
    <x v="0"/>
    <x v="0"/>
    <n v="327"/>
    <s v="CBOHN010"/>
    <s v="MMOTLEY"/>
    <s v="ST-SW"/>
    <x v="0"/>
    <x v="0"/>
    <x v="0"/>
    <n v="96006417"/>
    <n v="624477.1"/>
    <n v="56264"/>
    <d v="2001-07-01T21:00:00"/>
    <d v="2001-07-31T21:00:00"/>
  </r>
  <r>
    <x v="39"/>
    <x v="1"/>
    <n v="225000"/>
    <n v="56.25"/>
    <n v="1303733"/>
    <d v="2001-05-29T09:31:13"/>
    <s v="NGTS LLC"/>
    <x v="3"/>
    <x v="0"/>
    <x v="0"/>
    <x v="1"/>
    <x v="4"/>
    <n v="36235"/>
    <s v="US Gas Daily     IF GD/D PEPL            Jun01           USD/MM"/>
    <x v="13"/>
    <x v="0"/>
    <x v="0"/>
    <x v="1"/>
    <x v="0"/>
    <n v="-3.2500000000000001E-2"/>
    <s v="MCAR1234"/>
    <s v="ALEWIS"/>
    <s v="GD-CENTRAL"/>
    <x v="1"/>
    <x v="0"/>
    <x v="1"/>
    <n v="96017418"/>
    <s v="VC5147.1"/>
    <n v="57700"/>
    <d v="2001-06-01T21:00:00"/>
    <d v="2001-06-30T21:00:00"/>
  </r>
  <r>
    <x v="39"/>
    <x v="2"/>
    <n v="24000"/>
    <n v="120"/>
    <n v="1304086"/>
    <d v="2001-05-29T09:43:30"/>
    <s v="Williams Energy Marketing &amp; Trading Company"/>
    <x v="1"/>
    <x v="0"/>
    <x v="0"/>
    <x v="0"/>
    <x v="3"/>
    <n v="33301"/>
    <s v="US Pwr Phy Firm  NEPOOL Peak             Sep01           USD/MWh"/>
    <x v="1"/>
    <x v="3"/>
    <x v="0"/>
    <x v="0"/>
    <x v="0"/>
    <n v="54"/>
    <s v="JEFFK003"/>
    <s v="DDAVIS"/>
    <s v="LT-New England"/>
    <x v="0"/>
    <x v="0"/>
    <x v="0"/>
    <n v="96004396"/>
    <n v="624526.1"/>
    <n v="64245"/>
    <d v="2001-09-01T17:11:00"/>
    <d v="2001-09-30T17:11:00"/>
  </r>
  <r>
    <x v="39"/>
    <x v="1"/>
    <n v="300000"/>
    <n v="75"/>
    <n v="1304930"/>
    <d v="2001-05-29T11:06:34"/>
    <s v="El Paso Merchant Energy, L.P."/>
    <x v="1"/>
    <x v="0"/>
    <x v="0"/>
    <x v="1"/>
    <x v="2"/>
    <n v="36094"/>
    <s v="US Gas Basis     ColGulf LA              Jun01           USD/MM"/>
    <x v="1"/>
    <x v="4"/>
    <x v="0"/>
    <x v="1"/>
    <x v="0"/>
    <n v="-0.01"/>
    <s v="CHRISW001"/>
    <s v="SBRAWNE"/>
    <s v="FT-East"/>
    <x v="1"/>
    <x v="0"/>
    <x v="1"/>
    <n v="96045266"/>
    <s v="VC5690.1"/>
    <n v="53350"/>
    <d v="2001-06-01T21:00:00"/>
    <d v="2001-06-30T21:00:00"/>
  </r>
  <r>
    <x v="39"/>
    <x v="1"/>
    <n v="150000"/>
    <n v="37.5"/>
    <n v="1304948"/>
    <d v="2001-05-29T11:09:02"/>
    <s v="e prime, inc."/>
    <x v="3"/>
    <x v="0"/>
    <x v="0"/>
    <x v="1"/>
    <x v="2"/>
    <n v="47099"/>
    <s v="US Gas Basis     Waha                    Jun01           USD/MM"/>
    <x v="1"/>
    <x v="2"/>
    <x v="0"/>
    <x v="1"/>
    <x v="0"/>
    <n v="-3.5000000000000003E-2"/>
    <s v="SHAL1234"/>
    <s v="EBASS"/>
    <s v="FT-Texas"/>
    <x v="1"/>
    <x v="0"/>
    <x v="1"/>
    <n v="96003709"/>
    <s v="VC5704.1"/>
    <n v="51163"/>
    <d v="2001-06-01T21:00:00"/>
    <d v="2001-06-30T21:00:00"/>
  </r>
  <r>
    <x v="39"/>
    <x v="1"/>
    <n v="90000"/>
    <n v="22.5"/>
    <n v="1305279"/>
    <d v="2001-05-29T11:50:31"/>
    <s v="Conoco Inc."/>
    <x v="3"/>
    <x v="0"/>
    <x v="0"/>
    <x v="1"/>
    <x v="2"/>
    <n v="33999"/>
    <s v="US Gas Basis     HSC                     Jun01           USD/MM"/>
    <x v="1"/>
    <x v="18"/>
    <x v="0"/>
    <x v="1"/>
    <x v="0"/>
    <n v="3.5000000000000003E-2"/>
    <s v="GLEE1234"/>
    <s v="EBASS"/>
    <s v="FT-Texas"/>
    <x v="1"/>
    <x v="0"/>
    <x v="1"/>
    <n v="96009194"/>
    <s v="VC5954.1"/>
    <n v="3497"/>
    <d v="2001-06-01T00:00:00"/>
    <d v="2001-06-30T00:00:00"/>
  </r>
  <r>
    <x v="39"/>
    <x v="1"/>
    <n v="30750"/>
    <n v="7.6875"/>
    <n v="1305307"/>
    <d v="2001-05-29T11:55:17"/>
    <s v="Conoco Inc."/>
    <x v="3"/>
    <x v="0"/>
    <x v="0"/>
    <x v="1"/>
    <x v="2"/>
    <n v="37101"/>
    <s v="US Gas Basis     TENN TX                 Jun01           USD/MM"/>
    <x v="1"/>
    <x v="19"/>
    <x v="0"/>
    <x v="1"/>
    <x v="0"/>
    <n v="-0.1"/>
    <s v="JSCH1234"/>
    <s v="SBRAWNE"/>
    <s v="FT-East"/>
    <x v="1"/>
    <x v="0"/>
    <x v="1"/>
    <n v="96009194"/>
    <s v="VC5967.1"/>
    <n v="3497"/>
    <d v="2001-06-01T21:00:00"/>
    <d v="2001-06-30T21:00:00"/>
  </r>
  <r>
    <x v="39"/>
    <x v="2"/>
    <n v="292000"/>
    <n v="1460"/>
    <n v="1305398"/>
    <d v="2001-05-29T12:12:26"/>
    <s v="Constellation Power Source, Inc."/>
    <x v="1"/>
    <x v="0"/>
    <x v="0"/>
    <x v="0"/>
    <x v="3"/>
    <n v="28399"/>
    <s v="US Pwr Phy Firm  NEPOOL Peak             Jan-Dec02       USD/MWh"/>
    <x v="3"/>
    <x v="0"/>
    <x v="0"/>
    <x v="0"/>
    <x v="0"/>
    <n v="54.9"/>
    <s v="JEFFK003"/>
    <s v="DDAVIS"/>
    <s v="LT-New England"/>
    <x v="0"/>
    <x v="0"/>
    <x v="0"/>
    <n v="96057479"/>
    <n v="624852.1"/>
    <n v="55134"/>
    <d v="2002-01-01T17:11:00"/>
    <d v="2002-12-31T17:11:00"/>
  </r>
  <r>
    <x v="39"/>
    <x v="1"/>
    <n v="765000"/>
    <n v="229.5"/>
    <n v="1305532"/>
    <d v="2001-05-29T12:28:48"/>
    <s v="Williams Energy Marketing &amp; Trading Company"/>
    <x v="2"/>
    <x v="0"/>
    <x v="0"/>
    <x v="1"/>
    <x v="4"/>
    <n v="49351"/>
    <s v="US Gas Swap      Nymex                   Jun-Oct01       USD/MM"/>
    <x v="1"/>
    <x v="2"/>
    <x v="0"/>
    <x v="1"/>
    <x v="0"/>
    <n v="3.99"/>
    <s v="fzerilli"/>
    <s v="JARNOLD"/>
    <s v="NG-Price"/>
    <x v="1"/>
    <x v="0"/>
    <x v="1"/>
    <n v="95000226"/>
    <s v="VC6146.1"/>
    <n v="64245"/>
    <d v="2001-06-01T00:00:00"/>
    <d v="2001-10-31T00:00:00"/>
  </r>
  <r>
    <x v="39"/>
    <x v="1"/>
    <n v="755000"/>
    <n v="226.5"/>
    <n v="1305534"/>
    <d v="2001-05-29T12:29:02"/>
    <s v="Williams Energy Marketing &amp; Trading Company"/>
    <x v="2"/>
    <x v="0"/>
    <x v="0"/>
    <x v="1"/>
    <x v="4"/>
    <n v="35353"/>
    <s v="US Gas Swap      Nymex                   Nov01-Mar02     USD/MM"/>
    <x v="2"/>
    <x v="0"/>
    <x v="0"/>
    <x v="1"/>
    <x v="0"/>
    <n v="4.3849999999999998"/>
    <s v="fzerilli"/>
    <s v="JARNOLD"/>
    <s v="NG-Price"/>
    <x v="1"/>
    <x v="0"/>
    <x v="1"/>
    <n v="95000226"/>
    <s v="VC6148.1"/>
    <n v="64245"/>
    <d v="2001-11-01T00:00:00"/>
    <d v="2002-03-31T00:00:00"/>
  </r>
  <r>
    <x v="39"/>
    <x v="1"/>
    <n v="765000"/>
    <n v="229.5"/>
    <n v="1305538"/>
    <d v="2001-05-29T12:29:14"/>
    <s v="Williams Energy Marketing &amp; Trading Company"/>
    <x v="2"/>
    <x v="0"/>
    <x v="0"/>
    <x v="1"/>
    <x v="4"/>
    <n v="49351"/>
    <s v="US Gas Swap      Nymex                   Jun-Oct01       USD/MM"/>
    <x v="1"/>
    <x v="2"/>
    <x v="0"/>
    <x v="1"/>
    <x v="0"/>
    <n v="3.99"/>
    <s v="fzerilli"/>
    <s v="JARNOLD"/>
    <s v="NG-Price"/>
    <x v="1"/>
    <x v="0"/>
    <x v="1"/>
    <n v="95000226"/>
    <s v="VC6151.1"/>
    <n v="64245"/>
    <d v="2001-06-01T00:00:00"/>
    <d v="2001-10-31T00:00:00"/>
  </r>
  <r>
    <x v="39"/>
    <x v="1"/>
    <n v="755000"/>
    <n v="226.5"/>
    <n v="1305542"/>
    <d v="2001-05-29T12:29:21"/>
    <s v="Williams Energy Marketing &amp; Trading Company"/>
    <x v="2"/>
    <x v="0"/>
    <x v="0"/>
    <x v="1"/>
    <x v="4"/>
    <n v="35353"/>
    <s v="US Gas Swap      Nymex                   Nov01-Mar02     USD/MM"/>
    <x v="2"/>
    <x v="0"/>
    <x v="0"/>
    <x v="1"/>
    <x v="0"/>
    <n v="4.3849999999999998"/>
    <s v="fzerilli"/>
    <s v="JARNOLD"/>
    <s v="NG-Price"/>
    <x v="1"/>
    <x v="0"/>
    <x v="1"/>
    <n v="95000226"/>
    <s v="VC6154.1"/>
    <n v="64245"/>
    <d v="2001-11-01T00:00:00"/>
    <d v="2002-03-31T00:00:00"/>
  </r>
  <r>
    <x v="39"/>
    <x v="2"/>
    <n v="4000"/>
    <n v="20"/>
    <n v="1305639"/>
    <d v="2001-05-29T12:39:46"/>
    <s v="Constellation Power Source, Inc."/>
    <x v="0"/>
    <x v="0"/>
    <x v="0"/>
    <x v="0"/>
    <x v="3"/>
    <n v="51148"/>
    <s v="US Pwr Phy Firm  PJM-W Peak              04-08Jun01      USD/MWh"/>
    <x v="3"/>
    <x v="0"/>
    <x v="0"/>
    <x v="0"/>
    <x v="0"/>
    <n v="56"/>
    <s v="PJMPower"/>
    <s v="JQUENET"/>
    <s v="ST-PJM"/>
    <x v="0"/>
    <x v="0"/>
    <x v="0"/>
    <n v="96057479"/>
    <n v="624897.1"/>
    <n v="55134"/>
    <d v="2001-06-04T21:00:00"/>
    <d v="2001-06-08T21:00:00"/>
  </r>
  <r>
    <x v="39"/>
    <x v="1"/>
    <n v="3775000"/>
    <n v="943.75"/>
    <n v="1305708"/>
    <d v="2001-05-29T12:45:24"/>
    <s v="El Paso Merchant Energy, L.P."/>
    <x v="1"/>
    <x v="0"/>
    <x v="0"/>
    <x v="1"/>
    <x v="2"/>
    <n v="49191"/>
    <s v="US Gas Basis     SONAT LA                Nov01-Mar02     USD/MM"/>
    <x v="9"/>
    <x v="0"/>
    <x v="0"/>
    <x v="1"/>
    <x v="0"/>
    <n v="-1.2500000000000001E-2"/>
    <s v="GREGH002"/>
    <s v="SBRAWNE"/>
    <s v="FT-East"/>
    <x v="1"/>
    <x v="0"/>
    <x v="1"/>
    <n v="96045266"/>
    <s v="VC6306.1"/>
    <n v="53350"/>
    <d v="2001-11-01T15:35:00"/>
    <d v="2002-03-31T15:35:00"/>
  </r>
  <r>
    <x v="39"/>
    <x v="1"/>
    <n v="150000"/>
    <n v="45"/>
    <n v="1305747"/>
    <d v="2001-05-29T12:48:22"/>
    <s v="Barrett Resources Corporation"/>
    <x v="0"/>
    <x v="0"/>
    <x v="0"/>
    <x v="1"/>
    <x v="2"/>
    <n v="36135"/>
    <s v="US Gas Basis     NWPL RkyMtn             Jun01           USD/MM"/>
    <x v="1"/>
    <x v="2"/>
    <x v="0"/>
    <x v="1"/>
    <x v="0"/>
    <n v="-1.1850000000000001"/>
    <s v="USGasWest"/>
    <s v="FERMIS"/>
    <s v="FT - North West"/>
    <x v="1"/>
    <x v="0"/>
    <x v="1"/>
    <n v="95000337"/>
    <s v="VC6334.1"/>
    <n v="687"/>
    <d v="2001-06-01T21:00:00"/>
    <d v="2001-06-30T21:00:00"/>
  </r>
  <r>
    <x v="39"/>
    <x v="2"/>
    <n v="24000"/>
    <n v="120"/>
    <n v="1305827"/>
    <d v="2001-05-29T12:52:36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5.75"/>
    <s v="MSMI1234"/>
    <s v="DSMITH3"/>
    <s v="LT-ERCOT"/>
    <x v="0"/>
    <x v="0"/>
    <x v="0"/>
    <n v="96060365"/>
    <n v="624934.1"/>
    <n v="12"/>
    <d v="2001-09-01T00:00:00"/>
    <d v="2001-09-30T00:00:00"/>
  </r>
  <r>
    <x v="39"/>
    <x v="1"/>
    <n v="300000"/>
    <n v="75"/>
    <n v="1305952"/>
    <d v="2001-05-29T12:57:31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1"/>
    <s v="FPIC1234"/>
    <s v="ALEWIS"/>
    <s v="GD-CENTRAL"/>
    <x v="1"/>
    <x v="0"/>
    <x v="1"/>
    <n v="95000337"/>
    <s v="VC6469.1"/>
    <n v="687"/>
    <d v="2001-06-01T21:00:00"/>
    <d v="2001-06-30T21:00:00"/>
  </r>
  <r>
    <x v="39"/>
    <x v="1"/>
    <n v="300000"/>
    <n v="75"/>
    <n v="1305992"/>
    <d v="2001-05-29T12:59:49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05"/>
    <s v="FPIC1234"/>
    <s v="ALEWIS"/>
    <s v="GD-CENTRAL"/>
    <x v="1"/>
    <x v="0"/>
    <x v="1"/>
    <n v="95000337"/>
    <s v="VC6492.1"/>
    <n v="687"/>
    <d v="2001-06-01T21:00:00"/>
    <d v="2001-06-30T21:00:00"/>
  </r>
  <r>
    <x v="39"/>
    <x v="1"/>
    <n v="300000"/>
    <n v="75"/>
    <n v="1306037"/>
    <d v="2001-05-29T13:01:31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513.1"/>
    <n v="687"/>
    <d v="2001-06-01T21:00:00"/>
    <d v="2001-06-30T21:00:00"/>
  </r>
  <r>
    <x v="39"/>
    <x v="1"/>
    <n v="300000"/>
    <n v="75"/>
    <n v="1306042"/>
    <d v="2001-05-29T13:01:49"/>
    <s v="Hess Energy Services Company, LLC"/>
    <x v="1"/>
    <x v="0"/>
    <x v="0"/>
    <x v="1"/>
    <x v="4"/>
    <n v="36249"/>
    <s v="US Gas Daily     NGI GD/D Chi            Jun01           USD/MM"/>
    <x v="1"/>
    <x v="4"/>
    <x v="0"/>
    <x v="1"/>
    <x v="0"/>
    <n v="-0.02"/>
    <s v="CHRISW001"/>
    <s v="GSTOREY"/>
    <s v="FT-ONTARIO"/>
    <x v="1"/>
    <x v="0"/>
    <x v="1"/>
    <m/>
    <s v="VC6516.1"/>
    <n v="63597"/>
    <d v="2001-06-01T21:00:00"/>
    <d v="2001-06-30T21:00:00"/>
  </r>
  <r>
    <x v="39"/>
    <x v="1"/>
    <n v="300000"/>
    <n v="75"/>
    <n v="1306100"/>
    <d v="2001-05-29T13:04:36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558.1"/>
    <n v="687"/>
    <d v="2001-06-01T21:00:00"/>
    <d v="2001-06-30T21:00:00"/>
  </r>
  <r>
    <x v="39"/>
    <x v="1"/>
    <n v="300000"/>
    <n v="75"/>
    <n v="1306255"/>
    <d v="2001-05-29T13:16:36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663.1"/>
    <n v="687"/>
    <d v="2001-06-01T21:00:00"/>
    <d v="2001-06-30T21:00:00"/>
  </r>
  <r>
    <x v="39"/>
    <x v="2"/>
    <n v="4000"/>
    <n v="20"/>
    <n v="1306332"/>
    <d v="2001-05-29T13:24:51"/>
    <s v="Peco Energy Company"/>
    <x v="0"/>
    <x v="0"/>
    <x v="0"/>
    <x v="0"/>
    <x v="3"/>
    <n v="29083"/>
    <s v="US Pwr Phy Firm  NEPOOL Peak             04-08Jun01      USD/MWh"/>
    <x v="1"/>
    <x v="3"/>
    <x v="0"/>
    <x v="0"/>
    <x v="0"/>
    <n v="57.75"/>
    <s v="NepoolDesk"/>
    <s v="GGUPTA"/>
    <s v="ST-New England"/>
    <x v="0"/>
    <x v="0"/>
    <x v="0"/>
    <m/>
    <n v="625000.1"/>
    <n v="5607"/>
    <d v="2001-06-04T21:00:00"/>
    <d v="2001-06-08T21:00:00"/>
  </r>
  <r>
    <x v="39"/>
    <x v="2"/>
    <n v="47200"/>
    <n v="236"/>
    <n v="1306339"/>
    <d v="2001-05-29T13:25:43"/>
    <s v="BP Energy Company"/>
    <x v="4"/>
    <x v="0"/>
    <x v="0"/>
    <x v="0"/>
    <x v="3"/>
    <n v="33296"/>
    <s v="US Pwr Phy Firm  Entergy Peak            Jan-Feb02       USD/MWh"/>
    <x v="3"/>
    <x v="0"/>
    <x v="0"/>
    <x v="0"/>
    <x v="0"/>
    <n v="40.5"/>
    <s v="MSMI1234"/>
    <s v="MCARSON2"/>
    <s v="ST-SPP"/>
    <x v="0"/>
    <x v="0"/>
    <x v="0"/>
    <n v="96060365"/>
    <n v="625002.1"/>
    <n v="12"/>
    <d v="2002-01-01T14:16:00"/>
    <d v="2002-02-28T14:16:00"/>
  </r>
  <r>
    <x v="39"/>
    <x v="1"/>
    <n v="1500000"/>
    <n v="375"/>
    <n v="1306365"/>
    <d v="2001-05-29T13:30:00"/>
    <s v="El Paso Merchant Energy, L.P."/>
    <x v="1"/>
    <x v="0"/>
    <x v="0"/>
    <x v="1"/>
    <x v="2"/>
    <n v="33999"/>
    <s v="US Gas Basis     HSC                     Jun01           USD/MM"/>
    <x v="11"/>
    <x v="0"/>
    <x v="0"/>
    <x v="1"/>
    <x v="0"/>
    <n v="3.5000000000000003E-2"/>
    <s v="GREGH002"/>
    <s v="EBASS"/>
    <s v="FT-Texas"/>
    <x v="1"/>
    <x v="0"/>
    <x v="1"/>
    <n v="96045266"/>
    <s v="VC6778.1"/>
    <n v="53350"/>
    <d v="2001-06-01T00:00:00"/>
    <d v="2001-06-30T00:00:00"/>
  </r>
  <r>
    <x v="39"/>
    <x v="0"/>
    <n v="12000"/>
    <n v="90"/>
    <n v="1306447"/>
    <d v="2001-05-29T13:34:47"/>
    <s v="Constellation Power Source, Inc."/>
    <x v="0"/>
    <x v="0"/>
    <x v="0"/>
    <x v="0"/>
    <x v="1"/>
    <n v="40559"/>
    <s v="US Pwr Phy CAISO NP15 Peak               Sep01           USD/MWh"/>
    <x v="1"/>
    <x v="1"/>
    <x v="0"/>
    <x v="0"/>
    <x v="0"/>
    <n v="204"/>
    <s v="POWERWEST"/>
    <s v="RBADEER"/>
    <s v="LT-CA"/>
    <x v="0"/>
    <x v="0"/>
    <x v="0"/>
    <n v="96057479"/>
    <n v="625034.1"/>
    <n v="55134"/>
    <d v="2001-09-01T21:00:00"/>
    <d v="2001-09-30T21:00:00"/>
  </r>
  <r>
    <x v="39"/>
    <x v="1"/>
    <n v="150000"/>
    <n v="45"/>
    <n v="1306472"/>
    <d v="2001-05-29T13:36:37"/>
    <s v="Barrett Resources Corporation"/>
    <x v="0"/>
    <x v="0"/>
    <x v="0"/>
    <x v="1"/>
    <x v="2"/>
    <n v="36135"/>
    <s v="US Gas Basis     NWPL RkyMtn             Jun01           USD/MM"/>
    <x v="1"/>
    <x v="2"/>
    <x v="0"/>
    <x v="1"/>
    <x v="0"/>
    <n v="-1.1299999999999999"/>
    <s v="USGasWest"/>
    <s v="FERMIS"/>
    <s v="FT - North West"/>
    <x v="1"/>
    <x v="0"/>
    <x v="1"/>
    <n v="95000337"/>
    <s v="VC6847.1"/>
    <n v="687"/>
    <d v="2001-06-01T21:00:00"/>
    <d v="2001-06-30T21:00:00"/>
  </r>
  <r>
    <x v="39"/>
    <x v="0"/>
    <n v="12000"/>
    <n v="90"/>
    <n v="1306879"/>
    <d v="2001-05-29T14:04:49"/>
    <s v="ConAgra Energy Services, Inc."/>
    <x v="0"/>
    <x v="0"/>
    <x v="0"/>
    <x v="0"/>
    <x v="0"/>
    <n v="40719"/>
    <s v="US Pwr Phy Firm  PALVE Peak              Sep01           USD/MWh"/>
    <x v="0"/>
    <x v="0"/>
    <x v="0"/>
    <x v="0"/>
    <x v="0"/>
    <n v="205"/>
    <s v="POWERWEST"/>
    <s v="MMOTLEY"/>
    <s v="ST-SW"/>
    <x v="0"/>
    <x v="0"/>
    <x v="0"/>
    <n v="96004354"/>
    <n v="625100.1"/>
    <n v="29605"/>
    <d v="2001-09-01T21:00:00"/>
    <d v="2001-09-30T21:00:00"/>
  </r>
  <r>
    <x v="39"/>
    <x v="1"/>
    <n v="1230000"/>
    <n v="307.5"/>
    <n v="1307043"/>
    <d v="2001-05-29T14:15:58"/>
    <s v="El Paso Merchant Energy, L.P."/>
    <x v="1"/>
    <x v="0"/>
    <x v="0"/>
    <x v="1"/>
    <x v="2"/>
    <n v="48728"/>
    <s v="US Gas Basis     NGI Chicago             Jul-Oct01       USD/MM"/>
    <x v="4"/>
    <x v="0"/>
    <x v="0"/>
    <x v="1"/>
    <x v="0"/>
    <n v="6.5000000000000002E-2"/>
    <s v="CHRISW001"/>
    <s v="GSTOREY"/>
    <s v="FT-ONTARIO"/>
    <x v="1"/>
    <x v="0"/>
    <x v="1"/>
    <n v="96045266"/>
    <s v="VC7383.1"/>
    <n v="53350"/>
    <d v="2001-07-01T00:00:00"/>
    <d v="2001-10-31T00:00:00"/>
  </r>
  <r>
    <x v="39"/>
    <x v="2"/>
    <n v="4000"/>
    <n v="20"/>
    <n v="1307117"/>
    <d v="2001-05-29T14:32:18"/>
    <s v="Virginia Electric and Power Company"/>
    <x v="0"/>
    <x v="0"/>
    <x v="0"/>
    <x v="0"/>
    <x v="3"/>
    <n v="29083"/>
    <s v="US Pwr Phy Firm  NEPOOL Peak             04-08Jun01      USD/MWh"/>
    <x v="3"/>
    <x v="0"/>
    <x v="0"/>
    <x v="0"/>
    <x v="0"/>
    <n v="58"/>
    <s v="NepoolDesk"/>
    <s v="GGUPTA"/>
    <s v="ST-New England"/>
    <x v="0"/>
    <x v="0"/>
    <x v="0"/>
    <m/>
    <n v="625134.1"/>
    <n v="3246"/>
    <d v="2001-06-04T21:00:00"/>
    <d v="2001-06-08T21:00:00"/>
  </r>
  <r>
    <x v="39"/>
    <x v="1"/>
    <n v="300000"/>
    <n v="75"/>
    <n v="1307169"/>
    <d v="2001-05-29T14:48:11"/>
    <s v="AEP Energy Services, Inc."/>
    <x v="1"/>
    <x v="0"/>
    <x v="0"/>
    <x v="1"/>
    <x v="4"/>
    <n v="36197"/>
    <s v="US Gas Daily     HSC                     Jun01           USD/MM"/>
    <x v="1"/>
    <x v="4"/>
    <x v="0"/>
    <x v="1"/>
    <x v="0"/>
    <n v="3.7850000000000001"/>
    <s v="GREGH002"/>
    <s v="EBASS"/>
    <s v="FT-Texas"/>
    <x v="1"/>
    <x v="0"/>
    <x v="1"/>
    <n v="96021110"/>
    <s v="VC7651.1"/>
    <n v="57399"/>
    <d v="2001-06-01T21:00:00"/>
    <d v="2001-06-30T21:00:00"/>
  </r>
  <r>
    <x v="39"/>
    <x v="1"/>
    <n v="300000"/>
    <n v="75"/>
    <n v="1307188"/>
    <d v="2001-05-29T14:52:11"/>
    <s v="AEP Energy Services, Inc."/>
    <x v="1"/>
    <x v="0"/>
    <x v="0"/>
    <x v="1"/>
    <x v="4"/>
    <n v="36197"/>
    <s v="US Gas Daily     HSC                     Jun01           USD/MM"/>
    <x v="4"/>
    <x v="0"/>
    <x v="0"/>
    <x v="1"/>
    <x v="0"/>
    <n v="3.7850000000000001"/>
    <s v="GREGH002"/>
    <s v="EBASS"/>
    <s v="FT-Texas"/>
    <x v="1"/>
    <x v="0"/>
    <x v="1"/>
    <n v="96021110"/>
    <s v="VC7669.1"/>
    <n v="57399"/>
    <d v="2001-06-01T21:00:00"/>
    <d v="2001-06-30T21:00:00"/>
  </r>
  <r>
    <x v="39"/>
    <x v="1"/>
    <n v="300000"/>
    <n v="75"/>
    <n v="1307193"/>
    <d v="2001-05-29T14:53:05"/>
    <s v="AEP Energy Services, Inc."/>
    <x v="1"/>
    <x v="0"/>
    <x v="0"/>
    <x v="1"/>
    <x v="4"/>
    <n v="51842"/>
    <s v="US Gas Swap      IF HSC                  Jun01           USD/MM"/>
    <x v="1"/>
    <x v="4"/>
    <x v="0"/>
    <x v="1"/>
    <x v="0"/>
    <n v="3.77"/>
    <s v="CHRISW001"/>
    <s v="EBASS"/>
    <s v="FT-Texas"/>
    <x v="1"/>
    <x v="0"/>
    <x v="1"/>
    <n v="96021110"/>
    <s v="VC7675.1"/>
    <n v="57399"/>
    <d v="2001-06-01T14:23:00"/>
    <d v="2001-06-30T14:23:00"/>
  </r>
  <r>
    <x v="40"/>
    <x v="2"/>
    <n v="4000"/>
    <n v="20"/>
    <n v="1308173"/>
    <d v="2001-05-30T06:49:56"/>
    <s v="Carolina Power &amp; Light Company"/>
    <x v="1"/>
    <x v="0"/>
    <x v="0"/>
    <x v="0"/>
    <x v="3"/>
    <n v="29089"/>
    <s v="US Pwr Phy Firm  PJM-W Peak              04-08Jun01      USD/MWh"/>
    <x v="3"/>
    <x v="0"/>
    <x v="0"/>
    <x v="0"/>
    <x v="0"/>
    <n v="41"/>
    <s v="ZACHA007"/>
    <s v="JQUENET"/>
    <s v="ST-PJM"/>
    <x v="0"/>
    <x v="0"/>
    <x v="0"/>
    <m/>
    <n v="625503.1"/>
    <n v="27457"/>
    <d v="2001-06-04T21:00:00"/>
    <d v="2001-06-08T21:00:00"/>
  </r>
  <r>
    <x v="40"/>
    <x v="2"/>
    <n v="800"/>
    <n v="4"/>
    <n v="1308178"/>
    <d v="2001-05-30T06:51:32"/>
    <s v="Conectiv Energy Supply, Inc."/>
    <x v="4"/>
    <x v="0"/>
    <x v="0"/>
    <x v="0"/>
    <x v="3"/>
    <n v="29088"/>
    <s v="US Pwr Phy Firm  PJM-W Peak              31May01         USD/MWh"/>
    <x v="3"/>
    <x v="0"/>
    <x v="0"/>
    <x v="0"/>
    <x v="0"/>
    <n v="24"/>
    <s v="TPAR1234"/>
    <s v="JQUENET"/>
    <s v="ST-PJM"/>
    <x v="0"/>
    <x v="0"/>
    <x v="0"/>
    <n v="96047472"/>
    <n v="625507.1"/>
    <n v="71243"/>
    <d v="2001-05-31T21:00:00"/>
    <d v="2001-05-31T21:00:00"/>
  </r>
  <r>
    <x v="40"/>
    <x v="2"/>
    <n v="24000"/>
    <n v="120"/>
    <n v="1308319"/>
    <d v="2001-05-30T07:18:41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47.75"/>
    <s v="ZACHA007"/>
    <s v="JQUENET"/>
    <s v="LT-PJM"/>
    <x v="0"/>
    <x v="0"/>
    <x v="0"/>
    <m/>
    <n v="625620.1"/>
    <n v="27457"/>
    <d v="2001-06-01T14:12:00"/>
    <d v="2001-06-30T14:12:00"/>
  </r>
  <r>
    <x v="40"/>
    <x v="2"/>
    <n v="24000"/>
    <n v="120"/>
    <n v="1308322"/>
    <d v="2001-05-30T07:19:00"/>
    <s v="Morgan Stanley Capital Group, Inc."/>
    <x v="4"/>
    <x v="0"/>
    <x v="0"/>
    <x v="0"/>
    <x v="3"/>
    <n v="48494"/>
    <s v="US Pwr Phy Firm  Entergy Peak            Sep02           USD/MWh"/>
    <x v="3"/>
    <x v="0"/>
    <x v="0"/>
    <x v="0"/>
    <x v="0"/>
    <n v="34"/>
    <s v="LRAT1234"/>
    <s v="MCARSON2"/>
    <s v="EPMI-Southeast"/>
    <x v="0"/>
    <x v="0"/>
    <x v="0"/>
    <n v="96019669"/>
    <n v="625623.1"/>
    <n v="9409"/>
    <d v="2002-09-01T21:00:00"/>
    <d v="2002-09-30T21:00:00"/>
  </r>
  <r>
    <x v="40"/>
    <x v="2"/>
    <n v="800"/>
    <n v="4"/>
    <n v="1308329"/>
    <d v="2001-05-30T07:20:42"/>
    <s v="Conectiv Energy Supply, Inc."/>
    <x v="4"/>
    <x v="0"/>
    <x v="0"/>
    <x v="0"/>
    <x v="3"/>
    <n v="29088"/>
    <s v="US Pwr Phy Firm  PJM-W Peak              31May01         USD/MWh"/>
    <x v="3"/>
    <x v="0"/>
    <x v="0"/>
    <x v="0"/>
    <x v="0"/>
    <n v="24"/>
    <s v="TPAR1234"/>
    <s v="JQUENET"/>
    <s v="ST-PJM"/>
    <x v="0"/>
    <x v="0"/>
    <x v="0"/>
    <n v="96047472"/>
    <n v="625630.1"/>
    <n v="71243"/>
    <d v="2001-05-31T21:00:00"/>
    <d v="2001-05-31T21:00:00"/>
  </r>
  <r>
    <x v="40"/>
    <x v="2"/>
    <n v="24000"/>
    <n v="120"/>
    <n v="1308537"/>
    <d v="2001-05-30T07:43:42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47.5"/>
    <s v="ZACHA007"/>
    <s v="JQUENET"/>
    <s v="LT-PJM"/>
    <x v="0"/>
    <x v="0"/>
    <x v="0"/>
    <m/>
    <n v="625701.1"/>
    <n v="27457"/>
    <d v="2001-06-01T14:12:00"/>
    <d v="2001-06-30T14:12:00"/>
  </r>
  <r>
    <x v="40"/>
    <x v="2"/>
    <n v="4000"/>
    <n v="20"/>
    <n v="1308653"/>
    <d v="2001-05-30T07:56:54"/>
    <s v="Allegheny Energy Supply Company, LLC"/>
    <x v="1"/>
    <x v="0"/>
    <x v="0"/>
    <x v="0"/>
    <x v="3"/>
    <n v="51370"/>
    <s v="US Pwr Phy Firm  TVA Peak                04-08Jun01      USD/MWh"/>
    <x v="1"/>
    <x v="3"/>
    <x v="0"/>
    <x v="0"/>
    <x v="0"/>
    <n v="42"/>
    <s v="CHRISB008"/>
    <s v="JKING6"/>
    <s v="ST-SERC"/>
    <x v="0"/>
    <x v="0"/>
    <x v="0"/>
    <n v="96037738"/>
    <n v="625741.1"/>
    <n v="72209"/>
    <d v="2001-06-04T21:00:00"/>
    <d v="2001-06-08T21:00:00"/>
  </r>
  <r>
    <x v="40"/>
    <x v="0"/>
    <n v="400"/>
    <n v="3"/>
    <n v="1308879"/>
    <d v="2001-05-30T08:10:10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83"/>
    <s v="CBOHN010"/>
    <s v="CMALLOR"/>
    <s v="ST-CA"/>
    <x v="0"/>
    <x v="0"/>
    <x v="0"/>
    <n v="96060365"/>
    <n v="625822.1"/>
    <n v="12"/>
    <d v="2001-05-31T21:00:00"/>
    <d v="2001-05-31T21:00:00"/>
  </r>
  <r>
    <x v="40"/>
    <x v="0"/>
    <n v="400"/>
    <n v="3"/>
    <n v="1308896"/>
    <d v="2001-05-30T08:10:56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83"/>
    <s v="CBOHN010"/>
    <s v="CMALLOR"/>
    <s v="ST-CA"/>
    <x v="0"/>
    <x v="0"/>
    <x v="0"/>
    <n v="96060365"/>
    <n v="625827.1"/>
    <n v="12"/>
    <d v="2001-05-31T21:00:00"/>
    <d v="2001-05-31T21:00:00"/>
  </r>
  <r>
    <x v="40"/>
    <x v="2"/>
    <n v="73600"/>
    <n v="368"/>
    <n v="1308904"/>
    <d v="2001-05-30T08:11:17"/>
    <s v="Aquila Energy Marketing Corporation"/>
    <x v="1"/>
    <x v="0"/>
    <x v="0"/>
    <x v="0"/>
    <x v="3"/>
    <n v="33009"/>
    <s v="US Pwr Phy Firm  NEPOOL Peak             Oct-Dec01       USD/MWh"/>
    <x v="1"/>
    <x v="3"/>
    <x v="0"/>
    <x v="0"/>
    <x v="0"/>
    <n v="51"/>
    <s v="JEFFK003"/>
    <s v="DDAVIS"/>
    <s v="LT-New England"/>
    <x v="0"/>
    <x v="0"/>
    <x v="0"/>
    <n v="96009016"/>
    <n v="625831.1"/>
    <n v="18"/>
    <d v="2001-10-01T17:11:00"/>
    <d v="2001-12-31T17:11:00"/>
  </r>
  <r>
    <x v="40"/>
    <x v="0"/>
    <n v="160"/>
    <n v="1.2"/>
    <n v="1309004"/>
    <d v="2001-05-30T08:15:52"/>
    <s v="BP Energy Company"/>
    <x v="1"/>
    <x v="0"/>
    <x v="0"/>
    <x v="0"/>
    <x v="1"/>
    <n v="48328"/>
    <s v="US Pwr Phy CAISO NP15 OffPk odd-lot      31May01         USD/MWh"/>
    <x v="1"/>
    <x v="10"/>
    <x v="0"/>
    <x v="0"/>
    <x v="0"/>
    <n v="94"/>
    <s v="CBOHN010"/>
    <s v="JMORRIS4"/>
    <s v="ST-CA"/>
    <x v="0"/>
    <x v="0"/>
    <x v="0"/>
    <n v="96060365"/>
    <n v="625864.1"/>
    <n v="12"/>
    <d v="2001-05-31T21:00:00"/>
    <d v="2001-05-31T21:00:00"/>
  </r>
  <r>
    <x v="40"/>
    <x v="0"/>
    <n v="400"/>
    <n v="3"/>
    <n v="1309005"/>
    <d v="2001-05-30T08:15:56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95"/>
    <s v="CBOHN010"/>
    <s v="CMALLOR"/>
    <s v="ST-CA"/>
    <x v="0"/>
    <x v="0"/>
    <x v="0"/>
    <n v="96060365"/>
    <n v="625865.1"/>
    <n v="12"/>
    <d v="2001-05-31T21:00:00"/>
    <d v="2001-05-31T21:00:00"/>
  </r>
  <r>
    <x v="40"/>
    <x v="2"/>
    <n v="24000"/>
    <n v="120"/>
    <n v="1309136"/>
    <d v="2001-05-30T08:22:36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43.5"/>
    <s v="MARKTH11"/>
    <s v="MLORENZ"/>
    <s v="LT-ECAR"/>
    <x v="0"/>
    <x v="0"/>
    <x v="0"/>
    <n v="96004396"/>
    <n v="625908.1"/>
    <n v="64245"/>
    <d v="2001-06-01T17:03:00"/>
    <d v="2001-06-30T17:03:00"/>
  </r>
  <r>
    <x v="40"/>
    <x v="2"/>
    <n v="73600"/>
    <n v="368"/>
    <n v="1309325"/>
    <d v="2001-05-30T08:29:50"/>
    <s v="Aquila Energy Marketing Corporation"/>
    <x v="4"/>
    <x v="0"/>
    <x v="0"/>
    <x v="0"/>
    <x v="10"/>
    <n v="34797"/>
    <s v="US Pwr Phy Unp B ERCOT Peak              Oct-Dec01       USD/MWh"/>
    <x v="3"/>
    <x v="0"/>
    <x v="0"/>
    <x v="0"/>
    <x v="0"/>
    <n v="34.25"/>
    <s v="BDAH1234"/>
    <s v="DSMITH3"/>
    <s v="LT-ERCOT"/>
    <x v="0"/>
    <x v="0"/>
    <x v="0"/>
    <n v="96009016"/>
    <n v="625941.1"/>
    <n v="18"/>
    <d v="2001-10-01T00:00:00"/>
    <d v="2001-12-31T00:00:00"/>
  </r>
  <r>
    <x v="40"/>
    <x v="2"/>
    <n v="24000"/>
    <n v="120"/>
    <n v="1309540"/>
    <d v="2001-05-30T08:37:17"/>
    <s v="Carolina Power &amp; Light Company"/>
    <x v="1"/>
    <x v="0"/>
    <x v="0"/>
    <x v="0"/>
    <x v="3"/>
    <n v="3749"/>
    <s v="US Pwr Phy Firm  Cinergy Peak            Jun01           USD/MWh"/>
    <x v="1"/>
    <x v="3"/>
    <x v="0"/>
    <x v="0"/>
    <x v="0"/>
    <n v="46.75"/>
    <s v="ZACHA007"/>
    <s v="CDORLAN"/>
    <s v="ST-ECAR"/>
    <x v="0"/>
    <x v="0"/>
    <x v="0"/>
    <m/>
    <n v="625965.1"/>
    <n v="27457"/>
    <d v="2001-06-01T17:11:00"/>
    <d v="2001-06-30T17:11:00"/>
  </r>
  <r>
    <x v="40"/>
    <x v="2"/>
    <n v="4000"/>
    <n v="20"/>
    <n v="1311423"/>
    <d v="2001-05-30T09:34:07"/>
    <s v="Select Energy, Inc."/>
    <x v="0"/>
    <x v="0"/>
    <x v="0"/>
    <x v="0"/>
    <x v="3"/>
    <n v="29083"/>
    <s v="US Pwr Phy Firm  NEPOOL Peak             04-08Jun01      USD/MWh"/>
    <x v="3"/>
    <x v="0"/>
    <x v="0"/>
    <x v="0"/>
    <x v="0"/>
    <n v="44"/>
    <s v="NepoolDesk"/>
    <s v="GGUPTA"/>
    <s v="ST-New England"/>
    <x v="0"/>
    <x v="0"/>
    <x v="0"/>
    <n v="96021791"/>
    <n v="626109.1"/>
    <n v="64168"/>
    <d v="2001-06-04T21:00:00"/>
    <d v="2001-06-08T21:00:00"/>
  </r>
  <r>
    <x v="40"/>
    <x v="1"/>
    <n v="300000"/>
    <n v="75"/>
    <n v="1311466"/>
    <d v="2001-05-30T09:36:17"/>
    <s v="Virginia Power Energy Marketing, Inc."/>
    <x v="1"/>
    <x v="0"/>
    <x v="0"/>
    <x v="1"/>
    <x v="4"/>
    <n v="49337"/>
    <s v="US Gas Swap      IF HHub                 Jun01           USD/MM"/>
    <x v="1"/>
    <x v="4"/>
    <x v="0"/>
    <x v="1"/>
    <x v="0"/>
    <n v="3.7250000000000001"/>
    <s v="GREGH002"/>
    <s v="SBRAWNE"/>
    <s v="FT-East"/>
    <x v="1"/>
    <x v="0"/>
    <x v="1"/>
    <n v="96030230"/>
    <s v="VC9417.1"/>
    <n v="66652"/>
    <d v="2001-06-01T21:00:00"/>
    <d v="2001-06-30T21:00:00"/>
  </r>
  <r>
    <x v="40"/>
    <x v="1"/>
    <n v="150000"/>
    <n v="37.5"/>
    <n v="1311516"/>
    <d v="2001-05-30T09:38:55"/>
    <s v="Tenaska Marketing Ventures"/>
    <x v="1"/>
    <x v="0"/>
    <x v="0"/>
    <x v="1"/>
    <x v="4"/>
    <n v="49337"/>
    <s v="US Gas Swap      IF HHub                 Jun01           USD/MM"/>
    <x v="1"/>
    <x v="2"/>
    <x v="0"/>
    <x v="1"/>
    <x v="0"/>
    <n v="3.7250000000000001"/>
    <s v="CHRISW001"/>
    <s v="SBRAWNE"/>
    <s v="FT-East"/>
    <x v="1"/>
    <x v="0"/>
    <x v="1"/>
    <n v="95001227"/>
    <s v="VC9441.1"/>
    <n v="208"/>
    <d v="2001-06-01T21:00:00"/>
    <d v="2001-06-30T21:00:00"/>
  </r>
  <r>
    <x v="40"/>
    <x v="2"/>
    <n v="24000"/>
    <n v="120"/>
    <n v="1311713"/>
    <d v="2001-05-30T09:50:08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46.5"/>
    <s v="PJMPower"/>
    <s v="JQUENET"/>
    <s v="LT-PJM"/>
    <x v="0"/>
    <x v="0"/>
    <x v="0"/>
    <n v="96057479"/>
    <n v="626154.1"/>
    <n v="55134"/>
    <d v="2001-06-01T14:12:00"/>
    <d v="2001-06-30T14:12:00"/>
  </r>
  <r>
    <x v="40"/>
    <x v="1"/>
    <n v="2140000"/>
    <n v="535"/>
    <n v="1311816"/>
    <d v="2001-05-30T09:55:22"/>
    <s v="El Paso Merchant Energy, L.P."/>
    <x v="1"/>
    <x v="0"/>
    <x v="0"/>
    <x v="1"/>
    <x v="2"/>
    <n v="39374"/>
    <s v="US Gas Basis     NGI Chicago             Apr-Oct02       USD/MM"/>
    <x v="1"/>
    <x v="4"/>
    <x v="0"/>
    <x v="1"/>
    <x v="0"/>
    <n v="6.5000000000000002E-2"/>
    <s v="CHRISW001"/>
    <s v="GSTOREY"/>
    <s v="FT-ONTARIO"/>
    <x v="1"/>
    <x v="0"/>
    <x v="1"/>
    <n v="96045266"/>
    <s v="VC9602.1"/>
    <n v="53350"/>
    <d v="2002-04-01T00:00:00"/>
    <d v="2002-10-31T00:00:00"/>
  </r>
  <r>
    <x v="40"/>
    <x v="0"/>
    <n v="12000"/>
    <n v="90"/>
    <n v="1312085"/>
    <d v="2001-05-30T10:20:28"/>
    <s v="Williams Energy Marketing &amp; Trading Company"/>
    <x v="1"/>
    <x v="0"/>
    <x v="0"/>
    <x v="0"/>
    <x v="0"/>
    <n v="49075"/>
    <s v="US Pwr Phy Firm  PALVE Peak              Jun01           USD/MWh"/>
    <x v="0"/>
    <x v="0"/>
    <x v="0"/>
    <x v="0"/>
    <x v="0"/>
    <n v="245"/>
    <s v="CBOHN010"/>
    <s v="MFISCHE2"/>
    <s v="ST-SW"/>
    <x v="0"/>
    <x v="0"/>
    <x v="0"/>
    <n v="96004396"/>
    <n v="626242.1"/>
    <n v="64245"/>
    <d v="2001-06-01T21:00:00"/>
    <d v="2001-06-30T21:00:00"/>
  </r>
  <r>
    <x v="40"/>
    <x v="1"/>
    <n v="150000"/>
    <n v="45"/>
    <n v="1312228"/>
    <d v="2001-05-30T10:36:24"/>
    <s v="Reliant Energy Services, Inc."/>
    <x v="0"/>
    <x v="0"/>
    <x v="0"/>
    <x v="1"/>
    <x v="4"/>
    <n v="28313"/>
    <s v="US Gas Daily     Kern River/Opal         Jun01           USD/MM"/>
    <x v="1"/>
    <x v="2"/>
    <x v="0"/>
    <x v="1"/>
    <x v="0"/>
    <n v="2.52"/>
    <s v="USGasWest"/>
    <s v="SSOUTH"/>
    <s v="West-NW"/>
    <x v="1"/>
    <x v="0"/>
    <x v="1"/>
    <n v="96000103"/>
    <s v="VC9929.1"/>
    <n v="65268"/>
    <d v="2001-06-01T21:00:00"/>
    <d v="2001-06-30T21:00:00"/>
  </r>
  <r>
    <x v="40"/>
    <x v="1"/>
    <n v="150000"/>
    <n v="45"/>
    <n v="1312405"/>
    <d v="2001-05-30T10:52:03"/>
    <s v="Western Gas Resources, Inc."/>
    <x v="0"/>
    <x v="0"/>
    <x v="0"/>
    <x v="1"/>
    <x v="4"/>
    <n v="28313"/>
    <s v="US Gas Daily     Kern River/Opal         Jun01           USD/MM"/>
    <x v="1"/>
    <x v="2"/>
    <x v="0"/>
    <x v="1"/>
    <x v="0"/>
    <n v="2.4750000000000001"/>
    <s v="USGasWest"/>
    <s v="SSOUTH"/>
    <s v="West-NW"/>
    <x v="1"/>
    <x v="0"/>
    <x v="1"/>
    <n v="95000242"/>
    <s v="VD0041.1"/>
    <n v="232"/>
    <d v="2001-06-01T21:00:00"/>
    <d v="2001-06-30T21:00:00"/>
  </r>
  <r>
    <x v="40"/>
    <x v="2"/>
    <n v="24000"/>
    <n v="120"/>
    <n v="1312669"/>
    <d v="2001-05-30T11:32:58"/>
    <s v="Allegheny Energy Supply Company, LLC"/>
    <x v="1"/>
    <x v="0"/>
    <x v="0"/>
    <x v="0"/>
    <x v="3"/>
    <n v="26302"/>
    <s v="US Pwr Phy Firm  TVA Peak                Jun01           USD/MWh"/>
    <x v="3"/>
    <x v="0"/>
    <x v="0"/>
    <x v="0"/>
    <x v="0"/>
    <n v="47.5"/>
    <s v="CHRISB008"/>
    <s v="JKING6"/>
    <s v="LT-SERC"/>
    <x v="0"/>
    <x v="0"/>
    <x v="0"/>
    <n v="96037738"/>
    <n v="626371.1"/>
    <n v="72209"/>
    <d v="2001-06-01T14:25:00"/>
    <d v="2001-06-30T14:25:00"/>
  </r>
  <r>
    <x v="40"/>
    <x v="2"/>
    <n v="24000"/>
    <n v="120"/>
    <n v="1312873"/>
    <d v="2001-05-30T11:58:27"/>
    <s v="Dynegy Power Marketing, Inc."/>
    <x v="4"/>
    <x v="0"/>
    <x v="0"/>
    <x v="0"/>
    <x v="3"/>
    <n v="26302"/>
    <s v="US Pwr Phy Firm  TVA Peak                Jun01           USD/MWh"/>
    <x v="1"/>
    <x v="3"/>
    <x v="0"/>
    <x v="0"/>
    <x v="0"/>
    <n v="46.75"/>
    <s v="LRAT1234"/>
    <s v="JKING6"/>
    <s v="LT-SERC"/>
    <x v="0"/>
    <x v="0"/>
    <x v="0"/>
    <n v="96020035"/>
    <n v="626422.1"/>
    <n v="71108"/>
    <d v="2001-06-01T14:25:00"/>
    <d v="2001-06-30T14:25:00"/>
  </r>
  <r>
    <x v="40"/>
    <x v="2"/>
    <n v="24000"/>
    <n v="120"/>
    <n v="1312941"/>
    <d v="2001-05-30T12:09:11"/>
    <s v="Duke Energy Trading and Marketing, L.L.C."/>
    <x v="1"/>
    <x v="0"/>
    <x v="0"/>
    <x v="0"/>
    <x v="3"/>
    <n v="32554"/>
    <s v="US Pwr Phy Firm  PJM-W Peak              Jun01           USD/MWh"/>
    <x v="3"/>
    <x v="0"/>
    <x v="0"/>
    <x v="0"/>
    <x v="0"/>
    <n v="45.25"/>
    <s v="ZACHA007"/>
    <s v="JQUENET"/>
    <s v="LT-PJM"/>
    <x v="0"/>
    <x v="0"/>
    <x v="0"/>
    <n v="96028954"/>
    <n v="626440.1"/>
    <n v="54979"/>
    <d v="2001-06-01T14:12:00"/>
    <d v="2001-06-30T14:12:00"/>
  </r>
  <r>
    <x v="40"/>
    <x v="2"/>
    <n v="24000"/>
    <n v="120"/>
    <n v="1312949"/>
    <d v="2001-05-30T12:09:42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45.5"/>
    <s v="PJMPower"/>
    <s v="JQUENET"/>
    <s v="LT-PJM"/>
    <x v="0"/>
    <x v="0"/>
    <x v="0"/>
    <n v="96005582"/>
    <n v="626442.1"/>
    <n v="53461"/>
    <d v="2001-06-01T14:12:00"/>
    <d v="2001-06-30T14:12:00"/>
  </r>
  <r>
    <x v="40"/>
    <x v="2"/>
    <n v="47200"/>
    <n v="236"/>
    <n v="1313077"/>
    <d v="2001-05-30T12:29:31"/>
    <s v="Aquila Energy Marketing Corporation"/>
    <x v="1"/>
    <x v="0"/>
    <x v="0"/>
    <x v="0"/>
    <x v="3"/>
    <n v="33296"/>
    <s v="US Pwr Phy Firm  Entergy Peak            Jan-Feb02       USD/MWh"/>
    <x v="3"/>
    <x v="0"/>
    <x v="0"/>
    <x v="0"/>
    <x v="0"/>
    <n v="37.75"/>
    <s v="GOZBOB12"/>
    <s v="MCARSON2"/>
    <s v="ST-SPP"/>
    <x v="0"/>
    <x v="0"/>
    <x v="0"/>
    <n v="96009016"/>
    <n v="626479.1"/>
    <n v="18"/>
    <d v="2002-01-01T14:16:00"/>
    <d v="2002-02-28T14:16:00"/>
  </r>
  <r>
    <x v="40"/>
    <x v="2"/>
    <n v="49600"/>
    <n v="248"/>
    <n v="1313259"/>
    <d v="2001-05-30T12:52:24"/>
    <s v="Virginia Electric and Power Company"/>
    <x v="0"/>
    <x v="0"/>
    <x v="0"/>
    <x v="0"/>
    <x v="3"/>
    <n v="34035"/>
    <s v="US Pwr Phy Firm  PJM-W OffPk             Jul-Aug01       USD/MWh"/>
    <x v="3"/>
    <x v="0"/>
    <x v="0"/>
    <x v="0"/>
    <x v="0"/>
    <n v="25.75"/>
    <s v="PJMPower"/>
    <s v="RBENSON"/>
    <s v="LT-PJM"/>
    <x v="0"/>
    <x v="0"/>
    <x v="0"/>
    <m/>
    <n v="626514.1"/>
    <n v="3246"/>
    <d v="2001-07-01T14:12:00"/>
    <d v="2001-08-31T14:12:00"/>
  </r>
  <r>
    <x v="40"/>
    <x v="2"/>
    <n v="24000"/>
    <n v="120"/>
    <n v="1313294"/>
    <d v="2001-05-30T12:56:05"/>
    <s v="BP Energy Company"/>
    <x v="0"/>
    <x v="0"/>
    <x v="0"/>
    <x v="0"/>
    <x v="3"/>
    <n v="7473"/>
    <s v="US Pwr Phy Firm  NEPOOL Peak             Jun01           USD/MWh"/>
    <x v="3"/>
    <x v="0"/>
    <x v="0"/>
    <x v="0"/>
    <x v="0"/>
    <n v="48.5"/>
    <s v="NepoolDesk"/>
    <s v="GGUPTA"/>
    <s v="LT-New England"/>
    <x v="0"/>
    <x v="0"/>
    <x v="0"/>
    <n v="96060365"/>
    <n v="626524.1"/>
    <n v="12"/>
    <d v="2001-06-01T17:11:00"/>
    <d v="2001-06-30T17:11:00"/>
  </r>
  <r>
    <x v="40"/>
    <x v="2"/>
    <n v="24000"/>
    <n v="120"/>
    <n v="1313451"/>
    <d v="2001-05-30T13:03:37"/>
    <s v="Southern Company Services, Inc."/>
    <x v="4"/>
    <x v="0"/>
    <x v="0"/>
    <x v="0"/>
    <x v="3"/>
    <n v="51050"/>
    <s v="US Pwr Phy Firm  SOCO Peak               Jun01           USD/MWh"/>
    <x v="1"/>
    <x v="3"/>
    <x v="0"/>
    <x v="0"/>
    <x v="0"/>
    <n v="55.5"/>
    <s v="SDOB1234"/>
    <s v="KPRESTO"/>
    <s v="LT-SERC"/>
    <x v="0"/>
    <x v="0"/>
    <x v="0"/>
    <m/>
    <n v="626549.1"/>
    <n v="26428"/>
    <d v="2001-06-01T21:00:00"/>
    <d v="2001-06-30T21:00:00"/>
  </r>
  <r>
    <x v="40"/>
    <x v="2"/>
    <n v="24000"/>
    <n v="120"/>
    <n v="1313520"/>
    <d v="2001-05-30T13:06:13"/>
    <s v="BP Energy Company"/>
    <x v="4"/>
    <x v="0"/>
    <x v="0"/>
    <x v="0"/>
    <x v="10"/>
    <n v="34802"/>
    <s v="US Pwr Phy Unp B ERCOT Peak              Jun01           USD/MWh"/>
    <x v="1"/>
    <x v="3"/>
    <x v="0"/>
    <x v="0"/>
    <x v="0"/>
    <n v="42.25"/>
    <s v="MSMI1234"/>
    <s v="RBALLATO"/>
    <s v="LT-ERCOT"/>
    <x v="0"/>
    <x v="0"/>
    <x v="0"/>
    <n v="96060365"/>
    <n v="626558.1"/>
    <n v="12"/>
    <d v="2001-06-01T00:00:00"/>
    <d v="2001-06-30T00:00:00"/>
  </r>
  <r>
    <x v="40"/>
    <x v="2"/>
    <n v="24000"/>
    <n v="120"/>
    <n v="1313711"/>
    <d v="2001-05-30T13:13:05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45.75"/>
    <s v="PJMPower"/>
    <s v="JQUENET"/>
    <s v="LT-PJM"/>
    <x v="0"/>
    <x v="0"/>
    <x v="0"/>
    <n v="96057479"/>
    <n v="626589.1"/>
    <n v="55134"/>
    <d v="2001-06-01T14:12:00"/>
    <d v="2001-06-30T14:12:00"/>
  </r>
  <r>
    <x v="40"/>
    <x v="2"/>
    <n v="800"/>
    <n v="4"/>
    <n v="1314538"/>
    <d v="2001-05-30T13:52:12"/>
    <s v="Virginia Electric and Power Company"/>
    <x v="0"/>
    <x v="0"/>
    <x v="0"/>
    <x v="0"/>
    <x v="3"/>
    <n v="29086"/>
    <s v="US Pwr Phy Firm  PJM-W Peak              01Jun01         USD/MWh"/>
    <x v="3"/>
    <x v="0"/>
    <x v="0"/>
    <x v="0"/>
    <x v="0"/>
    <n v="24.95"/>
    <s v="PJMPower"/>
    <s v="JQUENET"/>
    <s v="ST-PJM"/>
    <x v="0"/>
    <x v="0"/>
    <x v="0"/>
    <m/>
    <n v="626762.1"/>
    <n v="3246"/>
    <d v="2001-06-01T21:00:00"/>
    <d v="2001-06-01T21:00:00"/>
  </r>
  <r>
    <x v="40"/>
    <x v="1"/>
    <n v="1510000"/>
    <n v="377.5"/>
    <n v="1314557"/>
    <d v="2001-05-30T13:53:05"/>
    <s v="Reliant Energy Services, Inc."/>
    <x v="1"/>
    <x v="0"/>
    <x v="0"/>
    <x v="1"/>
    <x v="2"/>
    <n v="29762"/>
    <s v="US Gas Basis     NGI Chicago             Nov01-Mar02     USD/MM"/>
    <x v="4"/>
    <x v="0"/>
    <x v="0"/>
    <x v="1"/>
    <x v="0"/>
    <n v="0.16500000000000001"/>
    <s v="CHRISW001"/>
    <s v="GSTOREY"/>
    <s v="FT-ONTARIO"/>
    <x v="1"/>
    <x v="0"/>
    <x v="1"/>
    <n v="96000103"/>
    <s v="VD3148.1"/>
    <n v="65268"/>
    <d v="2001-11-01T00:00:00"/>
    <d v="2002-03-31T00:00:00"/>
  </r>
  <r>
    <x v="40"/>
    <x v="2"/>
    <n v="4000"/>
    <n v="20"/>
    <n v="1314562"/>
    <d v="2001-05-30T13:53:20"/>
    <s v="Virginia Electric and Power Company"/>
    <x v="0"/>
    <x v="0"/>
    <x v="0"/>
    <x v="0"/>
    <x v="3"/>
    <n v="51358"/>
    <s v="US Pwr Phy Firm  PJM-W Peak              11-15Jun01      USD/MWh"/>
    <x v="3"/>
    <x v="0"/>
    <x v="0"/>
    <x v="0"/>
    <x v="0"/>
    <n v="42"/>
    <s v="PJMPower"/>
    <s v="JQUENET"/>
    <s v="ST-PJM"/>
    <x v="0"/>
    <x v="0"/>
    <x v="0"/>
    <m/>
    <n v="626768.1"/>
    <n v="3246"/>
    <d v="2001-06-11T21:00:00"/>
    <d v="2001-06-15T21:00:00"/>
  </r>
  <r>
    <x v="40"/>
    <x v="0"/>
    <n v="800"/>
    <n v="6"/>
    <n v="1314578"/>
    <d v="2001-05-30T13:54:14"/>
    <s v="Axia Energy, LP"/>
    <x v="1"/>
    <x v="0"/>
    <x v="0"/>
    <x v="0"/>
    <x v="0"/>
    <n v="29412"/>
    <s v="US Pwr Phy Firm  PALVE Peak              01-02Jun01      USD/MWh"/>
    <x v="1"/>
    <x v="1"/>
    <x v="0"/>
    <x v="0"/>
    <x v="0"/>
    <n v="166"/>
    <s v="CBOHN010"/>
    <s v="HSALISBU"/>
    <s v="ST-SW"/>
    <x v="0"/>
    <x v="0"/>
    <x v="0"/>
    <n v="96050496"/>
    <n v="626772.1"/>
    <n v="91219"/>
    <d v="2001-06-01T21:00:00"/>
    <d v="2001-06-02T21:00:00"/>
  </r>
  <r>
    <x v="40"/>
    <x v="2"/>
    <n v="24000"/>
    <n v="120"/>
    <n v="1314652"/>
    <d v="2001-05-30T14:01:31"/>
    <s v="BP Energy Company"/>
    <x v="4"/>
    <x v="0"/>
    <x v="0"/>
    <x v="0"/>
    <x v="10"/>
    <n v="34800"/>
    <s v="US Pwr Phy Unp B ERCOT Peak              Sep01           USD/MWh"/>
    <x v="1"/>
    <x v="3"/>
    <x v="0"/>
    <x v="0"/>
    <x v="0"/>
    <n v="44.25"/>
    <s v="MSMI1234"/>
    <s v="DSMITH3"/>
    <s v="LT-ERCOT"/>
    <x v="0"/>
    <x v="0"/>
    <x v="0"/>
    <n v="96060365"/>
    <n v="626784.1"/>
    <n v="12"/>
    <d v="2001-09-01T00:00:00"/>
    <d v="2001-09-30T00:00:00"/>
  </r>
  <r>
    <x v="40"/>
    <x v="1"/>
    <n v="155000"/>
    <n v="38.75"/>
    <n v="1314854"/>
    <d v="2001-05-30T14:16:59"/>
    <s v="Barrett Resources Corporation"/>
    <x v="1"/>
    <x v="0"/>
    <x v="0"/>
    <x v="1"/>
    <x v="2"/>
    <n v="36136"/>
    <s v="US Gas Basis     NWPL RkyMtn             Jul01           USD/MM"/>
    <x v="1"/>
    <x v="2"/>
    <x v="0"/>
    <x v="1"/>
    <x v="0"/>
    <n v="-1.3049999999999999"/>
    <s v="SCOTTK01"/>
    <s v="FERMIS"/>
    <s v="FT - North West"/>
    <x v="1"/>
    <x v="0"/>
    <x v="1"/>
    <n v="95000337"/>
    <s v="VD2904.1"/>
    <n v="687"/>
    <d v="2001-07-01T21:00:00"/>
    <d v="2001-07-31T21:00:00"/>
  </r>
  <r>
    <x v="40"/>
    <x v="2"/>
    <n v="47200"/>
    <n v="236"/>
    <n v="1314963"/>
    <d v="2001-05-30T14:31:08"/>
    <s v="BP Energy Company"/>
    <x v="4"/>
    <x v="0"/>
    <x v="0"/>
    <x v="0"/>
    <x v="10"/>
    <n v="34839"/>
    <s v="US Pwr Phy Unp B ERCOT Peak              Jan-Feb02       USD/MWh"/>
    <x v="1"/>
    <x v="3"/>
    <x v="0"/>
    <x v="0"/>
    <x v="0"/>
    <n v="36.5"/>
    <s v="MSMI1234"/>
    <s v="DSMITH3"/>
    <s v="LT-ERCOT"/>
    <x v="0"/>
    <x v="0"/>
    <x v="0"/>
    <n v="96060365"/>
    <n v="626832.1"/>
    <n v="12"/>
    <d v="2002-01-01T00:00:00"/>
    <d v="2002-02-28T00:00:00"/>
  </r>
  <r>
    <x v="40"/>
    <x v="1"/>
    <n v="155000"/>
    <n v="38.75"/>
    <n v="1315057"/>
    <d v="2001-05-30T14:53:53"/>
    <s v="Barrett Resources Corporation"/>
    <x v="1"/>
    <x v="0"/>
    <x v="0"/>
    <x v="1"/>
    <x v="2"/>
    <n v="36136"/>
    <s v="US Gas Basis     NWPL RkyMtn             Jul01           USD/MM"/>
    <x v="1"/>
    <x v="2"/>
    <x v="0"/>
    <x v="1"/>
    <x v="0"/>
    <n v="-1.31"/>
    <s v="SCOTTK01"/>
    <s v="FERMIS"/>
    <s v="FT - North West"/>
    <x v="1"/>
    <x v="0"/>
    <x v="1"/>
    <n v="95000337"/>
    <s v="VD2626.1"/>
    <n v="687"/>
    <d v="2001-07-01T21:00:00"/>
    <d v="2001-07-31T21:00:00"/>
  </r>
  <r>
    <x v="40"/>
    <x v="2"/>
    <n v="24000"/>
    <n v="120"/>
    <n v="1315075"/>
    <d v="2001-05-30T14:57:43"/>
    <s v="Utilicorp United Inc."/>
    <x v="1"/>
    <x v="0"/>
    <x v="0"/>
    <x v="0"/>
    <x v="3"/>
    <n v="26313"/>
    <s v="US Pwr Phy Firm  Entergy Peak            Sep01           USD/MWh"/>
    <x v="3"/>
    <x v="0"/>
    <x v="0"/>
    <x v="0"/>
    <x v="0"/>
    <n v="43"/>
    <s v="MARKTH11"/>
    <s v="MCARSON2"/>
    <s v="LT-SPP"/>
    <x v="0"/>
    <x v="0"/>
    <x v="0"/>
    <m/>
    <n v="626882.1"/>
    <n v="169"/>
    <d v="2001-09-01T14:16:00"/>
    <d v="2001-09-30T14:16:00"/>
  </r>
  <r>
    <x v="41"/>
    <x v="2"/>
    <n v="4000"/>
    <n v="20"/>
    <n v="1315852"/>
    <d v="2001-05-31T06:28:09"/>
    <s v="Constellation Power Source, Inc."/>
    <x v="0"/>
    <x v="0"/>
    <x v="0"/>
    <x v="0"/>
    <x v="3"/>
    <n v="29089"/>
    <s v="US Pwr Phy Firm  PJM-W Peak              04-08Jun01      USD/MWh"/>
    <x v="1"/>
    <x v="3"/>
    <x v="0"/>
    <x v="0"/>
    <x v="0"/>
    <n v="30.5"/>
    <s v="PJMPower"/>
    <s v="JQUENET"/>
    <s v="ST-PJM"/>
    <x v="0"/>
    <x v="0"/>
    <x v="0"/>
    <n v="96057479"/>
    <n v="627103.1"/>
    <n v="55134"/>
    <d v="2001-06-04T21:00:00"/>
    <d v="2001-06-08T21:00:00"/>
  </r>
  <r>
    <x v="41"/>
    <x v="2"/>
    <n v="4000"/>
    <n v="20"/>
    <n v="1315906"/>
    <d v="2001-05-31T06:38:49"/>
    <s v="Constellation Power Source, Inc."/>
    <x v="0"/>
    <x v="0"/>
    <x v="0"/>
    <x v="0"/>
    <x v="3"/>
    <n v="51358"/>
    <s v="US Pwr Phy Firm  PJM-W Peak              11-15Jun01      USD/MWh"/>
    <x v="1"/>
    <x v="3"/>
    <x v="0"/>
    <x v="0"/>
    <x v="0"/>
    <n v="35.5"/>
    <s v="PJMPower"/>
    <s v="JQUENET"/>
    <s v="ST-PJM"/>
    <x v="0"/>
    <x v="0"/>
    <x v="0"/>
    <n v="96057479"/>
    <n v="627140.1"/>
    <n v="55134"/>
    <d v="2001-06-11T21:00:00"/>
    <d v="2001-06-15T21:00:00"/>
  </r>
  <r>
    <x v="41"/>
    <x v="2"/>
    <n v="800"/>
    <n v="4"/>
    <n v="1316071"/>
    <d v="2001-05-31T07:04:34"/>
    <s v="Northern Indiana Public Service Company"/>
    <x v="4"/>
    <x v="0"/>
    <x v="0"/>
    <x v="0"/>
    <x v="3"/>
    <n v="29062"/>
    <s v="US Pwr Phy Firm  COMED Peak              01Jun01         USD/MWh"/>
    <x v="3"/>
    <x v="0"/>
    <x v="0"/>
    <x v="0"/>
    <x v="0"/>
    <n v="19.75"/>
    <s v="TPAR1234"/>
    <s v="MLORENZ"/>
    <s v="ST-Main"/>
    <x v="0"/>
    <x v="0"/>
    <x v="0"/>
    <n v="96000079"/>
    <n v="627239.1"/>
    <n v="154"/>
    <d v="2001-06-01T21:00:00"/>
    <d v="2001-06-01T21:00:00"/>
  </r>
  <r>
    <x v="41"/>
    <x v="2"/>
    <n v="47200"/>
    <n v="236"/>
    <n v="1316181"/>
    <d v="2001-05-31T07:14:57"/>
    <s v="Mirant Americas Energy Marketing, L.P."/>
    <x v="1"/>
    <x v="0"/>
    <x v="0"/>
    <x v="0"/>
    <x v="3"/>
    <n v="33302"/>
    <s v="US Pwr Phy Firm  NEPOOL Peak             Jan-Feb02       USD/MWh"/>
    <x v="1"/>
    <x v="3"/>
    <x v="0"/>
    <x v="0"/>
    <x v="0"/>
    <n v="59"/>
    <s v="JEFFK003"/>
    <s v="DDAVIS"/>
    <s v="LT-New England"/>
    <x v="0"/>
    <x v="0"/>
    <x v="0"/>
    <n v="96006417"/>
    <n v="627292.1"/>
    <n v="56264"/>
    <d v="2002-01-01T17:11:00"/>
    <d v="2002-02-28T17:11:00"/>
  </r>
  <r>
    <x v="41"/>
    <x v="2"/>
    <n v="4000"/>
    <n v="20"/>
    <n v="1316248"/>
    <d v="2001-05-31T07:22:00"/>
    <s v="Dynegy Power Marketing, Inc."/>
    <x v="1"/>
    <x v="0"/>
    <x v="0"/>
    <x v="0"/>
    <x v="3"/>
    <n v="51378"/>
    <s v="US Pwr Phy Firm  COMED Peak              04-08Jun01      USD/MWh"/>
    <x v="3"/>
    <x v="0"/>
    <x v="0"/>
    <x v="0"/>
    <x v="0"/>
    <n v="23"/>
    <s v="ZACHA007"/>
    <s v="MLORENZ"/>
    <s v="ST-Main"/>
    <x v="0"/>
    <x v="0"/>
    <x v="0"/>
    <n v="96020035"/>
    <n v="627319.1"/>
    <n v="71108"/>
    <d v="2001-06-04T21:00:00"/>
    <d v="2001-06-08T21:00:00"/>
  </r>
  <r>
    <x v="41"/>
    <x v="2"/>
    <n v="4000"/>
    <n v="20"/>
    <n v="1316359"/>
    <d v="2001-05-31T07:40:44"/>
    <s v="Williams Energy Marketing &amp; Trading Company"/>
    <x v="1"/>
    <x v="0"/>
    <x v="0"/>
    <x v="0"/>
    <x v="3"/>
    <n v="51386"/>
    <s v="US Pwr Phy Firm  Entergy Peak            04-08Jun01      USD/MWh"/>
    <x v="1"/>
    <x v="3"/>
    <x v="0"/>
    <x v="0"/>
    <x v="0"/>
    <n v="34.5"/>
    <s v="MARKTH11"/>
    <s v="MCARSON2"/>
    <s v="ST-SPP"/>
    <x v="0"/>
    <x v="0"/>
    <x v="0"/>
    <n v="96004396"/>
    <n v="627370.1"/>
    <n v="64245"/>
    <d v="2001-06-04T21:00:00"/>
    <d v="2001-06-08T21:00:00"/>
  </r>
  <r>
    <x v="41"/>
    <x v="2"/>
    <n v="21600"/>
    <n v="108"/>
    <n v="1316940"/>
    <d v="2001-05-31T08:13:37"/>
    <s v="BP Energy Company"/>
    <x v="4"/>
    <x v="0"/>
    <x v="0"/>
    <x v="0"/>
    <x v="10"/>
    <n v="32892"/>
    <s v="US Pwr Phy Unp B ERCOT Peak              04-30Jun01      USD/MWh"/>
    <x v="1"/>
    <x v="3"/>
    <x v="0"/>
    <x v="0"/>
    <x v="0"/>
    <n v="41.75"/>
    <s v="MSMI1234"/>
    <s v="RBALLATO"/>
    <s v="ST-ERCOT"/>
    <x v="0"/>
    <x v="0"/>
    <x v="0"/>
    <n v="96060365"/>
    <n v="627530.1"/>
    <n v="12"/>
    <d v="2001-06-04T21:00:00"/>
    <d v="2001-06-30T21:00:00"/>
  </r>
  <r>
    <x v="41"/>
    <x v="0"/>
    <n v="320"/>
    <n v="2.4"/>
    <n v="1317096"/>
    <d v="2001-05-31T08:19:24"/>
    <s v="BP Energy Company"/>
    <x v="1"/>
    <x v="0"/>
    <x v="0"/>
    <x v="0"/>
    <x v="1"/>
    <n v="48328"/>
    <s v="US Pwr Phy CAISO NP15 OffPk odd-lot      01-02Jun01      USD/MWh"/>
    <x v="1"/>
    <x v="10"/>
    <x v="0"/>
    <x v="0"/>
    <x v="0"/>
    <n v="83"/>
    <s v="CBOHN010"/>
    <s v="JMORRIS4"/>
    <s v="ST-CA"/>
    <x v="0"/>
    <x v="0"/>
    <x v="0"/>
    <n v="96060365"/>
    <n v="627586.1"/>
    <n v="12"/>
    <d v="2001-06-01T21:00:00"/>
    <d v="2001-06-02T21:00:00"/>
  </r>
  <r>
    <x v="41"/>
    <x v="0"/>
    <n v="800"/>
    <n v="6"/>
    <n v="1317128"/>
    <d v="2001-05-31T08:21:02"/>
    <s v="BP Energy Company"/>
    <x v="1"/>
    <x v="0"/>
    <x v="0"/>
    <x v="0"/>
    <x v="1"/>
    <n v="29383"/>
    <s v="US Pwr Phy CAISO NP15 OffPk              01-02Jun01      USD/MWh"/>
    <x v="1"/>
    <x v="1"/>
    <x v="0"/>
    <x v="0"/>
    <x v="0"/>
    <n v="83"/>
    <s v="CBOHN010"/>
    <s v="CMALLOR"/>
    <s v="ST-CA"/>
    <x v="0"/>
    <x v="0"/>
    <x v="0"/>
    <n v="96060365"/>
    <n v="627600.1"/>
    <n v="12"/>
    <d v="2001-06-01T21:00:00"/>
    <d v="2001-06-02T21:00:00"/>
  </r>
  <r>
    <x v="41"/>
    <x v="0"/>
    <n v="800"/>
    <n v="6"/>
    <n v="1317225"/>
    <d v="2001-05-31T08:24:46"/>
    <s v="BP Energy Company"/>
    <x v="1"/>
    <x v="0"/>
    <x v="0"/>
    <x v="0"/>
    <x v="1"/>
    <n v="29383"/>
    <s v="US Pwr Phy CAISO NP15 OffPk              01-02Jun01      USD/MWh"/>
    <x v="1"/>
    <x v="1"/>
    <x v="0"/>
    <x v="0"/>
    <x v="0"/>
    <n v="82"/>
    <s v="CBOHN010"/>
    <s v="CMALLOR"/>
    <s v="ST-CA"/>
    <x v="0"/>
    <x v="0"/>
    <x v="0"/>
    <n v="96060365"/>
    <n v="627620.1"/>
    <n v="12"/>
    <d v="2001-06-01T21:00:00"/>
    <d v="2001-06-02T21:00:00"/>
  </r>
  <r>
    <x v="41"/>
    <x v="0"/>
    <n v="320"/>
    <n v="2.4"/>
    <n v="1317263"/>
    <d v="2001-05-31T08:26:32"/>
    <s v="BP Energy Company"/>
    <x v="1"/>
    <x v="0"/>
    <x v="0"/>
    <x v="0"/>
    <x v="1"/>
    <n v="48326"/>
    <s v="US Pwr Phy CAISO NP15 Peak odd-lot       01-02Jun01      USD/MWh"/>
    <x v="1"/>
    <x v="10"/>
    <x v="0"/>
    <x v="0"/>
    <x v="0"/>
    <n v="163"/>
    <s v="CBOHN010"/>
    <s v="JMORRIS4"/>
    <s v="ST-CA"/>
    <x v="0"/>
    <x v="0"/>
    <x v="0"/>
    <n v="96060365"/>
    <n v="627633.1"/>
    <n v="12"/>
    <d v="2001-06-01T21:00:00"/>
    <d v="2001-06-02T21:00:00"/>
  </r>
  <r>
    <x v="41"/>
    <x v="2"/>
    <n v="47200"/>
    <n v="236"/>
    <n v="1317430"/>
    <d v="2001-05-31T08:33:24"/>
    <s v="Constellation Power Source, Inc."/>
    <x v="0"/>
    <x v="0"/>
    <x v="0"/>
    <x v="0"/>
    <x v="3"/>
    <n v="33302"/>
    <s v="US Pwr Phy Firm  NEPOOL Peak             Jan-Feb02       USD/MWh"/>
    <x v="3"/>
    <x v="0"/>
    <x v="0"/>
    <x v="0"/>
    <x v="0"/>
    <n v="59.25"/>
    <s v="NepoolDesk"/>
    <s v="DDAVIS"/>
    <s v="LT-New England"/>
    <x v="0"/>
    <x v="0"/>
    <x v="0"/>
    <n v="96057479"/>
    <n v="627669.1"/>
    <n v="55134"/>
    <d v="2002-01-01T17:11:00"/>
    <d v="2002-02-28T17:11:00"/>
  </r>
  <r>
    <x v="41"/>
    <x v="0"/>
    <n v="36800"/>
    <n v="276"/>
    <n v="1318434"/>
    <d v="2001-05-31T09:00:07"/>
    <s v="Duke Energy Trading and Marketing, L.L.C."/>
    <x v="1"/>
    <x v="0"/>
    <x v="0"/>
    <x v="0"/>
    <x v="0"/>
    <n v="33072"/>
    <s v="US Pwr Phy Firm  Mid-C Peak              Oct-Dec01       USD/MWh"/>
    <x v="0"/>
    <x v="0"/>
    <x v="0"/>
    <x v="0"/>
    <x v="0"/>
    <n v="177.5"/>
    <s v="CBOHN010"/>
    <s v="MSWERZB"/>
    <s v="LT-NW"/>
    <x v="0"/>
    <x v="0"/>
    <x v="0"/>
    <n v="96028954"/>
    <n v="627755.1"/>
    <n v="54979"/>
    <d v="2001-10-01T13:33:00"/>
    <d v="2001-12-31T13:33:00"/>
  </r>
  <r>
    <x v="41"/>
    <x v="0"/>
    <n v="36800"/>
    <n v="276"/>
    <n v="1318435"/>
    <d v="2001-05-31T09:00:08"/>
    <s v="Duke Energy Trading and Marketing, L.L.C."/>
    <x v="1"/>
    <x v="0"/>
    <x v="0"/>
    <x v="0"/>
    <x v="0"/>
    <n v="33073"/>
    <s v="US Pwr Phy Firm  COB N/S Peak            Oct-Dec01       USD/MWh"/>
    <x v="1"/>
    <x v="1"/>
    <x v="0"/>
    <x v="0"/>
    <x v="0"/>
    <n v="174.5"/>
    <s v="CBOHN010"/>
    <s v="MSWERZB"/>
    <s v="LT-NW"/>
    <x v="0"/>
    <x v="0"/>
    <x v="0"/>
    <n v="96028954"/>
    <n v="627756.1"/>
    <n v="54979"/>
    <d v="2001-10-01T13:33:00"/>
    <d v="2001-12-31T13:33:00"/>
  </r>
  <r>
    <x v="41"/>
    <x v="1"/>
    <n v="3650000"/>
    <n v="912.5"/>
    <n v="1318502"/>
    <d v="2001-05-31T09:01:39"/>
    <s v="El Paso Merchant Energy, L.P."/>
    <x v="1"/>
    <x v="0"/>
    <x v="0"/>
    <x v="1"/>
    <x v="2"/>
    <n v="50650"/>
    <s v="US Gas Basis     Waha                    Jan-Dec02       USD/MM"/>
    <x v="1"/>
    <x v="4"/>
    <x v="0"/>
    <x v="1"/>
    <x v="0"/>
    <n v="-2.5000000000000001E-2"/>
    <s v="CHRISW001"/>
    <s v="EBASS"/>
    <s v="FT-Texas"/>
    <x v="1"/>
    <x v="0"/>
    <x v="1"/>
    <n v="96045266"/>
    <s v="VD4770.1"/>
    <n v="53350"/>
    <d v="2002-01-01T00:00:00"/>
    <d v="2002-12-31T00:00:00"/>
  </r>
  <r>
    <x v="41"/>
    <x v="2"/>
    <n v="21600"/>
    <n v="108"/>
    <n v="1320011"/>
    <d v="2001-05-31T09:42:40"/>
    <s v="American Electric Power Service Corporation"/>
    <x v="4"/>
    <x v="0"/>
    <x v="0"/>
    <x v="0"/>
    <x v="3"/>
    <n v="29065"/>
    <s v="US Pwr Phy Firm  Cinergy Peak            04-30Jun01      USD/MWh"/>
    <x v="1"/>
    <x v="3"/>
    <x v="0"/>
    <x v="0"/>
    <x v="0"/>
    <n v="41"/>
    <s v="LRAT1234"/>
    <s v="CDORLAN"/>
    <s v="ST-ECAR"/>
    <x v="0"/>
    <x v="0"/>
    <x v="0"/>
    <n v="96014731"/>
    <n v="627857.1"/>
    <n v="26269"/>
    <d v="2001-06-04T21:00:00"/>
    <d v="2001-06-30T21:00:00"/>
  </r>
  <r>
    <x v="41"/>
    <x v="1"/>
    <n v="155000"/>
    <n v="38.75"/>
    <n v="1320066"/>
    <d v="2001-05-31T09:45:33"/>
    <s v="Marathon Oil Company"/>
    <x v="3"/>
    <x v="0"/>
    <x v="0"/>
    <x v="1"/>
    <x v="2"/>
    <n v="41313"/>
    <s v="US Gas Basis     CIG Rky Mtn             Jul01           USD/MM"/>
    <x v="1"/>
    <x v="2"/>
    <x v="0"/>
    <x v="1"/>
    <x v="0"/>
    <n v="-1.26"/>
    <s v="SHAL1234"/>
    <s v="FERMIS"/>
    <s v="FT - North West"/>
    <x v="1"/>
    <x v="0"/>
    <x v="1"/>
    <m/>
    <s v="VD5442.1"/>
    <n v="2094"/>
    <d v="2001-07-01T21:00:00"/>
    <d v="2001-07-31T21:00:00"/>
  </r>
  <r>
    <x v="41"/>
    <x v="2"/>
    <n v="21600"/>
    <n v="108"/>
    <n v="1320238"/>
    <d v="2001-05-31T09:54:53"/>
    <s v="Reliant Energy Services, Inc."/>
    <x v="4"/>
    <x v="0"/>
    <x v="0"/>
    <x v="0"/>
    <x v="3"/>
    <n v="29084"/>
    <s v="US Pwr Phy Firm  PJM-W Peak              04-30Jun01      USD/MWh"/>
    <x v="1"/>
    <x v="3"/>
    <x v="0"/>
    <x v="0"/>
    <x v="0"/>
    <n v="43.5"/>
    <s v="TPAR1234"/>
    <s v="JQUENET"/>
    <s v="ST-PJM"/>
    <x v="0"/>
    <x v="0"/>
    <x v="0"/>
    <n v="96053024"/>
    <n v="627903.1"/>
    <n v="65268"/>
    <d v="2001-06-04T21:00:00"/>
    <d v="2001-06-30T21:00:00"/>
  </r>
  <r>
    <x v="41"/>
    <x v="1"/>
    <n v="1070000"/>
    <n v="267.5"/>
    <n v="1320619"/>
    <d v="2001-05-31T10:28:46"/>
    <s v="Aquila Risk Management Corporation"/>
    <x v="1"/>
    <x v="0"/>
    <x v="0"/>
    <x v="1"/>
    <x v="5"/>
    <n v="32954"/>
    <s v="CAN Gas Basis    AECO                    Apr-Oct02       USD/MM"/>
    <x v="1"/>
    <x v="2"/>
    <x v="0"/>
    <x v="1"/>
    <x v="0"/>
    <n v="-0.38500000000000001"/>
    <s v="CHRISW001"/>
    <s v="JMCKAY"/>
    <s v="FT-CAND-EGSC"/>
    <x v="1"/>
    <x v="0"/>
    <x v="2"/>
    <n v="96041878"/>
    <s v="VD5774.1"/>
    <n v="11135"/>
    <d v="2002-04-01T00:00:00"/>
    <d v="2002-10-31T00:00:00"/>
  </r>
  <r>
    <x v="41"/>
    <x v="0"/>
    <n v="12000"/>
    <n v="90"/>
    <n v="1320628"/>
    <d v="2001-05-31T10:29:17"/>
    <s v="Constellation Power Source, Inc."/>
    <x v="0"/>
    <x v="0"/>
    <x v="0"/>
    <x v="0"/>
    <x v="1"/>
    <n v="40597"/>
    <s v="US Pwr Phy CAISO SP15 Peak               Sep01           USD/MWh"/>
    <x v="1"/>
    <x v="1"/>
    <x v="0"/>
    <x v="0"/>
    <x v="0"/>
    <n v="173"/>
    <s v="POWERWEST"/>
    <s v="RBADEER"/>
    <s v="LT-CA"/>
    <x v="0"/>
    <x v="0"/>
    <x v="0"/>
    <n v="96057479"/>
    <n v="627988.1"/>
    <n v="55134"/>
    <d v="2001-09-01T21:00:00"/>
    <d v="2001-09-30T21:00:00"/>
  </r>
  <r>
    <x v="41"/>
    <x v="1"/>
    <n v="1070000"/>
    <n v="267.5"/>
    <n v="1320631"/>
    <d v="2001-05-31T10:29:25"/>
    <s v="Aquila Risk Management Corporation"/>
    <x v="1"/>
    <x v="0"/>
    <x v="0"/>
    <x v="1"/>
    <x v="5"/>
    <n v="32954"/>
    <s v="CAN Gas Basis    AECO                    Apr-Oct02       USD/MM"/>
    <x v="1"/>
    <x v="2"/>
    <x v="0"/>
    <x v="1"/>
    <x v="0"/>
    <n v="-0.38500000000000001"/>
    <s v="CHRISW001"/>
    <s v="JMCKAY"/>
    <s v="FT-CAND-EGSC"/>
    <x v="1"/>
    <x v="0"/>
    <x v="2"/>
    <n v="96041878"/>
    <s v="VD5780.1"/>
    <n v="11135"/>
    <d v="2002-04-01T00:00:00"/>
    <d v="2002-10-31T00:00:00"/>
  </r>
  <r>
    <x v="41"/>
    <x v="2"/>
    <n v="21600"/>
    <n v="108"/>
    <n v="1320630"/>
    <d v="2001-05-31T10:29:25"/>
    <s v="MidAmerican Energy Company"/>
    <x v="1"/>
    <x v="0"/>
    <x v="0"/>
    <x v="0"/>
    <x v="3"/>
    <n v="29065"/>
    <s v="US Pwr Phy Firm  Cinergy Peak            04-30Jun01      USD/MWh"/>
    <x v="1"/>
    <x v="3"/>
    <x v="0"/>
    <x v="0"/>
    <x v="0"/>
    <n v="42.5"/>
    <s v="MARKTH11"/>
    <s v="CDORLAN"/>
    <s v="ST-ECAR"/>
    <x v="0"/>
    <x v="0"/>
    <x v="0"/>
    <m/>
    <n v="627991.1"/>
    <n v="45492"/>
    <d v="2001-06-04T21:00:00"/>
    <d v="2001-06-30T21:00:00"/>
  </r>
  <r>
    <x v="41"/>
    <x v="1"/>
    <n v="1070000"/>
    <n v="267.5"/>
    <n v="1320635"/>
    <d v="2001-05-31T10:29:50"/>
    <s v="Aquila Risk Management Corporation"/>
    <x v="1"/>
    <x v="0"/>
    <x v="0"/>
    <x v="1"/>
    <x v="5"/>
    <n v="32954"/>
    <s v="CAN Gas Basis    AECO                    Apr-Oct02       USD/MM"/>
    <x v="1"/>
    <x v="2"/>
    <x v="0"/>
    <x v="1"/>
    <x v="0"/>
    <n v="-0.38500000000000001"/>
    <s v="CHRISW001"/>
    <s v="JMCKAY"/>
    <s v="FT-CAND-EGSC"/>
    <x v="1"/>
    <x v="0"/>
    <x v="2"/>
    <n v="96041878"/>
    <s v="VD5781.1"/>
    <n v="11135"/>
    <d v="2002-04-01T00:00:00"/>
    <d v="2002-10-31T00:00:00"/>
  </r>
  <r>
    <x v="41"/>
    <x v="2"/>
    <n v="73600"/>
    <n v="368"/>
    <n v="1320782"/>
    <d v="2001-05-31T10:42:51"/>
    <s v="BP Energy Company"/>
    <x v="4"/>
    <x v="0"/>
    <x v="0"/>
    <x v="0"/>
    <x v="10"/>
    <n v="34797"/>
    <s v="US Pwr Phy Unp B ERCOT Peak              Oct-Dec01       USD/MWh"/>
    <x v="1"/>
    <x v="3"/>
    <x v="0"/>
    <x v="0"/>
    <x v="0"/>
    <n v="34"/>
    <s v="MSMI1234"/>
    <s v="DSMITH3"/>
    <s v="LT-ERCOT"/>
    <x v="0"/>
    <x v="0"/>
    <x v="0"/>
    <n v="96060365"/>
    <n v="628042.1"/>
    <n v="12"/>
    <d v="2001-10-01T00:00:00"/>
    <d v="2001-12-31T00:00:00"/>
  </r>
  <r>
    <x v="41"/>
    <x v="2"/>
    <n v="4000"/>
    <n v="20"/>
    <n v="1321208"/>
    <d v="2001-05-31T11:27:11"/>
    <s v="Duke Energy Trading and Marketing, L.L.C."/>
    <x v="1"/>
    <x v="0"/>
    <x v="0"/>
    <x v="0"/>
    <x v="3"/>
    <n v="51370"/>
    <s v="US Pwr Phy Firm  TVA Peak                04-08Jun01      USD/MWh"/>
    <x v="3"/>
    <x v="0"/>
    <x v="0"/>
    <x v="0"/>
    <x v="0"/>
    <n v="25.75"/>
    <s v="ZACHA007"/>
    <s v="JKING6"/>
    <s v="ST-SERC"/>
    <x v="0"/>
    <x v="0"/>
    <x v="0"/>
    <n v="96028954"/>
    <n v="628165.1"/>
    <n v="54979"/>
    <d v="2001-06-04T21:00:00"/>
    <d v="2001-06-08T21:00:00"/>
  </r>
  <r>
    <x v="41"/>
    <x v="2"/>
    <n v="4000"/>
    <n v="20"/>
    <n v="1321425"/>
    <d v="2001-05-31T12:05:58"/>
    <s v="Virginia Electric and Power Company"/>
    <x v="0"/>
    <x v="0"/>
    <x v="0"/>
    <x v="0"/>
    <x v="3"/>
    <n v="29089"/>
    <s v="US Pwr Phy Firm  PJM-W Peak              04-08Jun01      USD/MWh"/>
    <x v="3"/>
    <x v="0"/>
    <x v="0"/>
    <x v="0"/>
    <x v="0"/>
    <n v="27.5"/>
    <s v="PJMPower"/>
    <s v="JQUENET"/>
    <s v="ST-PJM"/>
    <x v="0"/>
    <x v="0"/>
    <x v="0"/>
    <m/>
    <n v="628220.1"/>
    <n v="3246"/>
    <d v="2001-06-04T21:00:00"/>
    <d v="2001-06-08T21:00:00"/>
  </r>
  <r>
    <x v="41"/>
    <x v="2"/>
    <n v="73600"/>
    <n v="368"/>
    <n v="1321500"/>
    <d v="2001-05-31T12:12:38"/>
    <s v="Dynegy Power Marketing, Inc."/>
    <x v="1"/>
    <x v="0"/>
    <x v="0"/>
    <x v="0"/>
    <x v="3"/>
    <n v="33278"/>
    <s v="US Pwr Phy Firm  COMED Peak              Oct-Dec01       USD/MWh"/>
    <x v="3"/>
    <x v="0"/>
    <x v="0"/>
    <x v="0"/>
    <x v="0"/>
    <n v="32.549999999999997"/>
    <s v="MARKTH11"/>
    <s v="FSTURM"/>
    <s v="LT-ECAR"/>
    <x v="0"/>
    <x v="0"/>
    <x v="0"/>
    <n v="96020035"/>
    <n v="628226.1"/>
    <n v="71108"/>
    <d v="2001-10-01T17:03:00"/>
    <d v="2001-12-31T17:03:00"/>
  </r>
  <r>
    <x v="41"/>
    <x v="2"/>
    <n v="73600"/>
    <n v="368"/>
    <n v="1321579"/>
    <d v="2001-05-31T12:22:42"/>
    <s v="Dynegy Power Marketing, Inc."/>
    <x v="1"/>
    <x v="0"/>
    <x v="0"/>
    <x v="0"/>
    <x v="3"/>
    <n v="33278"/>
    <s v="US Pwr Phy Firm  COMED Peak              Oct-Dec01       USD/MWh"/>
    <x v="1"/>
    <x v="3"/>
    <x v="0"/>
    <x v="0"/>
    <x v="0"/>
    <n v="32.549999999999997"/>
    <s v="MARKTH11"/>
    <s v="FSTURM"/>
    <s v="LT-ECAR"/>
    <x v="0"/>
    <x v="0"/>
    <x v="0"/>
    <n v="96020035"/>
    <n v="628252.1"/>
    <n v="71108"/>
    <d v="2001-10-01T17:03:00"/>
    <d v="2001-12-31T17:03:00"/>
  </r>
  <r>
    <x v="41"/>
    <x v="2"/>
    <n v="4000"/>
    <n v="20"/>
    <n v="1321735"/>
    <d v="2001-05-31T12:40:39"/>
    <s v="Virginia Electric and Power Company"/>
    <x v="0"/>
    <x v="0"/>
    <x v="0"/>
    <x v="0"/>
    <x v="3"/>
    <n v="29089"/>
    <s v="US Pwr Phy Firm  PJM-W Peak              04-08Jun01      USD/MWh"/>
    <x v="1"/>
    <x v="3"/>
    <x v="0"/>
    <x v="0"/>
    <x v="0"/>
    <n v="27.75"/>
    <s v="PJMPower"/>
    <s v="JQUENET"/>
    <s v="ST-PJM"/>
    <x v="0"/>
    <x v="0"/>
    <x v="0"/>
    <m/>
    <n v="628275.1"/>
    <n v="3246"/>
    <d v="2001-06-04T21:00:00"/>
    <d v="2001-06-08T21:00:00"/>
  </r>
  <r>
    <x v="41"/>
    <x v="2"/>
    <n v="73600"/>
    <n v="368"/>
    <n v="1322242"/>
    <d v="2001-05-31T13:19:11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0"/>
    <s v="NepoolDesk"/>
    <s v="DDAVIS"/>
    <s v="LT-New England"/>
    <x v="0"/>
    <x v="0"/>
    <x v="0"/>
    <n v="96006417"/>
    <n v="628360.1"/>
    <n v="56264"/>
    <d v="2001-10-01T17:11:00"/>
    <d v="2001-12-31T17:11:00"/>
  </r>
  <r>
    <x v="41"/>
    <x v="2"/>
    <n v="800"/>
    <n v="4"/>
    <n v="1322778"/>
    <d v="2001-05-31T14:08:18"/>
    <s v="Constellation Power Source, Inc."/>
    <x v="1"/>
    <x v="0"/>
    <x v="0"/>
    <x v="0"/>
    <x v="3"/>
    <n v="29080"/>
    <s v="US Pwr Phy Firm  NEPOOL Peak             04Jun01         USD/MWh"/>
    <x v="1"/>
    <x v="3"/>
    <x v="0"/>
    <x v="0"/>
    <x v="0"/>
    <n v="39.5"/>
    <s v="JEFFK003"/>
    <s v="GGUPTA"/>
    <s v="ST-New England"/>
    <x v="0"/>
    <x v="0"/>
    <x v="0"/>
    <n v="96057479"/>
    <n v="628442.1"/>
    <n v="55134"/>
    <d v="2001-06-04T21:00:00"/>
    <d v="2001-06-04T21:00:00"/>
  </r>
  <r>
    <x v="41"/>
    <x v="1"/>
    <n v="2140000"/>
    <n v="535"/>
    <n v="1322849"/>
    <d v="2001-05-31T14:20:31"/>
    <s v="El Paso Merchant Energy, L.P."/>
    <x v="3"/>
    <x v="0"/>
    <x v="0"/>
    <x v="1"/>
    <x v="2"/>
    <n v="39374"/>
    <s v="US Gas Basis     NGI Chicago             Apr-Oct02       USD/MM"/>
    <x v="1"/>
    <x v="4"/>
    <x v="0"/>
    <x v="1"/>
    <x v="0"/>
    <n v="6.25E-2"/>
    <s v="FPIC1234"/>
    <s v="GSTOREY"/>
    <s v="FT-ONTARIO"/>
    <x v="1"/>
    <x v="0"/>
    <x v="1"/>
    <n v="96045266"/>
    <s v="VD7462.1"/>
    <n v="53350"/>
    <d v="2002-04-01T00:00:00"/>
    <d v="2002-10-31T00:00:00"/>
  </r>
  <r>
    <x v="41"/>
    <x v="2"/>
    <n v="4000"/>
    <n v="20"/>
    <n v="1322881"/>
    <d v="2001-05-31T14:29:45"/>
    <s v="Dynegy Power Marketing, Inc."/>
    <x v="1"/>
    <x v="0"/>
    <x v="0"/>
    <x v="0"/>
    <x v="3"/>
    <n v="51378"/>
    <s v="US Pwr Phy Firm  COMED Peak              04-08Jun01      USD/MWh"/>
    <x v="3"/>
    <x v="0"/>
    <x v="0"/>
    <x v="0"/>
    <x v="0"/>
    <n v="23.5"/>
    <s v="ZACHA007"/>
    <s v="MLORENZ"/>
    <s v="ST-Main"/>
    <x v="0"/>
    <x v="0"/>
    <x v="0"/>
    <n v="96020035"/>
    <n v="628464.1"/>
    <n v="71108"/>
    <d v="2001-06-04T21:00:00"/>
    <d v="2001-06-08T21:00:00"/>
  </r>
  <r>
    <x v="41"/>
    <x v="1"/>
    <n v="1070000"/>
    <n v="321"/>
    <n v="1322922"/>
    <d v="2001-05-31T14:46:02"/>
    <s v="Puget Sound Energy, Inc."/>
    <x v="0"/>
    <x v="0"/>
    <x v="0"/>
    <x v="1"/>
    <x v="2"/>
    <n v="41225"/>
    <s v="US Gas Basis     NWPL RkyMtn             Apr-Oct02       USD/MM"/>
    <x v="2"/>
    <x v="0"/>
    <x v="0"/>
    <x v="1"/>
    <x v="0"/>
    <n v="-0.83250000000000002"/>
    <s v="USGasWest"/>
    <s v="FERMIS"/>
    <s v="FT - North West"/>
    <x v="1"/>
    <x v="0"/>
    <x v="1"/>
    <m/>
    <s v="VD7718.1"/>
    <n v="54279"/>
    <d v="2002-04-01T00:00:00"/>
    <d v="2002-10-31T00:00:00"/>
  </r>
  <r>
    <x v="41"/>
    <x v="2"/>
    <n v="4000"/>
    <n v="20"/>
    <n v="1323058"/>
    <d v="2001-05-31T15:09:39"/>
    <s v="Wabash Valley Power Association Inc."/>
    <x v="1"/>
    <x v="0"/>
    <x v="0"/>
    <x v="0"/>
    <x v="3"/>
    <n v="51378"/>
    <s v="US Pwr Phy Firm  COMED Peak              04-08Jun01      USD/MWh"/>
    <x v="1"/>
    <x v="3"/>
    <x v="0"/>
    <x v="0"/>
    <x v="0"/>
    <n v="23.5"/>
    <s v="GOZBOB12"/>
    <s v="MLORENZ"/>
    <s v="ST-Main"/>
    <x v="0"/>
    <x v="0"/>
    <x v="0"/>
    <n v="96056752"/>
    <n v="628542.1"/>
    <n v="3254"/>
    <d v="2001-06-04T21:00:00"/>
    <d v="2001-06-08T21:00:00"/>
  </r>
  <r>
    <x v="42"/>
    <x v="2"/>
    <n v="20800"/>
    <n v="104"/>
    <n v="1323788"/>
    <d v="2001-06-01T06:53:36"/>
    <s v="Allegheny Energy Supply Company, LLC"/>
    <x v="1"/>
    <x v="0"/>
    <x v="0"/>
    <x v="0"/>
    <x v="3"/>
    <n v="29071"/>
    <s v="US Pwr Phy Firm  Entergy Peak            05-30Jun01      USD/MWh"/>
    <x v="3"/>
    <x v="0"/>
    <x v="0"/>
    <x v="0"/>
    <x v="0"/>
    <n v="47"/>
    <s v="CHRISB008"/>
    <s v="MCARSON2"/>
    <s v="ST-SPP"/>
    <x v="0"/>
    <x v="0"/>
    <x v="0"/>
    <n v="96037738"/>
    <n v="628961.1"/>
    <n v="72209"/>
    <d v="2001-06-05T21:00:00"/>
    <d v="2001-06-30T21:00:00"/>
  </r>
  <r>
    <x v="42"/>
    <x v="2"/>
    <n v="800"/>
    <n v="4"/>
    <n v="1324046"/>
    <d v="2001-06-01T07:32:33"/>
    <s v="Conectiv Energy Supply, Inc."/>
    <x v="4"/>
    <x v="0"/>
    <x v="0"/>
    <x v="0"/>
    <x v="3"/>
    <n v="29088"/>
    <s v="US Pwr Phy Firm  PJM-W Peak              04Jun01         USD/MWh"/>
    <x v="3"/>
    <x v="0"/>
    <x v="0"/>
    <x v="0"/>
    <x v="0"/>
    <n v="25.05"/>
    <s v="TPAR1234"/>
    <s v="JQUENET"/>
    <s v="ST-PJM"/>
    <x v="0"/>
    <x v="0"/>
    <x v="0"/>
    <n v="96047472"/>
    <n v="629100.1"/>
    <n v="71243"/>
    <d v="2001-06-04T21:00:00"/>
    <d v="2001-06-04T21:00:00"/>
  </r>
  <r>
    <x v="42"/>
    <x v="0"/>
    <n v="800"/>
    <n v="6"/>
    <n v="1324683"/>
    <d v="2001-06-01T08:13:52"/>
    <s v="Williams Energy Marketing &amp; Trading Company"/>
    <x v="1"/>
    <x v="0"/>
    <x v="0"/>
    <x v="0"/>
    <x v="0"/>
    <n v="24950"/>
    <s v="US Pwr Phy Firm  PALVE OffPk             03-04Jun01      USD/MWh"/>
    <x v="1"/>
    <x v="1"/>
    <x v="0"/>
    <x v="0"/>
    <x v="0"/>
    <n v="85"/>
    <s v="CBOHN010"/>
    <s v="MFISCHE2"/>
    <s v="ST-SW"/>
    <x v="0"/>
    <x v="0"/>
    <x v="0"/>
    <n v="96004396"/>
    <n v="629260.1"/>
    <n v="64245"/>
    <d v="2001-06-03T21:00:00"/>
    <d v="2001-06-04T21:00:00"/>
  </r>
  <r>
    <x v="42"/>
    <x v="2"/>
    <n v="20800"/>
    <n v="104"/>
    <n v="1324824"/>
    <d v="2001-06-01T08:20:19"/>
    <s v="Duke Energy Trading and Marketing, L.L.C."/>
    <x v="1"/>
    <x v="0"/>
    <x v="0"/>
    <x v="0"/>
    <x v="3"/>
    <n v="29071"/>
    <s v="US Pwr Phy Firm  Entergy Peak            05-30Jun01      USD/MWh"/>
    <x v="1"/>
    <x v="3"/>
    <x v="0"/>
    <x v="0"/>
    <x v="0"/>
    <n v="48"/>
    <s v="ZACHA007"/>
    <s v="MCARSON2"/>
    <s v="ST-SPP"/>
    <x v="0"/>
    <x v="0"/>
    <x v="0"/>
    <n v="96028954"/>
    <n v="629300.1"/>
    <n v="54979"/>
    <d v="2001-06-05T21:00:00"/>
    <d v="2001-06-30T21:00:00"/>
  </r>
  <r>
    <x v="42"/>
    <x v="1"/>
    <n v="1510000"/>
    <n v="377.5"/>
    <n v="1324959"/>
    <d v="2001-06-01T08:25:59"/>
    <s v="Virginia Power Energy Marketing, Inc."/>
    <x v="1"/>
    <x v="0"/>
    <x v="0"/>
    <x v="1"/>
    <x v="2"/>
    <n v="35674"/>
    <s v="US Gas Basis     NNG Demarc              Nov01-Mar02     USD/MM"/>
    <x v="4"/>
    <x v="0"/>
    <x v="0"/>
    <x v="1"/>
    <x v="0"/>
    <n v="4.4999999999999998E-2"/>
    <s v="CHRISW001"/>
    <s v="ALEWIS"/>
    <s v="GD-CENTRAL"/>
    <x v="1"/>
    <x v="0"/>
    <x v="1"/>
    <n v="96030230"/>
    <s v="VD8928.1"/>
    <n v="66652"/>
    <d v="2001-11-01T00:00:00"/>
    <d v="2002-03-31T00:00:00"/>
  </r>
  <r>
    <x v="42"/>
    <x v="2"/>
    <n v="800"/>
    <n v="4"/>
    <n v="1325325"/>
    <d v="2001-06-01T08:38:16"/>
    <s v="NRG Power Marketing Inc."/>
    <x v="0"/>
    <x v="0"/>
    <x v="0"/>
    <x v="0"/>
    <x v="3"/>
    <n v="29082"/>
    <s v="US Pwr Phy Firm  NEPOOL Peak             04Jun01         USD/MWh"/>
    <x v="1"/>
    <x v="3"/>
    <x v="0"/>
    <x v="0"/>
    <x v="0"/>
    <n v="39.25"/>
    <s v="NepoolDesk"/>
    <s v="PBRODER"/>
    <s v="ST-New England"/>
    <x v="0"/>
    <x v="0"/>
    <x v="0"/>
    <m/>
    <n v="629411.1"/>
    <n v="69121"/>
    <d v="2001-06-04T21:00:00"/>
    <d v="2001-06-04T21:00:00"/>
  </r>
  <r>
    <x v="42"/>
    <x v="2"/>
    <n v="20800"/>
    <n v="104"/>
    <n v="1325652"/>
    <d v="2001-06-01T08:46:59"/>
    <s v="Constellation Power Source, Inc."/>
    <x v="1"/>
    <x v="0"/>
    <x v="0"/>
    <x v="0"/>
    <x v="3"/>
    <n v="29071"/>
    <s v="US Pwr Phy Firm  Entergy Peak            05-30Jun01      USD/MWh"/>
    <x v="1"/>
    <x v="3"/>
    <x v="0"/>
    <x v="0"/>
    <x v="0"/>
    <n v="48.5"/>
    <s v="MARKTH11"/>
    <s v="MCARSON2"/>
    <s v="ST-SPP"/>
    <x v="0"/>
    <x v="0"/>
    <x v="0"/>
    <n v="96057479"/>
    <n v="629440.1"/>
    <n v="55134"/>
    <d v="2001-06-05T21:00:00"/>
    <d v="2001-06-30T21:00:00"/>
  </r>
  <r>
    <x v="42"/>
    <x v="2"/>
    <n v="73600"/>
    <n v="368"/>
    <n v="1325660"/>
    <d v="2001-06-01T08:47:12"/>
    <s v="Axia Energy, LP"/>
    <x v="1"/>
    <x v="0"/>
    <x v="0"/>
    <x v="0"/>
    <x v="3"/>
    <n v="33009"/>
    <s v="US Pwr Phy Firm  NEPOOL Peak             Oct-Dec01       USD/MWh"/>
    <x v="3"/>
    <x v="0"/>
    <x v="0"/>
    <x v="0"/>
    <x v="0"/>
    <n v="50.5"/>
    <s v="JEFFK003"/>
    <s v="DDAVIS"/>
    <s v="LT-New England"/>
    <x v="0"/>
    <x v="0"/>
    <x v="0"/>
    <n v="96050496"/>
    <n v="629443.1"/>
    <n v="91219"/>
    <d v="2001-10-01T17:11:00"/>
    <d v="2001-12-31T17:11:00"/>
  </r>
  <r>
    <x v="42"/>
    <x v="2"/>
    <n v="73600"/>
    <n v="368"/>
    <n v="1325683"/>
    <d v="2001-06-01T08:47:55"/>
    <s v="Aquila Energy Marketing Corporation"/>
    <x v="1"/>
    <x v="0"/>
    <x v="0"/>
    <x v="0"/>
    <x v="3"/>
    <n v="33009"/>
    <s v="US Pwr Phy Firm  NEPOOL Peak             Oct-Dec01       USD/MWh"/>
    <x v="3"/>
    <x v="0"/>
    <x v="0"/>
    <x v="0"/>
    <x v="0"/>
    <n v="50.25"/>
    <s v="JEFFK003"/>
    <s v="DDAVIS"/>
    <s v="LT-New England"/>
    <x v="0"/>
    <x v="0"/>
    <x v="0"/>
    <n v="96009016"/>
    <n v="629446.1"/>
    <n v="18"/>
    <d v="2001-10-01T17:11:00"/>
    <d v="2001-12-31T17:11:00"/>
  </r>
  <r>
    <x v="42"/>
    <x v="2"/>
    <n v="3200"/>
    <n v="16"/>
    <n v="1325822"/>
    <d v="2001-06-01T08:51:17"/>
    <s v="HQ Energy Services (U.S.) Inc."/>
    <x v="0"/>
    <x v="0"/>
    <x v="0"/>
    <x v="0"/>
    <x v="3"/>
    <n v="29078"/>
    <s v="US Pwr Phy Firm  NEPOOL Peak             05-08Jun01      USD/MWh"/>
    <x v="3"/>
    <x v="0"/>
    <x v="0"/>
    <x v="0"/>
    <x v="0"/>
    <n v="40.5"/>
    <s v="NepoolDesk"/>
    <s v="PBRODER"/>
    <s v="ST-New England"/>
    <x v="0"/>
    <x v="0"/>
    <x v="0"/>
    <n v="96020991"/>
    <n v="629461.1"/>
    <n v="66682"/>
    <d v="2001-06-05T21:00:00"/>
    <d v="2001-06-08T21:00:00"/>
  </r>
  <r>
    <x v="42"/>
    <x v="2"/>
    <n v="24000"/>
    <n v="120"/>
    <n v="1327596"/>
    <d v="2001-06-01T09:45:40"/>
    <s v="Virginia Electric and Power Company"/>
    <x v="0"/>
    <x v="0"/>
    <x v="0"/>
    <x v="0"/>
    <x v="3"/>
    <n v="3942"/>
    <s v="US Pwr Phy Firm  PJM-W Peak              Sep01           USD/MWh"/>
    <x v="1"/>
    <x v="3"/>
    <x v="0"/>
    <x v="0"/>
    <x v="0"/>
    <n v="39.549999999999997"/>
    <s v="PJMPower"/>
    <s v="DDAVIS"/>
    <s v="LT-PJM"/>
    <x v="0"/>
    <x v="0"/>
    <x v="0"/>
    <m/>
    <n v="629565.1"/>
    <n v="3246"/>
    <d v="2001-09-01T14:12:00"/>
    <d v="2001-09-30T14:12:00"/>
  </r>
  <r>
    <x v="42"/>
    <x v="0"/>
    <n v="36800"/>
    <n v="276"/>
    <n v="1328610"/>
    <d v="2001-06-01T11:01:04"/>
    <s v="Duke Energy Trading and Marketing, L.L.C."/>
    <x v="0"/>
    <x v="0"/>
    <x v="0"/>
    <x v="0"/>
    <x v="0"/>
    <n v="30847"/>
    <s v="US Pwr Phy Firm  PALVE Peak              Oct-Dec01       USD/MWh"/>
    <x v="1"/>
    <x v="1"/>
    <x v="0"/>
    <x v="0"/>
    <x v="0"/>
    <n v="107"/>
    <s v="POWERWEST"/>
    <s v="MMOTLEY"/>
    <s v="ST-SW"/>
    <x v="0"/>
    <x v="0"/>
    <x v="0"/>
    <n v="96028954"/>
    <n v="629699.1"/>
    <n v="54979"/>
    <d v="2001-10-01T13:33:00"/>
    <d v="2001-12-31T13:33:00"/>
  </r>
  <r>
    <x v="42"/>
    <x v="0"/>
    <n v="36800"/>
    <n v="276"/>
    <n v="1328748"/>
    <d v="2001-06-01T11:34:04"/>
    <s v="Morgan Stanley Capital Group, Inc."/>
    <x v="0"/>
    <x v="0"/>
    <x v="0"/>
    <x v="0"/>
    <x v="1"/>
    <n v="29303"/>
    <s v="US Pwr Phy CAISO NP15 Peak               Oct-Dec01       USD/MWh"/>
    <x v="1"/>
    <x v="1"/>
    <x v="0"/>
    <x v="0"/>
    <x v="0"/>
    <n v="120"/>
    <s v="POWERWEST"/>
    <s v="RBADEER"/>
    <s v="LT-CA"/>
    <x v="0"/>
    <x v="0"/>
    <x v="0"/>
    <n v="96019669"/>
    <n v="629751.1"/>
    <n v="9409"/>
    <d v="2001-10-01T00:00:00"/>
    <d v="2001-12-31T00:00:00"/>
  </r>
  <r>
    <x v="42"/>
    <x v="2"/>
    <n v="3200"/>
    <n v="16"/>
    <n v="1329074"/>
    <d v="2001-06-01T12:31:47"/>
    <s v="Virginia Electric and Power Company"/>
    <x v="0"/>
    <x v="0"/>
    <x v="0"/>
    <x v="0"/>
    <x v="3"/>
    <n v="29085"/>
    <s v="US Pwr Phy Firm  PJM-W Peak              05-08Jun01      USD/MWh"/>
    <x v="3"/>
    <x v="0"/>
    <x v="0"/>
    <x v="0"/>
    <x v="0"/>
    <n v="27.5"/>
    <s v="PJMPower"/>
    <s v="JQUENET"/>
    <s v="ST-PJM"/>
    <x v="0"/>
    <x v="0"/>
    <x v="0"/>
    <m/>
    <n v="629856.1"/>
    <n v="3246"/>
    <d v="2001-06-05T21:00:00"/>
    <d v="2001-06-08T21:00:00"/>
  </r>
  <r>
    <x v="42"/>
    <x v="2"/>
    <n v="20800"/>
    <n v="104"/>
    <n v="1329387"/>
    <d v="2001-06-01T13:39:45"/>
    <s v="Allegheny Energy Supply Company, LLC"/>
    <x v="1"/>
    <x v="0"/>
    <x v="0"/>
    <x v="0"/>
    <x v="3"/>
    <n v="29071"/>
    <s v="US Pwr Phy Firm  Entergy Peak            05-30Jun01      USD/MWh"/>
    <x v="1"/>
    <x v="3"/>
    <x v="0"/>
    <x v="0"/>
    <x v="0"/>
    <n v="48.5"/>
    <s v="CHRISB008"/>
    <s v="MCARSON2"/>
    <s v="ST-SPP"/>
    <x v="0"/>
    <x v="0"/>
    <x v="0"/>
    <n v="96037738"/>
    <n v="629966.1"/>
    <n v="72209"/>
    <d v="2001-06-05T21:00:00"/>
    <d v="2001-06-30T21:00:00"/>
  </r>
  <r>
    <x v="42"/>
    <x v="2"/>
    <n v="24000"/>
    <n v="120"/>
    <n v="1329388"/>
    <d v="2001-06-01T13:39:56"/>
    <s v="Dynegy Power Marketing, Inc."/>
    <x v="1"/>
    <x v="0"/>
    <x v="0"/>
    <x v="0"/>
    <x v="3"/>
    <n v="51456"/>
    <s v="US Pwr Phy Firm  Cinergy OffPk           Sep01           USD/MWh"/>
    <x v="1"/>
    <x v="3"/>
    <x v="0"/>
    <x v="0"/>
    <x v="0"/>
    <n v="18"/>
    <s v="DCURTIS09"/>
    <s v="FSTURM"/>
    <s v="EPMI-Midwest"/>
    <x v="0"/>
    <x v="0"/>
    <x v="0"/>
    <n v="96020035"/>
    <n v="629967.1"/>
    <n v="71108"/>
    <d v="2001-09-01T21:00:00"/>
    <d v="2001-09-30T21:00:00"/>
  </r>
  <r>
    <x v="42"/>
    <x v="2"/>
    <n v="3200"/>
    <n v="16"/>
    <n v="1329518"/>
    <d v="2001-06-01T13:55:50"/>
    <s v="Reliant Energy Services, Inc."/>
    <x v="1"/>
    <x v="0"/>
    <x v="0"/>
    <x v="0"/>
    <x v="3"/>
    <n v="29066"/>
    <s v="US Pwr Phy Firm  Cinergy Peak            05-08Jun01      USD/MWh"/>
    <x v="1"/>
    <x v="3"/>
    <x v="0"/>
    <x v="0"/>
    <x v="0"/>
    <n v="23"/>
    <s v="CHRISB008"/>
    <s v="CDORLAN"/>
    <s v="ST-ECAR"/>
    <x v="0"/>
    <x v="0"/>
    <x v="0"/>
    <n v="96053024"/>
    <n v="630001.1"/>
    <n v="65268"/>
    <d v="2001-06-05T21:00:00"/>
    <d v="2001-06-08T21:00:00"/>
  </r>
  <r>
    <x v="42"/>
    <x v="2"/>
    <n v="24000"/>
    <n v="120"/>
    <n v="1329741"/>
    <d v="2001-06-01T14:41:14"/>
    <s v="BP Energy Company"/>
    <x v="4"/>
    <x v="0"/>
    <x v="0"/>
    <x v="0"/>
    <x v="3"/>
    <n v="3751"/>
    <s v="US Pwr Phy Firm  Cinergy Peak            Sep01           USD/MWh"/>
    <x v="1"/>
    <x v="3"/>
    <x v="0"/>
    <x v="0"/>
    <x v="0"/>
    <n v="36.25"/>
    <s v="LRAT1234"/>
    <s v="FSTURM"/>
    <s v="ST-ECAR"/>
    <x v="0"/>
    <x v="0"/>
    <x v="0"/>
    <n v="96060365"/>
    <n v="630052.1"/>
    <n v="12"/>
    <d v="2001-09-01T17:11:00"/>
    <d v="2001-09-30T17:11:00"/>
  </r>
  <r>
    <x v="42"/>
    <x v="2"/>
    <n v="73600"/>
    <n v="368"/>
    <n v="1329745"/>
    <d v="2001-06-01T14:45:13"/>
    <s v="American Electric Power Service Corporation"/>
    <x v="0"/>
    <x v="0"/>
    <x v="0"/>
    <x v="0"/>
    <x v="3"/>
    <n v="33009"/>
    <s v="US Pwr Phy Firm  NEPOOL Peak             Oct-Dec01       USD/MWh"/>
    <x v="3"/>
    <x v="0"/>
    <x v="0"/>
    <x v="0"/>
    <x v="0"/>
    <n v="50"/>
    <s v="NepoolDesk"/>
    <s v="DDAVIS"/>
    <s v="LT-New England"/>
    <x v="0"/>
    <x v="0"/>
    <x v="0"/>
    <n v="96014731"/>
    <n v="630055.1"/>
    <n v="26269"/>
    <d v="2001-10-01T17:11:00"/>
    <d v="2001-12-31T17:11:00"/>
  </r>
  <r>
    <x v="43"/>
    <x v="2"/>
    <n v="800"/>
    <n v="4"/>
    <n v="1330371"/>
    <d v="2001-06-04T06:55:02"/>
    <s v="Calpine Energy Services, L.P."/>
    <x v="0"/>
    <x v="0"/>
    <x v="0"/>
    <x v="0"/>
    <x v="3"/>
    <n v="29082"/>
    <s v="US Pwr Phy Firm  NEPOOL Peak             05Jun01         USD/MWh"/>
    <x v="3"/>
    <x v="0"/>
    <x v="0"/>
    <x v="0"/>
    <x v="0"/>
    <n v="36.75"/>
    <s v="NepoolDesk"/>
    <s v="PBRODER"/>
    <s v="ST-New England"/>
    <x v="0"/>
    <x v="0"/>
    <x v="0"/>
    <n v="96035737"/>
    <n v="630590.1"/>
    <n v="79689"/>
    <d v="2001-06-05T21:00:00"/>
    <d v="2001-06-05T21:00:00"/>
  </r>
  <r>
    <x v="43"/>
    <x v="2"/>
    <n v="800"/>
    <n v="4"/>
    <n v="1330373"/>
    <d v="2001-06-04T06:55:27"/>
    <s v="Cinergy Services, Inc."/>
    <x v="1"/>
    <x v="0"/>
    <x v="0"/>
    <x v="0"/>
    <x v="3"/>
    <n v="29075"/>
    <s v="US Pwr Phy Firm  Entergy Peak            05Jun01         USD/MWh"/>
    <x v="1"/>
    <x v="3"/>
    <x v="0"/>
    <x v="0"/>
    <x v="0"/>
    <n v="30.5"/>
    <s v="MARKTH11"/>
    <s v="MCARSON2"/>
    <s v="ST-SPP"/>
    <x v="0"/>
    <x v="0"/>
    <x v="0"/>
    <n v="96000149"/>
    <n v="630592.1"/>
    <n v="29335"/>
    <d v="2001-06-05T21:00:00"/>
    <d v="2001-06-05T21:00:00"/>
  </r>
  <r>
    <x v="43"/>
    <x v="2"/>
    <n v="800"/>
    <n v="4"/>
    <n v="1330517"/>
    <d v="2001-06-04T07:17:03"/>
    <s v="Aquila Energy Marketing Corporation"/>
    <x v="1"/>
    <x v="0"/>
    <x v="0"/>
    <x v="0"/>
    <x v="3"/>
    <n v="29082"/>
    <s v="US Pwr Phy Firm  NEPOOL Peak             05Jun01         USD/MWh"/>
    <x v="3"/>
    <x v="0"/>
    <x v="0"/>
    <x v="0"/>
    <x v="0"/>
    <n v="36.75"/>
    <s v="JEFFK003"/>
    <s v="PBRODER"/>
    <s v="ST-New England"/>
    <x v="0"/>
    <x v="0"/>
    <x v="0"/>
    <n v="96009016"/>
    <n v="630678.1"/>
    <n v="18"/>
    <d v="2001-06-05T21:00:00"/>
    <d v="2001-06-05T21:00:00"/>
  </r>
  <r>
    <x v="43"/>
    <x v="2"/>
    <n v="800"/>
    <n v="4"/>
    <n v="1330552"/>
    <d v="2001-06-04T07:23:31"/>
    <s v="Select Energy, Inc."/>
    <x v="0"/>
    <x v="0"/>
    <x v="0"/>
    <x v="0"/>
    <x v="3"/>
    <n v="29082"/>
    <s v="US Pwr Phy Firm  NEPOOL Peak             05Jun01         USD/MWh"/>
    <x v="3"/>
    <x v="0"/>
    <x v="0"/>
    <x v="0"/>
    <x v="0"/>
    <n v="37.5"/>
    <s v="NepoolDesk"/>
    <s v="PBRODER"/>
    <s v="ST-New England"/>
    <x v="0"/>
    <x v="0"/>
    <x v="0"/>
    <n v="96021791"/>
    <n v="630706.1"/>
    <n v="64168"/>
    <d v="2001-06-05T21:00:00"/>
    <d v="2001-06-05T21:00:00"/>
  </r>
  <r>
    <x v="43"/>
    <x v="2"/>
    <n v="800"/>
    <n v="4"/>
    <n v="1330685"/>
    <d v="2001-06-04T07:40:54"/>
    <s v="Southern Company Services, Inc."/>
    <x v="4"/>
    <x v="0"/>
    <x v="0"/>
    <x v="0"/>
    <x v="3"/>
    <n v="52437"/>
    <s v="US Pwr Phy Firm  SOCO Peak               05Jun01         USD/MWh"/>
    <x v="3"/>
    <x v="0"/>
    <x v="0"/>
    <x v="0"/>
    <x v="0"/>
    <n v="47"/>
    <s v="LRAT1234"/>
    <s v="KPRESTO"/>
    <s v="LT-SERC"/>
    <x v="0"/>
    <x v="0"/>
    <x v="0"/>
    <m/>
    <n v="630753.1"/>
    <n v="26428"/>
    <d v="2001-06-05T21:00:00"/>
    <d v="2001-06-05T21:00:00"/>
  </r>
  <r>
    <x v="43"/>
    <x v="0"/>
    <n v="400"/>
    <n v="3"/>
    <n v="1331027"/>
    <d v="2001-06-04T08:10:18"/>
    <s v="BP Energy Company"/>
    <x v="1"/>
    <x v="0"/>
    <x v="0"/>
    <x v="0"/>
    <x v="1"/>
    <n v="29487"/>
    <s v="US Pwr Phy CAISO NP15 Peak               05Jun01         USD/MWh"/>
    <x v="1"/>
    <x v="1"/>
    <x v="0"/>
    <x v="0"/>
    <x v="0"/>
    <n v="120"/>
    <s v="CBOHN010"/>
    <s v="JRICHTE"/>
    <s v="ST-CA"/>
    <x v="0"/>
    <x v="0"/>
    <x v="0"/>
    <n v="96060365"/>
    <n v="630859.1"/>
    <n v="12"/>
    <d v="2001-06-05T21:00:00"/>
    <d v="2001-06-05T21:00:00"/>
  </r>
  <r>
    <x v="43"/>
    <x v="0"/>
    <n v="400"/>
    <n v="3"/>
    <n v="1331091"/>
    <d v="2001-06-04T08:12:57"/>
    <s v="BP Energy Company"/>
    <x v="1"/>
    <x v="0"/>
    <x v="0"/>
    <x v="0"/>
    <x v="0"/>
    <n v="24950"/>
    <s v="US Pwr Phy Firm  PALVE OffPk             05Jun01         USD/MWh"/>
    <x v="0"/>
    <x v="0"/>
    <x v="0"/>
    <x v="0"/>
    <x v="0"/>
    <n v="25"/>
    <s v="CBOHN010"/>
    <s v="HSALISBU"/>
    <s v="ST-SW"/>
    <x v="0"/>
    <x v="0"/>
    <x v="0"/>
    <n v="96060365"/>
    <n v="630885.1"/>
    <n v="12"/>
    <d v="2001-06-05T21:00:00"/>
    <d v="2001-06-05T21:00:00"/>
  </r>
  <r>
    <x v="43"/>
    <x v="2"/>
    <n v="292000"/>
    <n v="1460"/>
    <n v="1331780"/>
    <d v="2001-06-04T08:40:20"/>
    <s v="Constellation Power Source, Inc."/>
    <x v="0"/>
    <x v="0"/>
    <x v="0"/>
    <x v="0"/>
    <x v="3"/>
    <n v="28399"/>
    <s v="US Pwr Phy Firm  NEPOOL Peak             Jan-Dec02       USD/MWh"/>
    <x v="3"/>
    <x v="0"/>
    <x v="0"/>
    <x v="0"/>
    <x v="0"/>
    <n v="53"/>
    <s v="NepoolDesk"/>
    <s v="DDAVIS"/>
    <s v="LT-New England"/>
    <x v="0"/>
    <x v="0"/>
    <x v="0"/>
    <n v="96057479"/>
    <n v="631043.1"/>
    <n v="55134"/>
    <d v="2002-01-01T17:11:00"/>
    <d v="2002-12-31T17:11:00"/>
  </r>
  <r>
    <x v="43"/>
    <x v="1"/>
    <n v="1230000"/>
    <n v="307.5"/>
    <n v="1332646"/>
    <d v="2001-06-04T09:02:03"/>
    <s v="CMS Marketing, Services and Trading Company"/>
    <x v="1"/>
    <x v="0"/>
    <x v="0"/>
    <x v="1"/>
    <x v="2"/>
    <n v="51635"/>
    <s v="US Gas Basis     EP Permian              Jul-Oct01       USD/MM"/>
    <x v="1"/>
    <x v="4"/>
    <x v="0"/>
    <x v="1"/>
    <x v="0"/>
    <n v="0.01"/>
    <s v="SCOTTK01"/>
    <s v="EBASS"/>
    <s v="FT-Texas"/>
    <x v="1"/>
    <x v="0"/>
    <x v="1"/>
    <n v="96014540"/>
    <s v="VE2657.1"/>
    <n v="53295"/>
    <d v="2001-07-01T00:00:00"/>
    <d v="2001-10-31T00:00:00"/>
  </r>
  <r>
    <x v="43"/>
    <x v="0"/>
    <n v="12400"/>
    <n v="93"/>
    <n v="1332730"/>
    <d v="2001-06-04T09:04:22"/>
    <s v="Constellation Power Source, Inc."/>
    <x v="0"/>
    <x v="0"/>
    <x v="0"/>
    <x v="0"/>
    <x v="0"/>
    <n v="49075"/>
    <s v="US Pwr Phy Firm  PALVE Peak              Jul01           USD/MWh"/>
    <x v="1"/>
    <x v="1"/>
    <x v="0"/>
    <x v="0"/>
    <x v="0"/>
    <n v="263.5"/>
    <s v="POWERWEST"/>
    <s v="MMOTLEY"/>
    <s v="ST-SW"/>
    <x v="0"/>
    <x v="0"/>
    <x v="0"/>
    <n v="96057479"/>
    <n v="631097.1"/>
    <n v="55134"/>
    <d v="2001-07-01T21:00:00"/>
    <d v="2001-07-31T21:00:00"/>
  </r>
  <r>
    <x v="43"/>
    <x v="2"/>
    <n v="4000"/>
    <n v="20"/>
    <n v="1333431"/>
    <d v="2001-06-04T09:30:51"/>
    <s v="Aquila Energy Marketing Corporation"/>
    <x v="1"/>
    <x v="0"/>
    <x v="0"/>
    <x v="0"/>
    <x v="3"/>
    <n v="29083"/>
    <s v="US Pwr Phy Firm  NEPOOL Peak             11-15Jun01      USD/MWh"/>
    <x v="3"/>
    <x v="0"/>
    <x v="0"/>
    <x v="0"/>
    <x v="0"/>
    <n v="42.75"/>
    <s v="JEFFK003"/>
    <s v="PBRODER"/>
    <s v="ST-New England"/>
    <x v="0"/>
    <x v="0"/>
    <x v="0"/>
    <n v="96009016"/>
    <n v="631164.1"/>
    <n v="18"/>
    <d v="2001-06-11T21:00:00"/>
    <d v="2001-06-15T21:00:00"/>
  </r>
  <r>
    <x v="43"/>
    <x v="2"/>
    <n v="292000"/>
    <n v="1460"/>
    <n v="1333505"/>
    <d v="2001-06-04T09:33:00"/>
    <s v="TXU Energy Trading Company"/>
    <x v="0"/>
    <x v="0"/>
    <x v="0"/>
    <x v="0"/>
    <x v="3"/>
    <n v="28399"/>
    <s v="US Pwr Phy Firm  NEPOOL Peak             Jan-Dec02       USD/MWh"/>
    <x v="3"/>
    <x v="0"/>
    <x v="0"/>
    <x v="0"/>
    <x v="0"/>
    <n v="52.524999999999999"/>
    <s v="NepoolDesk"/>
    <s v="DDAVIS"/>
    <s v="LT-New England"/>
    <x v="0"/>
    <x v="0"/>
    <x v="0"/>
    <n v="96038419"/>
    <n v="631167.1"/>
    <n v="69034"/>
    <d v="2002-01-01T17:11:00"/>
    <d v="2002-12-31T17:11:00"/>
  </r>
  <r>
    <x v="43"/>
    <x v="2"/>
    <n v="48800"/>
    <n v="244"/>
    <n v="1334080"/>
    <d v="2001-06-04T09:59:33"/>
    <s v="Aquila Energy Marketing Corporation"/>
    <x v="1"/>
    <x v="0"/>
    <x v="0"/>
    <x v="0"/>
    <x v="3"/>
    <n v="48660"/>
    <s v="US Pwr Phy Firm  NEPOOL Peak             Mar-Apr02       USD/MWh"/>
    <x v="1"/>
    <x v="3"/>
    <x v="0"/>
    <x v="0"/>
    <x v="0"/>
    <n v="46.25"/>
    <s v="JEFFK003"/>
    <s v="DDAVIS"/>
    <s v="LT-New England"/>
    <x v="0"/>
    <x v="0"/>
    <x v="0"/>
    <n v="96009016"/>
    <n v="631233.1"/>
    <n v="18"/>
    <d v="2002-03-01T17:11:00"/>
    <d v="2002-04-30T17:11:00"/>
  </r>
  <r>
    <x v="43"/>
    <x v="1"/>
    <n v="3020000"/>
    <n v="755"/>
    <n v="1334082"/>
    <d v="2001-06-04T09:59:35"/>
    <s v="Sempra Energy Trading Corp."/>
    <x v="3"/>
    <x v="0"/>
    <x v="0"/>
    <x v="1"/>
    <x v="2"/>
    <n v="37879"/>
    <s v="US Gas Basis     HHub                    Nov01-Mar02     USD/MM"/>
    <x v="1"/>
    <x v="7"/>
    <x v="0"/>
    <x v="1"/>
    <x v="0"/>
    <n v="-2.5000000000000001E-3"/>
    <s v="JSCH1234"/>
    <s v="SBRAWNE"/>
    <s v="FT-East"/>
    <x v="1"/>
    <x v="0"/>
    <x v="1"/>
    <n v="96011840"/>
    <s v="VE3081.1"/>
    <n v="57508"/>
    <d v="2001-11-01T00:00:00"/>
    <d v="2002-03-31T00:00:00"/>
  </r>
  <r>
    <x v="43"/>
    <x v="2"/>
    <n v="24800"/>
    <n v="124"/>
    <n v="1334083"/>
    <d v="2001-06-04T09:59:38"/>
    <s v="Aquila Energy Marketing Corporation"/>
    <x v="1"/>
    <x v="0"/>
    <x v="0"/>
    <x v="0"/>
    <x v="3"/>
    <n v="48662"/>
    <s v="US Pwr Phy Firm  NEPOOL Peak             May02           USD/MWh"/>
    <x v="1"/>
    <x v="3"/>
    <x v="0"/>
    <x v="0"/>
    <x v="0"/>
    <n v="46.25"/>
    <s v="JEFFK003"/>
    <s v="DDAVIS"/>
    <s v="LT-New England"/>
    <x v="0"/>
    <x v="0"/>
    <x v="0"/>
    <n v="96009016"/>
    <n v="631234.1"/>
    <n v="18"/>
    <d v="2002-05-01T17:11:00"/>
    <d v="2002-05-31T17:11:00"/>
  </r>
  <r>
    <x v="43"/>
    <x v="1"/>
    <n v="4530000"/>
    <n v="1132.5"/>
    <n v="1334120"/>
    <d v="2001-06-04T10:01:29"/>
    <s v="BP Energy Company"/>
    <x v="3"/>
    <x v="0"/>
    <x v="0"/>
    <x v="1"/>
    <x v="2"/>
    <n v="37879"/>
    <s v="US Gas Basis     HHub                    Nov01-Mar02     USD/MM"/>
    <x v="1"/>
    <x v="6"/>
    <x v="0"/>
    <x v="1"/>
    <x v="0"/>
    <n v="-2.5000000000000001E-3"/>
    <s v="JSCH1234"/>
    <s v="SBRAWNE"/>
    <s v="FT-East"/>
    <x v="1"/>
    <x v="0"/>
    <x v="1"/>
    <m/>
    <s v="VE3120.1"/>
    <n v="12"/>
    <d v="2001-11-01T00:00:00"/>
    <d v="2002-03-31T00:00:00"/>
  </r>
  <r>
    <x v="43"/>
    <x v="2"/>
    <n v="20000"/>
    <n v="100"/>
    <n v="1334716"/>
    <d v="2001-06-04T11:10:47"/>
    <s v="Constellation Power Source, Inc."/>
    <x v="1"/>
    <x v="0"/>
    <x v="0"/>
    <x v="0"/>
    <x v="3"/>
    <n v="29065"/>
    <s v="US Pwr Phy Firm  Cinergy Peak            06-30Jun01      USD/MWh"/>
    <x v="3"/>
    <x v="0"/>
    <x v="0"/>
    <x v="0"/>
    <x v="0"/>
    <n v="44"/>
    <s v="GOZBOB12"/>
    <s v="CDORLAN"/>
    <s v="ST-ECAR"/>
    <x v="0"/>
    <x v="0"/>
    <x v="0"/>
    <n v="96057479"/>
    <n v="631350.1"/>
    <n v="55134"/>
    <d v="2001-06-06T21:00:00"/>
    <d v="2001-06-30T21:00:00"/>
  </r>
  <r>
    <x v="43"/>
    <x v="2"/>
    <n v="4000"/>
    <n v="20"/>
    <n v="1334850"/>
    <d v="2001-06-04T11:44:47"/>
    <s v="El Paso Merchant Energy, L.P."/>
    <x v="0"/>
    <x v="0"/>
    <x v="0"/>
    <x v="0"/>
    <x v="3"/>
    <n v="29089"/>
    <s v="US Pwr Phy Firm  PJM-W Peak              11-15Jun01      USD/MWh"/>
    <x v="1"/>
    <x v="3"/>
    <x v="0"/>
    <x v="0"/>
    <x v="0"/>
    <n v="36"/>
    <s v="PJMPower"/>
    <s v="JQUENET"/>
    <s v="ST-PJM"/>
    <x v="0"/>
    <x v="0"/>
    <x v="0"/>
    <n v="96057469"/>
    <n v="631427.1"/>
    <n v="53350"/>
    <d v="2001-06-11T21:00:00"/>
    <d v="2001-06-15T21:00:00"/>
  </r>
  <r>
    <x v="43"/>
    <x v="2"/>
    <n v="2400"/>
    <n v="12"/>
    <n v="1334964"/>
    <d v="2001-06-04T12:24:30"/>
    <s v="Aquila Energy Marketing Corporation"/>
    <x v="1"/>
    <x v="0"/>
    <x v="0"/>
    <x v="0"/>
    <x v="3"/>
    <n v="29078"/>
    <s v="US Pwr Phy Firm  NEPOOL Peak             06-08Jun01      USD/MWh"/>
    <x v="1"/>
    <x v="3"/>
    <x v="0"/>
    <x v="0"/>
    <x v="0"/>
    <n v="37"/>
    <s v="JEFFK003"/>
    <s v="PBRODER"/>
    <s v="ST-New England"/>
    <x v="0"/>
    <x v="0"/>
    <x v="0"/>
    <n v="96009016"/>
    <n v="631541.1"/>
    <n v="18"/>
    <d v="2001-06-06T21:00:00"/>
    <d v="2001-06-08T21:00:00"/>
  </r>
  <r>
    <x v="43"/>
    <x v="2"/>
    <n v="4000"/>
    <n v="20"/>
    <n v="1335064"/>
    <d v="2001-06-04T12:41:34"/>
    <s v="Carolina Power &amp; Light Company"/>
    <x v="1"/>
    <x v="0"/>
    <x v="0"/>
    <x v="0"/>
    <x v="3"/>
    <n v="29070"/>
    <s v="US Pwr Phy Firm  Cinergy Peak            11-15Jun01      USD/MWh"/>
    <x v="1"/>
    <x v="3"/>
    <x v="0"/>
    <x v="0"/>
    <x v="0"/>
    <n v="36"/>
    <s v="ZACHA007"/>
    <s v="CDORLAN"/>
    <s v="ST-ECAR"/>
    <x v="0"/>
    <x v="0"/>
    <x v="0"/>
    <m/>
    <n v="631588.1"/>
    <n v="27457"/>
    <d v="2001-06-11T21:00:00"/>
    <d v="2001-06-15T21:00:00"/>
  </r>
  <r>
    <x v="43"/>
    <x v="2"/>
    <n v="4000"/>
    <n v="20"/>
    <n v="1335075"/>
    <d v="2001-06-04T12:43:16"/>
    <s v="Reliant Energy Services, Inc."/>
    <x v="1"/>
    <x v="0"/>
    <x v="0"/>
    <x v="0"/>
    <x v="3"/>
    <n v="25667"/>
    <s v="US Pwr Phy Firm  TVA Peak                11-15Jun01      USD/MWh"/>
    <x v="1"/>
    <x v="3"/>
    <x v="0"/>
    <x v="0"/>
    <x v="0"/>
    <n v="37.5"/>
    <s v="CHRISB008"/>
    <s v="JKING6"/>
    <s v="ST-SERC"/>
    <x v="0"/>
    <x v="0"/>
    <x v="0"/>
    <n v="96053024"/>
    <n v="631592.1"/>
    <n v="65268"/>
    <d v="2001-06-11T21:00:00"/>
    <d v="2001-06-15T21:00:00"/>
  </r>
  <r>
    <x v="43"/>
    <x v="2"/>
    <n v="2400"/>
    <n v="12"/>
    <n v="1335357"/>
    <d v="2001-06-04T13:35:28"/>
    <s v="Constellation Power Source, Inc."/>
    <x v="1"/>
    <x v="0"/>
    <x v="0"/>
    <x v="0"/>
    <x v="3"/>
    <n v="29066"/>
    <s v="US Pwr Phy Firm  Cinergy Peak            06-08Jun01      USD/MWh"/>
    <x v="1"/>
    <x v="3"/>
    <x v="0"/>
    <x v="0"/>
    <x v="0"/>
    <n v="22.75"/>
    <s v="GOZBOB12"/>
    <s v="CDORLAN"/>
    <s v="ST-ECAR"/>
    <x v="0"/>
    <x v="0"/>
    <x v="0"/>
    <n v="96057479"/>
    <n v="631658.1"/>
    <n v="55134"/>
    <d v="2001-06-06T21:00:00"/>
    <d v="2001-06-08T21:00:00"/>
  </r>
  <r>
    <x v="43"/>
    <x v="0"/>
    <n v="12000"/>
    <n v="90"/>
    <n v="1335400"/>
    <d v="2001-06-04T13:42:14"/>
    <s v="Duke Energy Trading and Marketing, L.L.C."/>
    <x v="1"/>
    <x v="0"/>
    <x v="0"/>
    <x v="0"/>
    <x v="1"/>
    <n v="40595"/>
    <s v="US Pwr Phy CAISO SP15 Peak               Sep01           USD/MWh"/>
    <x v="0"/>
    <x v="0"/>
    <x v="0"/>
    <x v="0"/>
    <x v="0"/>
    <n v="167"/>
    <s v="CBOHN010"/>
    <s v="RBADEER"/>
    <s v="LT-CA"/>
    <x v="0"/>
    <x v="0"/>
    <x v="0"/>
    <n v="96028954"/>
    <n v="631670.1"/>
    <n v="54979"/>
    <d v="2001-09-01T21:00:00"/>
    <d v="2001-09-30T21:00:00"/>
  </r>
  <r>
    <x v="43"/>
    <x v="1"/>
    <n v="615000"/>
    <n v="153.75"/>
    <n v="1335532"/>
    <d v="2001-06-04T13:59:22"/>
    <s v="CMS Marketing, Services and Trading Company"/>
    <x v="1"/>
    <x v="0"/>
    <x v="0"/>
    <x v="1"/>
    <x v="12"/>
    <n v="48792"/>
    <s v="US Gas Phy Index GD/M Mich Con           Jul-Oct01       USD/MM"/>
    <x v="1"/>
    <x v="2"/>
    <x v="0"/>
    <x v="1"/>
    <x v="0"/>
    <n v="-7.4999999999999997E-3"/>
    <s v="CHRISW001"/>
    <s v="EOLSMGR2"/>
    <s v="ENA - IM Mkt Central MICH"/>
    <x v="2"/>
    <x v="0"/>
    <x v="1"/>
    <m/>
    <s v="VE4006.1 / 828858"/>
    <n v="53295"/>
    <d v="2001-07-01T00:00:00"/>
    <d v="2001-10-31T00:00:00"/>
  </r>
  <r>
    <x v="43"/>
    <x v="2"/>
    <n v="4000"/>
    <n v="20"/>
    <n v="1335641"/>
    <d v="2001-06-04T14:08:14"/>
    <s v="Williams Energy Marketing &amp; Trading Company"/>
    <x v="1"/>
    <x v="0"/>
    <x v="0"/>
    <x v="0"/>
    <x v="3"/>
    <n v="51366"/>
    <s v="US Pwr Phy Firm  NEPOOL Peak             18-22Jun01      USD/MWh"/>
    <x v="3"/>
    <x v="0"/>
    <x v="0"/>
    <x v="0"/>
    <x v="0"/>
    <n v="48.5"/>
    <s v="JEFFK003"/>
    <s v="PBRODER"/>
    <s v="ST-New England"/>
    <x v="0"/>
    <x v="0"/>
    <x v="0"/>
    <n v="96004396"/>
    <n v="631712.1"/>
    <n v="64245"/>
    <d v="2001-06-18T21:00:00"/>
    <d v="2001-06-22T21:00:00"/>
  </r>
  <r>
    <x v="43"/>
    <x v="1"/>
    <n v="1510000"/>
    <n v="453"/>
    <n v="1335888"/>
    <d v="2001-06-04T15:34:27"/>
    <s v="Sempra Energy Trading Corp."/>
    <x v="0"/>
    <x v="0"/>
    <x v="0"/>
    <x v="1"/>
    <x v="2"/>
    <n v="35601"/>
    <s v="US Gas Basis     NGPL LA                 Nov01-Mar02     USD/MM"/>
    <x v="1"/>
    <x v="4"/>
    <x v="0"/>
    <x v="1"/>
    <x v="0"/>
    <n v="-8.5000000000000006E-2"/>
    <s v="USGulfGD"/>
    <s v="KRUSCIT"/>
    <s v="Firm Trading Central"/>
    <x v="1"/>
    <x v="0"/>
    <x v="1"/>
    <n v="96011840"/>
    <s v="VE4641.1"/>
    <n v="57508"/>
    <d v="2001-11-01T00:00:00"/>
    <d v="2002-03-31T00:00:00"/>
  </r>
  <r>
    <x v="44"/>
    <x v="2"/>
    <n v="24800"/>
    <n v="124"/>
    <n v="1336620"/>
    <d v="2001-06-05T06:40:50"/>
    <s v="Carolina Power &amp; Light Company"/>
    <x v="1"/>
    <x v="0"/>
    <x v="0"/>
    <x v="0"/>
    <x v="3"/>
    <n v="48506"/>
    <s v="US Pwr Phy Firm  Cinergy Peak            May02           USD/MWh"/>
    <x v="1"/>
    <x v="3"/>
    <x v="0"/>
    <x v="0"/>
    <x v="0"/>
    <n v="40.5"/>
    <s v="ZACHA007"/>
    <s v="FSTURM"/>
    <s v="EPMI-Midwest"/>
    <x v="0"/>
    <x v="0"/>
    <x v="0"/>
    <m/>
    <n v="632294.1"/>
    <n v="27457"/>
    <d v="2002-05-01T17:11:00"/>
    <d v="2002-05-31T17:11:00"/>
  </r>
  <r>
    <x v="44"/>
    <x v="2"/>
    <n v="4000"/>
    <n v="20"/>
    <n v="1336687"/>
    <d v="2001-06-05T06:54:06"/>
    <s v="Virginia Electric and Power Company"/>
    <x v="0"/>
    <x v="0"/>
    <x v="0"/>
    <x v="0"/>
    <x v="3"/>
    <n v="29089"/>
    <s v="US Pwr Phy Firm  PJM-W Peak              11-15Jun01      USD/MWh"/>
    <x v="3"/>
    <x v="0"/>
    <x v="0"/>
    <x v="0"/>
    <x v="0"/>
    <n v="39"/>
    <s v="PJMPower"/>
    <s v="JQUENET"/>
    <s v="ST-PJM"/>
    <x v="0"/>
    <x v="0"/>
    <x v="0"/>
    <m/>
    <n v="632293.1"/>
    <n v="3246"/>
    <d v="2001-06-11T21:00:01"/>
    <d v="2001-06-15T21:00:01"/>
  </r>
  <r>
    <x v="44"/>
    <x v="2"/>
    <n v="24800"/>
    <n v="124"/>
    <n v="1336689"/>
    <d v="2001-06-05T06:54:16"/>
    <s v="Peco Energy Company"/>
    <x v="4"/>
    <x v="0"/>
    <x v="0"/>
    <x v="0"/>
    <x v="3"/>
    <n v="40819"/>
    <s v="US Pwr Phy Firm  COMED Peak              Jul01           USD/MWh"/>
    <x v="1"/>
    <x v="3"/>
    <x v="0"/>
    <x v="0"/>
    <x v="0"/>
    <n v="86.75"/>
    <s v="LRAT1234"/>
    <s v="FSTURM"/>
    <s v="LT-ECAR"/>
    <x v="0"/>
    <x v="0"/>
    <x v="0"/>
    <m/>
    <n v="632292.1"/>
    <n v="5607"/>
    <d v="2001-07-01T21:00:01"/>
    <d v="2001-07-31T21:00:01"/>
  </r>
  <r>
    <x v="44"/>
    <x v="2"/>
    <n v="800"/>
    <n v="4"/>
    <n v="1336712"/>
    <d v="2001-06-05T06:58:31"/>
    <s v="Select Energy, Inc."/>
    <x v="0"/>
    <x v="0"/>
    <x v="0"/>
    <x v="0"/>
    <x v="3"/>
    <n v="29082"/>
    <s v="US Pwr Phy Firm  NEPOOL Peak             06Jun01         USD/MWh"/>
    <x v="3"/>
    <x v="0"/>
    <x v="0"/>
    <x v="0"/>
    <x v="0"/>
    <n v="36"/>
    <s v="NepoolDesk"/>
    <s v="PBRODER"/>
    <s v="ST-New England"/>
    <x v="0"/>
    <x v="0"/>
    <x v="0"/>
    <n v="96021791"/>
    <n v="632291.1"/>
    <n v="64168"/>
    <d v="2001-06-06T21:00:01"/>
    <d v="2001-06-06T21:00:01"/>
  </r>
  <r>
    <x v="44"/>
    <x v="2"/>
    <n v="4000"/>
    <n v="20"/>
    <n v="1336729"/>
    <d v="2001-06-05T07:02:10"/>
    <s v="Conectiv Energy Supply, Inc."/>
    <x v="1"/>
    <x v="0"/>
    <x v="0"/>
    <x v="0"/>
    <x v="3"/>
    <n v="29083"/>
    <s v="US Pwr Phy Firm  NEPOOL Peak             11-15Jun01      USD/MWh"/>
    <x v="3"/>
    <x v="0"/>
    <x v="0"/>
    <x v="0"/>
    <x v="0"/>
    <n v="41.5"/>
    <s v="JEFFK003"/>
    <s v="PBRODER"/>
    <s v="ST-New England"/>
    <x v="0"/>
    <x v="0"/>
    <x v="0"/>
    <n v="96047472"/>
    <n v="632290.1"/>
    <n v="71243"/>
    <d v="2001-06-11T21:00:01"/>
    <d v="2001-06-15T21:00:01"/>
  </r>
  <r>
    <x v="44"/>
    <x v="2"/>
    <n v="19200"/>
    <n v="96"/>
    <n v="1336737"/>
    <d v="2001-06-05T07:03:21"/>
    <s v="NRG Power Marketing Inc."/>
    <x v="0"/>
    <x v="0"/>
    <x v="0"/>
    <x v="0"/>
    <x v="6"/>
    <n v="32202"/>
    <s v="US Pwr Fin Swap  ISO NY Z-G Peak         07-30Jun01      USD/MWh"/>
    <x v="1"/>
    <x v="3"/>
    <x v="0"/>
    <x v="0"/>
    <x v="0"/>
    <n v="51"/>
    <s v="NYSPower"/>
    <s v="GGUPTA"/>
    <s v="ST-New England"/>
    <x v="0"/>
    <x v="0"/>
    <x v="1"/>
    <m/>
    <n v="632289.1"/>
    <n v="69121"/>
    <d v="2001-06-07T21:00:01"/>
    <d v="2001-06-30T21:00:01"/>
  </r>
  <r>
    <x v="44"/>
    <x v="2"/>
    <n v="800"/>
    <n v="4"/>
    <n v="1336738"/>
    <d v="2001-06-05T07:03:22"/>
    <s v="Virginia Electric and Power Company"/>
    <x v="0"/>
    <x v="0"/>
    <x v="0"/>
    <x v="0"/>
    <x v="3"/>
    <n v="29088"/>
    <s v="US Pwr Phy Firm  PJM-W Peak              06Jun01         USD/MWh"/>
    <x v="1"/>
    <x v="3"/>
    <x v="0"/>
    <x v="0"/>
    <x v="0"/>
    <n v="27.5"/>
    <s v="PJMPower"/>
    <s v="JQUENET"/>
    <s v="ST-PJM"/>
    <x v="0"/>
    <x v="0"/>
    <x v="0"/>
    <m/>
    <n v="632287.1"/>
    <n v="3246"/>
    <d v="2001-06-06T21:00:01"/>
    <d v="2001-06-06T21:00:01"/>
  </r>
  <r>
    <x v="44"/>
    <x v="2"/>
    <n v="4000"/>
    <n v="20"/>
    <n v="1336748"/>
    <d v="2001-06-05T07:04:45"/>
    <s v="Duke Energy Trading and Marketing, L.L.C."/>
    <x v="1"/>
    <x v="0"/>
    <x v="0"/>
    <x v="0"/>
    <x v="3"/>
    <n v="25667"/>
    <s v="US Pwr Phy Firm  TVA Peak                11-15Jun01      USD/MWh"/>
    <x v="3"/>
    <x v="0"/>
    <x v="0"/>
    <x v="0"/>
    <x v="0"/>
    <n v="43"/>
    <s v="ZACHA007"/>
    <s v="JKING6"/>
    <s v="ST-SERC"/>
    <x v="0"/>
    <x v="0"/>
    <x v="0"/>
    <n v="96028954"/>
    <n v="632288.1"/>
    <n v="54979"/>
    <d v="2001-06-11T21:00:01"/>
    <d v="2001-06-15T21:00:01"/>
  </r>
  <r>
    <x v="44"/>
    <x v="2"/>
    <n v="4000"/>
    <n v="20"/>
    <n v="1336757"/>
    <d v="2001-06-05T07:06:55"/>
    <s v="Duke Energy Trading and Marketing, L.L.C."/>
    <x v="1"/>
    <x v="0"/>
    <x v="0"/>
    <x v="0"/>
    <x v="3"/>
    <n v="25667"/>
    <s v="US Pwr Phy Firm  TVA Peak                11-15Jun01      USD/MWh"/>
    <x v="3"/>
    <x v="0"/>
    <x v="0"/>
    <x v="0"/>
    <x v="0"/>
    <n v="42.75"/>
    <s v="ZACHA007"/>
    <s v="JKING6"/>
    <s v="ST-SERC"/>
    <x v="0"/>
    <x v="0"/>
    <x v="0"/>
    <n v="96028954"/>
    <n v="632286.1"/>
    <n v="54979"/>
    <d v="2001-06-11T21:00:01"/>
    <d v="2001-06-15T21:00:01"/>
  </r>
  <r>
    <x v="44"/>
    <x v="2"/>
    <n v="4000"/>
    <n v="20"/>
    <n v="1336899"/>
    <d v="2001-06-05T07:30:47"/>
    <s v="Southern Company Services, Inc."/>
    <x v="4"/>
    <x v="0"/>
    <x v="0"/>
    <x v="0"/>
    <x v="3"/>
    <n v="51761"/>
    <s v="US Pwr Phy Firm  SOCO Peak               11-15Jun01      USD/MWh"/>
    <x v="3"/>
    <x v="0"/>
    <x v="0"/>
    <x v="0"/>
    <x v="0"/>
    <n v="55"/>
    <s v="LRAT1234"/>
    <s v="KPRESTO"/>
    <s v="LT-SERC"/>
    <x v="0"/>
    <x v="0"/>
    <x v="0"/>
    <m/>
    <n v="632374.1"/>
    <n v="26428"/>
    <d v="2001-06-11T21:00:00"/>
    <d v="2001-06-15T21:00:00"/>
  </r>
  <r>
    <x v="44"/>
    <x v="2"/>
    <n v="4000"/>
    <n v="20"/>
    <n v="1336907"/>
    <d v="2001-06-05T07:32:33"/>
    <s v="Southern Company Services, Inc."/>
    <x v="4"/>
    <x v="0"/>
    <x v="0"/>
    <x v="0"/>
    <x v="3"/>
    <n v="51761"/>
    <s v="US Pwr Phy Firm  SOCO Peak               11-15Jun01      USD/MWh"/>
    <x v="1"/>
    <x v="3"/>
    <x v="0"/>
    <x v="0"/>
    <x v="0"/>
    <n v="54.25"/>
    <s v="LRAT1234"/>
    <s v="KPRESTO"/>
    <s v="LT-SERC"/>
    <x v="0"/>
    <x v="0"/>
    <x v="0"/>
    <m/>
    <n v="632383.1"/>
    <n v="26428"/>
    <d v="2001-06-11T21:00:00"/>
    <d v="2001-06-15T21:00:00"/>
  </r>
  <r>
    <x v="44"/>
    <x v="2"/>
    <n v="800"/>
    <n v="4"/>
    <n v="1336946"/>
    <d v="2001-06-05T07:36:45"/>
    <s v="Virginia Electric and Power Company"/>
    <x v="0"/>
    <x v="0"/>
    <x v="0"/>
    <x v="0"/>
    <x v="6"/>
    <n v="32198"/>
    <s v="US Pwr Fin Swap  ISO NY Z-G Peak         06Jun01         USD/MWh"/>
    <x v="1"/>
    <x v="3"/>
    <x v="0"/>
    <x v="0"/>
    <x v="0"/>
    <n v="40.799999999999997"/>
    <s v="NYSPower"/>
    <s v="GGUPTA"/>
    <s v="ST-New England"/>
    <x v="0"/>
    <x v="0"/>
    <x v="1"/>
    <m/>
    <n v="632395.1"/>
    <n v="3246"/>
    <d v="2001-06-06T21:00:01"/>
    <d v="2001-06-06T21:00:01"/>
  </r>
  <r>
    <x v="44"/>
    <x v="2"/>
    <n v="19200"/>
    <n v="96"/>
    <n v="1336953"/>
    <d v="2001-06-05T07:37:42"/>
    <s v="Constellation Power Source, Inc."/>
    <x v="1"/>
    <x v="0"/>
    <x v="0"/>
    <x v="0"/>
    <x v="3"/>
    <n v="29065"/>
    <s v="US Pwr Phy Firm  Cinergy Peak            07-30Jun01      USD/MWh"/>
    <x v="1"/>
    <x v="3"/>
    <x v="0"/>
    <x v="0"/>
    <x v="0"/>
    <n v="46.25"/>
    <s v="GOZBOB12"/>
    <s v="CDORLAN"/>
    <s v="ST-ECAR"/>
    <x v="0"/>
    <x v="0"/>
    <x v="0"/>
    <n v="96057479"/>
    <n v="632399.1"/>
    <n v="55134"/>
    <d v="2001-06-07T21:00:01"/>
    <d v="2001-06-30T21:00:01"/>
  </r>
  <r>
    <x v="44"/>
    <x v="2"/>
    <n v="800"/>
    <n v="4"/>
    <n v="1336993"/>
    <d v="2001-06-05T07:40:25"/>
    <s v="Calpine Energy Services, L.P."/>
    <x v="0"/>
    <x v="0"/>
    <x v="0"/>
    <x v="0"/>
    <x v="3"/>
    <n v="29082"/>
    <s v="US Pwr Phy Firm  NEPOOL Peak             06Jun01         USD/MWh"/>
    <x v="3"/>
    <x v="0"/>
    <x v="0"/>
    <x v="0"/>
    <x v="0"/>
    <n v="35.5"/>
    <s v="NepoolDesk"/>
    <s v="PBRODER"/>
    <s v="ST-New England"/>
    <x v="0"/>
    <x v="0"/>
    <x v="0"/>
    <n v="96035737"/>
    <n v="632416.1"/>
    <n v="79689"/>
    <d v="2001-06-06T21:00:01"/>
    <d v="2001-06-06T21:00:01"/>
  </r>
  <r>
    <x v="44"/>
    <x v="2"/>
    <n v="24000"/>
    <n v="120"/>
    <n v="1337046"/>
    <d v="2001-06-05T07:45:13"/>
    <s v="BP Energy Company"/>
    <x v="4"/>
    <x v="0"/>
    <x v="0"/>
    <x v="0"/>
    <x v="10"/>
    <n v="47332"/>
    <s v="US Pwr Phy Unp B ERCOT Peak              Sep02           USD/MWh"/>
    <x v="1"/>
    <x v="3"/>
    <x v="0"/>
    <x v="0"/>
    <x v="0"/>
    <n v="38"/>
    <s v="MSMI1234"/>
    <s v="DSMITH3"/>
    <s v="LT-ERCOT"/>
    <x v="0"/>
    <x v="0"/>
    <x v="0"/>
    <n v="96060365"/>
    <n v="632429.1"/>
    <n v="12"/>
    <d v="2002-09-01T00:00:00"/>
    <d v="2002-09-30T00:00:00"/>
  </r>
  <r>
    <x v="44"/>
    <x v="2"/>
    <n v="4000"/>
    <n v="20"/>
    <n v="1337103"/>
    <d v="2001-06-05T07:50:09"/>
    <s v="Allegheny Energy Supply Company, LLC"/>
    <x v="1"/>
    <x v="0"/>
    <x v="0"/>
    <x v="0"/>
    <x v="3"/>
    <n v="25667"/>
    <s v="US Pwr Phy Firm  TVA Peak                11-15Jun01      USD/MWh"/>
    <x v="3"/>
    <x v="0"/>
    <x v="0"/>
    <x v="0"/>
    <x v="0"/>
    <n v="42"/>
    <s v="MARKTH11"/>
    <s v="JKING6"/>
    <s v="ST-SERC"/>
    <x v="0"/>
    <x v="0"/>
    <x v="0"/>
    <n v="96037738"/>
    <n v="632454.1"/>
    <n v="72209"/>
    <d v="2001-06-11T21:00:01"/>
    <d v="2001-06-15T21:00:01"/>
  </r>
  <r>
    <x v="44"/>
    <x v="2"/>
    <n v="800"/>
    <n v="4"/>
    <n v="1337280"/>
    <d v="2001-06-05T08:03:00"/>
    <s v="LG&amp;E Energy Marketing Inc."/>
    <x v="4"/>
    <x v="0"/>
    <x v="0"/>
    <x v="0"/>
    <x v="3"/>
    <n v="29094"/>
    <s v="US Pwr Phy Firm  TVA Peak                06Jun01         USD/MWh"/>
    <x v="1"/>
    <x v="3"/>
    <x v="0"/>
    <x v="0"/>
    <x v="0"/>
    <n v="24.5"/>
    <s v="MSCH1234"/>
    <s v="JKING6"/>
    <s v="ST-SERC"/>
    <x v="0"/>
    <x v="0"/>
    <x v="0"/>
    <n v="96004358"/>
    <n v="632520.1"/>
    <n v="58177"/>
    <d v="2001-06-06T21:00:01"/>
    <d v="2001-06-06T21:00:01"/>
  </r>
  <r>
    <x v="44"/>
    <x v="0"/>
    <n v="400"/>
    <n v="3"/>
    <n v="1337562"/>
    <d v="2001-06-05T08:14:31"/>
    <s v="BP Energy Company"/>
    <x v="1"/>
    <x v="0"/>
    <x v="0"/>
    <x v="0"/>
    <x v="0"/>
    <n v="24950"/>
    <s v="US Pwr Phy Firm  PALVE OffPk             06Jun01         USD/MWh"/>
    <x v="0"/>
    <x v="0"/>
    <x v="0"/>
    <x v="0"/>
    <x v="0"/>
    <n v="22"/>
    <s v="CBOHN010"/>
    <s v="HSALISBU"/>
    <s v="ST-SW"/>
    <x v="0"/>
    <x v="0"/>
    <x v="0"/>
    <n v="96060365"/>
    <n v="632619.1"/>
    <n v="12"/>
    <d v="2001-06-06T21:00:01"/>
    <d v="2001-06-06T21:00:01"/>
  </r>
  <r>
    <x v="44"/>
    <x v="2"/>
    <n v="1600"/>
    <n v="8"/>
    <n v="1337704"/>
    <d v="2001-06-05T08:21:11"/>
    <s v="Southern Company Services, Inc."/>
    <x v="4"/>
    <x v="0"/>
    <x v="0"/>
    <x v="0"/>
    <x v="3"/>
    <n v="52659"/>
    <s v="US Pwr Phy Firm  SOCO Peak               07-08Jun01      USD/MWh"/>
    <x v="3"/>
    <x v="0"/>
    <x v="0"/>
    <x v="0"/>
    <x v="0"/>
    <n v="45"/>
    <s v="LRAT1234"/>
    <s v="KPRESTO"/>
    <s v="LT-SERC"/>
    <x v="0"/>
    <x v="0"/>
    <x v="0"/>
    <m/>
    <n v="632674.1"/>
    <n v="26428"/>
    <d v="2001-06-07T21:00:01"/>
    <d v="2001-06-08T21:00:01"/>
  </r>
  <r>
    <x v="44"/>
    <x v="2"/>
    <n v="1600"/>
    <n v="8"/>
    <n v="1337799"/>
    <d v="2001-06-05T08:24:16"/>
    <s v="Southern Company Services, Inc."/>
    <x v="4"/>
    <x v="0"/>
    <x v="0"/>
    <x v="0"/>
    <x v="3"/>
    <n v="52659"/>
    <s v="US Pwr Phy Firm  SOCO Peak               07-08Jun01      USD/MWh"/>
    <x v="3"/>
    <x v="0"/>
    <x v="0"/>
    <x v="0"/>
    <x v="0"/>
    <n v="44"/>
    <s v="LRAT1234"/>
    <s v="KPRESTO"/>
    <s v="LT-SERC"/>
    <x v="0"/>
    <x v="0"/>
    <x v="0"/>
    <m/>
    <n v="632700.1"/>
    <n v="26428"/>
    <d v="2001-06-07T21:00:01"/>
    <d v="2001-06-08T21:00:01"/>
  </r>
  <r>
    <x v="44"/>
    <x v="2"/>
    <n v="800"/>
    <n v="4"/>
    <n v="1337887"/>
    <d v="2001-06-05T08:27:40"/>
    <s v="Southern Company Services, Inc."/>
    <x v="4"/>
    <x v="0"/>
    <x v="0"/>
    <x v="0"/>
    <x v="3"/>
    <n v="52661"/>
    <s v="US Pwr Phy Firm  SOCO Peak               06Jun01         USD/MWh"/>
    <x v="1"/>
    <x v="3"/>
    <x v="0"/>
    <x v="0"/>
    <x v="0"/>
    <n v="41"/>
    <s v="LRAT1234"/>
    <s v="KPRESTO"/>
    <s v="LT-SERC"/>
    <x v="0"/>
    <x v="0"/>
    <x v="0"/>
    <m/>
    <n v="632723.1"/>
    <n v="26428"/>
    <d v="2001-06-06T21:00:01"/>
    <d v="2001-06-06T21:00:01"/>
  </r>
  <r>
    <x v="44"/>
    <x v="0"/>
    <n v="160"/>
    <n v="1.2"/>
    <n v="1337945"/>
    <d v="2001-06-05T08:29:51"/>
    <s v="BP Energy Company"/>
    <x v="1"/>
    <x v="0"/>
    <x v="0"/>
    <x v="0"/>
    <x v="1"/>
    <n v="48328"/>
    <s v="US Pwr Phy CAISO NP15 OffPk odd-lot      06Jun01         USD/MWh"/>
    <x v="1"/>
    <x v="10"/>
    <x v="0"/>
    <x v="0"/>
    <x v="0"/>
    <n v="44"/>
    <s v="CBOHN010"/>
    <s v="JRICHTE"/>
    <s v="ST-CA"/>
    <x v="0"/>
    <x v="0"/>
    <x v="0"/>
    <n v="96060365"/>
    <n v="632735.1"/>
    <n v="12"/>
    <d v="2001-06-06T21:00:01"/>
    <d v="2001-06-06T21:00:01"/>
  </r>
  <r>
    <x v="44"/>
    <x v="2"/>
    <n v="4000"/>
    <n v="20"/>
    <n v="1337947"/>
    <d v="2001-06-05T08:29:58"/>
    <s v="Allegheny Energy Supply Company, LLC"/>
    <x v="1"/>
    <x v="0"/>
    <x v="0"/>
    <x v="0"/>
    <x v="3"/>
    <n v="29076"/>
    <s v="US Pwr Phy Firm  Entergy Peak            11-15Jun01      USD/MWh"/>
    <x v="1"/>
    <x v="3"/>
    <x v="0"/>
    <x v="0"/>
    <x v="0"/>
    <n v="49.5"/>
    <s v="MARKTH11"/>
    <s v="MCARSON2"/>
    <s v="ST-SPP"/>
    <x v="0"/>
    <x v="0"/>
    <x v="0"/>
    <n v="96037738"/>
    <n v="632737.1"/>
    <n v="72209"/>
    <d v="2001-06-11T21:00:01"/>
    <d v="2001-06-15T21:00:01"/>
  </r>
  <r>
    <x v="44"/>
    <x v="2"/>
    <n v="800"/>
    <n v="4"/>
    <n v="1338108"/>
    <d v="2001-06-05T08:35:36"/>
    <s v="Virginia Electric and Power Company"/>
    <x v="0"/>
    <x v="0"/>
    <x v="0"/>
    <x v="0"/>
    <x v="3"/>
    <n v="29088"/>
    <s v="US Pwr Phy Firm  PJM-W Peak              06Jun01         USD/MWh"/>
    <x v="3"/>
    <x v="0"/>
    <x v="0"/>
    <x v="0"/>
    <x v="0"/>
    <n v="28.2"/>
    <s v="PJMPower"/>
    <s v="JQUENET"/>
    <s v="ST-PJM"/>
    <x v="0"/>
    <x v="0"/>
    <x v="0"/>
    <m/>
    <n v="632767.1"/>
    <n v="3246"/>
    <d v="2001-06-06T21:00:01"/>
    <d v="2001-06-06T21:00:01"/>
  </r>
  <r>
    <x v="44"/>
    <x v="2"/>
    <n v="800"/>
    <n v="4"/>
    <n v="1338111"/>
    <d v="2001-06-05T08:35:46"/>
    <s v="Virginia Electric and Power Company"/>
    <x v="0"/>
    <x v="0"/>
    <x v="0"/>
    <x v="0"/>
    <x v="3"/>
    <n v="29088"/>
    <s v="US Pwr Phy Firm  PJM-W Peak              06Jun01         USD/MWh"/>
    <x v="3"/>
    <x v="0"/>
    <x v="0"/>
    <x v="0"/>
    <x v="0"/>
    <n v="28.1"/>
    <s v="PJMPower"/>
    <s v="JQUENET"/>
    <s v="ST-PJM"/>
    <x v="0"/>
    <x v="0"/>
    <x v="0"/>
    <m/>
    <n v="632768.1"/>
    <n v="3246"/>
    <d v="2001-06-06T21:00:01"/>
    <d v="2001-06-06T21:00:01"/>
  </r>
  <r>
    <x v="44"/>
    <x v="2"/>
    <n v="1600"/>
    <n v="8"/>
    <n v="1338195"/>
    <d v="2001-06-05T08:37:27"/>
    <s v="Southern Company Services, Inc."/>
    <x v="4"/>
    <x v="0"/>
    <x v="0"/>
    <x v="0"/>
    <x v="3"/>
    <n v="52659"/>
    <s v="US Pwr Phy Firm  SOCO Peak               07-08Jun01      USD/MWh"/>
    <x v="1"/>
    <x v="3"/>
    <x v="0"/>
    <x v="0"/>
    <x v="0"/>
    <n v="42.5"/>
    <s v="LRAT1234"/>
    <s v="KPRESTO"/>
    <s v="LT-SERC"/>
    <x v="0"/>
    <x v="0"/>
    <x v="0"/>
    <m/>
    <n v="632782.1"/>
    <n v="26428"/>
    <d v="2001-06-07T21:00:01"/>
    <d v="2001-06-08T21:00:01"/>
  </r>
  <r>
    <x v="44"/>
    <x v="1"/>
    <n v="1510000"/>
    <n v="377.5"/>
    <n v="1338924"/>
    <d v="2001-06-05T08:53:19"/>
    <s v="El Paso Merchant Energy, L.P."/>
    <x v="1"/>
    <x v="0"/>
    <x v="0"/>
    <x v="1"/>
    <x v="2"/>
    <n v="35601"/>
    <s v="US Gas Basis     NGPL LA                 Nov01-Mar02     USD/MM"/>
    <x v="4"/>
    <x v="0"/>
    <x v="0"/>
    <x v="1"/>
    <x v="0"/>
    <n v="-8.7499999999999994E-2"/>
    <s v="CHRISW001"/>
    <s v="KRUSCIT"/>
    <s v="Firm Trading Central"/>
    <x v="1"/>
    <x v="0"/>
    <x v="1"/>
    <n v="96045266"/>
    <s v="VE5593.1"/>
    <n v="53350"/>
    <d v="2001-11-01T00:00:00"/>
    <d v="2002-03-31T00:00:00"/>
  </r>
  <r>
    <x v="44"/>
    <x v="2"/>
    <n v="4000"/>
    <n v="20"/>
    <n v="1339196"/>
    <d v="2001-06-05T09:00:05"/>
    <s v="Duke Energy Trading and Marketing, L.L.C."/>
    <x v="1"/>
    <x v="0"/>
    <x v="0"/>
    <x v="0"/>
    <x v="3"/>
    <n v="25667"/>
    <s v="US Pwr Phy Firm  TVA Peak                11-15Jun01      USD/MWh"/>
    <x v="3"/>
    <x v="0"/>
    <x v="0"/>
    <x v="0"/>
    <x v="0"/>
    <n v="43"/>
    <s v="ZACHA007"/>
    <s v="JKING6"/>
    <s v="ST-SERC"/>
    <x v="0"/>
    <x v="0"/>
    <x v="0"/>
    <n v="96028954"/>
    <n v="632837.1"/>
    <n v="54979"/>
    <d v="2001-06-11T21:00:01"/>
    <d v="2001-06-15T21:00:01"/>
  </r>
  <r>
    <x v="44"/>
    <x v="1"/>
    <n v="310000"/>
    <n v="77.5"/>
    <n v="1339203"/>
    <d v="2001-06-05T09:00:14"/>
    <s v="El Paso Merchant Energy, L.P."/>
    <x v="1"/>
    <x v="0"/>
    <x v="0"/>
    <x v="1"/>
    <x v="2"/>
    <n v="47099"/>
    <s v="US Gas Basis     Waha                    Jul01           USD/MM"/>
    <x v="4"/>
    <x v="0"/>
    <x v="0"/>
    <x v="1"/>
    <x v="0"/>
    <n v="-0.03"/>
    <s v="CHRISW001"/>
    <s v="EBASS"/>
    <s v="FT-Texas"/>
    <x v="1"/>
    <x v="0"/>
    <x v="1"/>
    <n v="96045266"/>
    <s v="VE5688.1"/>
    <n v="53350"/>
    <d v="2001-07-01T21:00:01"/>
    <d v="2001-07-31T21:00:01"/>
  </r>
  <r>
    <x v="44"/>
    <x v="1"/>
    <n v="1510000"/>
    <n v="377.5"/>
    <n v="1339870"/>
    <d v="2001-06-05T09:14:57"/>
    <s v="AEP Energy Services, Inc."/>
    <x v="1"/>
    <x v="0"/>
    <x v="0"/>
    <x v="1"/>
    <x v="2"/>
    <n v="37322"/>
    <s v="US Gas Basis     Waha                    Nov01-Mar02     USD/MM"/>
    <x v="4"/>
    <x v="0"/>
    <x v="0"/>
    <x v="1"/>
    <x v="0"/>
    <n v="-3.5000000000000003E-2"/>
    <s v="CHRISW001"/>
    <s v="EBASS"/>
    <s v="FT-Texas"/>
    <x v="1"/>
    <x v="0"/>
    <x v="1"/>
    <n v="96021110"/>
    <s v="VE5917.1"/>
    <n v="57399"/>
    <d v="2001-11-01T00:00:00"/>
    <d v="2002-03-31T00:00:00"/>
  </r>
  <r>
    <x v="44"/>
    <x v="2"/>
    <n v="24800"/>
    <n v="124"/>
    <n v="1340589"/>
    <d v="2001-06-05T09:33:50"/>
    <s v="Williams Energy Marketing &amp; Trading Company"/>
    <x v="4"/>
    <x v="0"/>
    <x v="0"/>
    <x v="0"/>
    <x v="3"/>
    <n v="36466"/>
    <s v="US Pwr Phy Firm  Entergy Peak            Jul01           USD/MWh"/>
    <x v="1"/>
    <x v="3"/>
    <x v="0"/>
    <x v="0"/>
    <x v="0"/>
    <n v="95"/>
    <s v="LRAT1234"/>
    <s v="MCARSON2"/>
    <s v="LT-SPP"/>
    <x v="0"/>
    <x v="0"/>
    <x v="0"/>
    <n v="96004396"/>
    <n v="632925.1"/>
    <n v="64245"/>
    <d v="2001-07-01T21:00:01"/>
    <d v="2001-07-31T21:00:01"/>
  </r>
  <r>
    <x v="44"/>
    <x v="2"/>
    <n v="19200"/>
    <n v="96"/>
    <n v="1341434"/>
    <d v="2001-06-05T10:00:06"/>
    <s v="Mirant Americas Energy Marketing, L.P."/>
    <x v="4"/>
    <x v="0"/>
    <x v="0"/>
    <x v="0"/>
    <x v="10"/>
    <n v="32892"/>
    <s v="US Pwr Phy Unp B ERCOT Peak              07-30Jun01      USD/MWh"/>
    <x v="1"/>
    <x v="3"/>
    <x v="0"/>
    <x v="0"/>
    <x v="0"/>
    <n v="42.75"/>
    <s v="MSMI1234"/>
    <s v="RBALLATO"/>
    <s v="ST-ERCOT"/>
    <x v="0"/>
    <x v="0"/>
    <x v="0"/>
    <n v="96006417"/>
    <n v="632991.1"/>
    <n v="56264"/>
    <d v="2001-06-07T21:00:01"/>
    <d v="2001-06-30T21:00:01"/>
  </r>
  <r>
    <x v="44"/>
    <x v="2"/>
    <n v="47200"/>
    <n v="236"/>
    <n v="1341548"/>
    <d v="2001-06-05T10:05:33"/>
    <s v="Aquila Energy Marketing Corporation"/>
    <x v="1"/>
    <x v="0"/>
    <x v="0"/>
    <x v="0"/>
    <x v="3"/>
    <n v="33302"/>
    <s v="US Pwr Phy Firm  NEPOOL Peak             Jan-Feb02       USD/MWh"/>
    <x v="1"/>
    <x v="3"/>
    <x v="0"/>
    <x v="0"/>
    <x v="0"/>
    <n v="59.5"/>
    <s v="JEFFK003"/>
    <s v="DDAVIS"/>
    <s v="LT-New England"/>
    <x v="0"/>
    <x v="0"/>
    <x v="0"/>
    <n v="96009016"/>
    <n v="633007.1"/>
    <n v="18"/>
    <d v="2002-01-01T17:11:00"/>
    <d v="2002-02-28T17:11:00"/>
  </r>
  <r>
    <x v="44"/>
    <x v="2"/>
    <n v="1600"/>
    <n v="8"/>
    <n v="1341912"/>
    <d v="2001-06-05T10:25:08"/>
    <s v="Southern Company Services, Inc."/>
    <x v="4"/>
    <x v="0"/>
    <x v="0"/>
    <x v="0"/>
    <x v="3"/>
    <n v="52659"/>
    <s v="US Pwr Phy Firm  SOCO Peak               07-08Jun01      USD/MWh"/>
    <x v="1"/>
    <x v="3"/>
    <x v="0"/>
    <x v="0"/>
    <x v="0"/>
    <n v="42"/>
    <s v="LRAT1234"/>
    <s v="KPRESTO"/>
    <s v="LT-SERC"/>
    <x v="0"/>
    <x v="0"/>
    <x v="0"/>
    <m/>
    <n v="633061.1"/>
    <n v="26428"/>
    <d v="2001-06-07T21:00:01"/>
    <d v="2001-06-08T21:00:01"/>
  </r>
  <r>
    <x v="44"/>
    <x v="1"/>
    <n v="3075000"/>
    <n v="768.75"/>
    <n v="1342434"/>
    <d v="2001-06-05T11:11:24"/>
    <s v="El Paso Merchant Energy, L.P."/>
    <x v="1"/>
    <x v="0"/>
    <x v="0"/>
    <x v="1"/>
    <x v="2"/>
    <n v="51809"/>
    <s v="US Gas Basis     TGT Z-SL                Jul-Oct01       USD/MM"/>
    <x v="1"/>
    <x v="9"/>
    <x v="0"/>
    <x v="1"/>
    <x v="0"/>
    <n v="-2.2499999999999999E-2"/>
    <s v="CHRISW001"/>
    <s v="SBRAWNE"/>
    <s v="FT-East"/>
    <x v="1"/>
    <x v="0"/>
    <x v="1"/>
    <n v="96045266"/>
    <s v="VE7228.1"/>
    <n v="53350"/>
    <d v="2001-07-01T00:00:00"/>
    <d v="2001-10-31T00:00:00"/>
  </r>
  <r>
    <x v="44"/>
    <x v="2"/>
    <n v="4000"/>
    <n v="20"/>
    <n v="1342666"/>
    <d v="2001-06-05T11:43:15"/>
    <s v="Constellation Power Source, Inc."/>
    <x v="0"/>
    <x v="0"/>
    <x v="0"/>
    <x v="0"/>
    <x v="3"/>
    <n v="29089"/>
    <s v="US Pwr Phy Firm  PJM-W Peak              11-15Jun01      USD/MWh"/>
    <x v="3"/>
    <x v="0"/>
    <x v="0"/>
    <x v="0"/>
    <x v="0"/>
    <n v="39"/>
    <s v="PJMPower"/>
    <s v="JQUENET"/>
    <s v="ST-PJM"/>
    <x v="0"/>
    <x v="0"/>
    <x v="0"/>
    <n v="96057479"/>
    <n v="633231.1"/>
    <n v="55134"/>
    <d v="2001-06-11T21:00:01"/>
    <d v="2001-06-15T21:00:01"/>
  </r>
  <r>
    <x v="44"/>
    <x v="2"/>
    <n v="1600"/>
    <n v="8"/>
    <n v="1342725"/>
    <d v="2001-06-05T11:49:45"/>
    <s v="Virginia Electric and Power Company"/>
    <x v="0"/>
    <x v="0"/>
    <x v="0"/>
    <x v="0"/>
    <x v="3"/>
    <n v="29085"/>
    <s v="US Pwr Phy Firm  PJM-W Peak              07-08Jun01      USD/MWh"/>
    <x v="3"/>
    <x v="0"/>
    <x v="0"/>
    <x v="0"/>
    <x v="0"/>
    <n v="29.25"/>
    <s v="PJMPower"/>
    <s v="JQUENET"/>
    <s v="ST-PJM"/>
    <x v="0"/>
    <x v="0"/>
    <x v="0"/>
    <m/>
    <n v="633257.1"/>
    <n v="3246"/>
    <d v="2001-06-07T21:00:01"/>
    <d v="2001-06-08T21:00:01"/>
  </r>
  <r>
    <x v="44"/>
    <x v="0"/>
    <n v="12000"/>
    <n v="90"/>
    <n v="1342884"/>
    <d v="2001-06-05T12:21:06"/>
    <s v="Constellation Power Source, Inc."/>
    <x v="0"/>
    <x v="0"/>
    <x v="0"/>
    <x v="0"/>
    <x v="0"/>
    <n v="40715"/>
    <s v="US Pwr Phy Firm  PALVE Peak              Sep01           USD/MWh"/>
    <x v="1"/>
    <x v="1"/>
    <x v="0"/>
    <x v="0"/>
    <x v="0"/>
    <n v="145"/>
    <s v="POWERWEST"/>
    <s v="MMOTLEY"/>
    <s v="ST-SW"/>
    <x v="0"/>
    <x v="0"/>
    <x v="0"/>
    <n v="96057479"/>
    <n v="633321.1"/>
    <n v="55134"/>
    <d v="2001-09-01T21:00:01"/>
    <d v="2001-09-30T21:00:01"/>
  </r>
  <r>
    <x v="44"/>
    <x v="0"/>
    <n v="36800"/>
    <n v="276"/>
    <n v="1342891"/>
    <d v="2001-06-05T12:23:06"/>
    <s v="Constellation Power Source, Inc."/>
    <x v="0"/>
    <x v="0"/>
    <x v="0"/>
    <x v="0"/>
    <x v="0"/>
    <n v="30847"/>
    <s v="US Pwr Phy Firm  PALVE Peak              Oct-Dec01       USD/MWh"/>
    <x v="1"/>
    <x v="1"/>
    <x v="0"/>
    <x v="0"/>
    <x v="0"/>
    <n v="82"/>
    <s v="POWERWEST"/>
    <s v="MMOTLEY"/>
    <s v="ST-SW"/>
    <x v="0"/>
    <x v="0"/>
    <x v="0"/>
    <n v="96057479"/>
    <n v="633326.1"/>
    <n v="55134"/>
    <d v="2001-10-01T13:33:00"/>
    <d v="2001-12-31T13:33:00"/>
  </r>
  <r>
    <x v="44"/>
    <x v="0"/>
    <n v="12400"/>
    <n v="93"/>
    <n v="1342961"/>
    <d v="2001-06-05T12:40:59"/>
    <s v="Constellation Power Source, Inc."/>
    <x v="0"/>
    <x v="0"/>
    <x v="0"/>
    <x v="0"/>
    <x v="0"/>
    <n v="49075"/>
    <s v="US Pwr Phy Firm  PALVE Peak              Jul01           USD/MWh"/>
    <x v="1"/>
    <x v="1"/>
    <x v="0"/>
    <x v="0"/>
    <x v="0"/>
    <n v="233"/>
    <s v="POWERWEST"/>
    <s v="MMOTLEY"/>
    <s v="ST-SW"/>
    <x v="0"/>
    <x v="0"/>
    <x v="0"/>
    <n v="96057479"/>
    <n v="633368.1"/>
    <n v="55134"/>
    <d v="2001-07-01T21:00:01"/>
    <d v="2001-07-31T21:00:01"/>
  </r>
  <r>
    <x v="44"/>
    <x v="1"/>
    <n v="310000"/>
    <n v="77.5"/>
    <n v="1343228"/>
    <d v="2001-06-05T13:22:54"/>
    <s v="Coral Energy Holding L.P."/>
    <x v="3"/>
    <x v="0"/>
    <x v="0"/>
    <x v="1"/>
    <x v="2"/>
    <n v="34001"/>
    <s v="US Gas Basis     HSC                     Aug01           USD/MM"/>
    <x v="1"/>
    <x v="4"/>
    <x v="0"/>
    <x v="1"/>
    <x v="0"/>
    <n v="3.7499999999999999E-2"/>
    <s v="GLEE1234"/>
    <s v="EBASS"/>
    <s v="FT-Texas"/>
    <x v="1"/>
    <x v="0"/>
    <x v="1"/>
    <n v="96018986"/>
    <s v="VE7797.1"/>
    <n v="49747"/>
    <d v="2001-08-01T00:00:00"/>
    <d v="2001-08-31T00:00:00"/>
  </r>
  <r>
    <x v="44"/>
    <x v="2"/>
    <n v="4000"/>
    <n v="20"/>
    <n v="1343274"/>
    <d v="2001-06-05T13:30:51"/>
    <s v="LG&amp;E Energy Marketing Inc."/>
    <x v="4"/>
    <x v="0"/>
    <x v="0"/>
    <x v="0"/>
    <x v="3"/>
    <n v="25667"/>
    <s v="US Pwr Phy Firm  TVA Peak                11-15Jun01      USD/MWh"/>
    <x v="3"/>
    <x v="0"/>
    <x v="0"/>
    <x v="0"/>
    <x v="0"/>
    <n v="40"/>
    <s v="MSCH1234"/>
    <s v="JKING6"/>
    <s v="ST-SERC"/>
    <x v="0"/>
    <x v="0"/>
    <x v="0"/>
    <n v="96004358"/>
    <n v="633459.1"/>
    <n v="58177"/>
    <d v="2001-06-11T21:00:01"/>
    <d v="2001-06-15T21:00:01"/>
  </r>
  <r>
    <x v="44"/>
    <x v="1"/>
    <n v="310000"/>
    <n v="77.5"/>
    <n v="1343527"/>
    <d v="2001-06-05T14:10:54"/>
    <s v="Reliant Energy Services, Inc."/>
    <x v="1"/>
    <x v="0"/>
    <x v="0"/>
    <x v="1"/>
    <x v="2"/>
    <n v="36137"/>
    <s v="US Gas Basis     PEPL                    Jul01           USD/MM"/>
    <x v="4"/>
    <x v="0"/>
    <x v="0"/>
    <x v="1"/>
    <x v="0"/>
    <n v="-0.11"/>
    <s v="CHRISW001"/>
    <s v="ALEWIS"/>
    <s v="GD-CENTRAL"/>
    <x v="1"/>
    <x v="0"/>
    <x v="1"/>
    <n v="96000103"/>
    <s v="VE8048.1"/>
    <n v="65268"/>
    <d v="2001-07-01T21:00:01"/>
    <d v="2001-07-31T21:00:01"/>
  </r>
  <r>
    <x v="44"/>
    <x v="2"/>
    <n v="1600"/>
    <n v="8"/>
    <n v="1343581"/>
    <d v="2001-06-05T14:22:01"/>
    <s v="Southern Company Services, Inc."/>
    <x v="4"/>
    <x v="0"/>
    <x v="0"/>
    <x v="0"/>
    <x v="3"/>
    <n v="52659"/>
    <s v="US Pwr Phy Firm  SOCO Peak               07-08Jun01      USD/MWh"/>
    <x v="1"/>
    <x v="3"/>
    <x v="0"/>
    <x v="0"/>
    <x v="0"/>
    <n v="42"/>
    <s v="LRAT1234"/>
    <s v="KPRESTO"/>
    <s v="LT-SERC"/>
    <x v="0"/>
    <x v="0"/>
    <x v="0"/>
    <m/>
    <n v="633583.1"/>
    <n v="26428"/>
    <d v="2001-06-07T21:00:01"/>
    <d v="2001-06-08T21:00:01"/>
  </r>
  <r>
    <x v="44"/>
    <x v="2"/>
    <n v="1600"/>
    <n v="8"/>
    <n v="1343604"/>
    <d v="2001-06-05T14:31:07"/>
    <s v="Southern Company Services, Inc."/>
    <x v="4"/>
    <x v="0"/>
    <x v="0"/>
    <x v="0"/>
    <x v="3"/>
    <n v="52659"/>
    <s v="US Pwr Phy Firm  SOCO Peak               07-08Jun01      USD/MWh"/>
    <x v="1"/>
    <x v="3"/>
    <x v="0"/>
    <x v="0"/>
    <x v="0"/>
    <n v="41.5"/>
    <s v="LRAT1234"/>
    <s v="KPRESTO"/>
    <s v="LT-SERC"/>
    <x v="0"/>
    <x v="0"/>
    <x v="0"/>
    <m/>
    <n v="633607.1"/>
    <n v="26428"/>
    <d v="2001-06-07T21:00:01"/>
    <d v="2001-06-08T21:00:01"/>
  </r>
  <r>
    <x v="44"/>
    <x v="2"/>
    <n v="24800"/>
    <n v="124"/>
    <n v="1343612"/>
    <d v="2001-06-05T14:32:45"/>
    <s v="Constellation Power Source, Inc."/>
    <x v="1"/>
    <x v="0"/>
    <x v="0"/>
    <x v="0"/>
    <x v="3"/>
    <n v="36462"/>
    <s v="US Pwr Phy Firm  Cinergy Peak            Jul01           USD/MWh"/>
    <x v="3"/>
    <x v="0"/>
    <x v="0"/>
    <x v="0"/>
    <x v="0"/>
    <n v="82.25"/>
    <s v="MARKTH11"/>
    <s v="FSTURM"/>
    <s v="LT-ECAR"/>
    <x v="0"/>
    <x v="0"/>
    <x v="0"/>
    <n v="96057479"/>
    <n v="633609.1"/>
    <n v="55134"/>
    <d v="2001-07-01T21:00:01"/>
    <d v="2001-07-31T21:00:01"/>
  </r>
  <r>
    <x v="44"/>
    <x v="2"/>
    <n v="24800"/>
    <n v="124"/>
    <n v="1343627"/>
    <d v="2001-06-05T14:35:52"/>
    <s v="Carolina Power &amp; Light Company"/>
    <x v="1"/>
    <x v="0"/>
    <x v="0"/>
    <x v="0"/>
    <x v="3"/>
    <n v="36462"/>
    <s v="US Pwr Phy Firm  Cinergy Peak            Jul01           USD/MWh"/>
    <x v="1"/>
    <x v="3"/>
    <x v="0"/>
    <x v="0"/>
    <x v="0"/>
    <n v="82.25"/>
    <s v="ZACHA007"/>
    <s v="FSTURM"/>
    <s v="LT-ECAR"/>
    <x v="0"/>
    <x v="0"/>
    <x v="0"/>
    <m/>
    <n v="633624.1"/>
    <n v="27457"/>
    <d v="2001-07-01T21:00:01"/>
    <d v="2001-07-31T21:00:01"/>
  </r>
  <r>
    <x v="44"/>
    <x v="2"/>
    <n v="47200"/>
    <n v="236"/>
    <n v="1343650"/>
    <d v="2001-06-05T14:45:39"/>
    <s v="Constellation Power Source, Inc."/>
    <x v="1"/>
    <x v="0"/>
    <x v="0"/>
    <x v="0"/>
    <x v="3"/>
    <n v="33302"/>
    <s v="US Pwr Phy Firm  NEPOOL Peak             Jan-Feb02       USD/MWh"/>
    <x v="3"/>
    <x v="0"/>
    <x v="0"/>
    <x v="0"/>
    <x v="0"/>
    <n v="59"/>
    <s v="JEFFK003"/>
    <s v="DDAVIS"/>
    <s v="LT-New England"/>
    <x v="0"/>
    <x v="0"/>
    <x v="0"/>
    <n v="96057479"/>
    <n v="633640.1"/>
    <n v="55134"/>
    <d v="2002-01-01T17:11:00"/>
    <d v="2002-02-28T17:11:00"/>
  </r>
  <r>
    <x v="44"/>
    <x v="2"/>
    <n v="800"/>
    <n v="4"/>
    <n v="1343668"/>
    <d v="2001-06-05T14:50:53"/>
    <s v="Virginia Electric and Power Company"/>
    <x v="0"/>
    <x v="0"/>
    <x v="0"/>
    <x v="0"/>
    <x v="3"/>
    <n v="29080"/>
    <s v="US Pwr Phy Firm  NEPOOL Peak             07Jun01         USD/MWh"/>
    <x v="3"/>
    <x v="0"/>
    <x v="0"/>
    <x v="0"/>
    <x v="0"/>
    <n v="34.799999999999997"/>
    <s v="NepoolDesk"/>
    <s v="PBRODER"/>
    <s v="ST-New England"/>
    <x v="0"/>
    <x v="0"/>
    <x v="0"/>
    <m/>
    <n v="633663.1"/>
    <n v="3246"/>
    <d v="2001-06-07T21:00:01"/>
    <d v="2001-06-07T21:00:01"/>
  </r>
  <r>
    <x v="44"/>
    <x v="2"/>
    <n v="24800"/>
    <n v="124"/>
    <n v="1343672"/>
    <d v="2001-06-05T14:53:25"/>
    <s v="Constellation Power Source, Inc."/>
    <x v="1"/>
    <x v="0"/>
    <x v="0"/>
    <x v="0"/>
    <x v="3"/>
    <n v="36463"/>
    <s v="US Pwr Phy Firm  Cinergy Peak            Aug01           USD/MWh"/>
    <x v="3"/>
    <x v="0"/>
    <x v="0"/>
    <x v="0"/>
    <x v="0"/>
    <n v="71.25"/>
    <s v="GOZBOB12"/>
    <s v="FSTURM"/>
    <s v="LT-ECAR"/>
    <x v="0"/>
    <x v="0"/>
    <x v="0"/>
    <n v="96057479"/>
    <n v="633672.1"/>
    <n v="55134"/>
    <d v="2001-08-01T21:00:01"/>
    <d v="2001-08-31T21:00:01"/>
  </r>
  <r>
    <x v="44"/>
    <x v="0"/>
    <n v="9600"/>
    <n v="72"/>
    <n v="1343730"/>
    <d v="2001-06-05T15:16:21"/>
    <s v="Pacificorp"/>
    <x v="1"/>
    <x v="0"/>
    <x v="0"/>
    <x v="0"/>
    <x v="0"/>
    <n v="10630"/>
    <s v="US Pwr Phy Firm  Mid-C Peak              07-30Jun01      USD/MWh"/>
    <x v="0"/>
    <x v="0"/>
    <x v="0"/>
    <x v="0"/>
    <x v="0"/>
    <n v="100"/>
    <s v="CBOHN010"/>
    <s v="SCRANDA"/>
    <s v="ST-NW"/>
    <x v="0"/>
    <x v="0"/>
    <x v="0"/>
    <n v="95001154"/>
    <n v="633784.1"/>
    <n v="2482"/>
    <d v="2001-06-07T21:00:01"/>
    <d v="2001-06-30T21:00:01"/>
  </r>
  <r>
    <x v="44"/>
    <x v="1"/>
    <n v="755000"/>
    <n v="188.75"/>
    <n v="1343750"/>
    <d v="2001-06-05T15:27:14"/>
    <s v="CMS Marketing, Services and Trading Company"/>
    <x v="1"/>
    <x v="0"/>
    <x v="0"/>
    <x v="1"/>
    <x v="12"/>
    <n v="45251"/>
    <s v="US Gas Phy Index NGI APC/ANR WillCo      Nov01-Mar02     USD/MM"/>
    <x v="1"/>
    <x v="2"/>
    <x v="0"/>
    <x v="1"/>
    <x v="0"/>
    <n v="2.5000000000000001E-3"/>
    <s v="CHRISW001"/>
    <s v="EOLSMGR"/>
    <s v="ENA - IM MKT Central CG"/>
    <x v="2"/>
    <x v="0"/>
    <x v="1"/>
    <m/>
    <s v="VE8496.1 / 832001"/>
    <n v="53295"/>
    <d v="2001-11-01T00:00:00"/>
    <d v="2002-03-31T00:00:00"/>
  </r>
  <r>
    <x v="44"/>
    <x v="2"/>
    <n v="24800"/>
    <n v="124"/>
    <n v="1343760"/>
    <d v="2001-06-05T15:30:50"/>
    <s v="Williams Energy Marketing &amp; Trading Company"/>
    <x v="1"/>
    <x v="0"/>
    <x v="0"/>
    <x v="0"/>
    <x v="3"/>
    <n v="36463"/>
    <s v="US Pwr Phy Firm  Cinergy Peak            Aug01           USD/MWh"/>
    <x v="1"/>
    <x v="3"/>
    <x v="0"/>
    <x v="0"/>
    <x v="0"/>
    <n v="72.25"/>
    <s v="MARKTH11"/>
    <s v="FSTURM"/>
    <s v="LT-ECAR"/>
    <x v="0"/>
    <x v="0"/>
    <x v="0"/>
    <n v="96004396"/>
    <n v="633797.1"/>
    <n v="64245"/>
    <d v="2001-08-01T21:00:01"/>
    <d v="2001-08-31T21:00:01"/>
  </r>
  <r>
    <x v="45"/>
    <x v="2"/>
    <n v="24800"/>
    <n v="124"/>
    <n v="1344490"/>
    <d v="2001-06-06T06:33:29"/>
    <s v="Carolina Power &amp; Light Company"/>
    <x v="1"/>
    <x v="0"/>
    <x v="0"/>
    <x v="0"/>
    <x v="3"/>
    <n v="36462"/>
    <s v="US Pwr Phy Firm  Cinergy Peak            Jul01           USD/MWh"/>
    <x v="1"/>
    <x v="3"/>
    <x v="0"/>
    <x v="0"/>
    <x v="0"/>
    <n v="80"/>
    <s v="MARKTH11"/>
    <s v="FSTURM"/>
    <s v="LT-ECAR"/>
    <x v="0"/>
    <x v="0"/>
    <x v="0"/>
    <m/>
    <n v="633985.1"/>
    <n v="27457"/>
    <d v="2001-07-01T21:00:01"/>
    <d v="2001-07-31T21:00:01"/>
  </r>
  <r>
    <x v="45"/>
    <x v="2"/>
    <n v="24800"/>
    <n v="124"/>
    <n v="1344491"/>
    <d v="2001-06-06T06:33:32"/>
    <s v="Carolina Power &amp; Light Company"/>
    <x v="1"/>
    <x v="0"/>
    <x v="0"/>
    <x v="0"/>
    <x v="3"/>
    <n v="36483"/>
    <s v="US Pwr Phy Firm  PJM-W Peak              Jul01           USD/MWh"/>
    <x v="3"/>
    <x v="0"/>
    <x v="0"/>
    <x v="0"/>
    <x v="0"/>
    <n v="78.5"/>
    <s v="ZACHA007"/>
    <s v="RBENSON"/>
    <s v="ST-PJM"/>
    <x v="0"/>
    <x v="0"/>
    <x v="0"/>
    <m/>
    <n v="633986.1"/>
    <n v="27457"/>
    <d v="2001-07-01T21:00:01"/>
    <d v="2001-07-31T21:00:01"/>
  </r>
  <r>
    <x v="45"/>
    <x v="2"/>
    <n v="24800"/>
    <n v="124"/>
    <n v="1344607"/>
    <d v="2001-06-06T06:52:47"/>
    <s v="Dynegy Power Marketing, Inc."/>
    <x v="4"/>
    <x v="0"/>
    <x v="0"/>
    <x v="0"/>
    <x v="3"/>
    <n v="36462"/>
    <s v="US Pwr Phy Firm  Cinergy Peak            Jul01           USD/MWh"/>
    <x v="1"/>
    <x v="3"/>
    <x v="0"/>
    <x v="0"/>
    <x v="0"/>
    <n v="81.5"/>
    <s v="LRAT1234"/>
    <s v="FSTURM"/>
    <s v="LT-ECAR"/>
    <x v="0"/>
    <x v="0"/>
    <x v="0"/>
    <n v="96020035"/>
    <n v="634073.1"/>
    <n v="71108"/>
    <d v="2001-07-01T21:00:01"/>
    <d v="2001-07-31T21:00:01"/>
  </r>
  <r>
    <x v="45"/>
    <x v="2"/>
    <n v="800"/>
    <n v="4"/>
    <n v="1344611"/>
    <d v="2001-06-06T06:53:59"/>
    <s v="Southern Company Services, Inc."/>
    <x v="4"/>
    <x v="0"/>
    <x v="0"/>
    <x v="0"/>
    <x v="3"/>
    <n v="52661"/>
    <s v="US Pwr Phy Firm  SOCO Peak               07Jun01         USD/MWh"/>
    <x v="1"/>
    <x v="3"/>
    <x v="0"/>
    <x v="0"/>
    <x v="0"/>
    <n v="43"/>
    <s v="LRAT1234"/>
    <s v="KPRESTO"/>
    <s v="LT-SERC"/>
    <x v="0"/>
    <x v="0"/>
    <x v="0"/>
    <m/>
    <n v="634076.1"/>
    <n v="26428"/>
    <d v="2001-06-07T21:00:01"/>
    <d v="2001-06-07T21:00:01"/>
  </r>
  <r>
    <x v="45"/>
    <x v="2"/>
    <n v="24800"/>
    <n v="124"/>
    <n v="1344620"/>
    <d v="2001-06-06T06:55:08"/>
    <s v="Dynegy Power Marketing, Inc."/>
    <x v="4"/>
    <x v="0"/>
    <x v="0"/>
    <x v="0"/>
    <x v="3"/>
    <n v="36463"/>
    <s v="US Pwr Phy Firm  Cinergy Peak            Aug01           USD/MWh"/>
    <x v="1"/>
    <x v="3"/>
    <x v="0"/>
    <x v="0"/>
    <x v="0"/>
    <n v="72.25"/>
    <s v="LRAT1234"/>
    <s v="FSTURM"/>
    <s v="LT-ECAR"/>
    <x v="0"/>
    <x v="0"/>
    <x v="0"/>
    <n v="96020035"/>
    <n v="634083.1"/>
    <n v="71108"/>
    <d v="2001-08-01T21:00:01"/>
    <d v="2001-08-31T21:00:01"/>
  </r>
  <r>
    <x v="45"/>
    <x v="2"/>
    <n v="800"/>
    <n v="4"/>
    <n v="1344632"/>
    <d v="2001-06-06T06:57:02"/>
    <s v="Southern Company Services, Inc."/>
    <x v="4"/>
    <x v="0"/>
    <x v="0"/>
    <x v="0"/>
    <x v="3"/>
    <n v="52661"/>
    <s v="US Pwr Phy Firm  SOCO Peak               07Jun01         USD/MWh"/>
    <x v="1"/>
    <x v="3"/>
    <x v="0"/>
    <x v="0"/>
    <x v="0"/>
    <n v="47.5"/>
    <s v="LRAT1234"/>
    <s v="KPRESTO"/>
    <s v="LT-SERC"/>
    <x v="0"/>
    <x v="0"/>
    <x v="0"/>
    <m/>
    <n v="634091.1"/>
    <n v="26428"/>
    <d v="2001-06-07T21:00:01"/>
    <d v="2001-06-07T21:00:01"/>
  </r>
  <r>
    <x v="45"/>
    <x v="2"/>
    <n v="800"/>
    <n v="4"/>
    <n v="1344649"/>
    <d v="2001-06-06T07:00:28"/>
    <s v="Southern Company Services, Inc."/>
    <x v="4"/>
    <x v="0"/>
    <x v="0"/>
    <x v="0"/>
    <x v="3"/>
    <n v="52661"/>
    <s v="US Pwr Phy Firm  SOCO Peak               07Jun01         USD/MWh"/>
    <x v="3"/>
    <x v="0"/>
    <x v="0"/>
    <x v="0"/>
    <x v="0"/>
    <n v="48"/>
    <s v="LRAT1234"/>
    <s v="KPRESTO"/>
    <s v="LT-SERC"/>
    <x v="0"/>
    <x v="0"/>
    <x v="0"/>
    <m/>
    <n v="634105.1"/>
    <n v="26428"/>
    <d v="2001-06-07T21:00:01"/>
    <d v="2001-06-07T21:00:01"/>
  </r>
  <r>
    <x v="45"/>
    <x v="2"/>
    <n v="800"/>
    <n v="4"/>
    <n v="1344653"/>
    <d v="2001-06-06T07:01:00"/>
    <s v="Southern Company Services, Inc."/>
    <x v="4"/>
    <x v="0"/>
    <x v="0"/>
    <x v="0"/>
    <x v="3"/>
    <n v="52661"/>
    <s v="US Pwr Phy Firm  SOCO Peak               07Jun01         USD/MWh"/>
    <x v="3"/>
    <x v="0"/>
    <x v="0"/>
    <x v="0"/>
    <x v="0"/>
    <n v="47.5"/>
    <s v="LRAT1234"/>
    <s v="KPRESTO"/>
    <s v="LT-SERC"/>
    <x v="0"/>
    <x v="0"/>
    <x v="0"/>
    <m/>
    <n v="634109.1"/>
    <n v="26428"/>
    <d v="2001-06-07T21:00:01"/>
    <d v="2001-06-07T21:00:01"/>
  </r>
  <r>
    <x v="45"/>
    <x v="2"/>
    <n v="800"/>
    <n v="4"/>
    <n v="1344672"/>
    <d v="2001-06-06T07:04:19"/>
    <s v="Southern Company Services, Inc."/>
    <x v="4"/>
    <x v="0"/>
    <x v="0"/>
    <x v="0"/>
    <x v="3"/>
    <n v="52661"/>
    <s v="US Pwr Phy Firm  SOCO Peak               07Jun01         USD/MWh"/>
    <x v="3"/>
    <x v="0"/>
    <x v="0"/>
    <x v="0"/>
    <x v="0"/>
    <n v="46.5"/>
    <s v="LRAT1234"/>
    <s v="KPRESTO"/>
    <s v="LT-SERC"/>
    <x v="0"/>
    <x v="0"/>
    <x v="0"/>
    <m/>
    <n v="634121.1"/>
    <n v="26428"/>
    <d v="2001-06-07T21:00:01"/>
    <d v="2001-06-07T21:00:01"/>
  </r>
  <r>
    <x v="45"/>
    <x v="2"/>
    <n v="4000"/>
    <n v="20"/>
    <n v="1344823"/>
    <d v="2001-06-06T07:24:44"/>
    <s v="Allegheny Energy Supply Company, LLC"/>
    <x v="1"/>
    <x v="0"/>
    <x v="0"/>
    <x v="0"/>
    <x v="3"/>
    <n v="29063"/>
    <s v="US Pwr Phy Firm  COMED Peak              11-15Jun01      USD/MWh"/>
    <x v="1"/>
    <x v="3"/>
    <x v="0"/>
    <x v="0"/>
    <x v="0"/>
    <n v="39.5"/>
    <s v="ZACHA007"/>
    <s v="MLORENZ"/>
    <s v="ST-Main"/>
    <x v="0"/>
    <x v="0"/>
    <x v="0"/>
    <n v="96037738"/>
    <n v="634216.1"/>
    <n v="72209"/>
    <d v="2001-06-11T21:00:01"/>
    <d v="2001-06-15T21:00:01"/>
  </r>
  <r>
    <x v="45"/>
    <x v="2"/>
    <n v="24800"/>
    <n v="124"/>
    <n v="1344999"/>
    <d v="2001-06-06T07:45:12"/>
    <s v="Constellation Power Source, Inc."/>
    <x v="4"/>
    <x v="0"/>
    <x v="0"/>
    <x v="0"/>
    <x v="3"/>
    <n v="36463"/>
    <s v="US Pwr Phy Firm  Cinergy Peak            Aug01           USD/MWh"/>
    <x v="3"/>
    <x v="0"/>
    <x v="0"/>
    <x v="0"/>
    <x v="0"/>
    <n v="70.5"/>
    <s v="LRAT1234"/>
    <s v="FSTURM"/>
    <s v="LT-ECAR"/>
    <x v="0"/>
    <x v="0"/>
    <x v="0"/>
    <n v="96057479"/>
    <n v="634278.1"/>
    <n v="55134"/>
    <d v="2001-08-01T21:00:01"/>
    <d v="2001-08-31T21:00:01"/>
  </r>
  <r>
    <x v="45"/>
    <x v="2"/>
    <n v="24800"/>
    <n v="124"/>
    <n v="1345277"/>
    <d v="2001-06-06T08:09:24"/>
    <s v="Dynegy Power Marketing, Inc."/>
    <x v="4"/>
    <x v="0"/>
    <x v="0"/>
    <x v="0"/>
    <x v="3"/>
    <n v="36463"/>
    <s v="US Pwr Phy Firm  Cinergy Peak            Aug01           USD/MWh"/>
    <x v="1"/>
    <x v="3"/>
    <x v="0"/>
    <x v="0"/>
    <x v="0"/>
    <n v="71.25"/>
    <s v="LRAT1234"/>
    <s v="FSTURM"/>
    <s v="LT-ECAR"/>
    <x v="0"/>
    <x v="0"/>
    <x v="0"/>
    <n v="96020035"/>
    <n v="634397.1"/>
    <n v="71108"/>
    <d v="2001-08-01T21:00:01"/>
    <d v="2001-08-31T21:00:01"/>
  </r>
  <r>
    <x v="45"/>
    <x v="2"/>
    <n v="24000"/>
    <n v="120"/>
    <n v="1345280"/>
    <d v="2001-06-06T08:09:32"/>
    <s v="Dynegy Power Marketing, Inc."/>
    <x v="4"/>
    <x v="0"/>
    <x v="0"/>
    <x v="0"/>
    <x v="3"/>
    <n v="3751"/>
    <s v="US Pwr Phy Firm  Cinergy Peak            Sep01           USD/MWh"/>
    <x v="3"/>
    <x v="0"/>
    <x v="0"/>
    <x v="0"/>
    <x v="0"/>
    <n v="36.4"/>
    <s v="LRAT1234"/>
    <s v="FSTURM"/>
    <s v="ST-ECAR"/>
    <x v="0"/>
    <x v="0"/>
    <x v="0"/>
    <n v="96020035"/>
    <n v="634398.1"/>
    <n v="71108"/>
    <d v="2001-09-01T17:11:00"/>
    <d v="2001-09-30T17:11:00"/>
  </r>
  <r>
    <x v="45"/>
    <x v="2"/>
    <n v="73600"/>
    <n v="368"/>
    <n v="1345281"/>
    <d v="2001-06-06T08:09:38"/>
    <s v="Dynegy Power Marketing, Inc."/>
    <x v="4"/>
    <x v="0"/>
    <x v="0"/>
    <x v="0"/>
    <x v="3"/>
    <n v="26115"/>
    <s v="US Pwr Phy Firm  Cinergy Peak            Oct-Dec01       USD/MWh"/>
    <x v="3"/>
    <x v="0"/>
    <x v="0"/>
    <x v="0"/>
    <x v="0"/>
    <n v="34.4"/>
    <s v="LRAT1234"/>
    <s v="FSTURM"/>
    <s v="LT-ECAR"/>
    <x v="0"/>
    <x v="0"/>
    <x v="0"/>
    <n v="96020035"/>
    <n v="634400.1"/>
    <n v="71108"/>
    <d v="2001-10-01T17:11:00"/>
    <d v="2001-12-31T17:11:00"/>
  </r>
  <r>
    <x v="45"/>
    <x v="1"/>
    <n v="3690000"/>
    <n v="922.5"/>
    <n v="1345470"/>
    <d v="2001-06-06T08:18:36"/>
    <s v="El Paso Merchant Energy, L.P."/>
    <x v="1"/>
    <x v="0"/>
    <x v="0"/>
    <x v="1"/>
    <x v="2"/>
    <n v="51755"/>
    <s v="US Gas Basis     HSC                     Jul-Oct01       USD/MM"/>
    <x v="1"/>
    <x v="6"/>
    <x v="0"/>
    <x v="1"/>
    <x v="0"/>
    <n v="2.75E-2"/>
    <s v="CHRISW001"/>
    <s v="EBASS"/>
    <s v="FT-Texas"/>
    <x v="1"/>
    <x v="0"/>
    <x v="1"/>
    <n v="96045266"/>
    <s v="VE9119.1"/>
    <n v="53350"/>
    <d v="2001-07-01T00:00:00"/>
    <d v="2001-10-31T00:00:00"/>
  </r>
  <r>
    <x v="45"/>
    <x v="2"/>
    <n v="24800"/>
    <n v="124"/>
    <n v="1346218"/>
    <d v="2001-06-06T08:41:33"/>
    <s v="Constellation Power Source, Inc."/>
    <x v="1"/>
    <x v="0"/>
    <x v="0"/>
    <x v="0"/>
    <x v="3"/>
    <n v="36462"/>
    <s v="US Pwr Phy Firm  Cinergy Peak            Jul01           USD/MWh"/>
    <x v="3"/>
    <x v="0"/>
    <x v="0"/>
    <x v="0"/>
    <x v="0"/>
    <n v="79"/>
    <s v="ZACHA007"/>
    <s v="FSTURM"/>
    <s v="LT-ECAR"/>
    <x v="0"/>
    <x v="0"/>
    <x v="0"/>
    <n v="96057479"/>
    <n v="634576.1"/>
    <n v="55134"/>
    <d v="2001-07-01T21:00:01"/>
    <d v="2001-07-31T21:00:01"/>
  </r>
  <r>
    <x v="45"/>
    <x v="1"/>
    <n v="1070000"/>
    <n v="321"/>
    <n v="1346261"/>
    <d v="2001-06-06T08:42:55"/>
    <s v="Puget Sound Energy, Inc."/>
    <x v="0"/>
    <x v="0"/>
    <x v="0"/>
    <x v="1"/>
    <x v="2"/>
    <n v="41225"/>
    <s v="US Gas Basis     NWPL RkyMtn             Apr-Oct02       USD/MM"/>
    <x v="2"/>
    <x v="0"/>
    <x v="0"/>
    <x v="1"/>
    <x v="0"/>
    <n v="-0.84"/>
    <s v="USGasWest"/>
    <s v="MSANCH2"/>
    <s v="GD-New-Jr"/>
    <x v="1"/>
    <x v="0"/>
    <x v="1"/>
    <m/>
    <s v="VE9393.1"/>
    <n v="54279"/>
    <d v="2002-04-01T00:00:00"/>
    <d v="2002-10-31T00:00:00"/>
  </r>
  <r>
    <x v="45"/>
    <x v="0"/>
    <n v="12400"/>
    <n v="93"/>
    <n v="1346299"/>
    <d v="2001-06-06T08:43:57"/>
    <s v="Constellation Power Source, Inc."/>
    <x v="0"/>
    <x v="0"/>
    <x v="0"/>
    <x v="0"/>
    <x v="0"/>
    <n v="40691"/>
    <s v="US Pwr Phy Firm  PALVE OffPk             Aug01           USD/MWh"/>
    <x v="1"/>
    <x v="1"/>
    <x v="0"/>
    <x v="0"/>
    <x v="0"/>
    <n v="80"/>
    <s v="POWERWEST"/>
    <s v="MDRISC3"/>
    <s v="ST-SW"/>
    <x v="0"/>
    <x v="0"/>
    <x v="0"/>
    <n v="96057479"/>
    <n v="634592.1"/>
    <n v="55134"/>
    <d v="2001-08-01T21:00:01"/>
    <d v="2001-08-31T21:00:01"/>
  </r>
  <r>
    <x v="45"/>
    <x v="1"/>
    <n v="3690000"/>
    <n v="922.5"/>
    <n v="1346303"/>
    <d v="2001-06-06T08:44:00"/>
    <s v="El Paso Merchant Energy, L.P."/>
    <x v="1"/>
    <x v="0"/>
    <x v="0"/>
    <x v="1"/>
    <x v="2"/>
    <n v="51755"/>
    <s v="US Gas Basis     HSC                     Jul-Oct01       USD/MM"/>
    <x v="1"/>
    <x v="6"/>
    <x v="0"/>
    <x v="1"/>
    <x v="0"/>
    <n v="0.03"/>
    <s v="CHRISW001"/>
    <s v="EBASS"/>
    <s v="FT-Texas"/>
    <x v="1"/>
    <x v="0"/>
    <x v="1"/>
    <n v="96045266"/>
    <s v="VE9398.1"/>
    <n v="53350"/>
    <d v="2001-07-01T00:00:00"/>
    <d v="2001-10-31T00:00:00"/>
  </r>
  <r>
    <x v="45"/>
    <x v="0"/>
    <n v="12000"/>
    <n v="90"/>
    <n v="1346313"/>
    <d v="2001-06-06T08:44:11"/>
    <s v="Constellation Power Source, Inc."/>
    <x v="0"/>
    <x v="0"/>
    <x v="0"/>
    <x v="0"/>
    <x v="0"/>
    <n v="40693"/>
    <s v="US Pwr Phy Firm  PALVE OffPk             Sep01           USD/MWh"/>
    <x v="1"/>
    <x v="1"/>
    <x v="0"/>
    <x v="0"/>
    <x v="0"/>
    <n v="56"/>
    <s v="POWERWEST"/>
    <s v="MDRISC3"/>
    <s v="ST-SW"/>
    <x v="0"/>
    <x v="0"/>
    <x v="0"/>
    <n v="96057479"/>
    <n v="634595.1"/>
    <n v="55134"/>
    <d v="2001-09-01T21:00:01"/>
    <d v="2001-09-30T21:00:01"/>
  </r>
  <r>
    <x v="45"/>
    <x v="2"/>
    <n v="24800"/>
    <n v="124"/>
    <n v="1346690"/>
    <d v="2001-06-06T08:54:25"/>
    <s v="Carolina Power &amp; Light Company"/>
    <x v="1"/>
    <x v="0"/>
    <x v="0"/>
    <x v="0"/>
    <x v="3"/>
    <n v="36462"/>
    <s v="US Pwr Phy Firm  Cinergy Peak            Jul01           USD/MWh"/>
    <x v="1"/>
    <x v="3"/>
    <x v="0"/>
    <x v="0"/>
    <x v="0"/>
    <n v="79.25"/>
    <s v="ZACHA007"/>
    <s v="FSTURM"/>
    <s v="LT-ECAR"/>
    <x v="0"/>
    <x v="0"/>
    <x v="0"/>
    <m/>
    <n v="634633.1"/>
    <n v="27457"/>
    <d v="2001-07-01T21:00:01"/>
    <d v="2001-07-31T21:00:01"/>
  </r>
  <r>
    <x v="45"/>
    <x v="3"/>
    <n v="36800"/>
    <n v="276"/>
    <n v="1347121"/>
    <d v="2001-06-06T09:05:32"/>
    <s v="Engage Energy Canada L.P."/>
    <x v="1"/>
    <x v="0"/>
    <x v="0"/>
    <x v="0"/>
    <x v="8"/>
    <n v="37510"/>
    <s v="CAN Pwr Swap     PPoA Flat               Jul-Sep01       CAD/MWh"/>
    <x v="0"/>
    <x v="0"/>
    <x v="0"/>
    <x v="3"/>
    <x v="1"/>
    <n v="74"/>
    <s v="EPIER006"/>
    <s v="JZUFFER"/>
    <s v="HEDGECDN"/>
    <x v="0"/>
    <x v="0"/>
    <x v="2"/>
    <n v="96028131"/>
    <n v="634653.1"/>
    <n v="53341"/>
    <d v="2001-07-01T00:00:00"/>
    <d v="2001-09-30T00:00:00"/>
  </r>
  <r>
    <x v="45"/>
    <x v="1"/>
    <n v="2460000"/>
    <n v="615"/>
    <n v="1347138"/>
    <d v="2001-06-06T09:05:59"/>
    <s v="El Paso Merchant Energy, L.P."/>
    <x v="3"/>
    <x v="0"/>
    <x v="0"/>
    <x v="1"/>
    <x v="2"/>
    <n v="51424"/>
    <s v="US Gas Basis     ANR LA                  Jul-Oct01       USD/MM"/>
    <x v="1"/>
    <x v="7"/>
    <x v="0"/>
    <x v="1"/>
    <x v="0"/>
    <n v="-0.09"/>
    <s v="LBAG1234"/>
    <s v="KRUSCIT"/>
    <s v="Firm Trading Central"/>
    <x v="1"/>
    <x v="0"/>
    <x v="1"/>
    <n v="96045266"/>
    <s v="VE9613.1"/>
    <n v="53350"/>
    <d v="2001-07-01T00:00:00"/>
    <d v="2001-10-31T00:00:00"/>
  </r>
  <r>
    <x v="45"/>
    <x v="2"/>
    <n v="800"/>
    <n v="4"/>
    <n v="1347301"/>
    <d v="2001-06-06T09:11:34"/>
    <s v="Southern Company Services, Inc."/>
    <x v="4"/>
    <x v="0"/>
    <x v="0"/>
    <x v="0"/>
    <x v="3"/>
    <n v="52661"/>
    <s v="US Pwr Phy Firm  SOCO Peak               07Jun01         USD/MWh"/>
    <x v="3"/>
    <x v="0"/>
    <x v="0"/>
    <x v="0"/>
    <x v="0"/>
    <n v="45"/>
    <s v="LRAT1234"/>
    <s v="KPRESTO"/>
    <s v="LT-SERC"/>
    <x v="0"/>
    <x v="0"/>
    <x v="0"/>
    <m/>
    <n v="634667.1"/>
    <n v="26428"/>
    <d v="2001-06-07T21:00:01"/>
    <d v="2001-06-07T21:00:01"/>
  </r>
  <r>
    <x v="45"/>
    <x v="2"/>
    <n v="800"/>
    <n v="4"/>
    <n v="1347414"/>
    <d v="2001-06-06T09:14:58"/>
    <s v="Southern Company Services, Inc."/>
    <x v="4"/>
    <x v="0"/>
    <x v="0"/>
    <x v="0"/>
    <x v="3"/>
    <n v="52661"/>
    <s v="US Pwr Phy Firm  SOCO Peak               07Jun01         USD/MWh"/>
    <x v="3"/>
    <x v="0"/>
    <x v="0"/>
    <x v="0"/>
    <x v="0"/>
    <n v="43.5"/>
    <s v="LRAT1234"/>
    <s v="KPRESTO"/>
    <s v="LT-SERC"/>
    <x v="0"/>
    <x v="0"/>
    <x v="0"/>
    <m/>
    <n v="634682.1"/>
    <n v="26428"/>
    <d v="2001-06-07T21:00:01"/>
    <d v="2001-06-07T21:00:01"/>
  </r>
  <r>
    <x v="45"/>
    <x v="2"/>
    <n v="4000"/>
    <n v="20"/>
    <n v="1347490"/>
    <d v="2001-06-06T09:17:39"/>
    <s v="Virginia Electric and Power Company"/>
    <x v="0"/>
    <x v="0"/>
    <x v="0"/>
    <x v="0"/>
    <x v="3"/>
    <n v="29089"/>
    <s v="US Pwr Phy Firm  PJM-W Peak              11-15Jun01      USD/MWh"/>
    <x v="3"/>
    <x v="0"/>
    <x v="0"/>
    <x v="0"/>
    <x v="0"/>
    <n v="40.5"/>
    <s v="PJMPower"/>
    <s v="JQUENET"/>
    <s v="ST-PJM"/>
    <x v="0"/>
    <x v="0"/>
    <x v="0"/>
    <m/>
    <n v="634689.1"/>
    <n v="3246"/>
    <d v="2001-06-11T21:00:01"/>
    <d v="2001-06-15T21:00:01"/>
  </r>
  <r>
    <x v="45"/>
    <x v="2"/>
    <n v="4000"/>
    <n v="20"/>
    <n v="1347501"/>
    <d v="2001-06-06T09:17:56"/>
    <s v="Virginia Electric and Power Company"/>
    <x v="0"/>
    <x v="0"/>
    <x v="0"/>
    <x v="0"/>
    <x v="3"/>
    <n v="29089"/>
    <s v="US Pwr Phy Firm  PJM-W Peak              11-15Jun01      USD/MWh"/>
    <x v="3"/>
    <x v="0"/>
    <x v="0"/>
    <x v="0"/>
    <x v="0"/>
    <n v="40.5"/>
    <s v="PJMPower"/>
    <s v="JQUENET"/>
    <s v="ST-PJM"/>
    <x v="0"/>
    <x v="0"/>
    <x v="0"/>
    <m/>
    <n v="634693.1"/>
    <n v="3246"/>
    <d v="2001-06-11T21:00:01"/>
    <d v="2001-06-15T21:00:01"/>
  </r>
  <r>
    <x v="45"/>
    <x v="2"/>
    <n v="800"/>
    <n v="4"/>
    <n v="1347755"/>
    <d v="2001-06-06T09:23:58"/>
    <s v="Southern Company Services, Inc."/>
    <x v="4"/>
    <x v="0"/>
    <x v="0"/>
    <x v="0"/>
    <x v="3"/>
    <n v="52661"/>
    <s v="US Pwr Phy Firm  SOCO Peak               07Jun01         USD/MWh"/>
    <x v="1"/>
    <x v="3"/>
    <x v="0"/>
    <x v="0"/>
    <x v="0"/>
    <n v="40.5"/>
    <s v="LRAT1234"/>
    <s v="KPRESTO"/>
    <s v="LT-SERC"/>
    <x v="0"/>
    <x v="0"/>
    <x v="0"/>
    <m/>
    <n v="634715.1"/>
    <n v="26428"/>
    <d v="2001-06-07T21:00:01"/>
    <d v="2001-06-07T21:00:01"/>
  </r>
  <r>
    <x v="45"/>
    <x v="2"/>
    <n v="292000"/>
    <n v="1460"/>
    <n v="1348218"/>
    <d v="2001-06-06T09:39:41"/>
    <s v="Constellation Power Source, Inc."/>
    <x v="1"/>
    <x v="0"/>
    <x v="0"/>
    <x v="0"/>
    <x v="3"/>
    <n v="28399"/>
    <s v="US Pwr Phy Firm  NEPOOL Peak             Jan-Dec02       USD/MWh"/>
    <x v="3"/>
    <x v="0"/>
    <x v="0"/>
    <x v="0"/>
    <x v="0"/>
    <n v="50.2"/>
    <s v="JEFFK003"/>
    <s v="DDAVIS"/>
    <s v="LT-New England"/>
    <x v="0"/>
    <x v="0"/>
    <x v="0"/>
    <n v="96057479"/>
    <n v="634798.1"/>
    <n v="55134"/>
    <d v="2002-01-01T17:11:00"/>
    <d v="2002-12-31T17:11:00"/>
  </r>
  <r>
    <x v="45"/>
    <x v="2"/>
    <n v="4000"/>
    <n v="20"/>
    <n v="1348336"/>
    <d v="2001-06-06T09:43:27"/>
    <s v="American Electric Power Service Corporation"/>
    <x v="4"/>
    <x v="0"/>
    <x v="0"/>
    <x v="0"/>
    <x v="3"/>
    <n v="29070"/>
    <s v="US Pwr Phy Firm  Cinergy Peak            11-15Jun01      USD/MWh"/>
    <x v="3"/>
    <x v="0"/>
    <x v="0"/>
    <x v="0"/>
    <x v="0"/>
    <n v="41"/>
    <s v="LRAT1234"/>
    <s v="CDORLAN"/>
    <s v="ST-ECAR"/>
    <x v="0"/>
    <x v="0"/>
    <x v="0"/>
    <n v="96014731"/>
    <n v="634815.1"/>
    <n v="26269"/>
    <d v="2001-06-11T21:00:01"/>
    <d v="2001-06-15T21:00:01"/>
  </r>
  <r>
    <x v="45"/>
    <x v="2"/>
    <n v="800"/>
    <n v="4"/>
    <n v="1348609"/>
    <d v="2001-06-06T09:54:43"/>
    <s v="Southern Company Services, Inc."/>
    <x v="4"/>
    <x v="0"/>
    <x v="0"/>
    <x v="0"/>
    <x v="3"/>
    <n v="52764"/>
    <s v="US Pwr Phy Firm  SOCO Peak               08Jun01         USD/MWh"/>
    <x v="3"/>
    <x v="0"/>
    <x v="0"/>
    <x v="0"/>
    <x v="0"/>
    <n v="42"/>
    <s v="LRAT1234"/>
    <s v="KPRESTO"/>
    <s v="LT-SERC"/>
    <x v="0"/>
    <x v="0"/>
    <x v="0"/>
    <m/>
    <n v="634850.1"/>
    <n v="26428"/>
    <d v="2001-06-08T08:18:00"/>
    <d v="2001-06-08T08:18:00"/>
  </r>
  <r>
    <x v="45"/>
    <x v="2"/>
    <n v="18400"/>
    <n v="92"/>
    <n v="1348671"/>
    <d v="2001-06-06T09:58:16"/>
    <s v="LG&amp;E Energy Marketing Inc."/>
    <x v="4"/>
    <x v="0"/>
    <x v="0"/>
    <x v="0"/>
    <x v="3"/>
    <n v="29090"/>
    <s v="US Pwr Phy Firm  TVA Peak                08-30Jun01      USD/MWh"/>
    <x v="1"/>
    <x v="3"/>
    <x v="0"/>
    <x v="0"/>
    <x v="0"/>
    <n v="46.75"/>
    <s v="MSCH1234"/>
    <s v="JKING6"/>
    <s v="ST-SERC"/>
    <x v="0"/>
    <x v="0"/>
    <x v="0"/>
    <n v="96004358"/>
    <n v="634866.1"/>
    <n v="58177"/>
    <d v="2001-06-08T21:00:01"/>
    <d v="2001-06-30T21:00:01"/>
  </r>
  <r>
    <x v="45"/>
    <x v="2"/>
    <n v="4000"/>
    <n v="20"/>
    <n v="1348780"/>
    <d v="2001-06-06T10:06:54"/>
    <s v="Virginia Electric and Power Company"/>
    <x v="0"/>
    <x v="0"/>
    <x v="0"/>
    <x v="0"/>
    <x v="3"/>
    <n v="29089"/>
    <s v="US Pwr Phy Firm  PJM-W Peak              11-15Jun01      USD/MWh"/>
    <x v="3"/>
    <x v="0"/>
    <x v="0"/>
    <x v="0"/>
    <x v="0"/>
    <n v="40.75"/>
    <s v="PJMPower"/>
    <s v="JQUENET"/>
    <s v="ST-PJM"/>
    <x v="0"/>
    <x v="0"/>
    <x v="0"/>
    <m/>
    <n v="634898.1"/>
    <n v="3246"/>
    <d v="2001-06-11T21:00:01"/>
    <d v="2001-06-15T21:00:01"/>
  </r>
  <r>
    <x v="45"/>
    <x v="2"/>
    <n v="4000"/>
    <n v="20"/>
    <n v="1348857"/>
    <d v="2001-06-06T10:14:29"/>
    <s v="Sempra Energy Trading Corp."/>
    <x v="0"/>
    <x v="0"/>
    <x v="0"/>
    <x v="0"/>
    <x v="3"/>
    <n v="51368"/>
    <s v="US Pwr Phy Firm  NEPOOL Peak             25-29Jun01      USD/MWh"/>
    <x v="3"/>
    <x v="0"/>
    <x v="0"/>
    <x v="0"/>
    <x v="0"/>
    <n v="51.5"/>
    <s v="NepoolDesk"/>
    <s v="PBRODER"/>
    <s v="ST-New England"/>
    <x v="0"/>
    <x v="0"/>
    <x v="0"/>
    <n v="96053779"/>
    <n v="634921.1"/>
    <n v="57508"/>
    <d v="2001-06-25T21:00:00"/>
    <d v="2001-06-29T21:00:00"/>
  </r>
  <r>
    <x v="45"/>
    <x v="2"/>
    <n v="4000"/>
    <n v="20"/>
    <n v="1349046"/>
    <d v="2001-06-06T10:31:30"/>
    <s v="Allegheny Energy Supply Company, LLC"/>
    <x v="1"/>
    <x v="0"/>
    <x v="0"/>
    <x v="0"/>
    <x v="3"/>
    <n v="51376"/>
    <s v="US Pwr Phy Firm  TVA Peak                25-29Jun01      USD/MWh"/>
    <x v="3"/>
    <x v="0"/>
    <x v="0"/>
    <x v="0"/>
    <x v="0"/>
    <n v="57"/>
    <s v="CHRISB008"/>
    <s v="JKING6"/>
    <s v="ST-SERC"/>
    <x v="0"/>
    <x v="0"/>
    <x v="0"/>
    <n v="96037738"/>
    <n v="634971.1"/>
    <n v="72209"/>
    <d v="2001-06-25T21:00:00"/>
    <d v="2001-06-29T21:00:00"/>
  </r>
  <r>
    <x v="45"/>
    <x v="0"/>
    <n v="12400"/>
    <n v="93"/>
    <n v="1349166"/>
    <d v="2001-06-06T10:47:47"/>
    <s v="Williams Energy Marketing &amp; Trading Company"/>
    <x v="1"/>
    <x v="0"/>
    <x v="0"/>
    <x v="0"/>
    <x v="1"/>
    <n v="36704"/>
    <s v="US Pwr Phy CAISO SP15 Peak               Jul01           USD/MWh"/>
    <x v="0"/>
    <x v="0"/>
    <x v="0"/>
    <x v="0"/>
    <x v="0"/>
    <n v="151"/>
    <s v="CBOHN010"/>
    <s v="CMALLOR"/>
    <s v="ST-CA"/>
    <x v="0"/>
    <x v="0"/>
    <x v="0"/>
    <n v="96004396"/>
    <n v="634995.1"/>
    <n v="64245"/>
    <d v="2001-07-01T21:00:01"/>
    <d v="2001-07-31T21:00:01"/>
  </r>
  <r>
    <x v="45"/>
    <x v="2"/>
    <n v="4000"/>
    <n v="20"/>
    <n v="1349344"/>
    <d v="2001-06-06T11:02:35"/>
    <s v="Constellation Power Source, Inc."/>
    <x v="1"/>
    <x v="0"/>
    <x v="0"/>
    <x v="0"/>
    <x v="3"/>
    <n v="51356"/>
    <s v="US Pwr Phy Firm  Cinergy Peak            25-29Jun01      USD/MWh"/>
    <x v="1"/>
    <x v="3"/>
    <x v="0"/>
    <x v="0"/>
    <x v="0"/>
    <n v="56"/>
    <s v="GOZBOB12"/>
    <s v="CDORLAN"/>
    <s v="ST-ECAR"/>
    <x v="0"/>
    <x v="0"/>
    <x v="0"/>
    <n v="96057479"/>
    <n v="635027.1"/>
    <n v="55134"/>
    <d v="2001-06-25T21:00:00"/>
    <d v="2001-06-29T21:00:00"/>
  </r>
  <r>
    <x v="45"/>
    <x v="2"/>
    <n v="4000"/>
    <n v="20"/>
    <n v="1349346"/>
    <d v="2001-06-06T11:02:39"/>
    <s v="Constellation Power Source, Inc."/>
    <x v="1"/>
    <x v="0"/>
    <x v="0"/>
    <x v="0"/>
    <x v="3"/>
    <n v="50780"/>
    <s v="US Pwr Phy Firm  Cinergy Peak            02-06Jul01      USD/MWh"/>
    <x v="3"/>
    <x v="0"/>
    <x v="0"/>
    <x v="0"/>
    <x v="0"/>
    <n v="61.75"/>
    <s v="GOZBOB12"/>
    <s v="FSTURM"/>
    <s v="ST-ECAR"/>
    <x v="0"/>
    <x v="0"/>
    <x v="0"/>
    <n v="96057479"/>
    <n v="635029.1"/>
    <n v="55134"/>
    <d v="2001-07-02T21:00:00"/>
    <d v="2001-07-06T21:00:00"/>
  </r>
  <r>
    <x v="45"/>
    <x v="2"/>
    <n v="4000"/>
    <n v="20"/>
    <n v="1349412"/>
    <d v="2001-06-06T11:17:52"/>
    <s v="Constellation Power Source, Inc."/>
    <x v="1"/>
    <x v="0"/>
    <x v="0"/>
    <x v="0"/>
    <x v="3"/>
    <n v="50780"/>
    <s v="US Pwr Phy Firm  Cinergy Peak            02-06Jul01      USD/MWh"/>
    <x v="3"/>
    <x v="0"/>
    <x v="0"/>
    <x v="0"/>
    <x v="0"/>
    <n v="61.25"/>
    <s v="GOZBOB12"/>
    <s v="FSTURM"/>
    <s v="ST-ECAR"/>
    <x v="0"/>
    <x v="0"/>
    <x v="0"/>
    <n v="96057479"/>
    <n v="635056.1"/>
    <n v="55134"/>
    <d v="2001-07-02T21:00:00"/>
    <d v="2001-07-06T21:00:00"/>
  </r>
  <r>
    <x v="45"/>
    <x v="2"/>
    <n v="4000"/>
    <n v="20"/>
    <n v="1349672"/>
    <d v="2001-06-06T11:58:16"/>
    <s v="Constellation Power Source, Inc."/>
    <x v="1"/>
    <x v="0"/>
    <x v="0"/>
    <x v="0"/>
    <x v="3"/>
    <n v="51356"/>
    <s v="US Pwr Phy Firm  Cinergy Peak            25-29Jun01      USD/MWh"/>
    <x v="1"/>
    <x v="3"/>
    <x v="0"/>
    <x v="0"/>
    <x v="0"/>
    <n v="56"/>
    <s v="GOZBOB12"/>
    <s v="CDORLAN"/>
    <s v="ST-ECAR"/>
    <x v="0"/>
    <x v="0"/>
    <x v="0"/>
    <n v="96057479"/>
    <n v="635235.1"/>
    <n v="55134"/>
    <d v="2001-06-25T21:00:00"/>
    <d v="2001-06-29T21:00:00"/>
  </r>
  <r>
    <x v="45"/>
    <x v="2"/>
    <n v="4000"/>
    <n v="20"/>
    <n v="1349860"/>
    <d v="2001-06-06T12:28:09"/>
    <s v="BP Energy Company"/>
    <x v="4"/>
    <x v="0"/>
    <x v="0"/>
    <x v="0"/>
    <x v="10"/>
    <n v="32893"/>
    <s v="US Pwr Phy Unp B ERCOT Peak              11-15Jun01      USD/MWh"/>
    <x v="1"/>
    <x v="3"/>
    <x v="0"/>
    <x v="0"/>
    <x v="0"/>
    <n v="41"/>
    <s v="MSMI1234"/>
    <s v="RBALLATO"/>
    <s v="ST-ERCOT"/>
    <x v="0"/>
    <x v="0"/>
    <x v="0"/>
    <n v="96060365"/>
    <n v="635319.1"/>
    <n v="12"/>
    <d v="2001-06-11T21:00:01"/>
    <d v="2001-06-15T21:00:01"/>
  </r>
  <r>
    <x v="45"/>
    <x v="2"/>
    <n v="24800"/>
    <n v="124"/>
    <n v="1349861"/>
    <d v="2001-06-06T12:28:30"/>
    <s v="BP Energy Company"/>
    <x v="4"/>
    <x v="0"/>
    <x v="0"/>
    <x v="0"/>
    <x v="10"/>
    <n v="41027"/>
    <s v="US Pwr Phy Unp B ERCOT Peak              Jul01           USD/MWh"/>
    <x v="3"/>
    <x v="0"/>
    <x v="0"/>
    <x v="0"/>
    <x v="0"/>
    <n v="58.5"/>
    <s v="MSMI1234"/>
    <s v="DSMITH3"/>
    <s v="LT-ERCOT"/>
    <x v="0"/>
    <x v="0"/>
    <x v="0"/>
    <n v="96060365"/>
    <n v="635320.1"/>
    <n v="12"/>
    <d v="2001-07-01T21:00:01"/>
    <d v="2001-07-31T21:00:01"/>
  </r>
  <r>
    <x v="45"/>
    <x v="2"/>
    <n v="4000"/>
    <n v="20"/>
    <n v="1349924"/>
    <d v="2001-06-06T12:34:25"/>
    <s v="Virginia Electric and Power Company"/>
    <x v="0"/>
    <x v="0"/>
    <x v="0"/>
    <x v="0"/>
    <x v="3"/>
    <n v="29089"/>
    <s v="US Pwr Phy Firm  PJM-W Peak              11-15Jun01      USD/MWh"/>
    <x v="3"/>
    <x v="0"/>
    <x v="0"/>
    <x v="0"/>
    <x v="0"/>
    <n v="42.5"/>
    <s v="PJMPower"/>
    <s v="JQUENET"/>
    <s v="ST-PJM"/>
    <x v="0"/>
    <x v="0"/>
    <x v="0"/>
    <m/>
    <n v="635331.1"/>
    <n v="3246"/>
    <d v="2001-06-11T21:00:01"/>
    <d v="2001-06-15T21:00:01"/>
  </r>
  <r>
    <x v="45"/>
    <x v="2"/>
    <n v="24000"/>
    <n v="120"/>
    <n v="1350008"/>
    <d v="2001-06-06T12:44:39"/>
    <s v="Aquila Energy Marketing Corporation"/>
    <x v="1"/>
    <x v="0"/>
    <x v="0"/>
    <x v="0"/>
    <x v="10"/>
    <n v="47332"/>
    <s v="US Pwr Phy Unp B ERCOT Peak              Sep02           USD/MWh"/>
    <x v="3"/>
    <x v="0"/>
    <x v="0"/>
    <x v="0"/>
    <x v="0"/>
    <n v="36.25"/>
    <s v="JEFFK003"/>
    <s v="DSMITH3"/>
    <s v="LT-ERCOT"/>
    <x v="0"/>
    <x v="0"/>
    <x v="0"/>
    <n v="96009016"/>
    <n v="635382.1"/>
    <n v="18"/>
    <d v="2002-09-01T00:00:00"/>
    <d v="2002-09-30T00:00:00"/>
  </r>
  <r>
    <x v="45"/>
    <x v="1"/>
    <n v="615000"/>
    <n v="153.75"/>
    <n v="1350180"/>
    <d v="2001-06-06T12:59:37"/>
    <s v="CMS Marketing, Services and Trading Company"/>
    <x v="1"/>
    <x v="0"/>
    <x v="0"/>
    <x v="1"/>
    <x v="12"/>
    <n v="48792"/>
    <s v="US Gas Phy Index GD/M Mich Con           Jul-Oct01       USD/MM"/>
    <x v="1"/>
    <x v="2"/>
    <x v="0"/>
    <x v="1"/>
    <x v="0"/>
    <n v="-1.4999999999999999E-2"/>
    <s v="CHRISW001"/>
    <s v="EOLSMGR2"/>
    <s v="ENA - IM Mkt Central MICH"/>
    <x v="2"/>
    <x v="0"/>
    <x v="1"/>
    <m/>
    <s v="VF0942.1 / 835236"/>
    <n v="53295"/>
    <d v="2001-07-01T00:00:00"/>
    <d v="2001-10-31T00:00:00"/>
  </r>
  <r>
    <x v="45"/>
    <x v="2"/>
    <n v="24000"/>
    <n v="120"/>
    <n v="1350444"/>
    <d v="2001-06-06T13:11:21"/>
    <s v="BP Energy Company"/>
    <x v="4"/>
    <x v="0"/>
    <x v="0"/>
    <x v="0"/>
    <x v="10"/>
    <n v="41031"/>
    <s v="US Pwr Phy Unp B ERCOT Peak              Sep01           USD/MWh"/>
    <x v="1"/>
    <x v="3"/>
    <x v="0"/>
    <x v="0"/>
    <x v="0"/>
    <n v="43"/>
    <s v="MSMI1234"/>
    <s v="DSMITH3"/>
    <s v="LT-ERCOT"/>
    <x v="0"/>
    <x v="0"/>
    <x v="0"/>
    <n v="96060365"/>
    <n v="635491.1"/>
    <n v="12"/>
    <d v="2001-09-01T21:00:01"/>
    <d v="2001-09-30T21:00:01"/>
  </r>
  <r>
    <x v="45"/>
    <x v="2"/>
    <n v="24800"/>
    <n v="124"/>
    <n v="1350584"/>
    <d v="2001-06-06T13:17:02"/>
    <s v="Williams Energy Marketing &amp; Trading Company"/>
    <x v="1"/>
    <x v="0"/>
    <x v="0"/>
    <x v="0"/>
    <x v="3"/>
    <n v="52461"/>
    <s v="US Pwr Phy Firm  COMED Peak              Aug01           USD/MWh"/>
    <x v="1"/>
    <x v="3"/>
    <x v="0"/>
    <x v="0"/>
    <x v="0"/>
    <n v="65.75"/>
    <s v="MARKTH11"/>
    <s v="FSTURM"/>
    <s v="LT-ECAR"/>
    <x v="0"/>
    <x v="0"/>
    <x v="0"/>
    <n v="96004396"/>
    <n v="635535.1"/>
    <n v="64245"/>
    <d v="2001-08-01T21:00:00"/>
    <d v="2001-08-31T21:00:00"/>
  </r>
  <r>
    <x v="45"/>
    <x v="2"/>
    <n v="24000"/>
    <n v="120"/>
    <n v="1350795"/>
    <d v="2001-06-06T13:31:46"/>
    <s v="BP Energy Company"/>
    <x v="4"/>
    <x v="0"/>
    <x v="0"/>
    <x v="0"/>
    <x v="10"/>
    <n v="47332"/>
    <s v="US Pwr Phy Unp B ERCOT Peak              Sep02           USD/MWh"/>
    <x v="1"/>
    <x v="3"/>
    <x v="0"/>
    <x v="0"/>
    <x v="0"/>
    <n v="36.25"/>
    <s v="MSMI1234"/>
    <s v="DSMITH3"/>
    <s v="LT-ERCOT"/>
    <x v="0"/>
    <x v="0"/>
    <x v="0"/>
    <n v="96060365"/>
    <n v="635567.1"/>
    <n v="12"/>
    <d v="2002-09-01T00:00:00"/>
    <d v="2002-09-30T00:00:00"/>
  </r>
  <r>
    <x v="45"/>
    <x v="2"/>
    <n v="4000"/>
    <n v="20"/>
    <n v="1351220"/>
    <d v="2001-06-06T14:03:01"/>
    <s v="Dynegy Power Marketing, Inc."/>
    <x v="1"/>
    <x v="0"/>
    <x v="0"/>
    <x v="0"/>
    <x v="3"/>
    <n v="29063"/>
    <s v="US Pwr Phy Firm  COMED Peak              11-15Jun01      USD/MWh"/>
    <x v="3"/>
    <x v="0"/>
    <x v="0"/>
    <x v="0"/>
    <x v="0"/>
    <n v="42.5"/>
    <s v="ZACHA007"/>
    <s v="MLORENZ"/>
    <s v="ST-Main"/>
    <x v="0"/>
    <x v="0"/>
    <x v="0"/>
    <n v="96020035"/>
    <n v="635662.1"/>
    <n v="71108"/>
    <d v="2001-06-11T21:00:01"/>
    <d v="2001-06-15T21:00:01"/>
  </r>
  <r>
    <x v="45"/>
    <x v="2"/>
    <n v="24800"/>
    <n v="124"/>
    <n v="1351362"/>
    <d v="2001-06-06T14:12:56"/>
    <s v="Williams Energy Marketing &amp; Trading Company"/>
    <x v="1"/>
    <x v="0"/>
    <x v="0"/>
    <x v="0"/>
    <x v="3"/>
    <n v="52461"/>
    <s v="US Pwr Phy Firm  COMED Peak              Aug01           USD/MWh"/>
    <x v="1"/>
    <x v="3"/>
    <x v="0"/>
    <x v="0"/>
    <x v="0"/>
    <n v="65"/>
    <s v="MARKTH11"/>
    <s v="FSTURM"/>
    <s v="LT-ECAR"/>
    <x v="0"/>
    <x v="0"/>
    <x v="0"/>
    <n v="96004396"/>
    <n v="635705.1"/>
    <n v="64245"/>
    <d v="2001-08-01T21:00:00"/>
    <d v="2001-08-31T21:00:00"/>
  </r>
  <r>
    <x v="45"/>
    <x v="0"/>
    <n v="9200"/>
    <n v="69"/>
    <n v="1351519"/>
    <d v="2001-06-06T14:49:49"/>
    <s v="Idaho Power Company, dba IDACORP Energy"/>
    <x v="4"/>
    <x v="0"/>
    <x v="0"/>
    <x v="0"/>
    <x v="0"/>
    <n v="29396"/>
    <s v="US Pwr Phy Firm  PALVE OffPk             08-30Jun01      USD/MWh"/>
    <x v="1"/>
    <x v="1"/>
    <x v="0"/>
    <x v="0"/>
    <x v="0"/>
    <n v="30"/>
    <s v="BHAM1234"/>
    <s v="HSALISBU"/>
    <s v="ST-SW"/>
    <x v="0"/>
    <x v="0"/>
    <x v="0"/>
    <n v="95001154"/>
    <n v="635819.1"/>
    <n v="76158"/>
    <d v="2001-06-08T21:00:01"/>
    <d v="2001-06-30T21:00:01"/>
  </r>
  <r>
    <x v="45"/>
    <x v="2"/>
    <n v="24000"/>
    <n v="120"/>
    <n v="1351588"/>
    <d v="2001-06-06T15:05:49"/>
    <s v="Virginia Electric and Power Company"/>
    <x v="0"/>
    <x v="0"/>
    <x v="0"/>
    <x v="0"/>
    <x v="3"/>
    <n v="3942"/>
    <s v="US Pwr Phy Firm  PJM-W Peak              Sep01           USD/MWh"/>
    <x v="3"/>
    <x v="0"/>
    <x v="0"/>
    <x v="0"/>
    <x v="0"/>
    <n v="39.25"/>
    <s v="PJMPower"/>
    <s v="RBENSON"/>
    <s v="LT-PJM"/>
    <x v="0"/>
    <x v="0"/>
    <x v="0"/>
    <m/>
    <n v="635863.1"/>
    <n v="3246"/>
    <d v="2001-09-01T14:12:00"/>
    <d v="2001-09-30T14:12:00"/>
  </r>
  <r>
    <x v="45"/>
    <x v="2"/>
    <n v="4000"/>
    <n v="20"/>
    <n v="1351690"/>
    <d v="2001-06-06T15:41:12"/>
    <s v="Virginia Electric and Power Company"/>
    <x v="0"/>
    <x v="0"/>
    <x v="0"/>
    <x v="0"/>
    <x v="3"/>
    <n v="29089"/>
    <s v="US Pwr Phy Firm  PJM-W Peak              11-15Jun01      USD/MWh"/>
    <x v="3"/>
    <x v="0"/>
    <x v="0"/>
    <x v="0"/>
    <x v="0"/>
    <n v="43.75"/>
    <s v="PJMPower"/>
    <s v="JQUENET"/>
    <s v="ST-PJM"/>
    <x v="0"/>
    <x v="0"/>
    <x v="0"/>
    <m/>
    <n v="635948.1"/>
    <n v="3246"/>
    <d v="2001-06-11T21:00:01"/>
    <d v="2001-06-15T21:00:0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7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0"/>
    <x v="1"/>
    <x v="0"/>
    <x v="1"/>
    <x v="1"/>
    <x v="1"/>
    <x v="1"/>
    <x v="1"/>
    <x v="0"/>
    <x v="0"/>
    <x v="0"/>
    <x v="1"/>
    <x v="0"/>
    <x v="1"/>
    <x v="1"/>
    <x v="0"/>
    <x v="1"/>
    <x v="0"/>
    <x v="1"/>
    <x v="1"/>
    <x v="1"/>
    <x v="1"/>
    <x v="1"/>
  </r>
  <r>
    <x v="1"/>
    <x v="1"/>
    <x v="2"/>
    <x v="2"/>
    <x v="1"/>
    <x v="0"/>
    <x v="0"/>
    <x v="2"/>
    <x v="0"/>
    <x v="1"/>
    <x v="2"/>
    <x v="2"/>
    <x v="0"/>
    <x v="2"/>
    <x v="0"/>
    <x v="0"/>
    <x v="0"/>
    <x v="2"/>
    <x v="0"/>
    <x v="2"/>
    <x v="2"/>
    <x v="0"/>
    <x v="1"/>
    <x v="0"/>
    <x v="1"/>
    <x v="2"/>
    <x v="1"/>
    <x v="1"/>
    <x v="1"/>
  </r>
  <r>
    <x v="1"/>
    <x v="1"/>
    <x v="3"/>
    <x v="3"/>
    <x v="1"/>
    <x v="0"/>
    <x v="0"/>
    <x v="3"/>
    <x v="0"/>
    <x v="1"/>
    <x v="1"/>
    <x v="1"/>
    <x v="0"/>
    <x v="2"/>
    <x v="0"/>
    <x v="0"/>
    <x v="0"/>
    <x v="3"/>
    <x v="0"/>
    <x v="1"/>
    <x v="1"/>
    <x v="0"/>
    <x v="1"/>
    <x v="0"/>
    <x v="1"/>
    <x v="3"/>
    <x v="1"/>
    <x v="1"/>
    <x v="1"/>
  </r>
  <r>
    <x v="2"/>
    <x v="2"/>
    <x v="4"/>
    <x v="4"/>
    <x v="2"/>
    <x v="0"/>
    <x v="0"/>
    <x v="4"/>
    <x v="1"/>
    <x v="2"/>
    <x v="3"/>
    <x v="3"/>
    <x v="0"/>
    <x v="3"/>
    <x v="0"/>
    <x v="1"/>
    <x v="0"/>
    <x v="4"/>
    <x v="0"/>
    <x v="3"/>
    <x v="3"/>
    <x v="1"/>
    <x v="0"/>
    <x v="1"/>
    <x v="2"/>
    <x v="4"/>
    <x v="2"/>
    <x v="2"/>
    <x v="2"/>
  </r>
  <r>
    <x v="2"/>
    <x v="2"/>
    <x v="5"/>
    <x v="5"/>
    <x v="2"/>
    <x v="0"/>
    <x v="0"/>
    <x v="5"/>
    <x v="1"/>
    <x v="2"/>
    <x v="4"/>
    <x v="4"/>
    <x v="2"/>
    <x v="1"/>
    <x v="0"/>
    <x v="1"/>
    <x v="0"/>
    <x v="5"/>
    <x v="0"/>
    <x v="4"/>
    <x v="4"/>
    <x v="1"/>
    <x v="0"/>
    <x v="1"/>
    <x v="2"/>
    <x v="5"/>
    <x v="2"/>
    <x v="3"/>
    <x v="3"/>
  </r>
  <r>
    <x v="2"/>
    <x v="1"/>
    <x v="6"/>
    <x v="6"/>
    <x v="3"/>
    <x v="0"/>
    <x v="0"/>
    <x v="6"/>
    <x v="0"/>
    <x v="1"/>
    <x v="5"/>
    <x v="5"/>
    <x v="0"/>
    <x v="2"/>
    <x v="0"/>
    <x v="0"/>
    <x v="0"/>
    <x v="6"/>
    <x v="0"/>
    <x v="1"/>
    <x v="1"/>
    <x v="0"/>
    <x v="0"/>
    <x v="0"/>
    <x v="3"/>
    <x v="6"/>
    <x v="3"/>
    <x v="4"/>
    <x v="4"/>
  </r>
  <r>
    <x v="2"/>
    <x v="1"/>
    <x v="7"/>
    <x v="7"/>
    <x v="3"/>
    <x v="0"/>
    <x v="0"/>
    <x v="7"/>
    <x v="0"/>
    <x v="1"/>
    <x v="6"/>
    <x v="6"/>
    <x v="0"/>
    <x v="2"/>
    <x v="0"/>
    <x v="0"/>
    <x v="0"/>
    <x v="7"/>
    <x v="0"/>
    <x v="5"/>
    <x v="5"/>
    <x v="0"/>
    <x v="0"/>
    <x v="0"/>
    <x v="3"/>
    <x v="7"/>
    <x v="3"/>
    <x v="4"/>
    <x v="4"/>
  </r>
  <r>
    <x v="2"/>
    <x v="1"/>
    <x v="8"/>
    <x v="8"/>
    <x v="3"/>
    <x v="0"/>
    <x v="0"/>
    <x v="8"/>
    <x v="0"/>
    <x v="1"/>
    <x v="6"/>
    <x v="6"/>
    <x v="1"/>
    <x v="1"/>
    <x v="0"/>
    <x v="0"/>
    <x v="0"/>
    <x v="8"/>
    <x v="0"/>
    <x v="5"/>
    <x v="5"/>
    <x v="0"/>
    <x v="0"/>
    <x v="0"/>
    <x v="3"/>
    <x v="8"/>
    <x v="3"/>
    <x v="4"/>
    <x v="4"/>
  </r>
  <r>
    <x v="2"/>
    <x v="1"/>
    <x v="9"/>
    <x v="9"/>
    <x v="3"/>
    <x v="0"/>
    <x v="0"/>
    <x v="9"/>
    <x v="0"/>
    <x v="1"/>
    <x v="6"/>
    <x v="6"/>
    <x v="0"/>
    <x v="2"/>
    <x v="0"/>
    <x v="0"/>
    <x v="0"/>
    <x v="7"/>
    <x v="0"/>
    <x v="5"/>
    <x v="5"/>
    <x v="0"/>
    <x v="0"/>
    <x v="0"/>
    <x v="3"/>
    <x v="9"/>
    <x v="3"/>
    <x v="4"/>
    <x v="4"/>
  </r>
  <r>
    <x v="2"/>
    <x v="1"/>
    <x v="10"/>
    <x v="10"/>
    <x v="3"/>
    <x v="0"/>
    <x v="0"/>
    <x v="10"/>
    <x v="0"/>
    <x v="1"/>
    <x v="6"/>
    <x v="6"/>
    <x v="1"/>
    <x v="1"/>
    <x v="0"/>
    <x v="0"/>
    <x v="0"/>
    <x v="8"/>
    <x v="0"/>
    <x v="5"/>
    <x v="5"/>
    <x v="0"/>
    <x v="0"/>
    <x v="0"/>
    <x v="3"/>
    <x v="10"/>
    <x v="3"/>
    <x v="4"/>
    <x v="4"/>
  </r>
  <r>
    <x v="2"/>
    <x v="1"/>
    <x v="11"/>
    <x v="11"/>
    <x v="3"/>
    <x v="0"/>
    <x v="0"/>
    <x v="11"/>
    <x v="0"/>
    <x v="1"/>
    <x v="7"/>
    <x v="7"/>
    <x v="1"/>
    <x v="1"/>
    <x v="0"/>
    <x v="0"/>
    <x v="0"/>
    <x v="9"/>
    <x v="0"/>
    <x v="2"/>
    <x v="2"/>
    <x v="0"/>
    <x v="0"/>
    <x v="0"/>
    <x v="3"/>
    <x v="11"/>
    <x v="3"/>
    <x v="4"/>
    <x v="4"/>
  </r>
  <r>
    <x v="2"/>
    <x v="1"/>
    <x v="12"/>
    <x v="12"/>
    <x v="1"/>
    <x v="0"/>
    <x v="0"/>
    <x v="12"/>
    <x v="0"/>
    <x v="1"/>
    <x v="7"/>
    <x v="7"/>
    <x v="0"/>
    <x v="2"/>
    <x v="0"/>
    <x v="0"/>
    <x v="0"/>
    <x v="10"/>
    <x v="0"/>
    <x v="2"/>
    <x v="2"/>
    <x v="0"/>
    <x v="1"/>
    <x v="0"/>
    <x v="1"/>
    <x v="12"/>
    <x v="1"/>
    <x v="4"/>
    <x v="4"/>
  </r>
  <r>
    <x v="2"/>
    <x v="1"/>
    <x v="13"/>
    <x v="13"/>
    <x v="1"/>
    <x v="0"/>
    <x v="0"/>
    <x v="13"/>
    <x v="0"/>
    <x v="1"/>
    <x v="7"/>
    <x v="7"/>
    <x v="0"/>
    <x v="2"/>
    <x v="0"/>
    <x v="0"/>
    <x v="0"/>
    <x v="11"/>
    <x v="0"/>
    <x v="2"/>
    <x v="2"/>
    <x v="0"/>
    <x v="1"/>
    <x v="0"/>
    <x v="1"/>
    <x v="13"/>
    <x v="1"/>
    <x v="4"/>
    <x v="4"/>
  </r>
  <r>
    <x v="2"/>
    <x v="1"/>
    <x v="14"/>
    <x v="14"/>
    <x v="1"/>
    <x v="0"/>
    <x v="0"/>
    <x v="14"/>
    <x v="0"/>
    <x v="1"/>
    <x v="7"/>
    <x v="7"/>
    <x v="1"/>
    <x v="1"/>
    <x v="0"/>
    <x v="0"/>
    <x v="0"/>
    <x v="12"/>
    <x v="0"/>
    <x v="2"/>
    <x v="2"/>
    <x v="0"/>
    <x v="1"/>
    <x v="0"/>
    <x v="1"/>
    <x v="14"/>
    <x v="1"/>
    <x v="4"/>
    <x v="4"/>
  </r>
  <r>
    <x v="2"/>
    <x v="1"/>
    <x v="15"/>
    <x v="15"/>
    <x v="4"/>
    <x v="0"/>
    <x v="0"/>
    <x v="15"/>
    <x v="0"/>
    <x v="1"/>
    <x v="5"/>
    <x v="5"/>
    <x v="1"/>
    <x v="1"/>
    <x v="0"/>
    <x v="0"/>
    <x v="0"/>
    <x v="13"/>
    <x v="0"/>
    <x v="1"/>
    <x v="1"/>
    <x v="0"/>
    <x v="0"/>
    <x v="0"/>
    <x v="4"/>
    <x v="15"/>
    <x v="4"/>
    <x v="4"/>
    <x v="4"/>
  </r>
  <r>
    <x v="2"/>
    <x v="1"/>
    <x v="16"/>
    <x v="16"/>
    <x v="5"/>
    <x v="0"/>
    <x v="0"/>
    <x v="16"/>
    <x v="0"/>
    <x v="1"/>
    <x v="7"/>
    <x v="7"/>
    <x v="1"/>
    <x v="1"/>
    <x v="0"/>
    <x v="0"/>
    <x v="0"/>
    <x v="14"/>
    <x v="0"/>
    <x v="2"/>
    <x v="2"/>
    <x v="0"/>
    <x v="0"/>
    <x v="0"/>
    <x v="5"/>
    <x v="16"/>
    <x v="5"/>
    <x v="4"/>
    <x v="4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67">
  <r>
    <d v="2001-03-28T00:00:0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3-28T00:00:0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3-28T00:00:0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4-04T00:00:00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n v="37012.564583333296"/>
    <n v="37042.564583333296"/>
  </r>
  <r>
    <d v="2001-04-10T00:00:00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n v="37012.564583333296"/>
    <n v="37042.564583333296"/>
  </r>
  <r>
    <d v="2001-04-10T00:00:00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n v="37073.715972222199"/>
    <n v="37134.715972222199"/>
  </r>
  <r>
    <d v="2001-04-17T00:00:00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n v="37043.715972222199"/>
    <n v="37072.715972222199"/>
  </r>
  <r>
    <d v="2001-04-17T00:00:00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n v="37012.564583333296"/>
    <n v="37042.564583333296"/>
  </r>
  <r>
    <d v="2001-04-17T00:00:00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n v="37012.875"/>
    <n v="37042.875"/>
  </r>
  <r>
    <d v="2001-04-17T00:00:00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n v="37043.875"/>
    <n v="37072.875"/>
  </r>
  <r>
    <d v="2001-04-18T00:00:00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n v="37012.875"/>
    <n v="37042.875"/>
  </r>
  <r>
    <d v="2001-04-18T00:00:00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d v="2001-04-18T00:00:00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d v="2001-04-19T00:00:00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n v="37043.875"/>
    <n v="37072.875"/>
  </r>
  <r>
    <d v="2001-04-20T00:00:00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d v="2001-06-01T00:00:00"/>
    <d v="2001-06-30T00:00:00"/>
  </r>
  <r>
    <d v="2001-04-23T00:00:00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d v="2001-04-24T00:00:00"/>
    <d v="2001-04-24T00:00:00"/>
  </r>
  <r>
    <d v="2001-04-23T00:00:00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d v="2001-05-01T00:00:00"/>
    <d v="2001-05-31T00:00:00"/>
  </r>
  <r>
    <d v="2001-04-24T00:00:00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d v="2001-04-30T00:00:00"/>
    <d v="2001-05-04T00:00:00"/>
  </r>
  <r>
    <d v="2001-04-24T00:00:00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d v="2001-10-01T00:00:00"/>
    <d v="2001-12-31T00:00:00"/>
  </r>
  <r>
    <d v="2001-04-24T00:00:00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d v="2001-04-24T00:00:00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d v="2001-04-24T00:00:00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4T00:00:00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4T00:00:00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5T00:00:00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d v="2001-05-01T00:00:00"/>
    <d v="2001-05-31T00:00:00"/>
  </r>
  <r>
    <d v="2001-04-25T00:00:00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d v="2001-04-26T00:00:00"/>
    <d v="2001-04-26T00:00:00"/>
  </r>
  <r>
    <d v="2001-04-25T00:00:00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d v="2001-05-01T00:00:00"/>
    <d v="2001-05-31T00:00:00"/>
  </r>
  <r>
    <d v="2001-04-25T00:00:00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d v="2001-04-25T00:00:00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d v="2001-04-25T00:00:00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d v="2001-04-30T00:00:00"/>
    <d v="2001-05-04T00:00:00"/>
  </r>
  <r>
    <d v="2001-04-26T00:00:0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d v="2001-05-01T00:00:00"/>
    <d v="2001-05-31T00:00:00"/>
  </r>
  <r>
    <d v="2001-04-26T00:00:0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d v="2001-05-01T00:00:00"/>
    <d v="2001-05-31T00:00:00"/>
  </r>
  <r>
    <d v="2001-04-26T00:00:0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d v="2001-11-01T00:00:00"/>
    <d v="2002-03-31T00:00:00"/>
  </r>
  <r>
    <d v="2001-04-26T00:00:0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d v="2001-06-01T00:00:00"/>
    <d v="2001-06-30T00:00:00"/>
  </r>
  <r>
    <d v="2001-04-26T00:00:0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d v="2001-04-26T00:00:0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d v="2001-04-26T00:00:0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d v="2001-05-01T00:00:00"/>
    <d v="2001-05-31T00:00:00"/>
  </r>
  <r>
    <d v="2001-04-26T00:00:0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d v="2001-05-01T00:00:00"/>
    <d v="2001-05-31T00:00:00"/>
  </r>
  <r>
    <d v="2001-04-26T00:00:0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d v="2001-05-01T00:00:00"/>
    <d v="2001-05-31T00:00:00"/>
  </r>
  <r>
    <d v="2001-04-26T00:00:0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d v="2001-05-01T00:00:00"/>
    <d v="2001-05-31T00:00:00"/>
  </r>
  <r>
    <d v="2001-04-27T00:00:00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d v="2001-04-30T00:00:00"/>
    <d v="2001-04-30T00:00:00"/>
  </r>
  <r>
    <d v="2001-04-27T00:00:00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d v="2001-06-01T00:00:00"/>
    <d v="2001-06-30T00:00:00"/>
  </r>
  <r>
    <d v="2001-04-27T00:00:00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d v="2001-10-01T00:00:00"/>
    <d v="2001-12-31T00:00:00"/>
  </r>
  <r>
    <d v="2001-04-27T00:00:00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d v="2001-04-27T00:00:00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d v="2001-04-30T00:00:00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d v="2001-05-07T00:00:00"/>
    <d v="2001-05-11T00:00:00"/>
  </r>
  <r>
    <d v="2001-04-30T00:00:00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d v="2001-05-01T00:00:00"/>
    <d v="2001-05-31T00:00:00"/>
  </r>
  <r>
    <d v="2001-04-30T00:00:00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d v="2001-09-01T00:00:00"/>
    <d v="2001-09-30T00:00:00"/>
  </r>
  <r>
    <d v="2001-04-30T00:00:00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d v="2001-05-02T00:00:00"/>
    <d v="2001-05-04T00:00:00"/>
  </r>
  <r>
    <d v="2001-04-30T00:00:00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d v="2001-05-02T00:00:00"/>
    <d v="2001-05-31T00:00:00"/>
  </r>
  <r>
    <d v="2001-05-01T00:00:00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d v="2001-05-02T00:00:00"/>
    <d v="2001-05-04T00:00:00"/>
  </r>
  <r>
    <d v="2001-05-01T00:00:00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d v="2001-05-07T00:00:00"/>
    <d v="2001-05-11T00:00:00"/>
  </r>
  <r>
    <d v="2001-05-02T00:00:00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d v="2001-06-01T00:00:00"/>
    <d v="2001-10-31T00:00:00"/>
  </r>
  <r>
    <d v="2001-05-02T00:00:00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d v="2002-01-01T00:00:00"/>
    <d v="2002-02-28T00:00:00"/>
  </r>
  <r>
    <d v="2001-05-03T00:00:00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d v="2001-05-03T00:00:00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d v="2001-05-03T00:00:00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d v="2001-05-03T00:00:00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d v="2001-05-03T00:00:00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d v="2001-06-01T14:12:00"/>
    <d v="2001-06-30T14:12:00"/>
  </r>
  <r>
    <d v="2001-05-04T00:00:00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d v="2001-06-01T00:00:00"/>
    <d v="2001-06-30T00:00:00"/>
  </r>
  <r>
    <d v="2001-05-07T00:00:00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d v="2001-06-01T00:00:00"/>
    <d v="2001-06-30T00:00:00"/>
  </r>
  <r>
    <d v="2001-05-07T00:00:00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d v="2001-06-01T00:00:00"/>
    <d v="2001-06-30T00:00:00"/>
  </r>
  <r>
    <d v="2001-05-08T00:00:00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n v="37165.564583333296"/>
    <n v="37256.564583333296"/>
  </r>
  <r>
    <d v="2001-05-09T00:00:00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d v="2001-06-01T00:00:00"/>
    <d v="2001-06-30T00:00:00"/>
  </r>
  <r>
    <d v="2001-05-10T00:00:0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d v="2001-06-01T00:00:00"/>
    <d v="2001-06-30T00:00:00"/>
  </r>
  <r>
    <d v="2001-05-10T00:00:0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d v="2001-06-01T00:00:00"/>
    <d v="2001-06-30T00:00:00"/>
  </r>
  <r>
    <d v="2001-05-10T00:00:0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d v="2001-11-01T00:00:00"/>
    <d v="2002-03-31T00:00:00"/>
  </r>
  <r>
    <d v="2001-05-10T00:00:0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d v="2001-06-01T00:00:00"/>
    <d v="2001-06-30T00:00:00"/>
  </r>
  <r>
    <d v="2001-05-11T00:00:00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d v="2001-05-14T00:00:00"/>
    <d v="2001-05-14T00:00:00"/>
  </r>
  <r>
    <d v="2001-05-11T00:00:00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d v="2002-07-01T00:00:00"/>
    <d v="2002-08-31T00:00:00"/>
  </r>
  <r>
    <d v="2001-05-11T00:00:00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d v="2001-05-15T00:00:00"/>
    <d v="2001-05-31T00:00:00"/>
  </r>
  <r>
    <d v="2001-05-15T00:00:00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d v="2001-05-16T00:00:00"/>
    <d v="2001-05-16T00:00:00"/>
  </r>
  <r>
    <d v="2001-05-15T00:00:00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d v="2001-11-01T00:00:00"/>
    <d v="2002-03-31T00:00:00"/>
  </r>
  <r>
    <d v="2001-05-16T00:00:00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d v="2001-05-17T00:00:00"/>
    <d v="2001-05-17T00:00:00"/>
  </r>
  <r>
    <d v="2001-05-16T00:00:00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d v="2001-06-01T00:00:00"/>
    <d v="2001-10-31T00:00:00"/>
  </r>
  <r>
    <d v="2001-05-16T00:00:00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d v="2001-06-01T00:00:00"/>
    <d v="2001-10-31T00:00:00"/>
  </r>
  <r>
    <d v="2001-05-16T00:00:00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d v="2001-05-16T00:00:00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d v="2001-06-01T00:00:00"/>
    <d v="2001-06-30T00:00:00"/>
  </r>
  <r>
    <d v="2001-05-16T00:00:00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d v="2001-11-01T00:00:00"/>
    <d v="2002-03-31T00:00:00"/>
  </r>
  <r>
    <d v="2001-05-16T00:00:00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d v="2001-11-01T00:00:00"/>
    <d v="2002-03-31T00:00:00"/>
  </r>
  <r>
    <d v="2001-05-16T00:00:00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d v="2001-06-01T00:00:00"/>
    <d v="2001-10-31T00:00:00"/>
  </r>
  <r>
    <d v="2001-05-16T00:00:00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d v="2001-05-17T00:00:00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d v="2001-05-18T00:00:00"/>
    <d v="2001-05-19T00:00:00"/>
  </r>
  <r>
    <d v="2001-05-17T00:00:00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d v="2001-05-17T00:00:00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d v="2001-06-01T00:00:00"/>
    <d v="2001-10-31T00:00:00"/>
  </r>
  <r>
    <d v="2001-05-17T00:00:00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d v="2001-05-18T00:00:00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d v="2001-06-01T00:00:00"/>
    <d v="2001-06-30T00:00:00"/>
  </r>
  <r>
    <d v="2001-05-18T00:00:00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d v="2001-06-01T00:00:00"/>
    <d v="2001-06-30T00:00:00"/>
  </r>
  <r>
    <d v="2001-05-18T00:00:00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d v="2001-06-01T00:00:00"/>
    <d v="2001-06-30T00:00:00"/>
  </r>
  <r>
    <d v="2001-05-18T00:00:00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d v="2001-05-22T00:00:00"/>
    <d v="2001-05-25T00:00:00"/>
  </r>
  <r>
    <d v="2001-05-18T00:00:00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d v="2001-06-01T00:00:00"/>
    <d v="2001-06-30T00:00:00"/>
  </r>
  <r>
    <d v="2001-05-21T00:00:00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d v="2001-06-01T00:00:00"/>
    <d v="2001-06-30T00:00:00"/>
  </r>
  <r>
    <d v="2001-05-21T00:00:00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d v="2001-06-01T00:00:00"/>
    <d v="2001-06-30T00:00:00"/>
  </r>
  <r>
    <d v="2001-05-22T00:00:00"/>
    <d v="2001-05-22T07:36:00"/>
    <s v="Reliant Energy Services, Inc."/>
    <x v="0"/>
    <x v="0"/>
    <x v="0"/>
    <x v="0"/>
    <x v="1"/>
    <n v="3942"/>
    <s v="US Pwr Phy Firm  PJM-W Peak              Sep01           USD/MWh"/>
    <x v="0"/>
    <x v="5"/>
    <x v="0"/>
    <x v="0"/>
    <n v="41.25"/>
    <x v="4"/>
    <n v="12240"/>
    <d v="2001-09-01T00:00:00"/>
    <d v="2001-09-30T00:00:00"/>
  </r>
  <r>
    <d v="2001-05-22T00:00:00"/>
    <d v="2001-05-22T07:46:00"/>
    <s v="Mirant Americas Energy Marketing, L.P."/>
    <x v="0"/>
    <x v="0"/>
    <x v="0"/>
    <x v="0"/>
    <x v="1"/>
    <n v="29082"/>
    <s v="US Pwr Phy Firm  NEPOOL Peak             23May01         USD/MWh"/>
    <x v="2"/>
    <x v="1"/>
    <x v="0"/>
    <x v="0"/>
    <n v="49.5"/>
    <x v="4"/>
    <n v="408"/>
    <d v="2001-05-23T00:00:00"/>
    <d v="2001-05-23T00:00:00"/>
  </r>
  <r>
    <d v="2001-05-22T00:00:00"/>
    <d v="2001-05-22T08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4.25"/>
    <x v="4"/>
    <n v="12240"/>
    <d v="2001-06-01T00:00:00"/>
    <d v="2001-06-30T00:00:00"/>
  </r>
  <r>
    <d v="2001-05-22T00:00:00"/>
    <d v="2001-05-22T09:04:00"/>
    <s v="PG&amp;E Energy Trading-Gas Corporation"/>
    <x v="2"/>
    <x v="0"/>
    <x v="0"/>
    <x v="1"/>
    <x v="3"/>
    <n v="48724"/>
    <s v="US Gas Swap      Nymex                   Jan-Dec02       USD/MM"/>
    <x v="0"/>
    <x v="10"/>
    <x v="1"/>
    <x v="0"/>
    <n v="4.335"/>
    <x v="3"/>
    <n v="182500"/>
    <d v="2002-01-01T00:00:00"/>
    <d v="2002-12-31T00:00:00"/>
  </r>
  <r>
    <d v="2001-05-22T00:00:00"/>
    <d v="2001-05-22T09:05:00"/>
    <s v="PG&amp;E Energy Trading-Gas Corporation"/>
    <x v="2"/>
    <x v="0"/>
    <x v="0"/>
    <x v="1"/>
    <x v="3"/>
    <n v="43378"/>
    <s v="US Gas Swap      Nymex                   Jun01           USD/MM"/>
    <x v="0"/>
    <x v="3"/>
    <x v="1"/>
    <x v="0"/>
    <n v="4.08"/>
    <x v="1"/>
    <n v="75000"/>
    <d v="2001-06-01T00:00:00"/>
    <d v="2001-06-30T00:00:00"/>
  </r>
  <r>
    <d v="2001-05-22T00:00:00"/>
    <d v="2001-05-22T10:57:00"/>
    <s v="Avista Energy, Inc."/>
    <x v="0"/>
    <x v="0"/>
    <x v="0"/>
    <x v="0"/>
    <x v="4"/>
    <n v="50450"/>
    <s v="US Pwr Phy CAISO SP15 Peak               Oct-Dec02       USD/MWh"/>
    <x v="0"/>
    <x v="0"/>
    <x v="0"/>
    <x v="0"/>
    <n v="48"/>
    <x v="3"/>
    <n v="31539.25"/>
    <d v="2002-10-01T00:00:00"/>
    <d v="2002-12-31T00:00:00"/>
  </r>
  <r>
    <d v="2001-05-22T00:00:00"/>
    <d v="2001-05-22T13:15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0875000000000004"/>
    <x v="5"/>
    <n v="75000"/>
    <d v="2001-06-01T00:00:00"/>
    <d v="2001-06-30T00:00:00"/>
  </r>
  <r>
    <d v="2001-05-22T00:00:00"/>
    <d v="2001-05-22T14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7.75"/>
    <x v="4"/>
    <n v="12240"/>
    <d v="2001-06-01T00:00:00"/>
    <d v="2001-06-30T00:00:00"/>
  </r>
  <r>
    <d v="2001-05-23T00:00:00"/>
    <d v="2001-05-23T06:55:00"/>
    <s v="Reliant Energy Services, Inc."/>
    <x v="4"/>
    <x v="0"/>
    <x v="0"/>
    <x v="0"/>
    <x v="1"/>
    <n v="3749"/>
    <s v="US Pwr Phy Firm  Cinergy Peak            Jun01           USD/MWh"/>
    <x v="2"/>
    <x v="1"/>
    <x v="0"/>
    <x v="0"/>
    <n v="57.75"/>
    <x v="4"/>
    <n v="12240"/>
    <d v="2001-06-01T00:00:00"/>
    <d v="2001-06-30T00:00:00"/>
  </r>
  <r>
    <d v="2001-05-23T00:00:00"/>
    <d v="2001-05-23T13:05:00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n v="110"/>
    <x v="4"/>
    <n v="7714.75"/>
    <d v="2001-09-01T00:00:00"/>
    <d v="2001-09-30T00:00:00"/>
  </r>
  <r>
    <d v="2001-05-24T00:00:00"/>
    <d v="2001-05-24T08:45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d v="2001-05-24T00:00:00"/>
    <d v="2001-05-24T08:46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d v="2001-05-24T00:00:00"/>
    <d v="2001-05-24T12:45:00"/>
    <s v="PG&amp;E Energy Trading - Power, L.P."/>
    <x v="0"/>
    <x v="0"/>
    <x v="0"/>
    <x v="0"/>
    <x v="1"/>
    <n v="32554"/>
    <s v="US Pwr Phy Firm  PJM-W Peak              Jun01           USD/MWh"/>
    <x v="0"/>
    <x v="5"/>
    <x v="0"/>
    <x v="0"/>
    <n v="61.25"/>
    <x v="1"/>
    <n v="12240"/>
    <d v="2001-06-01T00:00:00"/>
    <d v="2001-06-30T00:00:00"/>
  </r>
  <r>
    <d v="2001-05-24T00:00:00"/>
    <d v="2001-05-24T13:20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2:00"/>
    <s v="American Electric Power Company Inc."/>
    <x v="4"/>
    <x v="0"/>
    <x v="0"/>
    <x v="0"/>
    <x v="1"/>
    <n v="34035"/>
    <s v="US Pwr Phy Firm  PJM-W OffPk             Jul-Aug01       USD/MWh"/>
    <x v="0"/>
    <x v="5"/>
    <x v="0"/>
    <x v="0"/>
    <n v="29.75"/>
    <x v="2"/>
    <n v="38970.720000000001"/>
    <d v="2001-07-01T00:00:00"/>
    <d v="2001-08-31T00:00:00"/>
  </r>
  <r>
    <d v="2001-05-24T00:00:00"/>
    <d v="2001-05-24T14:21:00"/>
    <s v="e prime, inc."/>
    <x v="3"/>
    <x v="0"/>
    <x v="0"/>
    <x v="1"/>
    <x v="2"/>
    <n v="36135"/>
    <s v="US Gas Basis     NWPL RkyMtn             Jun01           USD/MM"/>
    <x v="0"/>
    <x v="2"/>
    <x v="1"/>
    <x v="0"/>
    <n v="-1.26"/>
    <x v="4"/>
    <n v="150000"/>
    <d v="2001-06-01T00:00:00"/>
    <d v="2001-06-30T00:00:00"/>
  </r>
  <r>
    <d v="2001-05-24T00:00:00"/>
    <d v="2001-05-24T14:25:00"/>
    <s v="Cinergy Marketing &amp; Trading, LLC"/>
    <x v="1"/>
    <x v="0"/>
    <x v="0"/>
    <x v="0"/>
    <x v="1"/>
    <n v="26302"/>
    <s v="US Pwr Phy Firm  TVA Peak                Jun01           USD/MWh"/>
    <x v="0"/>
    <x v="5"/>
    <x v="0"/>
    <x v="0"/>
    <n v="64.25"/>
    <x v="2"/>
    <n v="12240"/>
    <d v="2001-06-01T00:00:00"/>
    <d v="2001-06-30T00:00:00"/>
  </r>
  <r>
    <d v="2001-05-24T00:00:00"/>
    <d v="2001-05-24T14:25:00"/>
    <s v="Cinergy Marketing &amp; Trading, LLC"/>
    <x v="1"/>
    <x v="0"/>
    <x v="0"/>
    <x v="0"/>
    <x v="1"/>
    <n v="51370"/>
    <s v="US Pwr Phy Firm  TVA Peak                04-08Jun01      USD/MWh"/>
    <x v="0"/>
    <x v="5"/>
    <x v="0"/>
    <x v="0"/>
    <n v="64.25"/>
    <x v="2"/>
    <n v="2856.14"/>
    <d v="2001-06-04T00:00:00"/>
    <d v="2001-06-08T00:00:00"/>
  </r>
  <r>
    <d v="2001-05-25T00:00:00"/>
    <d v="2001-05-25T08:43:00"/>
    <s v="Aquila Risk Management Corporation"/>
    <x v="1"/>
    <x v="0"/>
    <x v="0"/>
    <x v="1"/>
    <x v="2"/>
    <n v="29762"/>
    <s v="US Gas Basis     NGI Chicago             Nov01-Mar02     USD/MM"/>
    <x v="6"/>
    <x v="1"/>
    <x v="1"/>
    <x v="0"/>
    <n v="0.16500000000000001"/>
    <x v="8"/>
    <n v="3020000"/>
    <d v="2001-11-01T00:00:00"/>
    <d v="2002-03-31T00:00:00"/>
  </r>
  <r>
    <d v="2001-05-25T00:00:00"/>
    <d v="2001-05-25T11:17:00"/>
    <s v="Torch Energy TM, Inc."/>
    <x v="3"/>
    <x v="0"/>
    <x v="0"/>
    <x v="1"/>
    <x v="12"/>
    <n v="40041"/>
    <s v="US Gas Phy Index IF NGPL STX             Jun01           USD/MM"/>
    <x v="0"/>
    <x v="2"/>
    <x v="1"/>
    <x v="0"/>
    <n v="-1.4999999999999999E-2"/>
    <x v="1"/>
    <n v="150000"/>
    <d v="2001-06-01T00:00:00"/>
    <d v="2001-06-30T00:00:00"/>
  </r>
  <r>
    <d v="2001-05-25T00:00:00"/>
    <d v="2001-05-25T12:32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d v="2001-05-25T00:00:00"/>
    <d v="2001-05-25T12:33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d v="2001-05-29T00:00:00"/>
    <d v="2001-05-29T11:00:00"/>
    <s v="Tenaska Marketing Ventures"/>
    <x v="1"/>
    <x v="0"/>
    <x v="0"/>
    <x v="1"/>
    <x v="2"/>
    <n v="36100"/>
    <s v="US Gas Basis     NGI Chicago             Jun01           USD/MM"/>
    <x v="4"/>
    <x v="1"/>
    <x v="1"/>
    <x v="0"/>
    <n v="8.7499999999999994E-2"/>
    <x v="8"/>
    <n v="150000"/>
    <d v="2001-06-01T00:00:00"/>
    <d v="2001-06-30T00:00:00"/>
  </r>
  <r>
    <d v="2001-05-29T00:00:00"/>
    <d v="2001-05-29T13:33:00"/>
    <s v="El Paso Merchant Energy, L.P."/>
    <x v="1"/>
    <x v="0"/>
    <x v="0"/>
    <x v="1"/>
    <x v="2"/>
    <n v="48736"/>
    <s v="US Gas Basis     GD/M Mich Con           Jul-Oct01       USD/MM"/>
    <x v="4"/>
    <x v="1"/>
    <x v="1"/>
    <x v="0"/>
    <n v="0.14000000000000001"/>
    <x v="8"/>
    <n v="615000"/>
    <d v="2001-07-01T00:00:00"/>
    <d v="2001-10-31T00:00:00"/>
  </r>
  <r>
    <d v="2001-05-30T00:00:00"/>
    <d v="2001-05-30T07:44:00"/>
    <s v="Dynegy Marketing and Trade"/>
    <x v="4"/>
    <x v="0"/>
    <x v="0"/>
    <x v="0"/>
    <x v="11"/>
    <n v="34802"/>
    <s v="US Pwr Phy Unp B ERCOT Peak              Jun01           USD/MWh"/>
    <x v="0"/>
    <x v="5"/>
    <x v="0"/>
    <x v="0"/>
    <n v="44.75"/>
    <x v="2"/>
    <n v="510"/>
    <d v="2001-06-01T00:00:00"/>
    <d v="2001-06-30T00:00:00"/>
  </r>
  <r>
    <d v="2001-05-30T00:00:00"/>
    <d v="2001-05-30T08:10:00"/>
    <s v="AEP Energy Services, Inc."/>
    <x v="1"/>
    <x v="0"/>
    <x v="0"/>
    <x v="0"/>
    <x v="1"/>
    <n v="33009"/>
    <s v="US Pwr Phy Firm  NEPOOL Peak             Oct-Dec01       USD/MWh"/>
    <x v="2"/>
    <x v="1"/>
    <x v="0"/>
    <x v="0"/>
    <n v="51.25"/>
    <x v="5"/>
    <n v="37537"/>
    <d v="2001-10-01T00:00:00"/>
    <d v="2001-12-31T00:00:00"/>
  </r>
  <r>
    <d v="2001-05-30T00:00:00"/>
    <d v="2001-05-30T09:49:00"/>
    <s v="El Paso Merchant Energy, L.P."/>
    <x v="1"/>
    <x v="0"/>
    <x v="0"/>
    <x v="1"/>
    <x v="2"/>
    <n v="29762"/>
    <s v="US Gas Basis     NGI Chicago             Nov01-Mar02     USD/MM"/>
    <x v="3"/>
    <x v="1"/>
    <x v="1"/>
    <x v="0"/>
    <n v="0.1575"/>
    <x v="8"/>
    <n v="1510000"/>
    <d v="2001-11-01T00:00:00"/>
    <d v="2002-03-31T00:00:00"/>
  </r>
  <r>
    <d v="2001-05-30T00:00:00"/>
    <d v="2001-05-30T09:50:00"/>
    <s v="Virginia Power Energy Marketing, Inc."/>
    <x v="1"/>
    <x v="0"/>
    <x v="0"/>
    <x v="1"/>
    <x v="2"/>
    <n v="29762"/>
    <s v="US Gas Basis     NGI Chicago             Nov01-Mar02     USD/MM"/>
    <x v="0"/>
    <x v="4"/>
    <x v="1"/>
    <x v="0"/>
    <n v="0.16250000000000001"/>
    <x v="8"/>
    <n v="1510000"/>
    <d v="2001-11-01T00:00:00"/>
    <d v="2002-03-31T00:00:00"/>
  </r>
  <r>
    <d v="2001-05-30T00:00:00"/>
    <d v="2001-05-30T09:53:00"/>
    <s v="Reliant Energy Services, Inc."/>
    <x v="1"/>
    <x v="0"/>
    <x v="0"/>
    <x v="1"/>
    <x v="2"/>
    <n v="35676"/>
    <s v="US Gas Basis     PEPL                    Nov01-Mar02     USD/MM"/>
    <x v="4"/>
    <x v="1"/>
    <x v="1"/>
    <x v="0"/>
    <n v="-0.115"/>
    <x v="8"/>
    <n v="755000"/>
    <d v="2001-11-01T00:00:00"/>
    <d v="2002-03-31T00:00:00"/>
  </r>
  <r>
    <d v="2001-05-30T00:00:00"/>
    <d v="2001-05-30T09:54:00"/>
    <s v="El Paso Merchant Energy, L.P."/>
    <x v="1"/>
    <x v="0"/>
    <x v="0"/>
    <x v="1"/>
    <x v="2"/>
    <n v="39374"/>
    <s v="US Gas Basis     NGI Chicago             Apr-Oct02       USD/MM"/>
    <x v="3"/>
    <x v="1"/>
    <x v="1"/>
    <x v="0"/>
    <n v="6.5000000000000002E-2"/>
    <x v="8"/>
    <n v="2140000"/>
    <d v="2002-04-01T00:00:00"/>
    <d v="2002-10-31T00:00:00"/>
  </r>
  <r>
    <d v="2001-05-30T00:00:00"/>
    <d v="2001-05-30T10:01:00"/>
    <s v="AEP Energy Services, Inc."/>
    <x v="1"/>
    <x v="0"/>
    <x v="0"/>
    <x v="1"/>
    <x v="2"/>
    <n v="39374"/>
    <s v="US Gas Basis     NGI Chicago             Apr-Oct02       USD/MM"/>
    <x v="4"/>
    <x v="1"/>
    <x v="1"/>
    <x v="0"/>
    <n v="6.5000000000000002E-2"/>
    <x v="8"/>
    <n v="1070000"/>
    <d v="2002-04-01T00:00:00"/>
    <d v="2002-10-31T00:00:00"/>
  </r>
  <r>
    <d v="2001-05-30T00:00:00"/>
    <d v="2001-05-30T10:50:00"/>
    <s v="Aquila Risk Management Corporation"/>
    <x v="1"/>
    <x v="0"/>
    <x v="0"/>
    <x v="1"/>
    <x v="2"/>
    <n v="50473"/>
    <s v="US Gas Basis     NNG Ventura             Jul-Oct01       USD/MM"/>
    <x v="3"/>
    <x v="1"/>
    <x v="1"/>
    <x v="0"/>
    <n v="-8.5000000000000006E-2"/>
    <x v="8"/>
    <n v="1230000"/>
    <d v="2001-07-01T00:00:00"/>
    <d v="2001-10-31T00:00:00"/>
  </r>
  <r>
    <d v="2001-05-30T00:00:00"/>
    <d v="2001-05-30T11:55:00"/>
    <s v="Engage Energy Canada L.P."/>
    <x v="1"/>
    <x v="0"/>
    <x v="0"/>
    <x v="1"/>
    <x v="2"/>
    <n v="39374"/>
    <s v="US Gas Basis     NGI Chicago             Apr-Oct02       USD/MM"/>
    <x v="3"/>
    <x v="1"/>
    <x v="1"/>
    <x v="0"/>
    <n v="6.25E-2"/>
    <x v="8"/>
    <n v="2140000"/>
    <d v="2002-04-01T00:00:00"/>
    <d v="2002-10-31T00:00:00"/>
  </r>
  <r>
    <d v="2001-05-30T00:00:00"/>
    <d v="2001-05-30T13:34:00"/>
    <s v="Dynegy Marketing and Trade"/>
    <x v="1"/>
    <x v="0"/>
    <x v="0"/>
    <x v="1"/>
    <x v="2"/>
    <n v="50469"/>
    <s v="US Gas Basis     PEPL                    Jul-Oct01       USD/MM"/>
    <x v="8"/>
    <x v="1"/>
    <x v="1"/>
    <x v="0"/>
    <n v="-0.115"/>
    <x v="8"/>
    <n v="6150000"/>
    <d v="2001-07-01T00:00:00"/>
    <d v="2001-10-31T00:00:00"/>
  </r>
  <r>
    <d v="2001-05-30T00:00:00"/>
    <d v="2001-05-30T14:03:00"/>
    <s v="AIG Energy Trading Inc."/>
    <x v="5"/>
    <x v="0"/>
    <x v="0"/>
    <x v="1"/>
    <x v="2"/>
    <n v="29762"/>
    <s v="US Gas Basis     NGI Chicago             Nov01-Mar02     USD/MM"/>
    <x v="4"/>
    <x v="1"/>
    <x v="1"/>
    <x v="0"/>
    <n v="0.16500000000000001"/>
    <x v="8"/>
    <n v="755000"/>
    <d v="2001-11-01T00:00:00"/>
    <d v="2002-03-31T00:00:00"/>
  </r>
  <r>
    <d v="2001-05-30T00:00:00"/>
    <d v="2001-05-30T14:18:00"/>
    <s v="Axia Energy, LP"/>
    <x v="1"/>
    <x v="0"/>
    <x v="0"/>
    <x v="0"/>
    <x v="5"/>
    <n v="50837"/>
    <s v="US Pwr Fin Swap  ISO NY Z-A Peak         01Jun01         USD/MWh"/>
    <x v="0"/>
    <x v="5"/>
    <x v="0"/>
    <x v="0"/>
    <n v="33.5"/>
    <x v="4"/>
    <n v="571"/>
    <d v="2001-06-01T00:00:00"/>
    <d v="2001-06-01T00:00:00"/>
  </r>
  <r>
    <d v="2001-05-31T00:00:00"/>
    <d v="2001-05-31T06:38:00"/>
    <s v="Dynegy Power Marketing, Inc."/>
    <x v="0"/>
    <x v="0"/>
    <x v="0"/>
    <x v="0"/>
    <x v="5"/>
    <n v="50839"/>
    <s v="US Pwr Fin Swap  ISO NY Z-G Peak         01Jun01         USD/MWh"/>
    <x v="0"/>
    <x v="5"/>
    <x v="0"/>
    <x v="0"/>
    <n v="44.25"/>
    <x v="2"/>
    <n v="571"/>
    <d v="2001-06-01T00:00:00"/>
    <d v="2001-06-01T00:00:00"/>
  </r>
  <r>
    <d v="2001-05-31T00:00:00"/>
    <d v="2001-05-31T07:48:00"/>
    <s v="Cargill Energy, a division of Cargill, Incorporated"/>
    <x v="1"/>
    <x v="0"/>
    <x v="0"/>
    <x v="0"/>
    <x v="1"/>
    <n v="29075"/>
    <s v="US Pwr Phy Firm  Entergy Peak            01Jun01         USD/MWh"/>
    <x v="0"/>
    <x v="5"/>
    <x v="0"/>
    <x v="0"/>
    <n v="26.75"/>
    <x v="2"/>
    <n v="408"/>
    <d v="2001-06-01T00:00:00"/>
    <d v="2001-06-01T00:00:00"/>
  </r>
  <r>
    <d v="2001-05-31T00:00:00"/>
    <d v="2001-05-31T08:09:00"/>
    <s v="Virginia Power Energy Marketing, Inc."/>
    <x v="1"/>
    <x v="0"/>
    <x v="0"/>
    <x v="1"/>
    <x v="2"/>
    <n v="29762"/>
    <s v="US Gas Basis     NGI Chicago             Nov01-Mar02     USD/MM"/>
    <x v="0"/>
    <x v="2"/>
    <x v="1"/>
    <x v="0"/>
    <n v="0.17"/>
    <x v="8"/>
    <n v="755000"/>
    <d v="2001-11-01T00:00:00"/>
    <d v="2002-03-31T00:00:00"/>
  </r>
  <r>
    <d v="2001-05-31T00:00:00"/>
    <d v="2001-05-31T08:10:00"/>
    <s v="Virginia Power Energy Marketing, Inc."/>
    <x v="1"/>
    <x v="0"/>
    <x v="0"/>
    <x v="1"/>
    <x v="2"/>
    <n v="29762"/>
    <s v="US Gas Basis     NGI Chicago             Nov01-Mar02     USD/MM"/>
    <x v="0"/>
    <x v="2"/>
    <x v="1"/>
    <x v="0"/>
    <n v="0.17"/>
    <x v="8"/>
    <n v="755000"/>
    <d v="2001-11-01T00:00:00"/>
    <d v="2002-03-31T00:00:00"/>
  </r>
  <r>
    <d v="2001-05-31T00:00:00"/>
    <d v="2001-05-31T09:38:00"/>
    <s v="Dynegy Power Marketing, Inc."/>
    <x v="1"/>
    <x v="0"/>
    <x v="0"/>
    <x v="0"/>
    <x v="1"/>
    <n v="33278"/>
    <s v="US Pwr Phy Firm  COMED Peak              Oct-Dec01       USD/MWh"/>
    <x v="0"/>
    <x v="5"/>
    <x v="0"/>
    <x v="0"/>
    <n v="32.549999999999997"/>
    <x v="8"/>
    <n v="37537"/>
    <d v="2001-10-01T00:00:00"/>
    <d v="2001-12-31T00:00:00"/>
  </r>
  <r>
    <d v="2001-05-31T00:00:00"/>
    <d v="2001-05-31T10:21:00"/>
    <s v="Aquila Canada Corp."/>
    <x v="1"/>
    <x v="0"/>
    <x v="0"/>
    <x v="1"/>
    <x v="7"/>
    <n v="32954"/>
    <s v="CAN Gas Basis    AECO                    Apr-Oct02       USD/MM"/>
    <x v="4"/>
    <x v="1"/>
    <x v="1"/>
    <x v="0"/>
    <n v="-0.38500000000000001"/>
    <x v="3"/>
    <n v="1070000"/>
    <d v="2002-04-01T00:00:00"/>
    <d v="2002-10-31T00:00:00"/>
  </r>
  <r>
    <d v="2001-05-31T00:00:00"/>
    <d v="2001-05-31T10:24:00"/>
    <s v="Aquila Canada Corp."/>
    <x v="1"/>
    <x v="0"/>
    <x v="0"/>
    <x v="1"/>
    <x v="7"/>
    <n v="32954"/>
    <s v="CAN Gas Basis    AECO                    Apr-Oct02       USD/MM"/>
    <x v="4"/>
    <x v="1"/>
    <x v="1"/>
    <x v="0"/>
    <n v="-0.38500000000000001"/>
    <x v="3"/>
    <n v="1070000"/>
    <d v="2002-04-01T00:00:00"/>
    <d v="2002-10-31T00:00:00"/>
  </r>
  <r>
    <d v="2001-05-31T00:00:00"/>
    <d v="2001-05-31T12:22:00"/>
    <s v="Dynegy Power Marketing, Inc."/>
    <x v="1"/>
    <x v="0"/>
    <x v="0"/>
    <x v="0"/>
    <x v="1"/>
    <n v="33278"/>
    <s v="US Pwr Phy Firm  COMED Peak              Oct-Dec01       USD/MWh"/>
    <x v="2"/>
    <x v="1"/>
    <x v="0"/>
    <x v="0"/>
    <n v="32.549999999999997"/>
    <x v="8"/>
    <n v="37537"/>
    <d v="2001-10-01T00:00:00"/>
    <d v="2001-12-31T00:00:00"/>
  </r>
  <r>
    <d v="2001-06-01T00:00:00"/>
    <d v="2001-06-01T10:07:00"/>
    <s v="Virginia Power Energy Marketing, Inc."/>
    <x v="1"/>
    <x v="0"/>
    <x v="0"/>
    <x v="1"/>
    <x v="2"/>
    <n v="37321"/>
    <s v="US Gas Basis     EP Permian              Nov01-Mar02     USD/MM"/>
    <x v="3"/>
    <x v="1"/>
    <x v="1"/>
    <x v="0"/>
    <n v="-2.5000000000000001E-2"/>
    <x v="8"/>
    <n v="1510000"/>
    <d v="2001-11-01T00:00:00"/>
    <d v="2002-03-31T00:00:00"/>
  </r>
  <r>
    <d v="2001-06-04T00:00:00"/>
    <d v="2001-06-04T08:30:00"/>
    <s v="Virginia Power Energy Marketing, Inc."/>
    <x v="1"/>
    <x v="0"/>
    <x v="0"/>
    <x v="0"/>
    <x v="5"/>
    <n v="32198"/>
    <s v="US Pwr Fin Swap  ISO NY Z-G Peak         05Jun01         USD/MWh"/>
    <x v="0"/>
    <x v="5"/>
    <x v="0"/>
    <x v="0"/>
    <n v="41.75"/>
    <x v="2"/>
    <n v="408"/>
    <d v="2001-06-05T00:00:00"/>
    <d v="2001-06-05T00:00:00"/>
  </r>
  <r>
    <d v="2001-06-04T00:00:00"/>
    <d v="2001-06-04T08:32:00"/>
    <s v="Oglethorpe Power Corporation"/>
    <x v="4"/>
    <x v="0"/>
    <x v="0"/>
    <x v="0"/>
    <x v="1"/>
    <n v="52437"/>
    <s v="US Pwr Phy Firm  SOCO Peak               05Jun01         USD/MWh"/>
    <x v="0"/>
    <x v="5"/>
    <x v="0"/>
    <x v="0"/>
    <n v="46"/>
    <x v="0"/>
    <n v="571"/>
    <d v="2001-06-05T00:00:00"/>
    <d v="2001-06-05T00:00:00"/>
  </r>
  <r>
    <d v="2001-06-04T00:00:00"/>
    <d v="2001-06-04T08:41:00"/>
    <s v="Public Service Electric and Gas Company"/>
    <x v="1"/>
    <x v="0"/>
    <x v="0"/>
    <x v="0"/>
    <x v="5"/>
    <n v="30594"/>
    <s v="US Pwr Fin Swap  ISO NY Z-A Peak         05Jun01         USD/MWh"/>
    <x v="2"/>
    <x v="1"/>
    <x v="0"/>
    <x v="0"/>
    <n v="30"/>
    <x v="5"/>
    <n v="408"/>
    <d v="2001-06-05T00:00:00"/>
    <d v="2001-06-05T00:00:00"/>
  </r>
  <r>
    <d v="2001-06-04T00:00:00"/>
    <d v="2001-06-04T08:59:00"/>
    <s v="NGTS LLC"/>
    <x v="1"/>
    <x v="0"/>
    <x v="0"/>
    <x v="1"/>
    <x v="2"/>
    <n v="51635"/>
    <s v="US Gas Basis     EP Permian              Jul-Oct01       USD/MM"/>
    <x v="4"/>
    <x v="1"/>
    <x v="1"/>
    <x v="0"/>
    <n v="0.01"/>
    <x v="3"/>
    <n v="615000"/>
    <d v="2001-07-01T00:00:00"/>
    <d v="2001-10-31T00:00:00"/>
  </r>
  <r>
    <d v="2001-06-04T00:00:00"/>
    <d v="2001-06-04T12:39:00"/>
    <s v="BP Energy Company"/>
    <x v="4"/>
    <x v="0"/>
    <x v="0"/>
    <x v="0"/>
    <x v="11"/>
    <n v="41027"/>
    <s v="US Pwr Phy Unp B ERCOT Peak              Jul01           USD/MWh"/>
    <x v="2"/>
    <x v="1"/>
    <x v="0"/>
    <x v="0"/>
    <n v="62.25"/>
    <x v="4"/>
    <m/>
    <d v="2001-07-01T00:00:00"/>
    <d v="2001-07-31T00:00:00"/>
  </r>
  <r>
    <d v="2001-06-04T00:00:00"/>
    <d v="2001-06-04T13:59:00"/>
    <s v="CMS Marketing, Services and Trading Company"/>
    <x v="1"/>
    <x v="0"/>
    <x v="0"/>
    <x v="1"/>
    <x v="13"/>
    <n v="48792"/>
    <s v="US Gas Phy Index GD/M Mich Con           Jul-Oct01       USD/MM"/>
    <x v="4"/>
    <x v="1"/>
    <x v="1"/>
    <x v="0"/>
    <n v="-7.4999999999999997E-3"/>
    <x v="8"/>
    <n v="615000"/>
    <d v="2001-07-01T00:00:00"/>
    <d v="2001-10-31T00:00:00"/>
  </r>
  <r>
    <d v="2001-06-05T00:00:00"/>
    <d v="2001-06-05T07:37:00"/>
    <s v="Constellation Power Source, Inc."/>
    <x v="1"/>
    <x v="0"/>
    <x v="0"/>
    <x v="0"/>
    <x v="1"/>
    <n v="29065"/>
    <s v="US Pwr Phy Firm  Cinergy Peak            07-30Jun01      USD/MWh"/>
    <x v="2"/>
    <x v="1"/>
    <x v="0"/>
    <x v="0"/>
    <n v="46"/>
    <x v="4"/>
    <n v="12240"/>
    <d v="2001-06-07T00:00:00"/>
    <d v="2001-06-30T00:00:00"/>
  </r>
  <r>
    <d v="2001-06-05T00:00:00"/>
    <d v="2001-06-05T10:23:00"/>
    <s v="Williams Energy Marketing &amp; Trading Company"/>
    <x v="1"/>
    <x v="0"/>
    <x v="0"/>
    <x v="0"/>
    <x v="1"/>
    <n v="52461"/>
    <s v="US Pwr Phy Firm  COMED Peak              Aug01           USD/MWh"/>
    <x v="2"/>
    <x v="1"/>
    <x v="0"/>
    <x v="0"/>
    <n v="69.75"/>
    <x v="8"/>
    <n v="17708.09"/>
    <d v="2001-08-01T00:00:00"/>
    <d v="2001-08-31T00:00:00"/>
  </r>
  <r>
    <d v="2001-06-05T00:00:00"/>
    <d v="2001-06-05T10:40:00"/>
    <s v="Virginia Power Energy Marketing, Inc."/>
    <x v="1"/>
    <x v="0"/>
    <x v="0"/>
    <x v="1"/>
    <x v="2"/>
    <n v="50469"/>
    <s v="US Gas Basis     PEPL                    Jul-Oct01       USD/MM"/>
    <x v="3"/>
    <x v="1"/>
    <x v="1"/>
    <x v="0"/>
    <n v="-0.11749999999999999"/>
    <x v="8"/>
    <n v="1230000"/>
    <d v="2001-07-01T00:00:00"/>
    <d v="2001-10-31T00:00:00"/>
  </r>
  <r>
    <d v="2001-06-05T00:00:00"/>
    <d v="2001-06-05T10:44:00"/>
    <s v="Edison Mission Marketing &amp; Trading Inc."/>
    <x v="2"/>
    <x v="0"/>
    <x v="0"/>
    <x v="1"/>
    <x v="3"/>
    <n v="35353"/>
    <s v="US Gas Swap      Nymex                   Nov01-Mar02     USD/MM"/>
    <x v="4"/>
    <x v="1"/>
    <x v="1"/>
    <x v="0"/>
    <n v="4.3600000000000003"/>
    <x v="5"/>
    <n v="755000"/>
    <d v="2001-11-01T00:00:00"/>
    <d v="2002-03-31T00:00:00"/>
  </r>
  <r>
    <d v="2001-06-05T00:00:00"/>
    <d v="2001-06-05T10:47:00"/>
    <s v="Virginia Power Energy Marketing, Inc."/>
    <x v="1"/>
    <x v="0"/>
    <x v="0"/>
    <x v="1"/>
    <x v="2"/>
    <n v="50469"/>
    <s v="US Gas Basis     PEPL                    Jul-Oct01       USD/MM"/>
    <x v="3"/>
    <x v="1"/>
    <x v="1"/>
    <x v="0"/>
    <n v="-0.11749999999999999"/>
    <x v="8"/>
    <n v="1230000"/>
    <d v="2001-07-01T00:00:00"/>
    <d v="2001-10-31T00:00:00"/>
  </r>
  <r>
    <d v="2001-06-05T00:00:00"/>
    <d v="2001-06-05T11:05:00"/>
    <s v="Virginia Power Energy Marketing, Inc."/>
    <x v="1"/>
    <x v="0"/>
    <x v="0"/>
    <x v="1"/>
    <x v="2"/>
    <n v="50469"/>
    <s v="US Gas Basis     PEPL                    Jul-Oct01       USD/MM"/>
    <x v="3"/>
    <x v="1"/>
    <x v="1"/>
    <x v="0"/>
    <n v="-0.115"/>
    <x v="8"/>
    <n v="1230000"/>
    <d v="2001-07-01T00:00:00"/>
    <d v="2001-10-31T00:00:00"/>
  </r>
  <r>
    <d v="2001-06-05T00:00:00"/>
    <d v="2001-06-05T13:01:00"/>
    <s v="PG&amp;E Energy Trading-Gas Corporation"/>
    <x v="1"/>
    <x v="0"/>
    <x v="0"/>
    <x v="1"/>
    <x v="2"/>
    <n v="47486"/>
    <s v="US Gas Basis     NGI SoCal               Apr-Oct02       USD/MM"/>
    <x v="4"/>
    <x v="1"/>
    <x v="1"/>
    <x v="0"/>
    <n v="0.83"/>
    <x v="1"/>
    <n v="1070000"/>
    <d v="2002-04-01T00:00:00"/>
    <d v="2002-10-31T00:00:00"/>
  </r>
  <r>
    <d v="2001-06-05T00:00:00"/>
    <d v="2001-06-05T14:32:00"/>
    <s v="Constellation Power Source, Inc."/>
    <x v="1"/>
    <x v="0"/>
    <x v="0"/>
    <x v="0"/>
    <x v="1"/>
    <n v="36463"/>
    <s v="US Pwr Phy Firm  Cinergy Peak            Aug01           USD/MWh"/>
    <x v="0"/>
    <x v="5"/>
    <x v="0"/>
    <x v="0"/>
    <n v="71.75"/>
    <x v="4"/>
    <n v="17137"/>
    <d v="2001-08-01T00:00:00"/>
    <d v="2001-08-31T00:00:00"/>
  </r>
  <r>
    <d v="2001-06-05T00:00:00"/>
    <d v="2001-06-05T14:35:00"/>
    <s v="Carolina Power &amp; Light Company"/>
    <x v="1"/>
    <x v="0"/>
    <x v="0"/>
    <x v="0"/>
    <x v="1"/>
    <n v="36462"/>
    <s v="US Pwr Phy Firm  Cinergy Peak            Jul01           USD/MWh"/>
    <x v="2"/>
    <x v="1"/>
    <x v="0"/>
    <x v="0"/>
    <n v="82"/>
    <x v="4"/>
    <n v="17136.86"/>
    <d v="2001-07-01T00:00:00"/>
    <d v="2001-07-31T00:00:00"/>
  </r>
  <r>
    <d v="2001-06-05T00:00:00"/>
    <d v="2001-06-05T14:47:00"/>
    <s v="Wabash Valley Power Association Inc."/>
    <x v="1"/>
    <x v="0"/>
    <x v="0"/>
    <x v="0"/>
    <x v="1"/>
    <n v="36463"/>
    <s v="US Pwr Phy Firm  Cinergy Peak            Aug01           USD/MWh"/>
    <x v="0"/>
    <x v="5"/>
    <x v="0"/>
    <x v="0"/>
    <n v="70.5"/>
    <x v="0"/>
    <n v="17137"/>
    <d v="2001-08-01T00:00:00"/>
    <d v="2001-08-31T00:00:00"/>
  </r>
  <r>
    <d v="2001-06-05T00:00:00"/>
    <d v="2001-06-05T14:48:00"/>
    <s v="Wabash Valley Power Association Inc."/>
    <x v="1"/>
    <x v="0"/>
    <x v="0"/>
    <x v="0"/>
    <x v="1"/>
    <n v="36463"/>
    <s v="US Pwr Phy Firm  Cinergy Peak            Aug01           USD/MWh"/>
    <x v="0"/>
    <x v="5"/>
    <x v="0"/>
    <x v="0"/>
    <n v="70.5"/>
    <x v="0"/>
    <n v="17137"/>
    <d v="2001-08-01T00:00:00"/>
    <d v="2001-08-31T00:00:00"/>
  </r>
  <r>
    <d v="2001-06-05T00:00:00"/>
    <d v="2001-06-05T14:48:00"/>
    <s v="Wabash Valley Power Association Inc."/>
    <x v="1"/>
    <x v="0"/>
    <x v="0"/>
    <x v="0"/>
    <x v="1"/>
    <n v="36463"/>
    <s v="US Pwr Phy Firm  Cinergy Peak            Aug01           USD/MWh"/>
    <x v="0"/>
    <x v="5"/>
    <x v="0"/>
    <x v="0"/>
    <n v="70.5"/>
    <x v="0"/>
    <n v="17137"/>
    <d v="2001-08-01T00:00:00"/>
    <d v="2001-08-31T00:00:00"/>
  </r>
  <r>
    <d v="2001-06-05T00:00:00"/>
    <d v="2001-06-05T15:24:00"/>
    <s v="CMS Marketing, Services and Trading Company"/>
    <x v="1"/>
    <x v="0"/>
    <x v="0"/>
    <x v="1"/>
    <x v="13"/>
    <n v="45251"/>
    <s v="US Gas Phy Index NGI APC/ANR WillCo      Nov01-Mar02     USD/MM"/>
    <x v="4"/>
    <x v="1"/>
    <x v="1"/>
    <x v="0"/>
    <n v="2.5000000000000001E-3"/>
    <x v="8"/>
    <n v="755000"/>
    <d v="2001-11-01T00:00:00"/>
    <d v="2002-03-31T00:00:00"/>
  </r>
  <r>
    <d v="2001-06-06T00:00:00"/>
    <d v="2001-06-06T08:37:00"/>
    <s v="AEP Energy Services, Inc."/>
    <x v="1"/>
    <x v="0"/>
    <x v="0"/>
    <x v="0"/>
    <x v="1"/>
    <n v="36463"/>
    <s v="US Pwr Phy Firm  Cinergy Peak            Aug01           USD/MWh"/>
    <x v="2"/>
    <x v="1"/>
    <x v="0"/>
    <x v="0"/>
    <n v="70.5"/>
    <x v="5"/>
    <n v="17137"/>
    <d v="2001-08-01T00:00:00"/>
    <d v="2001-08-31T00:00:00"/>
  </r>
  <r>
    <d v="2001-06-06T00:00:00"/>
    <d v="2001-06-06T09:20:00"/>
    <s v="Puget Sound Energy, Inc."/>
    <x v="0"/>
    <x v="0"/>
    <x v="0"/>
    <x v="1"/>
    <x v="2"/>
    <n v="41225"/>
    <s v="US Gas Basis     NWPL RkyMtn             Apr-Oct02       USD/MM"/>
    <x v="0"/>
    <x v="2"/>
    <x v="1"/>
    <x v="0"/>
    <n v="-0.84"/>
    <x v="7"/>
    <n v="1070000"/>
    <d v="2002-04-01T00:00:00"/>
    <d v="2002-10-31T00:00:0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17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0"/>
    <x v="1"/>
    <x v="0"/>
    <x v="1"/>
    <x v="1"/>
    <x v="1"/>
    <x v="1"/>
    <x v="1"/>
    <x v="0"/>
    <x v="0"/>
    <x v="0"/>
    <x v="1"/>
    <x v="0"/>
    <x v="1"/>
    <x v="1"/>
    <x v="0"/>
    <x v="1"/>
    <x v="0"/>
    <x v="1"/>
    <x v="1"/>
    <x v="1"/>
    <x v="1"/>
    <x v="1"/>
  </r>
  <r>
    <x v="1"/>
    <x v="1"/>
    <x v="2"/>
    <x v="2"/>
    <x v="1"/>
    <x v="0"/>
    <x v="0"/>
    <x v="2"/>
    <x v="0"/>
    <x v="1"/>
    <x v="2"/>
    <x v="2"/>
    <x v="0"/>
    <x v="2"/>
    <x v="0"/>
    <x v="0"/>
    <x v="0"/>
    <x v="2"/>
    <x v="0"/>
    <x v="2"/>
    <x v="2"/>
    <x v="0"/>
    <x v="1"/>
    <x v="0"/>
    <x v="1"/>
    <x v="2"/>
    <x v="1"/>
    <x v="1"/>
    <x v="1"/>
  </r>
  <r>
    <x v="1"/>
    <x v="1"/>
    <x v="3"/>
    <x v="3"/>
    <x v="1"/>
    <x v="0"/>
    <x v="0"/>
    <x v="3"/>
    <x v="0"/>
    <x v="1"/>
    <x v="1"/>
    <x v="1"/>
    <x v="0"/>
    <x v="2"/>
    <x v="0"/>
    <x v="0"/>
    <x v="0"/>
    <x v="3"/>
    <x v="0"/>
    <x v="1"/>
    <x v="1"/>
    <x v="0"/>
    <x v="1"/>
    <x v="0"/>
    <x v="1"/>
    <x v="3"/>
    <x v="1"/>
    <x v="1"/>
    <x v="1"/>
  </r>
  <r>
    <x v="2"/>
    <x v="2"/>
    <x v="4"/>
    <x v="4"/>
    <x v="2"/>
    <x v="0"/>
    <x v="0"/>
    <x v="4"/>
    <x v="1"/>
    <x v="2"/>
    <x v="3"/>
    <x v="3"/>
    <x v="0"/>
    <x v="3"/>
    <x v="0"/>
    <x v="1"/>
    <x v="0"/>
    <x v="4"/>
    <x v="0"/>
    <x v="3"/>
    <x v="3"/>
    <x v="1"/>
    <x v="0"/>
    <x v="1"/>
    <x v="2"/>
    <x v="4"/>
    <x v="2"/>
    <x v="2"/>
    <x v="2"/>
  </r>
  <r>
    <x v="2"/>
    <x v="2"/>
    <x v="5"/>
    <x v="5"/>
    <x v="2"/>
    <x v="0"/>
    <x v="0"/>
    <x v="5"/>
    <x v="1"/>
    <x v="2"/>
    <x v="4"/>
    <x v="4"/>
    <x v="2"/>
    <x v="1"/>
    <x v="0"/>
    <x v="1"/>
    <x v="0"/>
    <x v="5"/>
    <x v="0"/>
    <x v="4"/>
    <x v="4"/>
    <x v="1"/>
    <x v="0"/>
    <x v="1"/>
    <x v="2"/>
    <x v="5"/>
    <x v="2"/>
    <x v="3"/>
    <x v="3"/>
  </r>
  <r>
    <x v="2"/>
    <x v="1"/>
    <x v="6"/>
    <x v="6"/>
    <x v="3"/>
    <x v="0"/>
    <x v="0"/>
    <x v="6"/>
    <x v="0"/>
    <x v="1"/>
    <x v="5"/>
    <x v="5"/>
    <x v="0"/>
    <x v="2"/>
    <x v="0"/>
    <x v="0"/>
    <x v="0"/>
    <x v="6"/>
    <x v="0"/>
    <x v="1"/>
    <x v="1"/>
    <x v="0"/>
    <x v="0"/>
    <x v="0"/>
    <x v="3"/>
    <x v="6"/>
    <x v="3"/>
    <x v="4"/>
    <x v="4"/>
  </r>
  <r>
    <x v="2"/>
    <x v="1"/>
    <x v="7"/>
    <x v="7"/>
    <x v="3"/>
    <x v="0"/>
    <x v="0"/>
    <x v="7"/>
    <x v="0"/>
    <x v="1"/>
    <x v="6"/>
    <x v="6"/>
    <x v="0"/>
    <x v="2"/>
    <x v="0"/>
    <x v="0"/>
    <x v="0"/>
    <x v="7"/>
    <x v="0"/>
    <x v="5"/>
    <x v="5"/>
    <x v="0"/>
    <x v="0"/>
    <x v="0"/>
    <x v="3"/>
    <x v="7"/>
    <x v="3"/>
    <x v="4"/>
    <x v="4"/>
  </r>
  <r>
    <x v="2"/>
    <x v="1"/>
    <x v="8"/>
    <x v="8"/>
    <x v="3"/>
    <x v="0"/>
    <x v="0"/>
    <x v="8"/>
    <x v="0"/>
    <x v="1"/>
    <x v="6"/>
    <x v="6"/>
    <x v="1"/>
    <x v="1"/>
    <x v="0"/>
    <x v="0"/>
    <x v="0"/>
    <x v="8"/>
    <x v="0"/>
    <x v="5"/>
    <x v="5"/>
    <x v="0"/>
    <x v="0"/>
    <x v="0"/>
    <x v="3"/>
    <x v="8"/>
    <x v="3"/>
    <x v="4"/>
    <x v="4"/>
  </r>
  <r>
    <x v="2"/>
    <x v="1"/>
    <x v="9"/>
    <x v="9"/>
    <x v="3"/>
    <x v="0"/>
    <x v="0"/>
    <x v="9"/>
    <x v="0"/>
    <x v="1"/>
    <x v="6"/>
    <x v="6"/>
    <x v="0"/>
    <x v="2"/>
    <x v="0"/>
    <x v="0"/>
    <x v="0"/>
    <x v="7"/>
    <x v="0"/>
    <x v="5"/>
    <x v="5"/>
    <x v="0"/>
    <x v="0"/>
    <x v="0"/>
    <x v="3"/>
    <x v="9"/>
    <x v="3"/>
    <x v="4"/>
    <x v="4"/>
  </r>
  <r>
    <x v="2"/>
    <x v="1"/>
    <x v="10"/>
    <x v="10"/>
    <x v="3"/>
    <x v="0"/>
    <x v="0"/>
    <x v="10"/>
    <x v="0"/>
    <x v="1"/>
    <x v="6"/>
    <x v="6"/>
    <x v="1"/>
    <x v="1"/>
    <x v="0"/>
    <x v="0"/>
    <x v="0"/>
    <x v="8"/>
    <x v="0"/>
    <x v="5"/>
    <x v="5"/>
    <x v="0"/>
    <x v="0"/>
    <x v="0"/>
    <x v="3"/>
    <x v="10"/>
    <x v="3"/>
    <x v="4"/>
    <x v="4"/>
  </r>
  <r>
    <x v="2"/>
    <x v="1"/>
    <x v="11"/>
    <x v="11"/>
    <x v="3"/>
    <x v="0"/>
    <x v="0"/>
    <x v="11"/>
    <x v="0"/>
    <x v="1"/>
    <x v="7"/>
    <x v="7"/>
    <x v="1"/>
    <x v="1"/>
    <x v="0"/>
    <x v="0"/>
    <x v="0"/>
    <x v="9"/>
    <x v="0"/>
    <x v="2"/>
    <x v="2"/>
    <x v="0"/>
    <x v="0"/>
    <x v="0"/>
    <x v="3"/>
    <x v="11"/>
    <x v="3"/>
    <x v="4"/>
    <x v="4"/>
  </r>
  <r>
    <x v="2"/>
    <x v="1"/>
    <x v="12"/>
    <x v="12"/>
    <x v="1"/>
    <x v="0"/>
    <x v="0"/>
    <x v="12"/>
    <x v="0"/>
    <x v="1"/>
    <x v="7"/>
    <x v="7"/>
    <x v="0"/>
    <x v="2"/>
    <x v="0"/>
    <x v="0"/>
    <x v="0"/>
    <x v="10"/>
    <x v="0"/>
    <x v="2"/>
    <x v="2"/>
    <x v="0"/>
    <x v="1"/>
    <x v="0"/>
    <x v="1"/>
    <x v="12"/>
    <x v="1"/>
    <x v="4"/>
    <x v="4"/>
  </r>
  <r>
    <x v="2"/>
    <x v="1"/>
    <x v="13"/>
    <x v="13"/>
    <x v="1"/>
    <x v="0"/>
    <x v="0"/>
    <x v="13"/>
    <x v="0"/>
    <x v="1"/>
    <x v="7"/>
    <x v="7"/>
    <x v="0"/>
    <x v="2"/>
    <x v="0"/>
    <x v="0"/>
    <x v="0"/>
    <x v="11"/>
    <x v="0"/>
    <x v="2"/>
    <x v="2"/>
    <x v="0"/>
    <x v="1"/>
    <x v="0"/>
    <x v="1"/>
    <x v="13"/>
    <x v="1"/>
    <x v="4"/>
    <x v="4"/>
  </r>
  <r>
    <x v="2"/>
    <x v="1"/>
    <x v="14"/>
    <x v="14"/>
    <x v="1"/>
    <x v="0"/>
    <x v="0"/>
    <x v="14"/>
    <x v="0"/>
    <x v="1"/>
    <x v="7"/>
    <x v="7"/>
    <x v="1"/>
    <x v="1"/>
    <x v="0"/>
    <x v="0"/>
    <x v="0"/>
    <x v="12"/>
    <x v="0"/>
    <x v="2"/>
    <x v="2"/>
    <x v="0"/>
    <x v="1"/>
    <x v="0"/>
    <x v="1"/>
    <x v="14"/>
    <x v="1"/>
    <x v="4"/>
    <x v="4"/>
  </r>
  <r>
    <x v="2"/>
    <x v="1"/>
    <x v="15"/>
    <x v="15"/>
    <x v="4"/>
    <x v="0"/>
    <x v="0"/>
    <x v="15"/>
    <x v="0"/>
    <x v="1"/>
    <x v="5"/>
    <x v="5"/>
    <x v="1"/>
    <x v="1"/>
    <x v="0"/>
    <x v="0"/>
    <x v="0"/>
    <x v="13"/>
    <x v="0"/>
    <x v="1"/>
    <x v="1"/>
    <x v="0"/>
    <x v="0"/>
    <x v="0"/>
    <x v="4"/>
    <x v="15"/>
    <x v="4"/>
    <x v="4"/>
    <x v="4"/>
  </r>
  <r>
    <x v="2"/>
    <x v="1"/>
    <x v="16"/>
    <x v="16"/>
    <x v="5"/>
    <x v="0"/>
    <x v="0"/>
    <x v="16"/>
    <x v="0"/>
    <x v="1"/>
    <x v="7"/>
    <x v="7"/>
    <x v="1"/>
    <x v="1"/>
    <x v="0"/>
    <x v="0"/>
    <x v="0"/>
    <x v="14"/>
    <x v="0"/>
    <x v="2"/>
    <x v="2"/>
    <x v="0"/>
    <x v="0"/>
    <x v="0"/>
    <x v="5"/>
    <x v="16"/>
    <x v="5"/>
    <x v="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PivotTable4" cacheId="3" dataPosition="0" applyNumberFormats="0" applyBorderFormats="0" applyFontFormats="0" applyPatternFormats="0" applyAlignmentFormats="0" applyWidthHeightFormats="1" dataCaption="Data" showItems="0" showMultipleLabel="0" showMemberPropertyTips="0" useAutoFormatting="1" itemPrintTitles="1" mergeItem="1" indent="0" compact="0" compactData="0" gridDropZones="1">
  <location ref="A8:G15" firstHeaderRow="1" firstDataRow="3" firstDataCol="1" rowPageCount="1" colPageCount="1"/>
  <pivotFields count="31">
    <pivotField axis="axisPage" compact="0" numFmtId="169" outline="0" subtotalTop="0" showAll="0" includeNewItemsInFilter="1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3"/>
        <item x="14"/>
        <item x="15"/>
        <item x="16"/>
        <item x="17"/>
        <item x="18"/>
        <item x="19"/>
        <item x="20"/>
        <item x="21"/>
        <item x="22"/>
        <item x="23"/>
        <item m="1" x="46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12"/>
        <item x="45"/>
        <item t="default"/>
      </items>
    </pivotField>
    <pivotField compact="0" outline="0" subtotalTop="0" showAll="0" includeNewItemsInFilter="1"/>
    <pivotField compact="0" numFmtId="172" outline="0" subtotalTop="0" showAll="0" includeNewItemsInFilter="1"/>
    <pivotField dataField="1" compact="0" numFmtId="172" outline="0" subtotalTop="0" showAll="0" includeNewItemsInFilter="1"/>
    <pivotField compact="0" numFmtId="164" outline="0" subtotalTop="0" showAll="0" includeNewItemsInFilter="1"/>
    <pivotField name="Deal Date" compact="0" numFmtId="169" outline="0" subtotalTop="0" showAll="0" includeNewItemsInFilter="1" defaultSubtotal="0"/>
    <pivotField compact="0" outline="0" subtotalTop="0" showAll="0" includeNewItemsInFilter="1"/>
    <pivotField name="Broker" axis="axisRow" compact="0" outline="0" subtotalTop="0" showAll="0" includeNewItemsInFilter="1">
      <items count="15">
        <item x="1"/>
        <item x="0"/>
        <item m="1" x="6"/>
        <item m="1" x="7"/>
        <item m="1" x="8"/>
        <item sd="0" x="2"/>
        <item m="1" x="9"/>
        <item m="1" x="10"/>
        <item m="1" x="11"/>
        <item m="1" x="12"/>
        <item m="1" x="13"/>
        <item x="3"/>
        <item x="4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 " axis="axisCol" dataField="1" compact="0" outline="0" subtotalTop="0" showAll="0" includeNewItemsInFilter="1" sumSubtotal="1">
      <items count="5">
        <item x="1"/>
        <item x="0"/>
        <item m="1" x="2"/>
        <item m="1" x="3"/>
        <item t="sum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1">
    <field x="7"/>
  </rowFields>
  <rowItems count="5">
    <i>
      <x/>
    </i>
    <i>
      <x v="1"/>
    </i>
    <i>
      <x v="11"/>
    </i>
    <i>
      <x v="12"/>
    </i>
    <i t="grand">
      <x/>
    </i>
  </rowItems>
  <colFields count="2">
    <field x="-2"/>
    <field x="10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pageFields count="1">
    <pageField fld="0" item="46" hier="0"/>
  </pageFields>
  <dataFields count="2">
    <dataField name="DEAL COUNT" fld="10" subtotal="count" baseField="0" baseItem="0"/>
    <dataField name="BROKER SAVING" fld="3" baseField="0" baseItem="0"/>
  </dataFields>
  <formats count="49">
    <format dxfId="66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5">
      <pivotArea dataOnly="0" grandRow="1" outline="0" fieldPosition="0"/>
    </format>
    <format dxfId="64">
      <pivotArea type="origin" dataOnly="0" labelOnly="1" outline="0" fieldPosition="0"/>
    </format>
    <format dxfId="63">
      <pivotArea type="origin" dataOnly="0" labelOnly="1" outline="0" fieldPosition="0"/>
    </format>
    <format dxfId="62">
      <pivotArea type="origin" dataOnly="0" labelOnly="1" outline="0" fieldPosition="0"/>
    </format>
    <format dxfId="61">
      <pivotArea dataOnly="0" grandRow="1" outline="0" fieldPosition="0"/>
    </format>
    <format dxfId="60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59">
      <pivotArea dataOnly="0" labelOnly="1" outline="0" fieldPosition="0">
        <references count="1">
          <reference field="0" count="1">
            <x v="17"/>
          </reference>
        </references>
      </pivotArea>
    </format>
    <format dxfId="58">
      <pivotArea field="0" type="button" dataOnly="0" labelOnly="1" outline="0" axis="axisPage" fieldPosition="0"/>
    </format>
    <format dxfId="57">
      <pivotArea dataOnly="0" labelOnly="1" outline="0" fieldPosition="0">
        <references count="1">
          <reference field="0" count="1">
            <x v="17"/>
          </reference>
        </references>
      </pivotArea>
    </format>
    <format dxfId="56">
      <pivotArea type="origin" dataOnly="0" labelOnly="1" outline="0" fieldPosition="0"/>
    </format>
    <format dxfId="55">
      <pivotArea dataOnly="0" labelOnly="1" outline="0" fieldPosition="0">
        <references count="1">
          <reference field="0" count="1">
            <x v="18"/>
          </reference>
        </references>
      </pivotArea>
    </format>
    <format dxfId="54">
      <pivotArea dataOnly="0" outline="0" fieldPosition="0">
        <references count="2">
          <reference field="4294967294" count="1">
            <x v="1"/>
          </reference>
          <reference field="0" count="1" selected="0">
            <x v="29"/>
          </reference>
        </references>
      </pivotArea>
    </format>
    <format dxfId="53">
      <pivotArea dataOnly="0" outline="0" fieldPosition="0">
        <references count="2">
          <reference field="4294967294" count="1">
            <x v="0"/>
          </reference>
          <reference field="0" count="1" selected="0">
            <x v="29"/>
          </reference>
        </references>
      </pivotArea>
    </format>
    <format dxfId="52">
      <pivotArea field="0" type="button" dataOnly="0" labelOnly="1" outline="0" axis="axisPage" fieldPosition="0"/>
    </format>
    <format dxfId="51">
      <pivotArea dataOnly="0" labelOnly="1" outline="0" fieldPosition="0">
        <references count="1">
          <reference field="0" count="1">
            <x v="29"/>
          </reference>
        </references>
      </pivotArea>
    </format>
    <format dxfId="50">
      <pivotArea field="0" type="button" dataOnly="0" labelOnly="1" outline="0" axis="axisPage" fieldPosition="0"/>
    </format>
    <format dxfId="49">
      <pivotArea dataOnly="0" labelOnly="1" outline="0" fieldPosition="0">
        <references count="1">
          <reference field="0" count="1">
            <x v="29"/>
          </reference>
        </references>
      </pivotArea>
    </format>
    <format dxfId="48">
      <pivotArea field="0" type="button" dataOnly="0" labelOnly="1" outline="0" axis="axisPage" fieldPosition="0"/>
    </format>
    <format dxfId="47">
      <pivotArea dataOnly="0" labelOnly="1" outline="0" fieldPosition="0">
        <references count="1">
          <reference field="0" count="1">
            <x v="29"/>
          </reference>
        </references>
      </pivotArea>
    </format>
    <format dxfId="46">
      <pivotArea dataOnly="0" labelOnly="1" outline="0" fieldPosition="0">
        <references count="2">
          <reference field="0" count="1" selected="0">
            <x v="29"/>
          </reference>
          <reference field="10" count="1">
            <x v="0"/>
          </reference>
        </references>
      </pivotArea>
    </format>
    <format dxfId="45">
      <pivotArea dataOnly="0" labelOnly="1" outline="0" fieldPosition="0">
        <references count="2">
          <reference field="0" count="1" selected="0">
            <x v="29"/>
          </reference>
          <reference field="10" count="1">
            <x v="1"/>
          </reference>
        </references>
      </pivotArea>
    </format>
    <format dxfId="44">
      <pivotArea dataOnly="0" labelOnly="1" grandCol="1" outline="0" fieldPosition="0">
        <references count="1">
          <reference field="0" count="1" selected="0">
            <x v="29"/>
          </reference>
        </references>
      </pivotArea>
    </format>
    <format dxfId="43">
      <pivotArea dataOnly="0" outline="0" fieldPosition="0">
        <references count="2">
          <reference field="4294967294" count="1">
            <x v="1"/>
          </reference>
          <reference field="0" count="1" selected="0">
            <x v="30"/>
          </reference>
        </references>
      </pivotArea>
    </format>
    <format dxfId="42">
      <pivotArea dataOnly="0" labelOnly="1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0" count="1">
            <x v="0"/>
          </reference>
        </references>
      </pivotArea>
    </format>
    <format dxfId="41">
      <pivotArea dataOnly="0" labelOnly="1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0" count="1">
            <x v="1"/>
          </reference>
        </references>
      </pivotArea>
    </format>
    <format dxfId="40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0"/>
          </reference>
          <reference field="10" count="1">
            <x v="0"/>
          </reference>
        </references>
      </pivotArea>
    </format>
    <format dxfId="39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0"/>
          </reference>
          <reference field="10" count="1">
            <x v="1"/>
          </reference>
        </references>
      </pivotArea>
    </format>
    <format dxfId="38">
      <pivotArea dataOnly="0" labelOnly="1" grandCol="1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format>
    <format dxfId="37">
      <pivotArea dataOnly="0" labelOnly="1" grandCol="1" outline="0" fieldPosition="0">
        <references count="2">
          <reference field="4294967294" count="1" selected="0">
            <x v="1"/>
          </reference>
          <reference field="0" count="1" selected="0">
            <x v="30"/>
          </reference>
        </references>
      </pivotArea>
    </format>
    <format dxfId="36">
      <pivotArea dataOnly="0" labelOnly="1" outline="0" fieldPosition="0">
        <references count="1">
          <reference field="7" count="0"/>
        </references>
      </pivotArea>
    </format>
    <format dxfId="35">
      <pivotArea outline="0" fieldPosition="0">
        <references count="2">
          <reference field="4294967294" count="1" selected="0">
            <x v="0"/>
          </reference>
          <reference field="1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4">
      <pivotArea dataOnly="0" outline="0" fieldPosition="0">
        <references count="2">
          <reference field="4294967294" count="1">
            <x v="1"/>
          </reference>
          <reference field="0" count="1" selected="0">
            <x v="31"/>
          </reference>
        </references>
      </pivotArea>
    </format>
    <format dxfId="33">
      <pivotArea dataOnly="0" outline="0" fieldPosition="0">
        <references count="2">
          <reference field="4294967294" count="1">
            <x v="1"/>
          </reference>
          <reference field="0" count="1" selected="0">
            <x v="32"/>
          </reference>
        </references>
      </pivotArea>
    </format>
    <format dxfId="32">
      <pivotArea dataOnly="0" labelOnly="1" outline="0" fieldPosition="0">
        <references count="1">
          <reference field="10" count="0"/>
        </references>
      </pivotArea>
    </format>
    <format dxfId="31">
      <pivotArea field="0" dataOnly="0" grandCol="1" outline="0" axis="axisPage" fieldPosition="0">
        <references count="2">
          <reference field="4294967294" count="0" selected="0"/>
          <reference field="0" count="1" selected="0">
            <x v="32"/>
          </reference>
        </references>
      </pivotArea>
    </format>
    <format dxfId="30">
      <pivotArea dataOnly="0" outline="0" fieldPosition="0">
        <references count="2">
          <reference field="4294967294" count="1">
            <x v="1"/>
          </reference>
          <reference field="0" count="1" selected="0">
            <x v="33"/>
          </reference>
        </references>
      </pivotArea>
    </format>
    <format dxfId="29">
      <pivotArea grandRow="1" grandCol="1" outline="0" fieldPosition="0">
        <references count="1">
          <reference field="4294967294" count="1" selected="0">
            <x v="1"/>
          </reference>
        </references>
      </pivotArea>
    </format>
    <format dxfId="28">
      <pivotArea field="10" grandRow="1" outline="0" axis="axisCol" fieldPosition="1">
        <references count="2">
          <reference field="4294967294" count="1" selected="0">
            <x v="1"/>
          </reference>
          <reference field="1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7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4"/>
          </reference>
          <reference field="10" count="1">
            <x v="1"/>
          </reference>
        </references>
      </pivotArea>
    </format>
    <format dxfId="26">
      <pivotArea dataOnly="0" outline="0" fieldPosition="0">
        <references count="2">
          <reference field="4294967294" count="1">
            <x v="1"/>
          </reference>
          <reference field="0" count="1" selected="0">
            <x v="34"/>
          </reference>
        </references>
      </pivotArea>
    </format>
    <format dxfId="25">
      <pivotArea outline="0" fieldPosition="0">
        <references count="2">
          <reference field="4294967294" count="1" selected="0">
            <x v="1"/>
          </reference>
          <reference field="1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4">
      <pivotArea field="7" grandCol="1" outline="0" axis="axisRow" fieldPosition="0">
        <references count="2">
          <reference field="4294967294" count="1" selected="0">
            <x v="1"/>
          </reference>
          <reference field="7" count="5" selected="0">
            <x v="0"/>
            <x v="1"/>
            <x v="5"/>
            <x v="11"/>
            <x v="12"/>
          </reference>
        </references>
      </pivotArea>
    </format>
    <format dxfId="23">
      <pivotArea outline="0" fieldPosition="0">
        <references count="1">
          <reference field="7" count="4" selected="0">
            <x v="0"/>
            <x v="1"/>
            <x v="11"/>
            <x v="12"/>
          </reference>
        </references>
      </pivotArea>
    </format>
    <format dxfId="22">
      <pivotArea dataOnly="0" labelOnly="1" outline="0" fieldPosition="0">
        <references count="2">
          <reference field="0" count="1" selected="0">
            <x v="46"/>
          </reference>
          <reference field="7" count="1">
            <x v="0"/>
          </reference>
        </references>
      </pivotArea>
    </format>
    <format dxfId="21">
      <pivotArea dataOnly="0" labelOnly="1" outline="0" fieldPosition="0">
        <references count="2">
          <reference field="0" count="1" selected="0">
            <x v="46"/>
          </reference>
          <reference field="7" count="1">
            <x v="1"/>
          </reference>
        </references>
      </pivotArea>
    </format>
    <format dxfId="20">
      <pivotArea dataOnly="0" labelOnly="1" outline="0" fieldPosition="0">
        <references count="2">
          <reference field="0" count="1" selected="0">
            <x v="46"/>
          </reference>
          <reference field="7" count="1">
            <x v="11"/>
          </reference>
        </references>
      </pivotArea>
    </format>
    <format dxfId="19">
      <pivotArea dataOnly="0" labelOnly="1" outline="0" fieldPosition="0">
        <references count="2">
          <reference field="0" count="1" selected="0">
            <x v="46"/>
          </reference>
          <reference field="7" count="1">
            <x v="12"/>
          </reference>
        </references>
      </pivotArea>
    </format>
    <format dxfId="18">
      <pivotArea grandRow="1" outline="0" fieldPosition="0"/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2" dataPosition="0" applyNumberFormats="0" applyBorderFormats="0" applyFontFormats="0" applyPatternFormats="0" applyAlignmentFormats="0" applyWidthHeightFormats="1" dataCaption="Data" showItems="0" showMultipleLabel="0" showMemberPropertyTips="0" useAutoFormatting="1" itemPrintTitles="1" mergeItem="1" indent="0" compact="0" compactData="0" gridDropZones="1">
  <location ref="A19:G28" firstHeaderRow="1" firstDataRow="3" firstDataCol="1"/>
  <pivotFields count="31">
    <pivotField compact="0" numFmtId="169" outline="0" subtotalTop="0" showAll="0" includeNewItemsInFilter="1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3"/>
        <item x="14"/>
        <item x="15"/>
        <item x="16"/>
        <item x="17"/>
        <item x="18"/>
        <item x="19"/>
        <item x="20"/>
        <item x="21"/>
        <item x="22"/>
        <item x="23"/>
        <item m="1" x="46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12"/>
        <item x="45"/>
        <item t="default"/>
      </items>
    </pivotField>
    <pivotField compact="0" outline="0" subtotalTop="0" showAll="0" includeNewItemsInFilter="1"/>
    <pivotField compact="0" numFmtId="172" outline="0" subtotalTop="0" showAll="0" includeNewItemsInFilter="1"/>
    <pivotField dataField="1" compact="0" outline="0" subtotalTop="0" showAll="0" includeNewItemsInFilter="1"/>
    <pivotField compact="0" numFmtId="164" outline="0" subtotalTop="0" showAll="0" includeNewItemsInFilter="1"/>
    <pivotField name="Deal Date" compact="0" numFmtId="169" outline="0" subtotalTop="0" showAll="0" includeNewItemsInFilter="1" defaultSubtotal="0"/>
    <pivotField compact="0" outline="0" subtotalTop="0" showAll="0" includeNewItemsInFilter="1"/>
    <pivotField name="Broker" axis="axisRow" compact="0" outline="0" subtotalTop="0" showAll="0" includeNewItemsInFilter="1">
      <items count="14">
        <item sd="0" x="1"/>
        <item sd="0" x="0"/>
        <item m="1" x="6"/>
        <item m="1" x="7"/>
        <item m="1" x="8"/>
        <item sd="0" x="2"/>
        <item m="1" x="9"/>
        <item m="1" x="10"/>
        <item m="1" x="11"/>
        <item m="1" x="12"/>
        <item x="3"/>
        <item x="4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 " axis="axisCol" dataField="1" compact="0" outline="0" subtotalTop="0" showAll="0" includeNewItemsInFilter="1" sumSubtotal="1">
      <items count="5">
        <item x="1"/>
        <item x="0"/>
        <item m="1" x="2"/>
        <item m="1" x="3"/>
        <item t="sum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1">
    <field x="7"/>
  </rowFields>
  <rowItems count="7">
    <i>
      <x/>
    </i>
    <i>
      <x v="1"/>
    </i>
    <i>
      <x v="5"/>
    </i>
    <i>
      <x v="10"/>
    </i>
    <i>
      <x v="11"/>
    </i>
    <i>
      <x v="12"/>
    </i>
    <i t="grand">
      <x/>
    </i>
  </rowItems>
  <colFields count="2">
    <field x="-2"/>
    <field x="10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dataFields count="2">
    <dataField name="DEAL COUNT" fld="10" subtotal="count" baseField="0" baseItem="0"/>
    <dataField name="BROKER SAVING" fld="3" baseField="0" baseItem="0"/>
  </dataFields>
  <formats count="30">
    <format dxfId="96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95">
      <pivotArea dataOnly="0" grandRow="1" outline="0" fieldPosition="0"/>
    </format>
    <format dxfId="94">
      <pivotArea type="origin" dataOnly="0" labelOnly="1" outline="0" fieldPosition="0"/>
    </format>
    <format dxfId="93">
      <pivotArea type="origin" dataOnly="0" labelOnly="1" outline="0" fieldPosition="0"/>
    </format>
    <format dxfId="92">
      <pivotArea type="origin" dataOnly="0" labelOnly="1" outline="0" fieldPosition="0"/>
    </format>
    <format dxfId="91">
      <pivotArea dataOnly="0" grandRow="1" outline="0" fieldPosition="0"/>
    </format>
    <format dxfId="90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89">
      <pivotArea type="origin" dataOnly="0" labelOnly="1" outline="0" fieldPosition="0"/>
    </format>
    <format dxfId="88">
      <pivotArea field="0" type="button" dataOnly="0" labelOnly="1" outline="0" fieldPosition="0"/>
    </format>
    <format dxfId="87">
      <pivotArea dataOnly="0" outline="0" fieldPosition="0">
        <references count="1">
          <reference field="10" count="0"/>
        </references>
      </pivotArea>
    </format>
    <format dxfId="86">
      <pivotArea field="10" dataOnly="0" grandCol="1" outline="0" axis="axisCol" fieldPosition="1">
        <references count="1">
          <reference field="4294967294" count="0"/>
        </references>
      </pivotArea>
    </format>
    <format dxfId="85">
      <pivotArea dataOnly="0" outline="0" fieldPosition="0">
        <references count="1">
          <reference field="4294967294" count="1">
            <x v="1"/>
          </reference>
        </references>
      </pivotArea>
    </format>
    <format dxfId="84">
      <pivotArea dataOnly="0" labelOnly="1" outline="0" fieldPosition="0">
        <references count="1">
          <reference field="10" count="1">
            <x v="0"/>
          </reference>
        </references>
      </pivotArea>
    </format>
    <format dxfId="83">
      <pivotArea dataOnly="0" labelOnly="1" outline="0" fieldPosition="0">
        <references count="1">
          <reference field="10" count="1">
            <x v="1"/>
          </reference>
        </references>
      </pivotArea>
    </format>
    <format dxfId="82">
      <pivotArea dataOnly="0" labelOnly="1" outline="0" fieldPosition="0">
        <references count="1">
          <reference field="10" count="1">
            <x v="0"/>
          </reference>
        </references>
      </pivotArea>
    </format>
    <format dxfId="81">
      <pivotArea dataOnly="0" labelOnly="1" outline="0" fieldPosition="0">
        <references count="1">
          <reference field="10" count="1">
            <x v="1"/>
          </reference>
        </references>
      </pivotArea>
    </format>
    <format dxfId="80">
      <pivotArea dataOnly="0" labelOnly="1" grandCol="1" outline="0" fieldPosition="0"/>
    </format>
    <format dxfId="79">
      <pivotArea dataOnly="0" labelOnly="1" outline="0" fieldPosition="0">
        <references count="1">
          <reference field="7" count="0"/>
        </references>
      </pivotArea>
    </format>
    <format dxfId="78">
      <pivotArea field="10" dataOnly="0" grandCol="1" outline="0" axis="axisCol" fieldPosition="1">
        <references count="1">
          <reference field="4294967294" count="0"/>
        </references>
      </pivotArea>
    </format>
    <format dxfId="77">
      <pivotArea field="7" grandCol="1" outline="0" axis="axisRow" fieldPosition="0">
        <references count="2">
          <reference field="4294967294" count="0" selected="0"/>
          <reference field="7" count="0" selected="0"/>
        </references>
      </pivotArea>
    </format>
    <format dxfId="76">
      <pivotArea dataOnly="0" labelOnly="1" grandCol="1" outline="0" fieldPosition="0">
        <references count="1">
          <reference field="4294967294" count="1" selected="0">
            <x v="0"/>
          </reference>
        </references>
      </pivotArea>
    </format>
    <format dxfId="75">
      <pivotArea dataOnly="0" labelOnly="1" grandCol="1" outline="0" fieldPosition="0">
        <references count="1">
          <reference field="4294967294" count="1" selected="0">
            <x v="1"/>
          </reference>
        </references>
      </pivotArea>
    </format>
    <format dxfId="74">
      <pivotArea outline="0" fieldPosition="0">
        <references count="1">
          <reference field="7" count="0" selected="0"/>
        </references>
      </pivotArea>
    </format>
    <format dxfId="73">
      <pivotArea dataOnly="0" labelOnly="1" outline="0" fieldPosition="0">
        <references count="1">
          <reference field="7" count="1">
            <x v="0"/>
          </reference>
        </references>
      </pivotArea>
    </format>
    <format dxfId="72">
      <pivotArea dataOnly="0" labelOnly="1" outline="0" fieldPosition="0">
        <references count="1">
          <reference field="7" count="1">
            <x v="1"/>
          </reference>
        </references>
      </pivotArea>
    </format>
    <format dxfId="71">
      <pivotArea dataOnly="0" labelOnly="1" outline="0" fieldPosition="0">
        <references count="1">
          <reference field="7" count="1">
            <x v="5"/>
          </reference>
        </references>
      </pivotArea>
    </format>
    <format dxfId="70">
      <pivotArea dataOnly="0" labelOnly="1" outline="0" fieldPosition="0">
        <references count="1">
          <reference field="7" count="1">
            <x v="10"/>
          </reference>
        </references>
      </pivotArea>
    </format>
    <format dxfId="69">
      <pivotArea dataOnly="0" labelOnly="1" outline="0" fieldPosition="0">
        <references count="1">
          <reference field="7" count="1">
            <x v="11"/>
          </reference>
        </references>
      </pivotArea>
    </format>
    <format dxfId="68">
      <pivotArea dataOnly="0" labelOnly="1" outline="0" fieldPosition="0">
        <references count="1">
          <reference field="7" count="1">
            <x v="12"/>
          </reference>
        </references>
      </pivotArea>
    </format>
    <format dxfId="67">
      <pivotArea grandRow="1" outline="0" fieldPosition="0"/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43:D51" firstHeaderRow="1" firstDataRow="2" firstDataCol="1"/>
  <pivotFields count="19">
    <pivotField compact="0" numFmtId="169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21">
        <item x="1"/>
        <item x="0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x="2"/>
        <item m="1" x="16"/>
        <item x="4"/>
        <item m="1" x="17"/>
        <item m="1" x="18"/>
        <item x="3"/>
        <item x="5"/>
        <item m="1" x="19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h="1"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3"/>
  </rowFields>
  <rowItems count="7">
    <i>
      <x/>
    </i>
    <i>
      <x v="1"/>
    </i>
    <i>
      <x v="12"/>
    </i>
    <i>
      <x v="14"/>
    </i>
    <i>
      <x v="17"/>
    </i>
    <i>
      <x v="18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FAILED TRANSACTION COUNT" fld="6" subtotal="count" baseField="0" baseItem="0"/>
  </dataFields>
  <formats count="19">
    <format dxfId="115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14">
      <pivotArea dataOnly="0" grandRow="1" outline="0" fieldPosition="0"/>
    </format>
    <format dxfId="113">
      <pivotArea type="origin" dataOnly="0" labelOnly="1" outline="0" fieldPosition="0"/>
    </format>
    <format dxfId="112">
      <pivotArea type="origin" dataOnly="0" labelOnly="1" outline="0" fieldPosition="0"/>
    </format>
    <format dxfId="111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10">
      <pivotArea type="origin" dataOnly="0" labelOnly="1" outline="0" fieldPosition="0"/>
    </format>
    <format dxfId="109">
      <pivotArea dataOnly="0" labelOnly="1" outline="0" fieldPosition="0">
        <references count="1">
          <reference field="6" count="1">
            <x v="0"/>
          </reference>
        </references>
      </pivotArea>
    </format>
    <format dxfId="108">
      <pivotArea dataOnly="0" labelOnly="1" outline="0" fieldPosition="0">
        <references count="1">
          <reference field="6" count="1">
            <x v="1"/>
          </reference>
        </references>
      </pivotArea>
    </format>
    <format dxfId="107">
      <pivotArea dataOnly="0" labelOnly="1" grandCol="1" outline="0" fieldPosition="0"/>
    </format>
    <format dxfId="106">
      <pivotArea grandRow="1" outline="0" fieldPosition="0"/>
    </format>
    <format dxfId="105">
      <pivotArea dataOnly="0" labelOnly="1" grandRow="1" outline="0" fieldPosition="0"/>
    </format>
    <format dxfId="104">
      <pivotArea outline="0" fieldPosition="0">
        <references count="1">
          <reference field="3" count="0" selected="0"/>
        </references>
      </pivotArea>
    </format>
    <format dxfId="103">
      <pivotArea dataOnly="0" labelOnly="1" outline="0" fieldPosition="0">
        <references count="1">
          <reference field="3" count="1">
            <x v="0"/>
          </reference>
        </references>
      </pivotArea>
    </format>
    <format dxfId="102">
      <pivotArea dataOnly="0" labelOnly="1" outline="0" fieldPosition="0">
        <references count="1">
          <reference field="3" count="1">
            <x v="1"/>
          </reference>
        </references>
      </pivotArea>
    </format>
    <format dxfId="101">
      <pivotArea dataOnly="0" labelOnly="1" outline="0" fieldPosition="0">
        <references count="1">
          <reference field="3" count="1">
            <x v="12"/>
          </reference>
        </references>
      </pivotArea>
    </format>
    <format dxfId="100">
      <pivotArea dataOnly="0" labelOnly="1" outline="0" fieldPosition="0">
        <references count="1">
          <reference field="3" count="1">
            <x v="14"/>
          </reference>
        </references>
      </pivotArea>
    </format>
    <format dxfId="99">
      <pivotArea dataOnly="0" labelOnly="1" outline="0" fieldPosition="0">
        <references count="1">
          <reference field="3" count="1">
            <x v="17"/>
          </reference>
        </references>
      </pivotArea>
    </format>
    <format dxfId="98">
      <pivotArea dataOnly="0" labelOnly="1" outline="0" fieldPosition="0">
        <references count="1">
          <reference field="3" count="1">
            <x v="18"/>
          </reference>
        </references>
      </pivotArea>
    </format>
    <format dxfId="97">
      <pivotArea field="6" grandRow="1" outline="0" axis="axisCol" fieldPosition="0">
        <references count="1">
          <reference field="6" count="0" selected="0"/>
        </references>
      </pivotArea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5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5:D39" firstHeaderRow="1" firstDataRow="2" firstDataCol="1" rowPageCount="1" colPageCount="1"/>
  <pivotFields count="19">
    <pivotField axis="axisPage" compact="0" numFmtId="169" outline="0" subtotalTop="0" showAll="0" includeNewItemsInFilter="1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m="1" x="38"/>
        <item m="1" x="39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21">
        <item x="1"/>
        <item x="0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x="2"/>
        <item m="1" x="16"/>
        <item x="3"/>
        <item x="4"/>
        <item m="1" x="17"/>
        <item m="1" x="18"/>
        <item m="1" x="19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3"/>
  </rowFields>
  <rowItems count="3">
    <i>
      <x/>
    </i>
    <i>
      <x v="1"/>
    </i>
    <i t="grand">
      <x/>
    </i>
  </rowItems>
  <colFields count="1">
    <field x="6"/>
  </colFields>
  <colItems count="3">
    <i>
      <x/>
    </i>
    <i>
      <x v="1"/>
    </i>
    <i t="grand">
      <x/>
    </i>
  </colItems>
  <pageFields count="1">
    <pageField fld="0" item="39" hier="0"/>
  </pageFields>
  <dataFields count="1">
    <dataField name="FAILED TRANSACTION COUNT" fld="6" subtotal="count" baseField="0" baseItem="0"/>
  </dataFields>
  <formats count="24">
    <format dxfId="139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38">
      <pivotArea dataOnly="0" grandRow="1" outline="0" fieldPosition="0"/>
    </format>
    <format dxfId="137">
      <pivotArea type="origin" dataOnly="0" labelOnly="1" outline="0" fieldPosition="0"/>
    </format>
    <format dxfId="136">
      <pivotArea type="origin" dataOnly="0" labelOnly="1" outline="0" fieldPosition="0"/>
    </format>
    <format dxfId="135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34">
      <pivotArea field="0" type="button" dataOnly="0" labelOnly="1" outline="0" axis="axisPage" fieldPosition="0"/>
    </format>
    <format dxfId="133">
      <pivotArea dataOnly="0" labelOnly="1" outline="0" fieldPosition="0">
        <references count="1">
          <reference field="0" count="1">
            <x v="10"/>
          </reference>
        </references>
      </pivotArea>
    </format>
    <format dxfId="132">
      <pivotArea dataOnly="0" labelOnly="1" outline="0" fieldPosition="0">
        <references count="1">
          <reference field="0" count="1">
            <x v="10"/>
          </reference>
        </references>
      </pivotArea>
    </format>
    <format dxfId="131">
      <pivotArea dataOnly="0" labelOnly="1" outline="0" fieldPosition="0">
        <references count="1">
          <reference field="0" count="1">
            <x v="10"/>
          </reference>
        </references>
      </pivotArea>
    </format>
    <format dxfId="130">
      <pivotArea dataOnly="0" labelOnly="1" outline="0" fieldPosition="0">
        <references count="1">
          <reference field="0" count="1">
            <x v="10"/>
          </reference>
        </references>
      </pivotArea>
    </format>
    <format dxfId="129">
      <pivotArea type="origin" dataOnly="0" labelOnly="1" outline="0" fieldPosition="0"/>
    </format>
    <format dxfId="128">
      <pivotArea dataOnly="0" labelOnly="1" outline="0" fieldPosition="0">
        <references count="1">
          <reference field="0" count="1">
            <x v="11"/>
          </reference>
        </references>
      </pivotArea>
    </format>
    <format dxfId="127">
      <pivotArea field="0" type="button" dataOnly="0" labelOnly="1" outline="0" axis="axisPage" fieldPosition="0"/>
    </format>
    <format dxfId="126">
      <pivotArea dataOnly="0" labelOnly="1" outline="0" fieldPosition="0">
        <references count="1">
          <reference field="0" count="1">
            <x v="23"/>
          </reference>
        </references>
      </pivotArea>
    </format>
    <format dxfId="125">
      <pivotArea dataOnly="0" labelOnly="1" outline="0" fieldPosition="0">
        <references count="2">
          <reference field="0" count="1" selected="0">
            <x v="35"/>
          </reference>
          <reference field="6" count="1">
            <x v="0"/>
          </reference>
        </references>
      </pivotArea>
    </format>
    <format dxfId="124">
      <pivotArea dataOnly="0" labelOnly="1" outline="0" fieldPosition="0">
        <references count="2">
          <reference field="0" count="1" selected="0">
            <x v="35"/>
          </reference>
          <reference field="6" count="1">
            <x v="1"/>
          </reference>
        </references>
      </pivotArea>
    </format>
    <format dxfId="123">
      <pivotArea dataOnly="0" labelOnly="1" grandCol="1" outline="0" fieldPosition="0">
        <references count="1">
          <reference field="0" count="1" selected="0">
            <x v="35"/>
          </reference>
        </references>
      </pivotArea>
    </format>
    <format dxfId="122">
      <pivotArea grandRow="1" outline="0" fieldPosition="0"/>
    </format>
    <format dxfId="121">
      <pivotArea dataOnly="0" labelOnly="1" grandRow="1" outline="0" fieldPosition="0">
        <references count="1">
          <reference field="0" count="1" selected="0">
            <x v="35"/>
          </reference>
        </references>
      </pivotArea>
    </format>
    <format dxfId="120">
      <pivotArea outline="0" fieldPosition="0">
        <references count="1">
          <reference field="3" count="2" selected="0">
            <x v="0"/>
            <x v="1"/>
          </reference>
        </references>
      </pivotArea>
    </format>
    <format dxfId="119">
      <pivotArea dataOnly="0" labelOnly="1" outline="0" fieldPosition="0">
        <references count="2">
          <reference field="0" count="1" selected="0">
            <x v="39"/>
          </reference>
          <reference field="3" count="1">
            <x v="0"/>
          </reference>
        </references>
      </pivotArea>
    </format>
    <format dxfId="118">
      <pivotArea dataOnly="0" labelOnly="1" outline="0" fieldPosition="0">
        <references count="2">
          <reference field="0" count="1" selected="0">
            <x v="39"/>
          </reference>
          <reference field="3" count="1">
            <x v="1"/>
          </reference>
        </references>
      </pivotArea>
    </format>
    <format dxfId="117">
      <pivotArea field="6" grandRow="1" outline="0" axis="axisCol" fieldPosition="0">
        <references count="1">
          <reference field="6" count="0" selected="0"/>
        </references>
      </pivotArea>
    </format>
    <format dxfId="116">
      <pivotArea dataOnly="0" labelOnly="1" grandRow="1" outline="0" fieldPosition="0">
        <references count="1">
          <reference field="0" count="1" selected="0">
            <x v="39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2" cacheId="6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22:D31" firstHeaderRow="2" firstDataRow="2" firstDataCol="3" rowPageCount="1" colPageCount="1"/>
  <pivotFields count="29">
    <pivotField axis="axisPage" compact="0" numFmtId="188" outline="0" subtotalTop="0" showAll="0" includeNewItemsInFilter="1">
      <items count="4">
        <item x="1"/>
        <item x="0"/>
        <item x="2"/>
        <item t="default"/>
      </items>
    </pivotField>
    <pivotField axis="axisRow" compact="0" outline="0" subtotalTop="0" showAll="0" includeNewItemsInFilter="1">
      <items count="4">
        <item x="1"/>
        <item x="0"/>
        <item x="2"/>
        <item t="default"/>
      </items>
    </pivotField>
    <pivotField dataField="1" compact="0" outline="0" subtotalTop="0" showAll="0" includeNewItemsInFilter="1"/>
    <pivotField compact="0" numFmtId="22" outline="0" subtotalTop="0" showAll="0" includeNewItemsInFilter="1"/>
    <pivotField axis="axisRow" compact="0" outline="0" subtotalTop="0" showAll="0" includeNewItemsInFilter="1" defaultSubtotal="0">
      <items count="6">
        <item x="1"/>
        <item x="0"/>
        <item x="2"/>
        <item x="3"/>
        <item x="4"/>
        <item x="5"/>
      </items>
    </pivotField>
    <pivotField name="Exchange Party"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2" outline="0" subtotalTop="0" showAll="0" includeNewItemsInFilter="1"/>
    <pivotField compact="0" numFmtId="22" outline="0" subtotalTop="0" showAll="0" includeNewItemsInFilter="1"/>
  </pivotFields>
  <rowFields count="3">
    <field x="5"/>
    <field x="4"/>
    <field x="1"/>
  </rowFields>
  <rowItems count="8">
    <i>
      <x/>
      <x/>
      <x/>
    </i>
    <i r="1">
      <x v="1"/>
      <x v="1"/>
    </i>
    <i r="1">
      <x v="2"/>
      <x v="2"/>
    </i>
    <i r="1">
      <x v="3"/>
      <x/>
    </i>
    <i r="1">
      <x v="4"/>
      <x/>
    </i>
    <i r="1">
      <x v="5"/>
      <x/>
    </i>
    <i t="default">
      <x/>
    </i>
    <i t="grand">
      <x/>
    </i>
  </rowItems>
  <colItems count="1">
    <i/>
  </colItems>
  <pageFields count="1">
    <pageField fld="0" hier="0"/>
  </pageFields>
  <dataFields count="1">
    <dataField name="Count" fld="2" subtotal="count" baseField="0" baseItem="0"/>
  </dataFields>
  <formats count="4">
    <format dxfId="11">
      <pivotArea field="0" dataOnly="0" grandRow="1" outline="0" axis="axisPage" fieldPosition="0">
        <references count="1">
          <reference field="0" count="0" selected="0"/>
        </references>
      </pivotArea>
    </format>
    <format dxfId="10">
      <pivotArea field="0" dataOnly="0" grandRow="1" outline="0" axis="axisPage" fieldPosition="0">
        <references count="1">
          <reference field="0" count="0" selected="0"/>
        </references>
      </pivotArea>
    </format>
    <format dxfId="9">
      <pivotArea dataOnly="0" grandRow="1" outline="0" fieldPosition="0"/>
    </format>
    <format dxfId="8">
      <pivotArea dataOnly="0" labelOnly="1" outline="0" fieldPosition="0">
        <references count="1">
          <reference field="5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1" cacheId="4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8:D16" firstHeaderRow="2" firstDataRow="2" firstDataCol="3" rowPageCount="1" colPageCount="1"/>
  <pivotFields count="29">
    <pivotField axis="axisPage" compact="0" numFmtId="188" outline="0" subtotalTop="0" showAll="0" includeNewItemsInFilter="1">
      <items count="4">
        <item x="1"/>
        <item x="0"/>
        <item x="2"/>
        <item t="default"/>
      </items>
    </pivotField>
    <pivotField axis="axisRow" compact="0" outline="0" subtotalTop="0" showAll="0" includeNewItemsInFilter="1">
      <items count="4">
        <item x="1"/>
        <item x="0"/>
        <item x="2"/>
        <item t="default"/>
      </items>
    </pivotField>
    <pivotField dataField="1" compact="0" outline="0" subtotalTop="0" showAll="0" includeNewItemsInFilter="1"/>
    <pivotField compact="0" numFmtId="22" outline="0" subtotalTop="0" showAll="0" includeNewItemsInFilter="1"/>
    <pivotField axis="axisRow" compact="0" outline="0" subtotalTop="0" showAll="0" includeNewItemsInFilter="1" defaultSubtotal="0">
      <items count="6">
        <item x="1"/>
        <item x="0"/>
        <item x="2"/>
        <item x="3"/>
        <item x="4"/>
        <item x="5"/>
      </items>
    </pivotField>
    <pivotField name="Exchange Party"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2" outline="0" subtotalTop="0" showAll="0" includeNewItemsInFilter="1"/>
    <pivotField compact="0" numFmtId="22" outline="0" subtotalTop="0" showAll="0" includeNewItemsInFilter="1"/>
  </pivotFields>
  <rowFields count="3">
    <field x="5"/>
    <field x="4"/>
    <field x="1"/>
  </rowFields>
  <rowItems count="7">
    <i>
      <x/>
      <x/>
      <x/>
    </i>
    <i r="1">
      <x v="2"/>
      <x v="2"/>
    </i>
    <i r="1">
      <x v="3"/>
      <x/>
    </i>
    <i r="1">
      <x v="4"/>
      <x/>
    </i>
    <i r="1">
      <x v="5"/>
      <x/>
    </i>
    <i t="default">
      <x/>
    </i>
    <i t="grand">
      <x/>
    </i>
  </rowItems>
  <colItems count="1">
    <i/>
  </colItems>
  <pageFields count="1">
    <pageField fld="0" item="2" hier="0"/>
  </pageFields>
  <dataFields count="1">
    <dataField name="Count" fld="2" subtotal="count" baseField="0" baseItem="0"/>
  </dataFields>
  <formats count="5">
    <format dxfId="16">
      <pivotArea field="0" dataOnly="0" grandRow="1" outline="0" axis="axisPage" fieldPosition="0">
        <references count="1">
          <reference field="0" count="0" selected="0"/>
        </references>
      </pivotArea>
    </format>
    <format dxfId="15">
      <pivotArea field="0" dataOnly="0" grandRow="1" outline="0" axis="axisPage" fieldPosition="0">
        <references count="1">
          <reference field="0" count="0" selected="0"/>
        </references>
      </pivotArea>
    </format>
    <format dxfId="14">
      <pivotArea dataOnly="0" labelOnly="1" outline="0" fieldPosition="0">
        <references count="2">
          <reference field="0" count="1" selected="0">
            <x v="0"/>
          </reference>
          <reference field="5" count="1">
            <x v="0"/>
          </reference>
        </references>
      </pivotArea>
    </format>
    <format dxfId="13">
      <pivotArea field="0" dataOnly="0" grandRow="1" outline="0" axis="axisPage" fieldPosition="0">
        <references count="1">
          <reference field="0" count="1" selected="0">
            <x v="2"/>
          </reference>
        </references>
      </pivotArea>
    </format>
    <format dxfId="12">
      <pivotArea dataOnly="0" labelOnly="1" outline="0" fieldPosition="0">
        <references count="2">
          <reference field="0" count="1" selected="0">
            <x v="2"/>
          </reference>
          <reference field="5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6" cacheId="5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8:E45" firstHeaderRow="1" firstDataRow="2" firstDataCol="2"/>
  <pivotFields count="19">
    <pivotField compact="0" numFmtId="169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21">
        <item x="1"/>
        <item x="0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x="2"/>
        <item m="1" x="16"/>
        <item h="1" m="1" x="17"/>
        <item x="3"/>
        <item x="4"/>
        <item m="1" x="18"/>
        <item m="1" x="19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2">
        <item x="0"/>
        <item x="2"/>
        <item x="5"/>
        <item x="4"/>
        <item x="3"/>
        <item x="1"/>
        <item x="6"/>
        <item x="7"/>
        <item x="8"/>
        <item m="1" x="10"/>
        <item x="9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3"/>
    <field x="15"/>
  </rowFields>
  <rowItems count="3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7"/>
    </i>
    <i t="default">
      <x v="1"/>
    </i>
    <i>
      <x v="12"/>
      <x/>
    </i>
    <i r="1">
      <x v="2"/>
    </i>
    <i r="1">
      <x v="3"/>
    </i>
    <i r="1">
      <x v="4"/>
    </i>
    <i r="1">
      <x v="5"/>
    </i>
    <i r="1">
      <x v="8"/>
    </i>
    <i t="default">
      <x v="12"/>
    </i>
    <i>
      <x v="15"/>
      <x v="3"/>
    </i>
    <i r="1">
      <x v="5"/>
    </i>
    <i t="default">
      <x v="15"/>
    </i>
    <i>
      <x v="16"/>
      <x/>
    </i>
    <i r="1">
      <x v="1"/>
    </i>
    <i r="1">
      <x v="3"/>
    </i>
    <i r="1">
      <x v="4"/>
    </i>
    <i r="1">
      <x v="10"/>
    </i>
    <i t="default">
      <x v="16"/>
    </i>
    <i>
      <x v="19"/>
      <x v="8"/>
    </i>
    <i t="default">
      <x v="19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FAILED TRANSACTION COUNT" fld="6" subtotal="count" baseField="0" baseItem="0"/>
  </dataFields>
  <formats count="6">
    <format dxfId="7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">
      <pivotArea dataOnly="0" grandRow="1" outline="0" fieldPosition="0"/>
    </format>
    <format dxfId="5">
      <pivotArea type="origin" dataOnly="0" labelOnly="1" outline="0" fieldPosition="0"/>
    </format>
    <format dxfId="4">
      <pivotArea type="origin" dataOnly="0" labelOnly="1" outline="0" fieldPosition="0"/>
    </format>
    <format dxfId="3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">
      <pivotArea type="origin" dataOnly="0" labelOnly="1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H51"/>
  <sheetViews>
    <sheetView showGridLines="0" tabSelected="1" zoomScale="80" workbookViewId="0">
      <selection activeCell="D1" sqref="D1"/>
    </sheetView>
  </sheetViews>
  <sheetFormatPr defaultRowHeight="13.2" x14ac:dyDescent="0.25"/>
  <cols>
    <col min="1" max="1" width="30" customWidth="1"/>
    <col min="2" max="3" width="13.44140625" customWidth="1"/>
    <col min="4" max="4" width="12.44140625" customWidth="1"/>
    <col min="5" max="5" width="16.6640625" customWidth="1"/>
    <col min="6" max="6" width="17.6640625" style="76" customWidth="1"/>
    <col min="7" max="7" width="21.44140625" style="76" customWidth="1"/>
    <col min="8" max="8" width="13.44140625" bestFit="1" customWidth="1"/>
    <col min="9" max="9" width="11.33203125" bestFit="1" customWidth="1"/>
    <col min="10" max="11" width="13.44140625" customWidth="1"/>
    <col min="12" max="12" width="11.33203125" customWidth="1"/>
    <col min="13" max="13" width="27.6640625" customWidth="1"/>
    <col min="14" max="17" width="16.5546875" customWidth="1"/>
    <col min="18" max="18" width="17.6640625" customWidth="1"/>
    <col min="19" max="19" width="21.44140625" customWidth="1"/>
    <col min="20" max="20" width="27.6640625" customWidth="1"/>
    <col min="21" max="24" width="16.5546875" customWidth="1"/>
    <col min="25" max="25" width="17.6640625" customWidth="1"/>
    <col min="26" max="26" width="21.44140625" customWidth="1"/>
    <col min="27" max="33" width="8.6640625" customWidth="1"/>
    <col min="34" max="35" width="11.33203125" bestFit="1" customWidth="1"/>
    <col min="52" max="52" width="9.88671875" bestFit="1" customWidth="1"/>
  </cols>
  <sheetData>
    <row r="1" spans="1:8" ht="21" x14ac:dyDescent="0.4">
      <c r="A1" s="141" t="s">
        <v>151</v>
      </c>
      <c r="B1" s="105"/>
      <c r="D1" t="s">
        <v>996</v>
      </c>
    </row>
    <row r="3" spans="1:8" ht="21" x14ac:dyDescent="0.4">
      <c r="A3" s="95" t="s">
        <v>875</v>
      </c>
    </row>
    <row r="4" spans="1:8" ht="13.8" thickBot="1" x14ac:dyDescent="0.3">
      <c r="A4" s="16"/>
    </row>
    <row r="5" spans="1:8" s="89" customFormat="1" ht="14.4" thickBot="1" x14ac:dyDescent="0.3">
      <c r="A5" s="90" t="s">
        <v>968</v>
      </c>
      <c r="B5" s="90"/>
      <c r="C5" s="90"/>
      <c r="D5" s="90"/>
      <c r="E5" s="90"/>
      <c r="F5" s="90"/>
      <c r="G5" s="91"/>
      <c r="H5" s="88"/>
    </row>
    <row r="6" spans="1:8" ht="13.8" thickBot="1" x14ac:dyDescent="0.3">
      <c r="A6" s="84" t="s">
        <v>841</v>
      </c>
      <c r="B6" s="85">
        <v>37048</v>
      </c>
      <c r="C6" s="87"/>
      <c r="D6" s="41"/>
      <c r="E6" s="39"/>
      <c r="F6" s="39"/>
      <c r="G6" s="40"/>
      <c r="H6" s="38"/>
    </row>
    <row r="7" spans="1:8" ht="13.8" thickBot="1" x14ac:dyDescent="0.3">
      <c r="F7"/>
      <c r="G7"/>
      <c r="H7" s="77"/>
    </row>
    <row r="8" spans="1:8" x14ac:dyDescent="0.25">
      <c r="A8" s="101"/>
      <c r="B8" s="97" t="s">
        <v>145</v>
      </c>
      <c r="C8" s="98" t="s">
        <v>839</v>
      </c>
      <c r="D8" s="99"/>
      <c r="E8" s="99"/>
      <c r="F8" s="99"/>
      <c r="G8" s="100"/>
      <c r="H8" s="77"/>
    </row>
    <row r="9" spans="1:8" ht="13.5" customHeight="1" thickBot="1" x14ac:dyDescent="0.3">
      <c r="A9" s="102"/>
      <c r="B9" s="148" t="s">
        <v>149</v>
      </c>
      <c r="C9" s="152"/>
      <c r="D9" s="148" t="s">
        <v>146</v>
      </c>
      <c r="E9" s="152"/>
      <c r="F9" s="148" t="s">
        <v>148</v>
      </c>
      <c r="G9" s="150" t="s">
        <v>147</v>
      </c>
      <c r="H9" s="77"/>
    </row>
    <row r="10" spans="1:8" x14ac:dyDescent="0.25">
      <c r="A10" s="97" t="s">
        <v>649</v>
      </c>
      <c r="B10" s="109" t="s">
        <v>679</v>
      </c>
      <c r="C10" s="110" t="s">
        <v>650</v>
      </c>
      <c r="D10" s="109" t="s">
        <v>679</v>
      </c>
      <c r="E10" s="110" t="s">
        <v>650</v>
      </c>
      <c r="F10" s="149"/>
      <c r="G10" s="151"/>
      <c r="H10" s="78"/>
    </row>
    <row r="11" spans="1:8" x14ac:dyDescent="0.25">
      <c r="A11" s="130" t="s">
        <v>734</v>
      </c>
      <c r="B11" s="131">
        <v>3</v>
      </c>
      <c r="C11" s="131">
        <v>17</v>
      </c>
      <c r="D11" s="132">
        <v>1998.75</v>
      </c>
      <c r="E11" s="132">
        <v>2833</v>
      </c>
      <c r="F11" s="133">
        <v>20</v>
      </c>
      <c r="G11" s="132">
        <v>4831.75</v>
      </c>
      <c r="H11" s="78"/>
    </row>
    <row r="12" spans="1:8" x14ac:dyDescent="0.25">
      <c r="A12" s="130" t="s">
        <v>648</v>
      </c>
      <c r="B12" s="131">
        <v>1</v>
      </c>
      <c r="C12" s="131">
        <v>9</v>
      </c>
      <c r="D12" s="132">
        <v>321</v>
      </c>
      <c r="E12" s="132">
        <v>423</v>
      </c>
      <c r="F12" s="133">
        <v>10</v>
      </c>
      <c r="G12" s="132">
        <v>744</v>
      </c>
      <c r="H12" s="78"/>
    </row>
    <row r="13" spans="1:8" x14ac:dyDescent="0.25">
      <c r="A13" s="130" t="s">
        <v>198</v>
      </c>
      <c r="B13" s="131">
        <v>1</v>
      </c>
      <c r="C13" s="131"/>
      <c r="D13" s="132">
        <v>615</v>
      </c>
      <c r="E13" s="132"/>
      <c r="F13" s="133">
        <v>1</v>
      </c>
      <c r="G13" s="132">
        <v>615</v>
      </c>
      <c r="H13" s="79"/>
    </row>
    <row r="14" spans="1:8" x14ac:dyDescent="0.25">
      <c r="A14" s="130" t="s">
        <v>238</v>
      </c>
      <c r="B14" s="131"/>
      <c r="C14" s="131">
        <v>22</v>
      </c>
      <c r="D14" s="132"/>
      <c r="E14" s="132">
        <v>1585</v>
      </c>
      <c r="F14" s="133">
        <v>22</v>
      </c>
      <c r="G14" s="132">
        <v>1585</v>
      </c>
      <c r="H14" s="76"/>
    </row>
    <row r="15" spans="1:8" x14ac:dyDescent="0.25">
      <c r="A15" s="129" t="s">
        <v>838</v>
      </c>
      <c r="B15" s="142">
        <v>5</v>
      </c>
      <c r="C15" s="142">
        <v>48</v>
      </c>
      <c r="D15" s="143">
        <v>2934.75</v>
      </c>
      <c r="E15" s="143">
        <v>4841</v>
      </c>
      <c r="F15" s="144">
        <v>53</v>
      </c>
      <c r="G15" s="145">
        <v>7775.75</v>
      </c>
      <c r="H15" s="76"/>
    </row>
    <row r="16" spans="1:8" x14ac:dyDescent="0.25">
      <c r="F16"/>
      <c r="G16"/>
    </row>
    <row r="17" spans="1:8" ht="13.8" thickBot="1" x14ac:dyDescent="0.3">
      <c r="F17"/>
      <c r="G17"/>
    </row>
    <row r="18" spans="1:8" ht="14.4" thickBot="1" x14ac:dyDescent="0.3">
      <c r="A18" s="123" t="s">
        <v>310</v>
      </c>
      <c r="B18" s="123"/>
      <c r="C18" s="123"/>
      <c r="D18" s="123"/>
      <c r="E18" s="123"/>
      <c r="F18" s="123"/>
      <c r="G18" s="124"/>
    </row>
    <row r="19" spans="1:8" x14ac:dyDescent="0.25">
      <c r="A19" s="101"/>
      <c r="B19" s="97" t="s">
        <v>145</v>
      </c>
      <c r="C19" s="98" t="s">
        <v>839</v>
      </c>
      <c r="D19" s="99"/>
      <c r="E19" s="99"/>
      <c r="F19" s="99"/>
      <c r="G19" s="100"/>
    </row>
    <row r="20" spans="1:8" ht="13.5" customHeight="1" thickBot="1" x14ac:dyDescent="0.3">
      <c r="A20" s="102"/>
      <c r="B20" s="148" t="s">
        <v>149</v>
      </c>
      <c r="C20" s="152"/>
      <c r="D20" s="153" t="s">
        <v>146</v>
      </c>
      <c r="E20" s="154"/>
      <c r="F20" s="155" t="s">
        <v>148</v>
      </c>
      <c r="G20" s="157" t="s">
        <v>147</v>
      </c>
    </row>
    <row r="21" spans="1:8" x14ac:dyDescent="0.25">
      <c r="A21" s="97" t="s">
        <v>649</v>
      </c>
      <c r="B21" s="103" t="s">
        <v>679</v>
      </c>
      <c r="C21" s="104" t="s">
        <v>650</v>
      </c>
      <c r="D21" s="103" t="s">
        <v>679</v>
      </c>
      <c r="E21" s="104" t="s">
        <v>650</v>
      </c>
      <c r="F21" s="156"/>
      <c r="G21" s="158"/>
    </row>
    <row r="22" spans="1:8" x14ac:dyDescent="0.25">
      <c r="A22" s="130" t="s">
        <v>734</v>
      </c>
      <c r="B22" s="131">
        <v>96</v>
      </c>
      <c r="C22" s="131">
        <v>268</v>
      </c>
      <c r="D22" s="134">
        <v>27113.75</v>
      </c>
      <c r="E22" s="134">
        <v>22301.24</v>
      </c>
      <c r="F22" s="135">
        <v>364</v>
      </c>
      <c r="G22" s="136">
        <v>49414.99</v>
      </c>
    </row>
    <row r="23" spans="1:8" x14ac:dyDescent="0.25">
      <c r="A23" s="130" t="s">
        <v>648</v>
      </c>
      <c r="B23" s="131">
        <v>38</v>
      </c>
      <c r="C23" s="131">
        <v>279</v>
      </c>
      <c r="D23" s="134">
        <v>6208.5</v>
      </c>
      <c r="E23" s="134">
        <v>26086</v>
      </c>
      <c r="F23" s="135">
        <v>317</v>
      </c>
      <c r="G23" s="136">
        <v>32294.5</v>
      </c>
    </row>
    <row r="24" spans="1:8" x14ac:dyDescent="0.25">
      <c r="A24" s="130" t="s">
        <v>966</v>
      </c>
      <c r="B24" s="131">
        <v>12</v>
      </c>
      <c r="C24" s="131"/>
      <c r="D24" s="134">
        <v>1546.83</v>
      </c>
      <c r="E24" s="134"/>
      <c r="F24" s="135">
        <v>12</v>
      </c>
      <c r="G24" s="136">
        <v>1546.83</v>
      </c>
    </row>
    <row r="25" spans="1:8" x14ac:dyDescent="0.25">
      <c r="A25" s="130" t="s">
        <v>198</v>
      </c>
      <c r="B25" s="131">
        <v>58</v>
      </c>
      <c r="C25" s="131">
        <v>1</v>
      </c>
      <c r="D25" s="134">
        <v>10041.4375</v>
      </c>
      <c r="E25" s="134">
        <v>4</v>
      </c>
      <c r="F25" s="135">
        <v>59</v>
      </c>
      <c r="G25" s="136">
        <v>10045.4375</v>
      </c>
    </row>
    <row r="26" spans="1:8" x14ac:dyDescent="0.25">
      <c r="A26" s="130" t="s">
        <v>238</v>
      </c>
      <c r="B26" s="131"/>
      <c r="C26" s="131">
        <v>72</v>
      </c>
      <c r="D26" s="134"/>
      <c r="E26" s="134">
        <v>6437</v>
      </c>
      <c r="F26" s="135">
        <v>72</v>
      </c>
      <c r="G26" s="136">
        <v>6437</v>
      </c>
    </row>
    <row r="27" spans="1:8" x14ac:dyDescent="0.25">
      <c r="A27" s="130" t="s">
        <v>481</v>
      </c>
      <c r="B27" s="131"/>
      <c r="C27" s="131">
        <v>1</v>
      </c>
      <c r="D27" s="134"/>
      <c r="E27" s="134">
        <v>120</v>
      </c>
      <c r="F27" s="135">
        <v>1</v>
      </c>
      <c r="G27" s="136">
        <v>120</v>
      </c>
    </row>
    <row r="28" spans="1:8" x14ac:dyDescent="0.25">
      <c r="A28" s="129" t="s">
        <v>838</v>
      </c>
      <c r="B28" s="142">
        <v>204</v>
      </c>
      <c r="C28" s="142">
        <v>621</v>
      </c>
      <c r="D28" s="145">
        <v>44910.517500000002</v>
      </c>
      <c r="E28" s="145">
        <v>54948.24</v>
      </c>
      <c r="F28" s="142">
        <v>825</v>
      </c>
      <c r="G28" s="145">
        <v>99858.757499999992</v>
      </c>
    </row>
    <row r="30" spans="1:8" ht="21" x14ac:dyDescent="0.4">
      <c r="A30" s="96" t="s">
        <v>876</v>
      </c>
    </row>
    <row r="31" spans="1:8" ht="13.8" thickBot="1" x14ac:dyDescent="0.3">
      <c r="H31" s="38"/>
    </row>
    <row r="32" spans="1:8" s="89" customFormat="1" ht="14.4" thickBot="1" x14ac:dyDescent="0.3">
      <c r="A32" s="92" t="s">
        <v>968</v>
      </c>
      <c r="B32" s="93"/>
      <c r="C32" s="93"/>
      <c r="D32" s="94"/>
    </row>
    <row r="33" spans="1:7" ht="13.8" thickBot="1" x14ac:dyDescent="0.3">
      <c r="A33" s="86" t="s">
        <v>841</v>
      </c>
      <c r="B33" s="85">
        <v>37048</v>
      </c>
      <c r="C33" s="39"/>
      <c r="D33" s="40"/>
    </row>
    <row r="34" spans="1:7" ht="13.8" thickBot="1" x14ac:dyDescent="0.3"/>
    <row r="35" spans="1:7" ht="13.8" thickBot="1" x14ac:dyDescent="0.3">
      <c r="A35" s="43" t="s">
        <v>842</v>
      </c>
      <c r="B35" s="55" t="s">
        <v>840</v>
      </c>
      <c r="C35" s="56"/>
      <c r="D35" s="57"/>
      <c r="E35" s="36"/>
    </row>
    <row r="36" spans="1:7" x14ac:dyDescent="0.25">
      <c r="A36" s="55" t="s">
        <v>649</v>
      </c>
      <c r="B36" s="17" t="s">
        <v>679</v>
      </c>
      <c r="C36" s="23" t="s">
        <v>650</v>
      </c>
      <c r="D36" s="18" t="s">
        <v>838</v>
      </c>
      <c r="E36" s="36"/>
    </row>
    <row r="37" spans="1:7" x14ac:dyDescent="0.25">
      <c r="A37" s="137" t="s">
        <v>734</v>
      </c>
      <c r="B37" s="133"/>
      <c r="C37" s="133">
        <v>1</v>
      </c>
      <c r="D37" s="133">
        <v>1</v>
      </c>
      <c r="E37" s="73"/>
    </row>
    <row r="38" spans="1:7" x14ac:dyDescent="0.25">
      <c r="A38" s="137" t="s">
        <v>648</v>
      </c>
      <c r="B38" s="133">
        <v>1</v>
      </c>
      <c r="C38" s="133"/>
      <c r="D38" s="133">
        <v>1</v>
      </c>
      <c r="E38" s="73"/>
    </row>
    <row r="39" spans="1:7" x14ac:dyDescent="0.25">
      <c r="A39" s="147" t="s">
        <v>838</v>
      </c>
      <c r="B39" s="144">
        <v>1</v>
      </c>
      <c r="C39" s="144">
        <v>1</v>
      </c>
      <c r="D39" s="146">
        <v>2</v>
      </c>
      <c r="E39" s="73"/>
    </row>
    <row r="40" spans="1:7" x14ac:dyDescent="0.25">
      <c r="E40" s="73"/>
    </row>
    <row r="41" spans="1:7" ht="13.8" thickBot="1" x14ac:dyDescent="0.3">
      <c r="E41" s="78"/>
    </row>
    <row r="42" spans="1:7" ht="14.4" thickBot="1" x14ac:dyDescent="0.3">
      <c r="A42" s="123" t="s">
        <v>310</v>
      </c>
      <c r="B42" s="123"/>
      <c r="C42" s="123"/>
      <c r="D42" s="124"/>
      <c r="F42"/>
      <c r="G42"/>
    </row>
    <row r="43" spans="1:7" ht="13.8" thickBot="1" x14ac:dyDescent="0.3">
      <c r="A43" s="43" t="s">
        <v>842</v>
      </c>
      <c r="B43" s="55" t="s">
        <v>840</v>
      </c>
      <c r="C43" s="56"/>
      <c r="D43" s="57"/>
    </row>
    <row r="44" spans="1:7" x14ac:dyDescent="0.25">
      <c r="A44" s="55" t="s">
        <v>649</v>
      </c>
      <c r="B44" s="115" t="s">
        <v>679</v>
      </c>
      <c r="C44" s="116" t="s">
        <v>650</v>
      </c>
      <c r="D44" s="117" t="s">
        <v>838</v>
      </c>
    </row>
    <row r="45" spans="1:7" x14ac:dyDescent="0.25">
      <c r="A45" s="137" t="s">
        <v>734</v>
      </c>
      <c r="B45" s="133">
        <v>43</v>
      </c>
      <c r="C45" s="133">
        <v>39</v>
      </c>
      <c r="D45" s="133">
        <v>82</v>
      </c>
    </row>
    <row r="46" spans="1:7" x14ac:dyDescent="0.25">
      <c r="A46" s="137" t="s">
        <v>648</v>
      </c>
      <c r="B46" s="133">
        <v>7</v>
      </c>
      <c r="C46" s="133">
        <v>39</v>
      </c>
      <c r="D46" s="133">
        <v>46</v>
      </c>
    </row>
    <row r="47" spans="1:7" x14ac:dyDescent="0.25">
      <c r="A47" s="137" t="s">
        <v>966</v>
      </c>
      <c r="B47" s="133">
        <v>21</v>
      </c>
      <c r="C47" s="133"/>
      <c r="D47" s="133">
        <v>21</v>
      </c>
    </row>
    <row r="48" spans="1:7" x14ac:dyDescent="0.25">
      <c r="A48" s="137" t="s">
        <v>238</v>
      </c>
      <c r="B48" s="133"/>
      <c r="C48" s="133">
        <v>11</v>
      </c>
      <c r="D48" s="133">
        <v>11</v>
      </c>
    </row>
    <row r="49" spans="1:4" x14ac:dyDescent="0.25">
      <c r="A49" s="137" t="s">
        <v>198</v>
      </c>
      <c r="B49" s="133">
        <v>6</v>
      </c>
      <c r="C49" s="133"/>
      <c r="D49" s="133">
        <v>6</v>
      </c>
    </row>
    <row r="50" spans="1:4" x14ac:dyDescent="0.25">
      <c r="A50" s="137" t="s">
        <v>481</v>
      </c>
      <c r="B50" s="133">
        <v>1</v>
      </c>
      <c r="C50" s="133"/>
      <c r="D50" s="133">
        <v>1</v>
      </c>
    </row>
    <row r="51" spans="1:4" x14ac:dyDescent="0.25">
      <c r="A51" s="138" t="s">
        <v>838</v>
      </c>
      <c r="B51" s="144">
        <v>78</v>
      </c>
      <c r="C51" s="144">
        <v>89</v>
      </c>
      <c r="D51" s="146">
        <v>167</v>
      </c>
    </row>
  </sheetData>
  <mergeCells count="8">
    <mergeCell ref="F9:F10"/>
    <mergeCell ref="G9:G10"/>
    <mergeCell ref="B20:C20"/>
    <mergeCell ref="D20:E20"/>
    <mergeCell ref="F20:F21"/>
    <mergeCell ref="G20:G21"/>
    <mergeCell ref="B9:C9"/>
    <mergeCell ref="D9:E9"/>
  </mergeCells>
  <phoneticPr fontId="0" type="noConversion"/>
  <conditionalFormatting sqref="B2:B4 B13 B58:B65536 B25:B29 B16:B17 B49">
    <cfRule type="cellIs" dxfId="17" priority="1" stopIfTrue="1" operator="equal">
      <formula>$B$1</formula>
    </cfRule>
  </conditionalFormatting>
  <pageMargins left="0.75" right="0.75" top="1" bottom="1" header="0.5" footer="0.5"/>
  <pageSetup scale="73" orientation="portrait" r:id="rId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showGridLines="0" zoomScale="80" workbookViewId="0">
      <selection activeCell="D1" sqref="D1"/>
    </sheetView>
  </sheetViews>
  <sheetFormatPr defaultRowHeight="13.2" x14ac:dyDescent="0.25"/>
  <cols>
    <col min="1" max="1" width="17.6640625" customWidth="1"/>
    <col min="2" max="2" width="38.6640625" customWidth="1"/>
    <col min="3" max="3" width="14.44140625" customWidth="1"/>
    <col min="4" max="5" width="5.33203125" customWidth="1"/>
    <col min="6" max="6" width="11.33203125" bestFit="1" customWidth="1"/>
  </cols>
  <sheetData>
    <row r="1" spans="1:4" ht="21" x14ac:dyDescent="0.4">
      <c r="A1" s="141" t="s">
        <v>180</v>
      </c>
    </row>
    <row r="3" spans="1:4" ht="21" x14ac:dyDescent="0.4">
      <c r="A3" s="95" t="s">
        <v>875</v>
      </c>
    </row>
    <row r="4" spans="1:4" ht="13.8" thickBot="1" x14ac:dyDescent="0.3"/>
    <row r="5" spans="1:4" ht="14.4" thickBot="1" x14ac:dyDescent="0.3">
      <c r="A5" s="159" t="s">
        <v>968</v>
      </c>
      <c r="B5" s="160"/>
      <c r="C5" s="160"/>
      <c r="D5" s="161"/>
    </row>
    <row r="6" spans="1:4" x14ac:dyDescent="0.25">
      <c r="A6" s="119" t="s">
        <v>841</v>
      </c>
      <c r="B6" s="121">
        <v>37048</v>
      </c>
    </row>
    <row r="8" spans="1:4" x14ac:dyDescent="0.25">
      <c r="A8" s="55" t="s">
        <v>312</v>
      </c>
      <c r="B8" s="56"/>
      <c r="C8" s="56"/>
      <c r="D8" s="18"/>
    </row>
    <row r="9" spans="1:4" x14ac:dyDescent="0.25">
      <c r="A9" s="55" t="s">
        <v>313</v>
      </c>
      <c r="B9" s="55" t="s">
        <v>618</v>
      </c>
      <c r="C9" s="55" t="s">
        <v>840</v>
      </c>
      <c r="D9" s="18" t="s">
        <v>307</v>
      </c>
    </row>
    <row r="10" spans="1:4" x14ac:dyDescent="0.25">
      <c r="A10" s="140" t="s">
        <v>301</v>
      </c>
      <c r="B10" s="17" t="s">
        <v>894</v>
      </c>
      <c r="C10" s="17" t="s">
        <v>143</v>
      </c>
      <c r="D10" s="19">
        <v>3</v>
      </c>
    </row>
    <row r="11" spans="1:4" x14ac:dyDescent="0.25">
      <c r="A11" s="44"/>
      <c r="B11" s="17" t="s">
        <v>816</v>
      </c>
      <c r="C11" s="17" t="s">
        <v>679</v>
      </c>
      <c r="D11" s="19">
        <v>2</v>
      </c>
    </row>
    <row r="12" spans="1:4" x14ac:dyDescent="0.25">
      <c r="A12" s="44"/>
      <c r="B12" s="17" t="s">
        <v>207</v>
      </c>
      <c r="C12" s="17" t="s">
        <v>143</v>
      </c>
      <c r="D12" s="19">
        <v>6</v>
      </c>
    </row>
    <row r="13" spans="1:4" x14ac:dyDescent="0.25">
      <c r="A13" s="44"/>
      <c r="B13" s="17" t="s">
        <v>725</v>
      </c>
      <c r="C13" s="17" t="s">
        <v>143</v>
      </c>
      <c r="D13" s="19">
        <v>1</v>
      </c>
    </row>
    <row r="14" spans="1:4" x14ac:dyDescent="0.25">
      <c r="A14" s="44"/>
      <c r="B14" s="17" t="s">
        <v>888</v>
      </c>
      <c r="C14" s="17" t="s">
        <v>143</v>
      </c>
      <c r="D14" s="19">
        <v>1</v>
      </c>
    </row>
    <row r="15" spans="1:4" x14ac:dyDescent="0.25">
      <c r="A15" s="17" t="s">
        <v>309</v>
      </c>
      <c r="B15" s="56"/>
      <c r="C15" s="56"/>
      <c r="D15" s="19">
        <v>13</v>
      </c>
    </row>
    <row r="16" spans="1:4" x14ac:dyDescent="0.25">
      <c r="A16" s="118" t="s">
        <v>838</v>
      </c>
      <c r="B16" s="139"/>
      <c r="C16" s="139"/>
      <c r="D16" s="114">
        <v>13</v>
      </c>
    </row>
    <row r="18" spans="1:4" ht="13.8" thickBot="1" x14ac:dyDescent="0.3"/>
    <row r="19" spans="1:4" ht="14.4" thickBot="1" x14ac:dyDescent="0.3">
      <c r="A19" s="162" t="s">
        <v>310</v>
      </c>
      <c r="B19" s="163"/>
      <c r="C19" s="163"/>
      <c r="D19" s="164"/>
    </row>
    <row r="20" spans="1:4" x14ac:dyDescent="0.25">
      <c r="A20" s="119" t="s">
        <v>841</v>
      </c>
      <c r="B20" s="120" t="s">
        <v>308</v>
      </c>
    </row>
    <row r="22" spans="1:4" x14ac:dyDescent="0.25">
      <c r="A22" s="55" t="s">
        <v>312</v>
      </c>
      <c r="B22" s="56"/>
      <c r="C22" s="56"/>
      <c r="D22" s="18"/>
    </row>
    <row r="23" spans="1:4" x14ac:dyDescent="0.25">
      <c r="A23" s="55" t="s">
        <v>313</v>
      </c>
      <c r="B23" s="55" t="s">
        <v>618</v>
      </c>
      <c r="C23" s="55" t="s">
        <v>840</v>
      </c>
      <c r="D23" s="18" t="s">
        <v>307</v>
      </c>
    </row>
    <row r="24" spans="1:4" x14ac:dyDescent="0.25">
      <c r="A24" s="140" t="s">
        <v>301</v>
      </c>
      <c r="B24" s="17" t="s">
        <v>894</v>
      </c>
      <c r="C24" s="17" t="s">
        <v>143</v>
      </c>
      <c r="D24" s="19">
        <v>6</v>
      </c>
    </row>
    <row r="25" spans="1:4" x14ac:dyDescent="0.25">
      <c r="A25" s="128"/>
      <c r="B25" s="17" t="s">
        <v>793</v>
      </c>
      <c r="C25" s="17" t="s">
        <v>142</v>
      </c>
      <c r="D25" s="19">
        <v>1</v>
      </c>
    </row>
    <row r="26" spans="1:4" x14ac:dyDescent="0.25">
      <c r="A26" s="128"/>
      <c r="B26" s="17" t="s">
        <v>816</v>
      </c>
      <c r="C26" s="17" t="s">
        <v>679</v>
      </c>
      <c r="D26" s="19">
        <v>2</v>
      </c>
    </row>
    <row r="27" spans="1:4" x14ac:dyDescent="0.25">
      <c r="A27" s="128"/>
      <c r="B27" s="17" t="s">
        <v>207</v>
      </c>
      <c r="C27" s="17" t="s">
        <v>143</v>
      </c>
      <c r="D27" s="19">
        <v>6</v>
      </c>
    </row>
    <row r="28" spans="1:4" x14ac:dyDescent="0.25">
      <c r="A28" s="128"/>
      <c r="B28" s="17" t="s">
        <v>725</v>
      </c>
      <c r="C28" s="17" t="s">
        <v>143</v>
      </c>
      <c r="D28" s="19">
        <v>1</v>
      </c>
    </row>
    <row r="29" spans="1:4" x14ac:dyDescent="0.25">
      <c r="A29" s="128"/>
      <c r="B29" s="17" t="s">
        <v>888</v>
      </c>
      <c r="C29" s="17" t="s">
        <v>143</v>
      </c>
      <c r="D29" s="19">
        <v>1</v>
      </c>
    </row>
    <row r="30" spans="1:4" x14ac:dyDescent="0.25">
      <c r="A30" s="17" t="s">
        <v>309</v>
      </c>
      <c r="B30" s="56"/>
      <c r="C30" s="56"/>
      <c r="D30" s="19">
        <v>17</v>
      </c>
    </row>
    <row r="31" spans="1:4" x14ac:dyDescent="0.25">
      <c r="A31" s="118" t="s">
        <v>838</v>
      </c>
      <c r="B31" s="139"/>
      <c r="C31" s="139"/>
      <c r="D31" s="114">
        <v>17</v>
      </c>
    </row>
  </sheetData>
  <mergeCells count="2">
    <mergeCell ref="A5:D5"/>
    <mergeCell ref="A19:D19"/>
  </mergeCells>
  <phoneticPr fontId="0" type="noConversion"/>
  <pageMargins left="0.75" right="0.75" top="1" bottom="1" header="0.5" footer="0.5"/>
  <pageSetup orientation="portrait" r:id="rId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zoomScale="85" workbookViewId="0">
      <selection activeCell="C1" sqref="C1"/>
    </sheetView>
  </sheetViews>
  <sheetFormatPr defaultRowHeight="13.2" x14ac:dyDescent="0.25"/>
  <cols>
    <col min="1" max="1" width="29.33203125" customWidth="1"/>
    <col min="2" max="2" width="62.33203125" customWidth="1"/>
    <col min="3" max="4" width="12.6640625" customWidth="1"/>
    <col min="5" max="5" width="10.5546875" customWidth="1"/>
    <col min="6" max="8" width="3.44140625" hidden="1" customWidth="1"/>
    <col min="9" max="9" width="49.5546875" customWidth="1"/>
    <col min="10" max="10" width="10.5546875" customWidth="1"/>
    <col min="11" max="11" width="12.33203125" customWidth="1"/>
    <col min="12" max="12" width="10.5546875" customWidth="1"/>
    <col min="13" max="13" width="8.109375" customWidth="1"/>
    <col min="14" max="14" width="10.5546875" customWidth="1"/>
    <col min="15" max="15" width="12.6640625" bestFit="1" customWidth="1"/>
    <col min="16" max="16" width="8.109375" customWidth="1"/>
    <col min="17" max="17" width="12.6640625" bestFit="1" customWidth="1"/>
    <col min="18" max="19" width="10.88671875" bestFit="1" customWidth="1"/>
    <col min="20" max="20" width="12.6640625" bestFit="1" customWidth="1"/>
    <col min="21" max="22" width="10.88671875" bestFit="1" customWidth="1"/>
    <col min="23" max="23" width="12.6640625" bestFit="1" customWidth="1"/>
    <col min="24" max="25" width="10.88671875" bestFit="1" customWidth="1"/>
    <col min="26" max="26" width="12.6640625" bestFit="1" customWidth="1"/>
    <col min="27" max="28" width="10.88671875" bestFit="1" customWidth="1"/>
    <col min="29" max="29" width="12.6640625" bestFit="1" customWidth="1"/>
    <col min="30" max="30" width="10.5546875" bestFit="1" customWidth="1"/>
  </cols>
  <sheetData>
    <row r="1" spans="1:5" ht="17.399999999999999" x14ac:dyDescent="0.3">
      <c r="A1" s="35" t="str">
        <f>'BROKER DEAL SUMMARY'!A1</f>
        <v>EnronOnline Broker Detail for 6/6/2001</v>
      </c>
    </row>
    <row r="2" spans="1:5" ht="17.399999999999999" x14ac:dyDescent="0.3">
      <c r="A2" s="35"/>
    </row>
    <row r="4" spans="1:5" ht="17.399999999999999" x14ac:dyDescent="0.3">
      <c r="A4" s="42" t="s">
        <v>876</v>
      </c>
    </row>
    <row r="5" spans="1:5" ht="13.8" thickBot="1" x14ac:dyDescent="0.3"/>
    <row r="6" spans="1:5" ht="13.8" thickBot="1" x14ac:dyDescent="0.3">
      <c r="A6" s="165" t="s">
        <v>967</v>
      </c>
      <c r="B6" s="166"/>
      <c r="C6" s="166"/>
      <c r="D6" s="166"/>
      <c r="E6" s="167"/>
    </row>
    <row r="7" spans="1:5" ht="13.8" thickBot="1" x14ac:dyDescent="0.3"/>
    <row r="8" spans="1:5" ht="13.8" thickBot="1" x14ac:dyDescent="0.3">
      <c r="A8" s="58" t="s">
        <v>842</v>
      </c>
      <c r="B8" s="59"/>
      <c r="C8" s="55" t="s">
        <v>840</v>
      </c>
      <c r="D8" s="56"/>
      <c r="E8" s="57"/>
    </row>
    <row r="9" spans="1:5" x14ac:dyDescent="0.25">
      <c r="A9" s="55" t="s">
        <v>649</v>
      </c>
      <c r="B9" s="55" t="s">
        <v>824</v>
      </c>
      <c r="C9" s="17" t="s">
        <v>679</v>
      </c>
      <c r="D9" s="23" t="s">
        <v>650</v>
      </c>
      <c r="E9" s="18" t="s">
        <v>838</v>
      </c>
    </row>
    <row r="10" spans="1:5" x14ac:dyDescent="0.25">
      <c r="A10" s="17" t="s">
        <v>734</v>
      </c>
      <c r="B10" s="17" t="s">
        <v>831</v>
      </c>
      <c r="C10" s="24">
        <v>1</v>
      </c>
      <c r="D10" s="25">
        <v>3</v>
      </c>
      <c r="E10" s="19">
        <v>4</v>
      </c>
    </row>
    <row r="11" spans="1:5" x14ac:dyDescent="0.25">
      <c r="A11" s="44"/>
      <c r="B11" s="37" t="s">
        <v>828</v>
      </c>
      <c r="C11" s="26">
        <v>1</v>
      </c>
      <c r="D11" s="27">
        <v>10</v>
      </c>
      <c r="E11" s="20">
        <v>11</v>
      </c>
    </row>
    <row r="12" spans="1:5" x14ac:dyDescent="0.25">
      <c r="A12" s="44"/>
      <c r="B12" s="37" t="s">
        <v>836</v>
      </c>
      <c r="C12" s="26"/>
      <c r="D12" s="27">
        <v>5</v>
      </c>
      <c r="E12" s="20">
        <v>5</v>
      </c>
    </row>
    <row r="13" spans="1:5" x14ac:dyDescent="0.25">
      <c r="A13" s="44"/>
      <c r="B13" s="37" t="s">
        <v>826</v>
      </c>
      <c r="C13" s="26"/>
      <c r="D13" s="27">
        <v>16</v>
      </c>
      <c r="E13" s="20">
        <v>16</v>
      </c>
    </row>
    <row r="14" spans="1:5" x14ac:dyDescent="0.25">
      <c r="A14" s="44"/>
      <c r="B14" s="37" t="s">
        <v>833</v>
      </c>
      <c r="C14" s="26">
        <v>3</v>
      </c>
      <c r="D14" s="27"/>
      <c r="E14" s="20">
        <v>3</v>
      </c>
    </row>
    <row r="15" spans="1:5" x14ac:dyDescent="0.25">
      <c r="A15" s="44"/>
      <c r="B15" s="37" t="s">
        <v>830</v>
      </c>
      <c r="C15" s="26">
        <v>7</v>
      </c>
      <c r="D15" s="27"/>
      <c r="E15" s="20">
        <v>7</v>
      </c>
    </row>
    <row r="16" spans="1:5" x14ac:dyDescent="0.25">
      <c r="A16" s="44"/>
      <c r="B16" s="37" t="s">
        <v>903</v>
      </c>
      <c r="C16" s="26">
        <v>1</v>
      </c>
      <c r="D16" s="27"/>
      <c r="E16" s="20">
        <v>1</v>
      </c>
    </row>
    <row r="17" spans="1:5" x14ac:dyDescent="0.25">
      <c r="A17" s="44"/>
      <c r="B17" s="37" t="s">
        <v>118</v>
      </c>
      <c r="C17" s="26">
        <v>30</v>
      </c>
      <c r="D17" s="27">
        <v>5</v>
      </c>
      <c r="E17" s="20">
        <v>35</v>
      </c>
    </row>
    <row r="18" spans="1:5" x14ac:dyDescent="0.25">
      <c r="A18" s="45" t="s">
        <v>992</v>
      </c>
      <c r="B18" s="46"/>
      <c r="C18" s="47">
        <v>43</v>
      </c>
      <c r="D18" s="48">
        <v>39</v>
      </c>
      <c r="E18" s="49">
        <v>82</v>
      </c>
    </row>
    <row r="19" spans="1:5" x14ac:dyDescent="0.25">
      <c r="A19" s="17" t="s">
        <v>648</v>
      </c>
      <c r="B19" s="17" t="s">
        <v>831</v>
      </c>
      <c r="C19" s="24">
        <v>2</v>
      </c>
      <c r="D19" s="25">
        <v>5</v>
      </c>
      <c r="E19" s="19">
        <v>7</v>
      </c>
    </row>
    <row r="20" spans="1:5" x14ac:dyDescent="0.25">
      <c r="A20" s="44"/>
      <c r="B20" s="37" t="s">
        <v>828</v>
      </c>
      <c r="C20" s="26">
        <v>1</v>
      </c>
      <c r="D20" s="27">
        <v>4</v>
      </c>
      <c r="E20" s="20">
        <v>5</v>
      </c>
    </row>
    <row r="21" spans="1:5" x14ac:dyDescent="0.25">
      <c r="A21" s="44"/>
      <c r="B21" s="37" t="s">
        <v>836</v>
      </c>
      <c r="C21" s="26"/>
      <c r="D21" s="27">
        <v>5</v>
      </c>
      <c r="E21" s="20">
        <v>5</v>
      </c>
    </row>
    <row r="22" spans="1:5" x14ac:dyDescent="0.25">
      <c r="A22" s="44"/>
      <c r="B22" s="37" t="s">
        <v>826</v>
      </c>
      <c r="C22" s="26">
        <v>1</v>
      </c>
      <c r="D22" s="27">
        <v>13</v>
      </c>
      <c r="E22" s="20">
        <v>14</v>
      </c>
    </row>
    <row r="23" spans="1:5" x14ac:dyDescent="0.25">
      <c r="A23" s="44"/>
      <c r="B23" s="37" t="s">
        <v>833</v>
      </c>
      <c r="C23" s="26"/>
      <c r="D23" s="27">
        <v>3</v>
      </c>
      <c r="E23" s="20">
        <v>3</v>
      </c>
    </row>
    <row r="24" spans="1:5" x14ac:dyDescent="0.25">
      <c r="A24" s="44"/>
      <c r="B24" s="37" t="s">
        <v>830</v>
      </c>
      <c r="C24" s="26">
        <v>1</v>
      </c>
      <c r="D24" s="27">
        <v>9</v>
      </c>
      <c r="E24" s="20">
        <v>10</v>
      </c>
    </row>
    <row r="25" spans="1:5" x14ac:dyDescent="0.25">
      <c r="A25" s="44"/>
      <c r="B25" s="37" t="s">
        <v>1</v>
      </c>
      <c r="C25" s="26">
        <v>2</v>
      </c>
      <c r="D25" s="27"/>
      <c r="E25" s="20">
        <v>2</v>
      </c>
    </row>
    <row r="26" spans="1:5" x14ac:dyDescent="0.25">
      <c r="A26" s="45" t="s">
        <v>993</v>
      </c>
      <c r="B26" s="46"/>
      <c r="C26" s="47">
        <v>7</v>
      </c>
      <c r="D26" s="48">
        <v>39</v>
      </c>
      <c r="E26" s="49">
        <v>46</v>
      </c>
    </row>
    <row r="27" spans="1:5" x14ac:dyDescent="0.25">
      <c r="A27" s="17" t="s">
        <v>966</v>
      </c>
      <c r="B27" s="17" t="s">
        <v>831</v>
      </c>
      <c r="C27" s="24">
        <v>1</v>
      </c>
      <c r="D27" s="25"/>
      <c r="E27" s="19">
        <v>1</v>
      </c>
    </row>
    <row r="28" spans="1:5" x14ac:dyDescent="0.25">
      <c r="A28" s="44"/>
      <c r="B28" s="37" t="s">
        <v>836</v>
      </c>
      <c r="C28" s="26">
        <v>3</v>
      </c>
      <c r="D28" s="27"/>
      <c r="E28" s="20">
        <v>3</v>
      </c>
    </row>
    <row r="29" spans="1:5" x14ac:dyDescent="0.25">
      <c r="A29" s="44"/>
      <c r="B29" s="37" t="s">
        <v>826</v>
      </c>
      <c r="C29" s="26">
        <v>10</v>
      </c>
      <c r="D29" s="27"/>
      <c r="E29" s="20">
        <v>10</v>
      </c>
    </row>
    <row r="30" spans="1:5" x14ac:dyDescent="0.25">
      <c r="A30" s="44"/>
      <c r="B30" s="37" t="s">
        <v>833</v>
      </c>
      <c r="C30" s="26">
        <v>1</v>
      </c>
      <c r="D30" s="27"/>
      <c r="E30" s="20">
        <v>1</v>
      </c>
    </row>
    <row r="31" spans="1:5" x14ac:dyDescent="0.25">
      <c r="A31" s="44"/>
      <c r="B31" s="37" t="s">
        <v>830</v>
      </c>
      <c r="C31" s="26">
        <v>3</v>
      </c>
      <c r="D31" s="27"/>
      <c r="E31" s="20">
        <v>3</v>
      </c>
    </row>
    <row r="32" spans="1:5" x14ac:dyDescent="0.25">
      <c r="A32" s="44"/>
      <c r="B32" s="37" t="s">
        <v>118</v>
      </c>
      <c r="C32" s="26">
        <v>3</v>
      </c>
      <c r="D32" s="27"/>
      <c r="E32" s="20">
        <v>3</v>
      </c>
    </row>
    <row r="33" spans="1:5" x14ac:dyDescent="0.25">
      <c r="A33" s="45" t="s">
        <v>994</v>
      </c>
      <c r="B33" s="46"/>
      <c r="C33" s="47">
        <v>21</v>
      </c>
      <c r="D33" s="48"/>
      <c r="E33" s="49">
        <v>21</v>
      </c>
    </row>
    <row r="34" spans="1:5" x14ac:dyDescent="0.25">
      <c r="A34" s="17" t="s">
        <v>198</v>
      </c>
      <c r="B34" s="17" t="s">
        <v>826</v>
      </c>
      <c r="C34" s="24">
        <v>2</v>
      </c>
      <c r="D34" s="25"/>
      <c r="E34" s="19">
        <v>2</v>
      </c>
    </row>
    <row r="35" spans="1:5" x14ac:dyDescent="0.25">
      <c r="A35" s="44"/>
      <c r="B35" s="37" t="s">
        <v>830</v>
      </c>
      <c r="C35" s="26">
        <v>4</v>
      </c>
      <c r="D35" s="27"/>
      <c r="E35" s="20">
        <v>4</v>
      </c>
    </row>
    <row r="36" spans="1:5" x14ac:dyDescent="0.25">
      <c r="A36" s="45" t="s">
        <v>200</v>
      </c>
      <c r="B36" s="46"/>
      <c r="C36" s="47">
        <v>6</v>
      </c>
      <c r="D36" s="48"/>
      <c r="E36" s="49">
        <v>6</v>
      </c>
    </row>
    <row r="37" spans="1:5" x14ac:dyDescent="0.25">
      <c r="A37" s="17" t="s">
        <v>238</v>
      </c>
      <c r="B37" s="17" t="s">
        <v>831</v>
      </c>
      <c r="C37" s="24"/>
      <c r="D37" s="25">
        <v>1</v>
      </c>
      <c r="E37" s="19">
        <v>1</v>
      </c>
    </row>
    <row r="38" spans="1:5" x14ac:dyDescent="0.25">
      <c r="A38" s="44"/>
      <c r="B38" s="37" t="s">
        <v>828</v>
      </c>
      <c r="C38" s="26"/>
      <c r="D38" s="27">
        <v>5</v>
      </c>
      <c r="E38" s="20">
        <v>5</v>
      </c>
    </row>
    <row r="39" spans="1:5" x14ac:dyDescent="0.25">
      <c r="A39" s="44"/>
      <c r="B39" s="37" t="s">
        <v>826</v>
      </c>
      <c r="C39" s="26"/>
      <c r="D39" s="27">
        <v>2</v>
      </c>
      <c r="E39" s="20">
        <v>2</v>
      </c>
    </row>
    <row r="40" spans="1:5" x14ac:dyDescent="0.25">
      <c r="A40" s="44"/>
      <c r="B40" s="37" t="s">
        <v>833</v>
      </c>
      <c r="C40" s="26"/>
      <c r="D40" s="27">
        <v>2</v>
      </c>
      <c r="E40" s="20">
        <v>2</v>
      </c>
    </row>
    <row r="41" spans="1:5" x14ac:dyDescent="0.25">
      <c r="A41" s="44"/>
      <c r="B41" s="37" t="s">
        <v>268</v>
      </c>
      <c r="C41" s="26"/>
      <c r="D41" s="27">
        <v>1</v>
      </c>
      <c r="E41" s="20">
        <v>1</v>
      </c>
    </row>
    <row r="42" spans="1:5" x14ac:dyDescent="0.25">
      <c r="A42" s="45" t="s">
        <v>270</v>
      </c>
      <c r="B42" s="46"/>
      <c r="C42" s="47"/>
      <c r="D42" s="48">
        <v>11</v>
      </c>
      <c r="E42" s="49">
        <v>11</v>
      </c>
    </row>
    <row r="43" spans="1:5" x14ac:dyDescent="0.25">
      <c r="A43" s="17" t="s">
        <v>481</v>
      </c>
      <c r="B43" s="17" t="s">
        <v>118</v>
      </c>
      <c r="C43" s="24">
        <v>1</v>
      </c>
      <c r="D43" s="25"/>
      <c r="E43" s="19">
        <v>1</v>
      </c>
    </row>
    <row r="44" spans="1:5" x14ac:dyDescent="0.25">
      <c r="A44" s="45" t="s">
        <v>614</v>
      </c>
      <c r="B44" s="46"/>
      <c r="C44" s="47">
        <v>1</v>
      </c>
      <c r="D44" s="48"/>
      <c r="E44" s="49">
        <v>1</v>
      </c>
    </row>
    <row r="45" spans="1:5" x14ac:dyDescent="0.25">
      <c r="A45" s="21" t="s">
        <v>838</v>
      </c>
      <c r="B45" s="50"/>
      <c r="C45" s="28">
        <v>78</v>
      </c>
      <c r="D45" s="29">
        <v>89</v>
      </c>
      <c r="E45" s="22">
        <v>167</v>
      </c>
    </row>
  </sheetData>
  <mergeCells count="1">
    <mergeCell ref="A6:E6"/>
  </mergeCells>
  <phoneticPr fontId="0" type="noConversion"/>
  <conditionalFormatting sqref="A31">
    <cfRule type="cellIs" dxfId="1" priority="1" stopIfTrue="1" operator="equal">
      <formula>$B$1</formula>
    </cfRule>
  </conditionalFormatting>
  <conditionalFormatting sqref="B30:B33">
    <cfRule type="cellIs" dxfId="0" priority="2" stopIfTrue="1" operator="equal">
      <formula>$B$1</formula>
    </cfRule>
  </conditionalFormatting>
  <pageMargins left="0.75" right="0.75" top="1" bottom="1" header="0.5" footer="0.5"/>
  <pageSetup scale="70" orientation="portrait" r:id="rId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839"/>
  <sheetViews>
    <sheetView zoomScale="85" workbookViewId="0">
      <pane ySplit="14" topLeftCell="A15" activePane="bottomLeft" state="frozen"/>
      <selection activeCell="D498" sqref="D498"/>
      <selection pane="bottomLeft" activeCell="A15" sqref="A15"/>
    </sheetView>
  </sheetViews>
  <sheetFormatPr defaultRowHeight="13.2" x14ac:dyDescent="0.25"/>
  <cols>
    <col min="1" max="1" width="25.88671875" customWidth="1"/>
    <col min="2" max="2" width="14" customWidth="1"/>
    <col min="3" max="3" width="14.44140625" bestFit="1" customWidth="1"/>
    <col min="4" max="4" width="19" bestFit="1" customWidth="1"/>
    <col min="5" max="5" width="17.6640625" style="3" customWidth="1"/>
    <col min="6" max="6" width="22.6640625" style="5" customWidth="1"/>
    <col min="7" max="7" width="36.5546875" customWidth="1"/>
    <col min="8" max="8" width="46.6640625" customWidth="1"/>
    <col min="9" max="9" width="22.6640625" customWidth="1"/>
    <col min="10" max="10" width="19.6640625" customWidth="1"/>
    <col min="11" max="11" width="18.6640625" customWidth="1"/>
    <col min="12" max="12" width="30.6640625" customWidth="1"/>
    <col min="13" max="13" width="13.6640625" customWidth="1"/>
    <col min="14" max="14" width="67.6640625" customWidth="1"/>
    <col min="15" max="15" width="13.6640625" style="7" customWidth="1"/>
    <col min="16" max="16" width="14.6640625" style="7" customWidth="1"/>
    <col min="17" max="17" width="15.6640625" style="9" customWidth="1"/>
    <col min="18" max="18" width="8.6640625" customWidth="1"/>
    <col min="19" max="19" width="23.6640625" customWidth="1"/>
    <col min="20" max="20" width="10.6640625" style="11" customWidth="1"/>
    <col min="21" max="21" width="19.6640625" customWidth="1"/>
    <col min="22" max="22" width="12.6640625" customWidth="1"/>
    <col min="23" max="23" width="26.6640625" customWidth="1"/>
    <col min="24" max="24" width="13.6640625" customWidth="1"/>
    <col min="25" max="25" width="18.6640625" customWidth="1"/>
    <col min="26" max="26" width="30.6640625" customWidth="1"/>
    <col min="27" max="27" width="14.6640625" customWidth="1"/>
    <col min="28" max="28" width="11.6640625" customWidth="1"/>
    <col min="29" max="29" width="25.6640625" customWidth="1"/>
    <col min="30" max="30" width="21.6640625" style="5" customWidth="1"/>
    <col min="31" max="31" width="22.6640625" style="5" customWidth="1"/>
    <col min="32" max="32" width="15.6640625" customWidth="1"/>
    <col min="33" max="33" width="18.6640625" customWidth="1"/>
    <col min="34" max="34" width="15.6640625" customWidth="1"/>
    <col min="35" max="35" width="14.6640625" customWidth="1"/>
    <col min="255" max="255" width="18.88671875" bestFit="1" customWidth="1"/>
  </cols>
  <sheetData>
    <row r="1" spans="1:255" x14ac:dyDescent="0.25">
      <c r="A1" s="12" t="s">
        <v>819</v>
      </c>
      <c r="B1" s="12"/>
      <c r="C1" s="12"/>
    </row>
    <row r="2" spans="1:255" ht="17.399999999999999" x14ac:dyDescent="0.3">
      <c r="A2" s="13" t="s">
        <v>820</v>
      </c>
      <c r="B2" s="13"/>
      <c r="C2" s="13"/>
    </row>
    <row r="3" spans="1:255" ht="17.399999999999999" x14ac:dyDescent="0.3">
      <c r="A3" s="13"/>
      <c r="B3" s="13"/>
      <c r="C3" s="13"/>
    </row>
    <row r="4" spans="1:255" ht="13.8" thickBot="1" x14ac:dyDescent="0.3">
      <c r="A4" s="15" t="s">
        <v>140</v>
      </c>
      <c r="B4" s="15"/>
      <c r="C4" s="15"/>
    </row>
    <row r="5" spans="1:255" ht="13.8" thickBot="1" x14ac:dyDescent="0.3">
      <c r="A5" s="60" t="s">
        <v>649</v>
      </c>
      <c r="B5" s="63" t="s">
        <v>679</v>
      </c>
      <c r="C5" s="62" t="s">
        <v>143</v>
      </c>
      <c r="D5" s="61" t="s">
        <v>142</v>
      </c>
      <c r="E5" s="61" t="s">
        <v>150</v>
      </c>
    </row>
    <row r="6" spans="1:255" ht="13.8" thickBot="1" x14ac:dyDescent="0.3">
      <c r="A6" s="69">
        <v>1</v>
      </c>
      <c r="B6" s="67">
        <v>2</v>
      </c>
      <c r="C6" s="66">
        <v>3</v>
      </c>
      <c r="D6" s="68">
        <v>4</v>
      </c>
      <c r="E6" s="68">
        <v>5</v>
      </c>
    </row>
    <row r="7" spans="1:255" ht="13.8" thickBot="1" x14ac:dyDescent="0.3">
      <c r="A7" s="64" t="s">
        <v>734</v>
      </c>
      <c r="B7" s="74">
        <v>2.5000000000000001E-4</v>
      </c>
      <c r="C7" s="74">
        <v>5.0000000000000001E-3</v>
      </c>
      <c r="D7" s="74">
        <v>7.4999999999999997E-3</v>
      </c>
      <c r="E7" s="74">
        <v>7.4999999999999997E-3</v>
      </c>
    </row>
    <row r="8" spans="1:255" ht="13.8" thickBot="1" x14ac:dyDescent="0.3">
      <c r="A8" s="81" t="s">
        <v>648</v>
      </c>
      <c r="B8" s="83">
        <v>2.9999999999999997E-4</v>
      </c>
      <c r="C8" s="83">
        <v>5.0000000000000001E-3</v>
      </c>
      <c r="D8" s="83">
        <v>7.4999999999999997E-3</v>
      </c>
      <c r="E8" s="83">
        <v>7.4999999999999997E-3</v>
      </c>
    </row>
    <row r="9" spans="1:255" ht="13.8" thickBot="1" x14ac:dyDescent="0.3">
      <c r="A9" s="65" t="s">
        <v>966</v>
      </c>
      <c r="B9" s="75">
        <v>2.9999999999999997E-4</v>
      </c>
      <c r="C9" s="75">
        <v>7.4999999999999997E-3</v>
      </c>
      <c r="D9" s="75">
        <v>7.4999999999999997E-3</v>
      </c>
      <c r="E9" s="75">
        <v>7.4999999999999997E-3</v>
      </c>
    </row>
    <row r="10" spans="1:255" ht="13.8" thickBot="1" x14ac:dyDescent="0.3">
      <c r="A10" s="81" t="s">
        <v>198</v>
      </c>
      <c r="B10" s="82">
        <v>2.5000000000000001E-4</v>
      </c>
      <c r="C10" s="82">
        <v>5.0000000000000001E-3</v>
      </c>
      <c r="D10" s="82">
        <v>7.4999999999999997E-3</v>
      </c>
      <c r="E10" s="82">
        <v>7.4999999999999997E-3</v>
      </c>
      <c r="F10" s="80"/>
    </row>
    <row r="11" spans="1:255" ht="15" customHeight="1" thickBot="1" x14ac:dyDescent="0.35">
      <c r="A11" s="81" t="s">
        <v>238</v>
      </c>
      <c r="B11" s="82">
        <v>2.5000000000000001E-4</v>
      </c>
      <c r="C11" s="82">
        <v>5.0000000000000001E-3</v>
      </c>
      <c r="D11" s="82">
        <v>7.4999999999999997E-3</v>
      </c>
      <c r="E11" s="82">
        <v>7.4999999999999997E-3</v>
      </c>
      <c r="F11" s="14"/>
    </row>
    <row r="12" spans="1:255" ht="15" customHeight="1" thickBot="1" x14ac:dyDescent="0.35">
      <c r="A12" s="113" t="s">
        <v>481</v>
      </c>
      <c r="B12" s="82">
        <v>2.5000000000000001E-4</v>
      </c>
      <c r="C12" s="82">
        <v>5.0000000000000001E-3</v>
      </c>
      <c r="D12" s="82">
        <v>7.4999999999999997E-3</v>
      </c>
      <c r="E12" s="82">
        <v>7.4999999999999997E-3</v>
      </c>
      <c r="F12" s="14"/>
    </row>
    <row r="14" spans="1:255" x14ac:dyDescent="0.25">
      <c r="A14" s="70" t="s">
        <v>841</v>
      </c>
      <c r="B14" s="70" t="s">
        <v>141</v>
      </c>
      <c r="C14" s="70" t="s">
        <v>144</v>
      </c>
      <c r="D14" s="70" t="s">
        <v>139</v>
      </c>
      <c r="E14" s="2" t="s">
        <v>616</v>
      </c>
      <c r="F14" s="4" t="s">
        <v>617</v>
      </c>
      <c r="G14" s="1" t="s">
        <v>618</v>
      </c>
      <c r="H14" s="1" t="s">
        <v>619</v>
      </c>
      <c r="I14" s="1" t="s">
        <v>620</v>
      </c>
      <c r="J14" s="1" t="s">
        <v>621</v>
      </c>
      <c r="K14" s="1" t="s">
        <v>622</v>
      </c>
      <c r="L14" s="1" t="s">
        <v>623</v>
      </c>
      <c r="M14" s="1" t="s">
        <v>624</v>
      </c>
      <c r="N14" s="1" t="s">
        <v>625</v>
      </c>
      <c r="O14" s="6" t="s">
        <v>626</v>
      </c>
      <c r="P14" s="6" t="s">
        <v>627</v>
      </c>
      <c r="Q14" s="8" t="s">
        <v>628</v>
      </c>
      <c r="R14" s="1" t="s">
        <v>629</v>
      </c>
      <c r="S14" s="1" t="s">
        <v>630</v>
      </c>
      <c r="T14" s="10" t="s">
        <v>631</v>
      </c>
      <c r="U14" s="1" t="s">
        <v>632</v>
      </c>
      <c r="V14" s="1" t="s">
        <v>633</v>
      </c>
      <c r="W14" s="1" t="s">
        <v>634</v>
      </c>
      <c r="X14" s="1" t="s">
        <v>635</v>
      </c>
      <c r="Y14" s="1" t="s">
        <v>636</v>
      </c>
      <c r="Z14" s="1" t="s">
        <v>637</v>
      </c>
      <c r="AA14" s="1" t="s">
        <v>638</v>
      </c>
      <c r="AB14" s="1" t="s">
        <v>639</v>
      </c>
      <c r="AC14" s="1" t="s">
        <v>640</v>
      </c>
      <c r="AD14" s="4" t="s">
        <v>641</v>
      </c>
      <c r="AE14" s="4" t="s">
        <v>642</v>
      </c>
      <c r="AF14" s="1" t="s">
        <v>643</v>
      </c>
      <c r="AG14" s="1" t="s">
        <v>644</v>
      </c>
      <c r="AH14" s="1" t="s">
        <v>645</v>
      </c>
      <c r="AI14" s="1" t="s">
        <v>646</v>
      </c>
      <c r="IU14" s="2"/>
    </row>
    <row r="15" spans="1:255" x14ac:dyDescent="0.25">
      <c r="A15" s="71">
        <f t="shared" ref="A15:A79" si="0">DATEVALUE(TEXT(F15, "mm/dd/yy"))</f>
        <v>36978</v>
      </c>
      <c r="B15" s="71" t="str">
        <f>IF(K15="Power",IF(Z15="Enron Canada Corp.",LEFT(L15,9),LEFT(L15,13)),K15)</f>
        <v>US West Power</v>
      </c>
      <c r="C15" s="72">
        <f>IF(K15="Power",((AE15-AD15+1)*16*SUM(O15:P15)),((AE15-AD15+1)*SUM(O15:P15)))</f>
        <v>12400</v>
      </c>
      <c r="D15" s="72">
        <f>VLOOKUP(H15,$A$7:$E$12,(HLOOKUP(B15,$B$5:$E$6,2,FALSE)),FALSE)*C15</f>
        <v>93</v>
      </c>
      <c r="E15" s="3">
        <v>1056585</v>
      </c>
      <c r="F15" s="5">
        <v>36978.632060185184</v>
      </c>
      <c r="G15" t="s">
        <v>647</v>
      </c>
      <c r="H15" t="s">
        <v>648</v>
      </c>
      <c r="I15" t="s">
        <v>649</v>
      </c>
      <c r="K15" t="s">
        <v>650</v>
      </c>
      <c r="L15" t="s">
        <v>651</v>
      </c>
      <c r="M15">
        <v>31671</v>
      </c>
      <c r="N15" t="s">
        <v>652</v>
      </c>
      <c r="O15" s="7">
        <v>25</v>
      </c>
      <c r="R15" t="s">
        <v>653</v>
      </c>
      <c r="S15" t="s">
        <v>654</v>
      </c>
      <c r="T15" s="11">
        <v>286</v>
      </c>
      <c r="U15" t="s">
        <v>655</v>
      </c>
      <c r="V15" t="s">
        <v>656</v>
      </c>
      <c r="W15" t="s">
        <v>657</v>
      </c>
      <c r="X15" t="s">
        <v>658</v>
      </c>
      <c r="Y15" t="s">
        <v>659</v>
      </c>
      <c r="Z15" t="s">
        <v>660</v>
      </c>
      <c r="AA15">
        <v>96004354</v>
      </c>
      <c r="AB15">
        <v>563872.1</v>
      </c>
      <c r="AC15">
        <v>29605</v>
      </c>
      <c r="AD15" s="5">
        <v>37012.564583333333</v>
      </c>
      <c r="AE15" s="5">
        <v>37042.564583333333</v>
      </c>
      <c r="IU15" s="4"/>
    </row>
    <row r="16" spans="1:255" x14ac:dyDescent="0.25">
      <c r="A16" s="71">
        <f t="shared" si="0"/>
        <v>36980</v>
      </c>
      <c r="B16" s="71" t="str">
        <f t="shared" ref="B16:B79" si="1">IF(K16="Power",IF(Z16="Enron Canada Corp.",LEFT(L16,9),LEFT(L16,13)),K16)</f>
        <v>US West Power</v>
      </c>
      <c r="C16" s="72">
        <f t="shared" ref="C16:C79" si="2">IF(K16="Power",((AE16-AD16+1)*16*SUM(O16:P16)),((AE16-AD16+1)*SUM(O16:P16)))</f>
        <v>36800</v>
      </c>
      <c r="D16" s="72">
        <f t="shared" ref="D16:D79" si="3">VLOOKUP(H16,$A$7:$E$12,(HLOOKUP(B16,$B$5:$E$6,2,FALSE)),FALSE)*C16</f>
        <v>276</v>
      </c>
      <c r="E16" s="3">
        <v>1067218</v>
      </c>
      <c r="F16" s="5">
        <v>36980.442835648151</v>
      </c>
      <c r="G16" t="s">
        <v>661</v>
      </c>
      <c r="H16" t="s">
        <v>648</v>
      </c>
      <c r="I16" t="s">
        <v>649</v>
      </c>
      <c r="K16" t="s">
        <v>650</v>
      </c>
      <c r="L16" t="s">
        <v>662</v>
      </c>
      <c r="M16">
        <v>29297</v>
      </c>
      <c r="N16" t="s">
        <v>663</v>
      </c>
      <c r="P16" s="7">
        <v>25</v>
      </c>
      <c r="R16" t="s">
        <v>653</v>
      </c>
      <c r="S16" t="s">
        <v>654</v>
      </c>
      <c r="T16" s="11">
        <v>390</v>
      </c>
      <c r="U16" t="s">
        <v>655</v>
      </c>
      <c r="V16" t="s">
        <v>664</v>
      </c>
      <c r="W16" t="s">
        <v>665</v>
      </c>
      <c r="X16" t="s">
        <v>658</v>
      </c>
      <c r="Y16" t="s">
        <v>659</v>
      </c>
      <c r="Z16" t="s">
        <v>660</v>
      </c>
      <c r="AA16">
        <v>96020035</v>
      </c>
      <c r="AB16">
        <v>565929.1</v>
      </c>
      <c r="AC16">
        <v>71108</v>
      </c>
      <c r="AD16" s="5">
        <v>37073</v>
      </c>
      <c r="AE16" s="5">
        <v>37164</v>
      </c>
      <c r="IU16" s="1"/>
    </row>
    <row r="17" spans="1:255" x14ac:dyDescent="0.25">
      <c r="A17" s="71">
        <f t="shared" si="0"/>
        <v>36983</v>
      </c>
      <c r="B17" s="71" t="str">
        <f t="shared" si="1"/>
        <v>US West Power</v>
      </c>
      <c r="C17" s="72">
        <f t="shared" si="2"/>
        <v>12400</v>
      </c>
      <c r="D17" s="72">
        <f t="shared" si="3"/>
        <v>93</v>
      </c>
      <c r="E17" s="3">
        <v>1072905</v>
      </c>
      <c r="F17" s="5">
        <v>36983.404374999998</v>
      </c>
      <c r="G17" t="s">
        <v>661</v>
      </c>
      <c r="H17" t="s">
        <v>648</v>
      </c>
      <c r="I17" t="s">
        <v>649</v>
      </c>
      <c r="K17" t="s">
        <v>650</v>
      </c>
      <c r="L17" t="s">
        <v>651</v>
      </c>
      <c r="M17">
        <v>33759</v>
      </c>
      <c r="N17" t="s">
        <v>666</v>
      </c>
      <c r="P17" s="7">
        <v>25</v>
      </c>
      <c r="R17" t="s">
        <v>653</v>
      </c>
      <c r="S17" t="s">
        <v>654</v>
      </c>
      <c r="T17" s="11">
        <v>305</v>
      </c>
      <c r="U17" t="s">
        <v>655</v>
      </c>
      <c r="V17" t="s">
        <v>667</v>
      </c>
      <c r="W17" t="s">
        <v>668</v>
      </c>
      <c r="X17" t="s">
        <v>658</v>
      </c>
      <c r="Y17" t="s">
        <v>659</v>
      </c>
      <c r="Z17" t="s">
        <v>660</v>
      </c>
      <c r="AA17">
        <v>96020035</v>
      </c>
      <c r="AB17">
        <v>567399.1</v>
      </c>
      <c r="AC17">
        <v>71108</v>
      </c>
      <c r="AD17" s="5">
        <v>37012.564583333333</v>
      </c>
      <c r="AE17" s="5">
        <v>37042.564583333333</v>
      </c>
      <c r="IU17" s="1"/>
    </row>
    <row r="18" spans="1:255" x14ac:dyDescent="0.25">
      <c r="A18" s="71">
        <f t="shared" si="0"/>
        <v>36983</v>
      </c>
      <c r="B18" s="71" t="str">
        <f t="shared" si="1"/>
        <v>US West Power</v>
      </c>
      <c r="C18" s="72">
        <f t="shared" si="2"/>
        <v>12000</v>
      </c>
      <c r="D18" s="72">
        <f t="shared" si="3"/>
        <v>90</v>
      </c>
      <c r="E18" s="3">
        <v>1073303</v>
      </c>
      <c r="F18" s="5">
        <v>36983.421539351853</v>
      </c>
      <c r="G18" t="s">
        <v>669</v>
      </c>
      <c r="H18" t="s">
        <v>648</v>
      </c>
      <c r="I18" t="s">
        <v>649</v>
      </c>
      <c r="K18" t="s">
        <v>650</v>
      </c>
      <c r="L18" t="s">
        <v>662</v>
      </c>
      <c r="M18">
        <v>36705</v>
      </c>
      <c r="N18" t="s">
        <v>670</v>
      </c>
      <c r="O18" s="7">
        <v>25</v>
      </c>
      <c r="R18" t="s">
        <v>653</v>
      </c>
      <c r="S18" t="s">
        <v>654</v>
      </c>
      <c r="T18" s="11">
        <v>305</v>
      </c>
      <c r="U18" t="s">
        <v>655</v>
      </c>
      <c r="V18" t="s">
        <v>664</v>
      </c>
      <c r="W18" t="s">
        <v>671</v>
      </c>
      <c r="X18" t="s">
        <v>658</v>
      </c>
      <c r="Y18" t="s">
        <v>659</v>
      </c>
      <c r="Z18" t="s">
        <v>660</v>
      </c>
      <c r="AA18">
        <v>96028954</v>
      </c>
      <c r="AB18">
        <v>567417.1</v>
      </c>
      <c r="AC18">
        <v>54979</v>
      </c>
      <c r="AD18" s="5">
        <v>37043.916631944441</v>
      </c>
      <c r="AE18" s="5">
        <v>37072.916631944441</v>
      </c>
      <c r="IU18" s="1"/>
    </row>
    <row r="19" spans="1:255" x14ac:dyDescent="0.25">
      <c r="A19" s="71">
        <f t="shared" si="0"/>
        <v>36983</v>
      </c>
      <c r="B19" s="71" t="str">
        <f t="shared" si="1"/>
        <v>US West Power</v>
      </c>
      <c r="C19" s="72">
        <f t="shared" si="2"/>
        <v>36400</v>
      </c>
      <c r="D19" s="72">
        <f t="shared" si="3"/>
        <v>273</v>
      </c>
      <c r="E19" s="3">
        <v>1073927</v>
      </c>
      <c r="F19" s="5">
        <v>36983.475960648146</v>
      </c>
      <c r="G19" t="s">
        <v>669</v>
      </c>
      <c r="H19" t="s">
        <v>648</v>
      </c>
      <c r="I19" t="s">
        <v>649</v>
      </c>
      <c r="K19" t="s">
        <v>650</v>
      </c>
      <c r="L19" t="s">
        <v>651</v>
      </c>
      <c r="M19">
        <v>38267</v>
      </c>
      <c r="N19" t="s">
        <v>672</v>
      </c>
      <c r="P19" s="7">
        <v>25</v>
      </c>
      <c r="R19" t="s">
        <v>653</v>
      </c>
      <c r="S19" t="s">
        <v>654</v>
      </c>
      <c r="T19" s="11">
        <v>125</v>
      </c>
      <c r="U19" t="s">
        <v>655</v>
      </c>
      <c r="V19" t="s">
        <v>667</v>
      </c>
      <c r="W19" t="s">
        <v>668</v>
      </c>
      <c r="X19" t="s">
        <v>658</v>
      </c>
      <c r="Y19" t="s">
        <v>659</v>
      </c>
      <c r="Z19" t="s">
        <v>660</v>
      </c>
      <c r="AA19">
        <v>96028954</v>
      </c>
      <c r="AB19">
        <v>567567.1</v>
      </c>
      <c r="AC19">
        <v>54979</v>
      </c>
      <c r="AD19" s="5">
        <v>37347.701388888891</v>
      </c>
      <c r="AE19" s="5">
        <v>37437.701388888891</v>
      </c>
      <c r="IU19" s="1"/>
    </row>
    <row r="20" spans="1:255" x14ac:dyDescent="0.25">
      <c r="A20" s="71">
        <f t="shared" si="0"/>
        <v>36984</v>
      </c>
      <c r="B20" s="71" t="str">
        <f t="shared" si="1"/>
        <v>US West Power</v>
      </c>
      <c r="C20" s="72">
        <f t="shared" si="2"/>
        <v>12000</v>
      </c>
      <c r="D20" s="72">
        <f t="shared" si="3"/>
        <v>90</v>
      </c>
      <c r="E20" s="3">
        <v>1080894</v>
      </c>
      <c r="F20" s="5">
        <v>36984.55809027778</v>
      </c>
      <c r="G20" t="s">
        <v>661</v>
      </c>
      <c r="H20" t="s">
        <v>648</v>
      </c>
      <c r="I20" t="s">
        <v>649</v>
      </c>
      <c r="K20" t="s">
        <v>650</v>
      </c>
      <c r="L20" t="s">
        <v>651</v>
      </c>
      <c r="M20">
        <v>33760</v>
      </c>
      <c r="N20" t="s">
        <v>673</v>
      </c>
      <c r="O20" s="7">
        <v>25</v>
      </c>
      <c r="R20" t="s">
        <v>653</v>
      </c>
      <c r="S20" t="s">
        <v>654</v>
      </c>
      <c r="T20" s="11">
        <v>415</v>
      </c>
      <c r="U20" t="s">
        <v>674</v>
      </c>
      <c r="V20" t="s">
        <v>656</v>
      </c>
      <c r="W20" t="s">
        <v>668</v>
      </c>
      <c r="X20" t="s">
        <v>658</v>
      </c>
      <c r="Y20" t="s">
        <v>659</v>
      </c>
      <c r="Z20" t="s">
        <v>660</v>
      </c>
      <c r="AA20">
        <v>96020035</v>
      </c>
      <c r="AB20">
        <v>569110.1</v>
      </c>
      <c r="AC20">
        <v>71108</v>
      </c>
      <c r="AD20" s="5">
        <v>37043.564583333333</v>
      </c>
      <c r="AE20" s="5">
        <v>37072.564583333333</v>
      </c>
      <c r="IU20" s="1"/>
    </row>
    <row r="21" spans="1:255" x14ac:dyDescent="0.25">
      <c r="A21" s="71">
        <f t="shared" si="0"/>
        <v>36985</v>
      </c>
      <c r="B21" s="71" t="str">
        <f t="shared" si="1"/>
        <v>US West Power</v>
      </c>
      <c r="C21" s="72">
        <f t="shared" si="2"/>
        <v>12400</v>
      </c>
      <c r="D21" s="72">
        <f t="shared" si="3"/>
        <v>93</v>
      </c>
      <c r="E21" s="3">
        <v>1085856</v>
      </c>
      <c r="F21" s="5">
        <v>36985.469861111109</v>
      </c>
      <c r="G21" t="s">
        <v>661</v>
      </c>
      <c r="H21" t="s">
        <v>648</v>
      </c>
      <c r="I21" t="s">
        <v>649</v>
      </c>
      <c r="K21" t="s">
        <v>650</v>
      </c>
      <c r="L21" t="s">
        <v>651</v>
      </c>
      <c r="M21">
        <v>31671</v>
      </c>
      <c r="N21" t="s">
        <v>652</v>
      </c>
      <c r="P21" s="7">
        <v>25</v>
      </c>
      <c r="R21" t="s">
        <v>653</v>
      </c>
      <c r="S21" t="s">
        <v>654</v>
      </c>
      <c r="T21" s="11">
        <v>303.5</v>
      </c>
      <c r="U21" t="s">
        <v>674</v>
      </c>
      <c r="V21" t="s">
        <v>675</v>
      </c>
      <c r="W21" t="s">
        <v>657</v>
      </c>
      <c r="X21" t="s">
        <v>658</v>
      </c>
      <c r="Y21" t="s">
        <v>659</v>
      </c>
      <c r="Z21" t="s">
        <v>660</v>
      </c>
      <c r="AA21">
        <v>96020035</v>
      </c>
      <c r="AB21">
        <v>570210.1</v>
      </c>
      <c r="AC21">
        <v>71108</v>
      </c>
      <c r="AD21" s="5">
        <v>37012.564583333333</v>
      </c>
      <c r="AE21" s="5">
        <v>37042.564583333333</v>
      </c>
      <c r="IU21" s="1"/>
    </row>
    <row r="22" spans="1:255" x14ac:dyDescent="0.25">
      <c r="A22" s="71">
        <f t="shared" si="0"/>
        <v>36986</v>
      </c>
      <c r="B22" s="71" t="str">
        <f t="shared" si="1"/>
        <v>US West Power</v>
      </c>
      <c r="C22" s="72">
        <f t="shared" si="2"/>
        <v>800</v>
      </c>
      <c r="D22" s="72">
        <f t="shared" si="3"/>
        <v>6</v>
      </c>
      <c r="E22" s="3">
        <v>1088957</v>
      </c>
      <c r="F22" s="5">
        <v>36986.336863425924</v>
      </c>
      <c r="G22" t="s">
        <v>661</v>
      </c>
      <c r="H22" t="s">
        <v>648</v>
      </c>
      <c r="I22" t="s">
        <v>649</v>
      </c>
      <c r="K22" t="s">
        <v>650</v>
      </c>
      <c r="L22" t="s">
        <v>651</v>
      </c>
      <c r="M22">
        <v>10631</v>
      </c>
      <c r="N22" t="s">
        <v>676</v>
      </c>
      <c r="P22" s="7">
        <v>25</v>
      </c>
      <c r="R22" t="s">
        <v>653</v>
      </c>
      <c r="S22" t="s">
        <v>654</v>
      </c>
      <c r="T22" s="11">
        <v>186</v>
      </c>
      <c r="U22" t="s">
        <v>674</v>
      </c>
      <c r="V22" t="s">
        <v>677</v>
      </c>
      <c r="W22" t="s">
        <v>657</v>
      </c>
      <c r="X22" t="s">
        <v>658</v>
      </c>
      <c r="Y22" t="s">
        <v>659</v>
      </c>
      <c r="Z22" t="s">
        <v>660</v>
      </c>
      <c r="AA22">
        <v>96020035</v>
      </c>
      <c r="AB22">
        <v>571227.1</v>
      </c>
      <c r="AC22">
        <v>71108</v>
      </c>
      <c r="AD22" s="5">
        <v>36987.916678240741</v>
      </c>
      <c r="AE22" s="5">
        <v>36988.916678240741</v>
      </c>
      <c r="IU22" s="1"/>
    </row>
    <row r="23" spans="1:255" x14ac:dyDescent="0.25">
      <c r="A23" s="71">
        <f t="shared" si="0"/>
        <v>36986</v>
      </c>
      <c r="B23" s="71" t="str">
        <f t="shared" si="1"/>
        <v>US West Power</v>
      </c>
      <c r="C23" s="72">
        <f t="shared" si="2"/>
        <v>12400</v>
      </c>
      <c r="D23" s="72">
        <f t="shared" si="3"/>
        <v>93</v>
      </c>
      <c r="E23" s="3">
        <v>1090300</v>
      </c>
      <c r="F23" s="5">
        <v>36986.370995370373</v>
      </c>
      <c r="G23" t="s">
        <v>661</v>
      </c>
      <c r="H23" t="s">
        <v>648</v>
      </c>
      <c r="I23" t="s">
        <v>649</v>
      </c>
      <c r="K23" t="s">
        <v>650</v>
      </c>
      <c r="L23" t="s">
        <v>651</v>
      </c>
      <c r="M23">
        <v>33759</v>
      </c>
      <c r="N23" t="s">
        <v>666</v>
      </c>
      <c r="O23" s="7">
        <v>25</v>
      </c>
      <c r="R23" t="s">
        <v>653</v>
      </c>
      <c r="S23" t="s">
        <v>654</v>
      </c>
      <c r="T23" s="11">
        <v>317</v>
      </c>
      <c r="U23" t="s">
        <v>674</v>
      </c>
      <c r="V23" t="s">
        <v>667</v>
      </c>
      <c r="W23" t="s">
        <v>668</v>
      </c>
      <c r="X23" t="s">
        <v>658</v>
      </c>
      <c r="Y23" t="s">
        <v>659</v>
      </c>
      <c r="Z23" t="s">
        <v>660</v>
      </c>
      <c r="AA23">
        <v>96020035</v>
      </c>
      <c r="AB23">
        <v>571458.1</v>
      </c>
      <c r="AC23">
        <v>71108</v>
      </c>
      <c r="AD23" s="5">
        <v>37012.564583333333</v>
      </c>
      <c r="AE23" s="5">
        <v>37042.564583333333</v>
      </c>
      <c r="IU23" s="1"/>
    </row>
    <row r="24" spans="1:255" x14ac:dyDescent="0.25">
      <c r="A24" s="71">
        <f t="shared" si="0"/>
        <v>36991</v>
      </c>
      <c r="B24" s="71" t="str">
        <f t="shared" si="1"/>
        <v>Natural Gas</v>
      </c>
      <c r="C24" s="72">
        <f t="shared" si="2"/>
        <v>155000</v>
      </c>
      <c r="D24" s="72">
        <f t="shared" si="3"/>
        <v>46.499999999999993</v>
      </c>
      <c r="E24" s="3">
        <v>1110507</v>
      </c>
      <c r="F24" s="5">
        <v>36991.40556712963</v>
      </c>
      <c r="G24" t="s">
        <v>678</v>
      </c>
      <c r="H24" t="s">
        <v>648</v>
      </c>
      <c r="I24" t="s">
        <v>649</v>
      </c>
      <c r="K24" t="s">
        <v>679</v>
      </c>
      <c r="L24" t="s">
        <v>680</v>
      </c>
      <c r="M24">
        <v>36578</v>
      </c>
      <c r="N24" t="s">
        <v>681</v>
      </c>
      <c r="P24" s="7">
        <v>5000</v>
      </c>
      <c r="R24" t="s">
        <v>682</v>
      </c>
      <c r="S24" t="s">
        <v>654</v>
      </c>
      <c r="T24" s="11">
        <v>-7.4999999999999997E-2</v>
      </c>
      <c r="U24" t="s">
        <v>683</v>
      </c>
      <c r="V24" t="s">
        <v>684</v>
      </c>
      <c r="W24" t="s">
        <v>685</v>
      </c>
      <c r="X24" t="s">
        <v>686</v>
      </c>
      <c r="Y24" t="s">
        <v>659</v>
      </c>
      <c r="Z24" t="s">
        <v>687</v>
      </c>
      <c r="AA24">
        <v>96004898</v>
      </c>
      <c r="AB24" t="s">
        <v>688</v>
      </c>
      <c r="AC24">
        <v>70526</v>
      </c>
      <c r="AD24" s="5">
        <v>37012.875</v>
      </c>
      <c r="AE24" s="5">
        <v>37042.875</v>
      </c>
      <c r="IU24" s="6"/>
    </row>
    <row r="25" spans="1:255" x14ac:dyDescent="0.25">
      <c r="A25" s="71">
        <f t="shared" si="0"/>
        <v>36992</v>
      </c>
      <c r="B25" s="71" t="str">
        <f t="shared" si="1"/>
        <v>US East Power</v>
      </c>
      <c r="C25" s="72">
        <f t="shared" si="2"/>
        <v>24800</v>
      </c>
      <c r="D25" s="72">
        <f t="shared" si="3"/>
        <v>124</v>
      </c>
      <c r="E25" s="3">
        <v>1115603</v>
      </c>
      <c r="F25" s="5">
        <v>36992.385034722225</v>
      </c>
      <c r="G25" t="s">
        <v>689</v>
      </c>
      <c r="H25" t="s">
        <v>648</v>
      </c>
      <c r="I25" t="s">
        <v>649</v>
      </c>
      <c r="K25" t="s">
        <v>650</v>
      </c>
      <c r="L25" t="s">
        <v>690</v>
      </c>
      <c r="M25">
        <v>7472</v>
      </c>
      <c r="N25" t="s">
        <v>691</v>
      </c>
      <c r="P25" s="7">
        <v>50</v>
      </c>
      <c r="R25" t="s">
        <v>653</v>
      </c>
      <c r="S25" t="s">
        <v>654</v>
      </c>
      <c r="T25" s="11">
        <v>59</v>
      </c>
      <c r="U25" t="s">
        <v>692</v>
      </c>
      <c r="V25" t="s">
        <v>693</v>
      </c>
      <c r="W25" t="s">
        <v>694</v>
      </c>
      <c r="X25" t="s">
        <v>658</v>
      </c>
      <c r="Y25" t="s">
        <v>659</v>
      </c>
      <c r="Z25" t="s">
        <v>660</v>
      </c>
      <c r="AA25">
        <v>96020991</v>
      </c>
      <c r="AB25">
        <v>578461.1</v>
      </c>
      <c r="AC25">
        <v>66682</v>
      </c>
      <c r="AD25" s="5">
        <v>37012.71597222222</v>
      </c>
      <c r="AE25" s="5">
        <v>37042.71597222222</v>
      </c>
      <c r="IU25" s="6"/>
    </row>
    <row r="26" spans="1:255" x14ac:dyDescent="0.25">
      <c r="A26" s="71">
        <f t="shared" si="0"/>
        <v>36992</v>
      </c>
      <c r="B26" s="71" t="str">
        <f t="shared" si="1"/>
        <v>Natural Gas</v>
      </c>
      <c r="C26" s="72">
        <f t="shared" si="2"/>
        <v>155000</v>
      </c>
      <c r="D26" s="72">
        <f t="shared" si="3"/>
        <v>46.499999999999993</v>
      </c>
      <c r="E26" s="3">
        <v>1116094</v>
      </c>
      <c r="F26" s="5">
        <v>36992.398923611108</v>
      </c>
      <c r="G26" t="s">
        <v>695</v>
      </c>
      <c r="H26" t="s">
        <v>648</v>
      </c>
      <c r="I26" t="s">
        <v>649</v>
      </c>
      <c r="K26" t="s">
        <v>679</v>
      </c>
      <c r="L26" t="s">
        <v>696</v>
      </c>
      <c r="M26">
        <v>36237</v>
      </c>
      <c r="N26" t="s">
        <v>697</v>
      </c>
      <c r="O26" s="7">
        <v>5000</v>
      </c>
      <c r="R26" t="s">
        <v>682</v>
      </c>
      <c r="S26" t="s">
        <v>654</v>
      </c>
      <c r="T26" s="11">
        <v>2.5000000000000001E-3</v>
      </c>
      <c r="U26" t="s">
        <v>698</v>
      </c>
      <c r="V26" t="s">
        <v>699</v>
      </c>
      <c r="W26" t="s">
        <v>700</v>
      </c>
      <c r="X26" t="s">
        <v>686</v>
      </c>
      <c r="Y26" t="s">
        <v>659</v>
      </c>
      <c r="Z26" t="s">
        <v>687</v>
      </c>
      <c r="AA26">
        <v>96021110</v>
      </c>
      <c r="AB26" t="s">
        <v>701</v>
      </c>
      <c r="AC26">
        <v>57399</v>
      </c>
      <c r="AD26" s="5">
        <v>37012.875</v>
      </c>
      <c r="AE26" s="5">
        <v>37042.875</v>
      </c>
      <c r="IU26" s="8"/>
    </row>
    <row r="27" spans="1:255" x14ac:dyDescent="0.25">
      <c r="A27" s="71">
        <f t="shared" si="0"/>
        <v>36992</v>
      </c>
      <c r="B27" s="71" t="str">
        <f t="shared" si="1"/>
        <v>US West Power</v>
      </c>
      <c r="C27" s="72">
        <f t="shared" si="2"/>
        <v>36800</v>
      </c>
      <c r="D27" s="72">
        <f t="shared" si="3"/>
        <v>276</v>
      </c>
      <c r="E27" s="3">
        <v>1117095</v>
      </c>
      <c r="F27" s="5">
        <v>36992.476863425924</v>
      </c>
      <c r="G27" t="s">
        <v>702</v>
      </c>
      <c r="H27" t="s">
        <v>648</v>
      </c>
      <c r="I27" t="s">
        <v>649</v>
      </c>
      <c r="K27" t="s">
        <v>650</v>
      </c>
      <c r="L27" t="s">
        <v>651</v>
      </c>
      <c r="M27">
        <v>30895</v>
      </c>
      <c r="N27" t="s">
        <v>703</v>
      </c>
      <c r="P27" s="7">
        <v>25</v>
      </c>
      <c r="R27" t="s">
        <v>653</v>
      </c>
      <c r="S27" t="s">
        <v>654</v>
      </c>
      <c r="T27" s="11">
        <v>486</v>
      </c>
      <c r="U27" t="s">
        <v>674</v>
      </c>
      <c r="V27" t="s">
        <v>667</v>
      </c>
      <c r="W27" t="s">
        <v>668</v>
      </c>
      <c r="X27" t="s">
        <v>658</v>
      </c>
      <c r="Y27" t="s">
        <v>659</v>
      </c>
      <c r="Z27" t="s">
        <v>660</v>
      </c>
      <c r="AA27">
        <v>95005504</v>
      </c>
      <c r="AB27">
        <v>578692.1</v>
      </c>
      <c r="AC27">
        <v>754</v>
      </c>
      <c r="AD27" s="5">
        <v>37073.701388888891</v>
      </c>
      <c r="AE27" s="5">
        <v>37164.701388888891</v>
      </c>
      <c r="IU27" s="1"/>
    </row>
    <row r="28" spans="1:255" x14ac:dyDescent="0.25">
      <c r="A28" s="71">
        <f t="shared" si="0"/>
        <v>36993</v>
      </c>
      <c r="B28" s="71" t="str">
        <f t="shared" si="1"/>
        <v>US East Power</v>
      </c>
      <c r="C28" s="72">
        <f t="shared" si="2"/>
        <v>4000</v>
      </c>
      <c r="D28" s="72">
        <f t="shared" si="3"/>
        <v>20</v>
      </c>
      <c r="E28" s="3">
        <v>1119156</v>
      </c>
      <c r="F28" s="5">
        <v>36993.291550925926</v>
      </c>
      <c r="G28" t="s">
        <v>704</v>
      </c>
      <c r="H28" t="s">
        <v>648</v>
      </c>
      <c r="I28" t="s">
        <v>649</v>
      </c>
      <c r="K28" t="s">
        <v>650</v>
      </c>
      <c r="L28" t="s">
        <v>690</v>
      </c>
      <c r="M28">
        <v>29083</v>
      </c>
      <c r="N28" t="s">
        <v>705</v>
      </c>
      <c r="O28" s="7">
        <v>50</v>
      </c>
      <c r="R28" t="s">
        <v>653</v>
      </c>
      <c r="S28" t="s">
        <v>654</v>
      </c>
      <c r="T28" s="11">
        <v>52.5</v>
      </c>
      <c r="U28" t="s">
        <v>692</v>
      </c>
      <c r="V28" t="s">
        <v>693</v>
      </c>
      <c r="W28" t="s">
        <v>706</v>
      </c>
      <c r="X28" t="s">
        <v>658</v>
      </c>
      <c r="Y28" t="s">
        <v>659</v>
      </c>
      <c r="Z28" t="s">
        <v>660</v>
      </c>
      <c r="AA28">
        <v>96021791</v>
      </c>
      <c r="AB28">
        <v>579331.1</v>
      </c>
      <c r="AC28">
        <v>64168</v>
      </c>
      <c r="AD28" s="5">
        <v>36997.875</v>
      </c>
      <c r="AE28" s="5">
        <v>37001.875</v>
      </c>
      <c r="IU28" s="1"/>
    </row>
    <row r="29" spans="1:255" x14ac:dyDescent="0.25">
      <c r="A29" s="71">
        <f t="shared" si="0"/>
        <v>36993</v>
      </c>
      <c r="B29" s="71" t="str">
        <f t="shared" si="1"/>
        <v>US East Power</v>
      </c>
      <c r="C29" s="72">
        <f t="shared" si="2"/>
        <v>4000</v>
      </c>
      <c r="D29" s="72">
        <f t="shared" si="3"/>
        <v>20</v>
      </c>
      <c r="E29" s="3">
        <v>1119809</v>
      </c>
      <c r="F29" s="5">
        <v>36993.343321759261</v>
      </c>
      <c r="G29" t="s">
        <v>707</v>
      </c>
      <c r="H29" t="s">
        <v>648</v>
      </c>
      <c r="I29" t="s">
        <v>649</v>
      </c>
      <c r="K29" t="s">
        <v>650</v>
      </c>
      <c r="L29" t="s">
        <v>690</v>
      </c>
      <c r="M29">
        <v>29089</v>
      </c>
      <c r="N29" t="s">
        <v>708</v>
      </c>
      <c r="O29" s="7">
        <v>50</v>
      </c>
      <c r="R29" t="s">
        <v>653</v>
      </c>
      <c r="S29" t="s">
        <v>654</v>
      </c>
      <c r="T29" s="11">
        <v>49.5</v>
      </c>
      <c r="U29" t="s">
        <v>709</v>
      </c>
      <c r="V29" t="s">
        <v>710</v>
      </c>
      <c r="W29" t="s">
        <v>711</v>
      </c>
      <c r="X29" t="s">
        <v>658</v>
      </c>
      <c r="Y29" t="s">
        <v>659</v>
      </c>
      <c r="Z29" t="s">
        <v>660</v>
      </c>
      <c r="AA29">
        <v>96009016</v>
      </c>
      <c r="AB29">
        <v>579569.1</v>
      </c>
      <c r="AC29">
        <v>18</v>
      </c>
      <c r="AD29" s="5">
        <v>36997.875</v>
      </c>
      <c r="AE29" s="5">
        <v>37001.875</v>
      </c>
      <c r="IU29" s="10"/>
    </row>
    <row r="30" spans="1:255" x14ac:dyDescent="0.25">
      <c r="A30" s="71">
        <f t="shared" si="0"/>
        <v>36993</v>
      </c>
      <c r="B30" s="71" t="str">
        <f t="shared" si="1"/>
        <v>Natural Gas</v>
      </c>
      <c r="C30" s="72">
        <f t="shared" si="2"/>
        <v>755000</v>
      </c>
      <c r="D30" s="72">
        <f t="shared" si="3"/>
        <v>226.49999999999997</v>
      </c>
      <c r="E30" s="3">
        <v>1121524</v>
      </c>
      <c r="F30" s="5">
        <v>36993.385416666664</v>
      </c>
      <c r="G30" t="s">
        <v>712</v>
      </c>
      <c r="H30" t="s">
        <v>648</v>
      </c>
      <c r="I30" t="s">
        <v>649</v>
      </c>
      <c r="K30" t="s">
        <v>679</v>
      </c>
      <c r="L30" t="s">
        <v>680</v>
      </c>
      <c r="M30">
        <v>36698</v>
      </c>
      <c r="N30" t="s">
        <v>713</v>
      </c>
      <c r="P30" s="7">
        <v>5000</v>
      </c>
      <c r="R30" t="s">
        <v>682</v>
      </c>
      <c r="S30" t="s">
        <v>654</v>
      </c>
      <c r="T30" s="11">
        <v>5.0999999999999996</v>
      </c>
      <c r="U30" t="s">
        <v>683</v>
      </c>
      <c r="V30" t="s">
        <v>714</v>
      </c>
      <c r="W30" t="s">
        <v>715</v>
      </c>
      <c r="X30" t="s">
        <v>686</v>
      </c>
      <c r="Y30" t="s">
        <v>659</v>
      </c>
      <c r="Z30" t="s">
        <v>687</v>
      </c>
      <c r="AA30">
        <v>96018986</v>
      </c>
      <c r="AB30" t="s">
        <v>716</v>
      </c>
      <c r="AC30">
        <v>49747</v>
      </c>
      <c r="AD30" s="5">
        <v>37196</v>
      </c>
      <c r="AE30" s="5">
        <v>37346</v>
      </c>
      <c r="IU30" s="1"/>
    </row>
    <row r="31" spans="1:255" x14ac:dyDescent="0.25">
      <c r="A31" s="71">
        <f t="shared" si="0"/>
        <v>36993</v>
      </c>
      <c r="B31" s="71" t="str">
        <f t="shared" si="1"/>
        <v>Natural Gas</v>
      </c>
      <c r="C31" s="72">
        <f t="shared" si="2"/>
        <v>755000</v>
      </c>
      <c r="D31" s="72">
        <f t="shared" si="3"/>
        <v>226.49999999999997</v>
      </c>
      <c r="E31" s="3">
        <v>1122091</v>
      </c>
      <c r="F31" s="5">
        <v>36993.405405092592</v>
      </c>
      <c r="G31" t="s">
        <v>717</v>
      </c>
      <c r="H31" t="s">
        <v>648</v>
      </c>
      <c r="I31" t="s">
        <v>649</v>
      </c>
      <c r="K31" t="s">
        <v>679</v>
      </c>
      <c r="L31" t="s">
        <v>680</v>
      </c>
      <c r="M31">
        <v>36698</v>
      </c>
      <c r="N31" t="s">
        <v>713</v>
      </c>
      <c r="P31" s="7">
        <v>5000</v>
      </c>
      <c r="R31" t="s">
        <v>682</v>
      </c>
      <c r="S31" t="s">
        <v>654</v>
      </c>
      <c r="T31" s="11">
        <v>5.0999999999999996</v>
      </c>
      <c r="U31" t="s">
        <v>683</v>
      </c>
      <c r="V31" t="s">
        <v>714</v>
      </c>
      <c r="W31" t="s">
        <v>715</v>
      </c>
      <c r="X31" t="s">
        <v>686</v>
      </c>
      <c r="Y31" t="s">
        <v>659</v>
      </c>
      <c r="Z31" t="s">
        <v>687</v>
      </c>
      <c r="AA31">
        <v>95000281</v>
      </c>
      <c r="AB31" t="s">
        <v>718</v>
      </c>
      <c r="AC31">
        <v>56264</v>
      </c>
      <c r="AD31" s="5">
        <v>37196</v>
      </c>
      <c r="AE31" s="5">
        <v>37346</v>
      </c>
      <c r="IU31" s="1"/>
    </row>
    <row r="32" spans="1:255" x14ac:dyDescent="0.25">
      <c r="A32" s="71">
        <f t="shared" si="0"/>
        <v>36993</v>
      </c>
      <c r="B32" s="71" t="str">
        <f t="shared" si="1"/>
        <v>US West Power</v>
      </c>
      <c r="C32" s="72">
        <f t="shared" si="2"/>
        <v>36000</v>
      </c>
      <c r="D32" s="72">
        <f t="shared" si="3"/>
        <v>270</v>
      </c>
      <c r="E32" s="3">
        <v>1122598</v>
      </c>
      <c r="F32" s="5">
        <v>36993.443553240744</v>
      </c>
      <c r="G32" t="s">
        <v>719</v>
      </c>
      <c r="H32" t="s">
        <v>648</v>
      </c>
      <c r="I32" t="s">
        <v>649</v>
      </c>
      <c r="K32" t="s">
        <v>650</v>
      </c>
      <c r="L32" t="s">
        <v>662</v>
      </c>
      <c r="M32">
        <v>44877</v>
      </c>
      <c r="N32" t="s">
        <v>720</v>
      </c>
      <c r="P32" s="7">
        <v>25</v>
      </c>
      <c r="R32" t="s">
        <v>653</v>
      </c>
      <c r="S32" t="s">
        <v>654</v>
      </c>
      <c r="T32" s="11">
        <v>170</v>
      </c>
      <c r="U32" t="s">
        <v>674</v>
      </c>
      <c r="V32" t="s">
        <v>664</v>
      </c>
      <c r="W32" t="s">
        <v>665</v>
      </c>
      <c r="X32" t="s">
        <v>658</v>
      </c>
      <c r="Y32" t="s">
        <v>659</v>
      </c>
      <c r="Z32" t="s">
        <v>660</v>
      </c>
      <c r="AA32">
        <v>96057469</v>
      </c>
      <c r="AB32">
        <v>579971.1</v>
      </c>
      <c r="AC32">
        <v>53350</v>
      </c>
      <c r="AD32" s="5">
        <v>37257</v>
      </c>
      <c r="AE32" s="5">
        <v>37346</v>
      </c>
      <c r="IU32" s="1"/>
    </row>
    <row r="33" spans="1:255" x14ac:dyDescent="0.25">
      <c r="A33" s="71">
        <f t="shared" si="0"/>
        <v>36993</v>
      </c>
      <c r="B33" s="71" t="str">
        <f t="shared" si="1"/>
        <v>US West Power</v>
      </c>
      <c r="C33" s="72">
        <f t="shared" si="2"/>
        <v>12400</v>
      </c>
      <c r="D33" s="72">
        <f t="shared" si="3"/>
        <v>93</v>
      </c>
      <c r="E33" s="3">
        <v>1123267</v>
      </c>
      <c r="F33" s="5">
        <v>36993.561979166669</v>
      </c>
      <c r="G33" t="s">
        <v>661</v>
      </c>
      <c r="H33" t="s">
        <v>648</v>
      </c>
      <c r="I33" t="s">
        <v>649</v>
      </c>
      <c r="K33" t="s">
        <v>650</v>
      </c>
      <c r="L33" t="s">
        <v>651</v>
      </c>
      <c r="M33">
        <v>47542</v>
      </c>
      <c r="N33" t="s">
        <v>721</v>
      </c>
      <c r="P33" s="7">
        <v>25</v>
      </c>
      <c r="R33" t="s">
        <v>653</v>
      </c>
      <c r="S33" t="s">
        <v>654</v>
      </c>
      <c r="T33" s="11">
        <v>314</v>
      </c>
      <c r="U33" t="s">
        <v>674</v>
      </c>
      <c r="V33" t="s">
        <v>667</v>
      </c>
      <c r="W33" t="s">
        <v>668</v>
      </c>
      <c r="X33" t="s">
        <v>658</v>
      </c>
      <c r="Y33" t="s">
        <v>659</v>
      </c>
      <c r="Z33" t="s">
        <v>660</v>
      </c>
      <c r="AA33">
        <v>96020035</v>
      </c>
      <c r="AB33">
        <v>580204.1</v>
      </c>
      <c r="AC33">
        <v>71108</v>
      </c>
      <c r="AD33" s="5">
        <v>37257.916666666664</v>
      </c>
      <c r="AE33" s="5">
        <v>37287.916666666664</v>
      </c>
      <c r="IU33" s="1"/>
    </row>
    <row r="34" spans="1:255" x14ac:dyDescent="0.25">
      <c r="A34" s="71">
        <f t="shared" si="0"/>
        <v>36993</v>
      </c>
      <c r="B34" s="71" t="str">
        <f t="shared" si="1"/>
        <v>US West Power</v>
      </c>
      <c r="C34" s="72">
        <f t="shared" si="2"/>
        <v>36800</v>
      </c>
      <c r="D34" s="72">
        <f t="shared" si="3"/>
        <v>276</v>
      </c>
      <c r="E34" s="3">
        <v>1123655</v>
      </c>
      <c r="F34" s="5">
        <v>36993.643530092595</v>
      </c>
      <c r="G34" t="s">
        <v>722</v>
      </c>
      <c r="H34" t="s">
        <v>648</v>
      </c>
      <c r="I34" t="s">
        <v>649</v>
      </c>
      <c r="K34" t="s">
        <v>650</v>
      </c>
      <c r="L34" t="s">
        <v>651</v>
      </c>
      <c r="M34">
        <v>30895</v>
      </c>
      <c r="N34" t="s">
        <v>703</v>
      </c>
      <c r="P34" s="7">
        <v>25</v>
      </c>
      <c r="R34" t="s">
        <v>653</v>
      </c>
      <c r="S34" t="s">
        <v>654</v>
      </c>
      <c r="T34" s="11">
        <v>500</v>
      </c>
      <c r="U34" t="s">
        <v>674</v>
      </c>
      <c r="V34" t="s">
        <v>667</v>
      </c>
      <c r="W34" t="s">
        <v>668</v>
      </c>
      <c r="X34" t="s">
        <v>658</v>
      </c>
      <c r="Y34" t="s">
        <v>659</v>
      </c>
      <c r="Z34" t="s">
        <v>660</v>
      </c>
      <c r="AA34">
        <v>95001154</v>
      </c>
      <c r="AB34">
        <v>580378.1</v>
      </c>
      <c r="AC34">
        <v>64517</v>
      </c>
      <c r="AD34" s="5">
        <v>37073.701388888891</v>
      </c>
      <c r="AE34" s="5">
        <v>37164.701388888891</v>
      </c>
      <c r="IU34" s="1"/>
    </row>
    <row r="35" spans="1:255" x14ac:dyDescent="0.25">
      <c r="A35" s="71">
        <f t="shared" si="0"/>
        <v>36997</v>
      </c>
      <c r="B35" s="71" t="str">
        <f t="shared" si="1"/>
        <v>US East Power</v>
      </c>
      <c r="C35" s="72">
        <f t="shared" si="2"/>
        <v>800</v>
      </c>
      <c r="D35" s="72">
        <f t="shared" si="3"/>
        <v>4</v>
      </c>
      <c r="E35" s="3">
        <v>1126073</v>
      </c>
      <c r="F35" s="5">
        <v>36997.373148148145</v>
      </c>
      <c r="G35" t="s">
        <v>717</v>
      </c>
      <c r="H35" t="s">
        <v>648</v>
      </c>
      <c r="I35" t="s">
        <v>649</v>
      </c>
      <c r="K35" t="s">
        <v>650</v>
      </c>
      <c r="L35" t="s">
        <v>690</v>
      </c>
      <c r="M35">
        <v>34503</v>
      </c>
      <c r="N35" t="s">
        <v>723</v>
      </c>
      <c r="P35" s="7">
        <v>50</v>
      </c>
      <c r="R35" t="s">
        <v>653</v>
      </c>
      <c r="S35" t="s">
        <v>654</v>
      </c>
      <c r="T35" s="11">
        <v>31.5</v>
      </c>
      <c r="U35" t="s">
        <v>692</v>
      </c>
      <c r="V35" t="s">
        <v>693</v>
      </c>
      <c r="W35" t="s">
        <v>706</v>
      </c>
      <c r="X35" t="s">
        <v>658</v>
      </c>
      <c r="Y35" t="s">
        <v>659</v>
      </c>
      <c r="Z35" t="s">
        <v>660</v>
      </c>
      <c r="AA35">
        <v>96006417</v>
      </c>
      <c r="AB35">
        <v>582206.1</v>
      </c>
      <c r="AC35">
        <v>56264</v>
      </c>
      <c r="AD35" s="5">
        <v>36998.875</v>
      </c>
      <c r="AE35" s="5">
        <v>36998.875</v>
      </c>
      <c r="IU35" s="1"/>
    </row>
    <row r="36" spans="1:255" x14ac:dyDescent="0.25">
      <c r="A36" s="71">
        <f t="shared" si="0"/>
        <v>36997</v>
      </c>
      <c r="B36" s="71" t="str">
        <f t="shared" si="1"/>
        <v>Natural Gas</v>
      </c>
      <c r="C36" s="72">
        <f t="shared" si="2"/>
        <v>155000</v>
      </c>
      <c r="D36" s="72">
        <f t="shared" si="3"/>
        <v>46.499999999999993</v>
      </c>
      <c r="E36" s="3">
        <v>1127110</v>
      </c>
      <c r="F36" s="5">
        <v>36997.406608796293</v>
      </c>
      <c r="G36" t="s">
        <v>695</v>
      </c>
      <c r="H36" t="s">
        <v>648</v>
      </c>
      <c r="I36" t="s">
        <v>649</v>
      </c>
      <c r="K36" t="s">
        <v>679</v>
      </c>
      <c r="L36" t="s">
        <v>696</v>
      </c>
      <c r="M36">
        <v>36237</v>
      </c>
      <c r="N36" t="s">
        <v>697</v>
      </c>
      <c r="O36" s="7">
        <v>5000</v>
      </c>
      <c r="R36" t="s">
        <v>682</v>
      </c>
      <c r="S36" t="s">
        <v>654</v>
      </c>
      <c r="T36" s="11">
        <v>0</v>
      </c>
      <c r="U36" t="s">
        <v>698</v>
      </c>
      <c r="V36" t="s">
        <v>699</v>
      </c>
      <c r="W36" t="s">
        <v>700</v>
      </c>
      <c r="X36" t="s">
        <v>686</v>
      </c>
      <c r="Y36" t="s">
        <v>659</v>
      </c>
      <c r="Z36" t="s">
        <v>687</v>
      </c>
      <c r="AA36">
        <v>96021110</v>
      </c>
      <c r="AB36" t="s">
        <v>724</v>
      </c>
      <c r="AC36">
        <v>57399</v>
      </c>
      <c r="AD36" s="5">
        <v>37012.875</v>
      </c>
      <c r="AE36" s="5">
        <v>37042.875</v>
      </c>
      <c r="IU36" s="1"/>
    </row>
    <row r="37" spans="1:255" x14ac:dyDescent="0.25">
      <c r="A37" s="71">
        <f t="shared" si="0"/>
        <v>36998</v>
      </c>
      <c r="B37" s="71" t="str">
        <f t="shared" si="1"/>
        <v>US East Power</v>
      </c>
      <c r="C37" s="72">
        <f t="shared" si="2"/>
        <v>1600</v>
      </c>
      <c r="D37" s="72">
        <f t="shared" si="3"/>
        <v>8</v>
      </c>
      <c r="E37" s="3">
        <v>1128919</v>
      </c>
      <c r="F37" s="5">
        <v>36998.283761574072</v>
      </c>
      <c r="G37" t="s">
        <v>725</v>
      </c>
      <c r="H37" t="s">
        <v>648</v>
      </c>
      <c r="I37" t="s">
        <v>649</v>
      </c>
      <c r="K37" t="s">
        <v>650</v>
      </c>
      <c r="L37" t="s">
        <v>690</v>
      </c>
      <c r="M37">
        <v>29085</v>
      </c>
      <c r="N37" t="s">
        <v>726</v>
      </c>
      <c r="O37" s="7">
        <v>50</v>
      </c>
      <c r="R37" t="s">
        <v>653</v>
      </c>
      <c r="S37" t="s">
        <v>654</v>
      </c>
      <c r="T37" s="11">
        <v>51.75</v>
      </c>
      <c r="U37" t="s">
        <v>709</v>
      </c>
      <c r="V37" t="s">
        <v>710</v>
      </c>
      <c r="W37" t="s">
        <v>711</v>
      </c>
      <c r="X37" t="s">
        <v>658</v>
      </c>
      <c r="Y37" t="s">
        <v>659</v>
      </c>
      <c r="Z37" t="s">
        <v>660</v>
      </c>
      <c r="AA37">
        <v>96005582</v>
      </c>
      <c r="AB37">
        <v>583130.1</v>
      </c>
      <c r="AC37">
        <v>53461</v>
      </c>
      <c r="AD37" s="5">
        <v>37000.875</v>
      </c>
      <c r="AE37" s="5">
        <v>37001.875</v>
      </c>
      <c r="IU37" s="1"/>
    </row>
    <row r="38" spans="1:255" x14ac:dyDescent="0.25">
      <c r="A38" s="71">
        <f t="shared" si="0"/>
        <v>36998</v>
      </c>
      <c r="B38" s="71" t="str">
        <f t="shared" si="1"/>
        <v>US East Power</v>
      </c>
      <c r="C38" s="72">
        <f t="shared" si="2"/>
        <v>1600</v>
      </c>
      <c r="D38" s="72">
        <f t="shared" si="3"/>
        <v>8</v>
      </c>
      <c r="E38" s="3">
        <v>1128923</v>
      </c>
      <c r="F38" s="5">
        <v>36998.284479166665</v>
      </c>
      <c r="G38" t="s">
        <v>727</v>
      </c>
      <c r="H38" t="s">
        <v>648</v>
      </c>
      <c r="I38" t="s">
        <v>649</v>
      </c>
      <c r="K38" t="s">
        <v>650</v>
      </c>
      <c r="L38" t="s">
        <v>690</v>
      </c>
      <c r="M38">
        <v>29085</v>
      </c>
      <c r="N38" t="s">
        <v>726</v>
      </c>
      <c r="O38" s="7">
        <v>50</v>
      </c>
      <c r="R38" t="s">
        <v>653</v>
      </c>
      <c r="S38" t="s">
        <v>654</v>
      </c>
      <c r="T38" s="11">
        <v>51.5</v>
      </c>
      <c r="U38" t="s">
        <v>709</v>
      </c>
      <c r="V38" t="s">
        <v>710</v>
      </c>
      <c r="W38" t="s">
        <v>711</v>
      </c>
      <c r="X38" t="s">
        <v>658</v>
      </c>
      <c r="Y38" t="s">
        <v>659</v>
      </c>
      <c r="Z38" t="s">
        <v>660</v>
      </c>
      <c r="AB38">
        <v>583134.1</v>
      </c>
      <c r="AC38">
        <v>3246</v>
      </c>
      <c r="AD38" s="5">
        <v>37000.875</v>
      </c>
      <c r="AE38" s="5">
        <v>37001.875</v>
      </c>
      <c r="IU38" s="1"/>
    </row>
    <row r="39" spans="1:255" x14ac:dyDescent="0.25">
      <c r="A39" s="71">
        <f t="shared" si="0"/>
        <v>36998</v>
      </c>
      <c r="B39" s="71" t="str">
        <f t="shared" si="1"/>
        <v>US East Power</v>
      </c>
      <c r="C39" s="72">
        <f t="shared" si="2"/>
        <v>1600</v>
      </c>
      <c r="D39" s="72">
        <f t="shared" si="3"/>
        <v>8</v>
      </c>
      <c r="E39" s="3">
        <v>1128931</v>
      </c>
      <c r="F39" s="5">
        <v>36998.287511574075</v>
      </c>
      <c r="G39" t="s">
        <v>727</v>
      </c>
      <c r="H39" t="s">
        <v>648</v>
      </c>
      <c r="I39" t="s">
        <v>649</v>
      </c>
      <c r="K39" t="s">
        <v>650</v>
      </c>
      <c r="L39" t="s">
        <v>690</v>
      </c>
      <c r="M39">
        <v>29085</v>
      </c>
      <c r="N39" t="s">
        <v>726</v>
      </c>
      <c r="O39" s="7">
        <v>50</v>
      </c>
      <c r="R39" t="s">
        <v>653</v>
      </c>
      <c r="S39" t="s">
        <v>654</v>
      </c>
      <c r="T39" s="11">
        <v>51.5</v>
      </c>
      <c r="U39" t="s">
        <v>709</v>
      </c>
      <c r="V39" t="s">
        <v>710</v>
      </c>
      <c r="W39" t="s">
        <v>711</v>
      </c>
      <c r="X39" t="s">
        <v>658</v>
      </c>
      <c r="Y39" t="s">
        <v>659</v>
      </c>
      <c r="Z39" t="s">
        <v>660</v>
      </c>
      <c r="AB39">
        <v>583142.1</v>
      </c>
      <c r="AC39">
        <v>3246</v>
      </c>
      <c r="AD39" s="5">
        <v>37000.875</v>
      </c>
      <c r="AE39" s="5">
        <v>37001.875</v>
      </c>
      <c r="IU39" s="4"/>
    </row>
    <row r="40" spans="1:255" x14ac:dyDescent="0.25">
      <c r="A40" s="71">
        <f t="shared" si="0"/>
        <v>36998</v>
      </c>
      <c r="B40" s="71" t="str">
        <f t="shared" si="1"/>
        <v>US East Power</v>
      </c>
      <c r="C40" s="72">
        <f t="shared" si="2"/>
        <v>24000</v>
      </c>
      <c r="D40" s="72">
        <f t="shared" si="3"/>
        <v>120</v>
      </c>
      <c r="E40" s="3">
        <v>1129173</v>
      </c>
      <c r="F40" s="5">
        <v>36998.310706018521</v>
      </c>
      <c r="G40" t="s">
        <v>728</v>
      </c>
      <c r="H40" t="s">
        <v>648</v>
      </c>
      <c r="I40" t="s">
        <v>649</v>
      </c>
      <c r="K40" t="s">
        <v>650</v>
      </c>
      <c r="L40" t="s">
        <v>690</v>
      </c>
      <c r="M40">
        <v>32554</v>
      </c>
      <c r="N40" t="s">
        <v>729</v>
      </c>
      <c r="P40" s="7">
        <v>50</v>
      </c>
      <c r="R40" t="s">
        <v>653</v>
      </c>
      <c r="S40" t="s">
        <v>654</v>
      </c>
      <c r="T40" s="11">
        <v>76</v>
      </c>
      <c r="U40" t="s">
        <v>709</v>
      </c>
      <c r="V40" t="s">
        <v>730</v>
      </c>
      <c r="W40" t="s">
        <v>731</v>
      </c>
      <c r="X40" t="s">
        <v>658</v>
      </c>
      <c r="Y40" t="s">
        <v>659</v>
      </c>
      <c r="Z40" t="s">
        <v>660</v>
      </c>
      <c r="AA40">
        <v>96053024</v>
      </c>
      <c r="AB40">
        <v>583267.1</v>
      </c>
      <c r="AC40">
        <v>65268</v>
      </c>
      <c r="AD40" s="5">
        <v>37043.591666666667</v>
      </c>
      <c r="AE40" s="5">
        <v>37072.591666666667</v>
      </c>
      <c r="IU40" s="4"/>
    </row>
    <row r="41" spans="1:255" x14ac:dyDescent="0.25">
      <c r="A41" s="71">
        <f t="shared" si="0"/>
        <v>36998</v>
      </c>
      <c r="B41" s="71" t="str">
        <f t="shared" si="1"/>
        <v>US East Power</v>
      </c>
      <c r="C41" s="72">
        <f t="shared" si="2"/>
        <v>24800</v>
      </c>
      <c r="D41" s="72">
        <f t="shared" si="3"/>
        <v>124</v>
      </c>
      <c r="E41" s="3">
        <v>1129523</v>
      </c>
      <c r="F41" s="5">
        <v>36998.336388888885</v>
      </c>
      <c r="G41" t="s">
        <v>732</v>
      </c>
      <c r="H41" t="s">
        <v>648</v>
      </c>
      <c r="I41" t="s">
        <v>649</v>
      </c>
      <c r="K41" t="s">
        <v>650</v>
      </c>
      <c r="L41" t="s">
        <v>690</v>
      </c>
      <c r="M41">
        <v>7472</v>
      </c>
      <c r="N41" t="s">
        <v>691</v>
      </c>
      <c r="P41" s="7">
        <v>50</v>
      </c>
      <c r="R41" t="s">
        <v>653</v>
      </c>
      <c r="S41" t="s">
        <v>654</v>
      </c>
      <c r="T41" s="11">
        <v>59.75</v>
      </c>
      <c r="U41" t="s">
        <v>692</v>
      </c>
      <c r="V41" t="s">
        <v>693</v>
      </c>
      <c r="W41" t="s">
        <v>694</v>
      </c>
      <c r="X41" t="s">
        <v>658</v>
      </c>
      <c r="Y41" t="s">
        <v>659</v>
      </c>
      <c r="Z41" t="s">
        <v>660</v>
      </c>
      <c r="AA41">
        <v>96019669</v>
      </c>
      <c r="AB41">
        <v>583342.1</v>
      </c>
      <c r="AC41">
        <v>9409</v>
      </c>
      <c r="AD41" s="5">
        <v>37012.71597222222</v>
      </c>
      <c r="AE41" s="5">
        <v>37042.71597222222</v>
      </c>
      <c r="IU41" s="1"/>
    </row>
    <row r="42" spans="1:255" x14ac:dyDescent="0.25">
      <c r="A42" s="71">
        <f t="shared" si="0"/>
        <v>36998</v>
      </c>
      <c r="B42" s="71" t="str">
        <f t="shared" si="1"/>
        <v>US East Power</v>
      </c>
      <c r="C42" s="72">
        <f t="shared" si="2"/>
        <v>24000</v>
      </c>
      <c r="D42" s="72">
        <f t="shared" si="3"/>
        <v>120</v>
      </c>
      <c r="E42" s="3">
        <v>1130477</v>
      </c>
      <c r="F42" s="5">
        <v>36998.36824074074</v>
      </c>
      <c r="G42" t="s">
        <v>728</v>
      </c>
      <c r="H42" t="s">
        <v>648</v>
      </c>
      <c r="I42" t="s">
        <v>649</v>
      </c>
      <c r="K42" t="s">
        <v>650</v>
      </c>
      <c r="L42" t="s">
        <v>690</v>
      </c>
      <c r="M42">
        <v>32554</v>
      </c>
      <c r="N42" t="s">
        <v>729</v>
      </c>
      <c r="O42" s="7">
        <v>50</v>
      </c>
      <c r="R42" t="s">
        <v>653</v>
      </c>
      <c r="S42" t="s">
        <v>654</v>
      </c>
      <c r="T42" s="11">
        <v>76.25</v>
      </c>
      <c r="U42" t="s">
        <v>709</v>
      </c>
      <c r="V42" t="s">
        <v>730</v>
      </c>
      <c r="W42" t="s">
        <v>731</v>
      </c>
      <c r="X42" t="s">
        <v>658</v>
      </c>
      <c r="Y42" t="s">
        <v>659</v>
      </c>
      <c r="Z42" t="s">
        <v>660</v>
      </c>
      <c r="AA42">
        <v>96053024</v>
      </c>
      <c r="AB42">
        <v>583468.1</v>
      </c>
      <c r="AC42">
        <v>65268</v>
      </c>
      <c r="AD42" s="5">
        <v>37043.591666666667</v>
      </c>
      <c r="AE42" s="5">
        <v>37072.591666666667</v>
      </c>
      <c r="IU42" s="1"/>
    </row>
    <row r="43" spans="1:255" x14ac:dyDescent="0.25">
      <c r="A43" s="71">
        <f t="shared" si="0"/>
        <v>36998</v>
      </c>
      <c r="B43" s="71" t="str">
        <f t="shared" si="1"/>
        <v>US West Power</v>
      </c>
      <c r="C43" s="72">
        <f t="shared" si="2"/>
        <v>12400</v>
      </c>
      <c r="D43" s="72">
        <f t="shared" si="3"/>
        <v>93</v>
      </c>
      <c r="E43" s="3">
        <v>1132348</v>
      </c>
      <c r="F43" s="5">
        <v>36998.431354166663</v>
      </c>
      <c r="G43" t="s">
        <v>733</v>
      </c>
      <c r="H43" t="s">
        <v>648</v>
      </c>
      <c r="I43" t="s">
        <v>649</v>
      </c>
      <c r="K43" t="s">
        <v>650</v>
      </c>
      <c r="L43" t="s">
        <v>651</v>
      </c>
      <c r="M43">
        <v>33759</v>
      </c>
      <c r="N43" t="s">
        <v>666</v>
      </c>
      <c r="P43" s="7">
        <v>25</v>
      </c>
      <c r="R43" t="s">
        <v>653</v>
      </c>
      <c r="S43" t="s">
        <v>654</v>
      </c>
      <c r="T43" s="11">
        <v>305</v>
      </c>
      <c r="U43" t="s">
        <v>674</v>
      </c>
      <c r="V43" t="s">
        <v>667</v>
      </c>
      <c r="W43" t="s">
        <v>668</v>
      </c>
      <c r="X43" t="s">
        <v>658</v>
      </c>
      <c r="Y43" t="s">
        <v>659</v>
      </c>
      <c r="Z43" t="s">
        <v>660</v>
      </c>
      <c r="AA43">
        <v>96013065</v>
      </c>
      <c r="AB43">
        <v>583630.1</v>
      </c>
      <c r="AC43">
        <v>55265</v>
      </c>
      <c r="AD43" s="5">
        <v>37012.564583333333</v>
      </c>
      <c r="AE43" s="5">
        <v>37042.564583333333</v>
      </c>
      <c r="IU43" s="1"/>
    </row>
    <row r="44" spans="1:255" x14ac:dyDescent="0.25">
      <c r="A44" s="71">
        <f t="shared" si="0"/>
        <v>36998</v>
      </c>
      <c r="B44" s="71" t="str">
        <f t="shared" si="1"/>
        <v>US West Power</v>
      </c>
      <c r="C44" s="72">
        <f t="shared" si="2"/>
        <v>12400</v>
      </c>
      <c r="D44" s="72">
        <f t="shared" si="3"/>
        <v>93</v>
      </c>
      <c r="E44" s="3">
        <v>1132846</v>
      </c>
      <c r="F44" s="5">
        <v>36998.469560185185</v>
      </c>
      <c r="G44" t="s">
        <v>669</v>
      </c>
      <c r="H44" t="s">
        <v>734</v>
      </c>
      <c r="I44" t="s">
        <v>649</v>
      </c>
      <c r="K44" t="s">
        <v>650</v>
      </c>
      <c r="L44" t="s">
        <v>651</v>
      </c>
      <c r="M44">
        <v>33759</v>
      </c>
      <c r="N44" t="s">
        <v>666</v>
      </c>
      <c r="P44" s="7">
        <v>25</v>
      </c>
      <c r="R44" t="s">
        <v>653</v>
      </c>
      <c r="S44" t="s">
        <v>654</v>
      </c>
      <c r="T44" s="11">
        <v>319</v>
      </c>
      <c r="U44" t="s">
        <v>735</v>
      </c>
      <c r="V44" t="s">
        <v>667</v>
      </c>
      <c r="W44" t="s">
        <v>668</v>
      </c>
      <c r="X44" t="s">
        <v>658</v>
      </c>
      <c r="Y44" t="s">
        <v>659</v>
      </c>
      <c r="Z44" t="s">
        <v>660</v>
      </c>
      <c r="AA44">
        <v>96028954</v>
      </c>
      <c r="AB44">
        <v>583979.1</v>
      </c>
      <c r="AC44">
        <v>54979</v>
      </c>
      <c r="AD44" s="5">
        <v>37012.564583333333</v>
      </c>
      <c r="AE44" s="5">
        <v>37042.564583333333</v>
      </c>
      <c r="IU44" s="1"/>
    </row>
    <row r="45" spans="1:255" x14ac:dyDescent="0.25">
      <c r="A45" s="71">
        <f t="shared" si="0"/>
        <v>36998</v>
      </c>
      <c r="B45" s="71" t="str">
        <f t="shared" si="1"/>
        <v>US East Power</v>
      </c>
      <c r="C45" s="72">
        <f t="shared" si="2"/>
        <v>24000</v>
      </c>
      <c r="D45" s="72">
        <f t="shared" si="3"/>
        <v>120</v>
      </c>
      <c r="E45" s="3">
        <v>1132974</v>
      </c>
      <c r="F45" s="5">
        <v>36998.495046296295</v>
      </c>
      <c r="G45" t="s">
        <v>736</v>
      </c>
      <c r="H45" t="s">
        <v>734</v>
      </c>
      <c r="I45" t="s">
        <v>649</v>
      </c>
      <c r="K45" t="s">
        <v>650</v>
      </c>
      <c r="L45" t="s">
        <v>690</v>
      </c>
      <c r="M45">
        <v>33277</v>
      </c>
      <c r="N45" t="s">
        <v>737</v>
      </c>
      <c r="P45" s="7">
        <v>50</v>
      </c>
      <c r="R45" t="s">
        <v>653</v>
      </c>
      <c r="S45" t="s">
        <v>654</v>
      </c>
      <c r="T45" s="11">
        <v>43.05</v>
      </c>
      <c r="U45" t="s">
        <v>738</v>
      </c>
      <c r="V45" t="s">
        <v>739</v>
      </c>
      <c r="W45" t="s">
        <v>740</v>
      </c>
      <c r="X45" t="s">
        <v>658</v>
      </c>
      <c r="Y45" t="s">
        <v>659</v>
      </c>
      <c r="Z45" t="s">
        <v>660</v>
      </c>
      <c r="AA45">
        <v>96004396</v>
      </c>
      <c r="AB45">
        <v>584040.1</v>
      </c>
      <c r="AC45">
        <v>64245</v>
      </c>
      <c r="AD45" s="5">
        <v>37135.710416666669</v>
      </c>
      <c r="AE45" s="5">
        <v>37164.710416666669</v>
      </c>
    </row>
    <row r="46" spans="1:255" x14ac:dyDescent="0.25">
      <c r="A46" s="71">
        <f t="shared" si="0"/>
        <v>36998</v>
      </c>
      <c r="B46" s="71" t="str">
        <f t="shared" si="1"/>
        <v>US East Power</v>
      </c>
      <c r="C46" s="72">
        <f t="shared" si="2"/>
        <v>24000</v>
      </c>
      <c r="D46" s="72">
        <f t="shared" si="3"/>
        <v>120</v>
      </c>
      <c r="E46" s="3">
        <v>1133087</v>
      </c>
      <c r="F46" s="5">
        <v>36998.512245370373</v>
      </c>
      <c r="G46" t="s">
        <v>741</v>
      </c>
      <c r="H46" t="s">
        <v>734</v>
      </c>
      <c r="I46" t="s">
        <v>649</v>
      </c>
      <c r="K46" t="s">
        <v>650</v>
      </c>
      <c r="L46" t="s">
        <v>690</v>
      </c>
      <c r="M46">
        <v>3749</v>
      </c>
      <c r="N46" t="s">
        <v>742</v>
      </c>
      <c r="P46" s="7">
        <v>50</v>
      </c>
      <c r="R46" t="s">
        <v>653</v>
      </c>
      <c r="S46" t="s">
        <v>654</v>
      </c>
      <c r="T46" s="11">
        <v>77.25</v>
      </c>
      <c r="U46" t="s">
        <v>738</v>
      </c>
      <c r="V46" t="s">
        <v>739</v>
      </c>
      <c r="W46" t="s">
        <v>743</v>
      </c>
      <c r="X46" t="s">
        <v>658</v>
      </c>
      <c r="Y46" t="s">
        <v>659</v>
      </c>
      <c r="Z46" t="s">
        <v>660</v>
      </c>
      <c r="AB46">
        <v>584065.1</v>
      </c>
      <c r="AC46">
        <v>49694</v>
      </c>
      <c r="AD46" s="5">
        <v>37043.71597222222</v>
      </c>
      <c r="AE46" s="5">
        <v>37072.71597222222</v>
      </c>
    </row>
    <row r="47" spans="1:255" x14ac:dyDescent="0.25">
      <c r="A47" s="71">
        <f t="shared" si="0"/>
        <v>36998</v>
      </c>
      <c r="B47" s="71" t="str">
        <f t="shared" si="1"/>
        <v>US East Power</v>
      </c>
      <c r="C47" s="72">
        <f t="shared" si="2"/>
        <v>6400</v>
      </c>
      <c r="D47" s="72">
        <f t="shared" si="3"/>
        <v>32</v>
      </c>
      <c r="E47" s="3">
        <v>1133381</v>
      </c>
      <c r="F47" s="5">
        <v>36998.560219907406</v>
      </c>
      <c r="G47" t="s">
        <v>707</v>
      </c>
      <c r="H47" t="s">
        <v>648</v>
      </c>
      <c r="I47" t="s">
        <v>649</v>
      </c>
      <c r="K47" t="s">
        <v>650</v>
      </c>
      <c r="L47" t="s">
        <v>690</v>
      </c>
      <c r="M47">
        <v>47803</v>
      </c>
      <c r="N47" t="s">
        <v>744</v>
      </c>
      <c r="P47" s="7">
        <v>50</v>
      </c>
      <c r="R47" t="s">
        <v>653</v>
      </c>
      <c r="S47" t="s">
        <v>654</v>
      </c>
      <c r="T47" s="11">
        <v>53.1</v>
      </c>
      <c r="U47" t="s">
        <v>709</v>
      </c>
      <c r="V47" t="s">
        <v>710</v>
      </c>
      <c r="W47" t="s">
        <v>711</v>
      </c>
      <c r="X47" t="s">
        <v>658</v>
      </c>
      <c r="Y47" t="s">
        <v>659</v>
      </c>
      <c r="Z47" t="s">
        <v>660</v>
      </c>
      <c r="AA47">
        <v>96009016</v>
      </c>
      <c r="AB47">
        <v>584192.1</v>
      </c>
      <c r="AC47">
        <v>18</v>
      </c>
      <c r="AD47" s="5">
        <v>37004.875</v>
      </c>
      <c r="AE47" s="5">
        <v>37011.875</v>
      </c>
    </row>
    <row r="48" spans="1:255" x14ac:dyDescent="0.25">
      <c r="A48" s="71">
        <f t="shared" si="0"/>
        <v>36999</v>
      </c>
      <c r="B48" s="71" t="str">
        <f t="shared" si="1"/>
        <v>US East Power</v>
      </c>
      <c r="C48" s="72">
        <f t="shared" si="2"/>
        <v>800</v>
      </c>
      <c r="D48" s="72">
        <f t="shared" si="3"/>
        <v>4</v>
      </c>
      <c r="E48" s="3">
        <v>1134462</v>
      </c>
      <c r="F48" s="5">
        <v>36999.288391203707</v>
      </c>
      <c r="G48" t="s">
        <v>704</v>
      </c>
      <c r="H48" t="s">
        <v>648</v>
      </c>
      <c r="I48" t="s">
        <v>649</v>
      </c>
      <c r="K48" t="s">
        <v>650</v>
      </c>
      <c r="L48" t="s">
        <v>690</v>
      </c>
      <c r="M48">
        <v>29082</v>
      </c>
      <c r="N48" t="s">
        <v>745</v>
      </c>
      <c r="O48" s="7">
        <v>50</v>
      </c>
      <c r="R48" t="s">
        <v>653</v>
      </c>
      <c r="S48" t="s">
        <v>654</v>
      </c>
      <c r="T48" s="11">
        <v>52.75</v>
      </c>
      <c r="U48" t="s">
        <v>692</v>
      </c>
      <c r="V48" t="s">
        <v>693</v>
      </c>
      <c r="W48" t="s">
        <v>706</v>
      </c>
      <c r="X48" t="s">
        <v>658</v>
      </c>
      <c r="Y48" t="s">
        <v>659</v>
      </c>
      <c r="Z48" t="s">
        <v>660</v>
      </c>
      <c r="AA48">
        <v>96021791</v>
      </c>
      <c r="AB48">
        <v>584515.1</v>
      </c>
      <c r="AC48">
        <v>64168</v>
      </c>
      <c r="AD48" s="5">
        <v>37000.875</v>
      </c>
      <c r="AE48" s="5">
        <v>37000.875</v>
      </c>
    </row>
    <row r="49" spans="1:31" x14ac:dyDescent="0.25">
      <c r="A49" s="71">
        <f t="shared" si="0"/>
        <v>36999</v>
      </c>
      <c r="B49" s="71" t="str">
        <f t="shared" si="1"/>
        <v>US East Power</v>
      </c>
      <c r="C49" s="72">
        <f t="shared" si="2"/>
        <v>24000</v>
      </c>
      <c r="D49" s="72">
        <f t="shared" si="3"/>
        <v>120</v>
      </c>
      <c r="E49" s="3">
        <v>1134806</v>
      </c>
      <c r="F49" s="5">
        <v>36999.322777777779</v>
      </c>
      <c r="G49" t="s">
        <v>746</v>
      </c>
      <c r="H49" t="s">
        <v>648</v>
      </c>
      <c r="I49" t="s">
        <v>649</v>
      </c>
      <c r="K49" t="s">
        <v>650</v>
      </c>
      <c r="L49" t="s">
        <v>690</v>
      </c>
      <c r="M49">
        <v>45311</v>
      </c>
      <c r="N49" t="s">
        <v>747</v>
      </c>
      <c r="P49" s="7">
        <v>50</v>
      </c>
      <c r="R49" t="s">
        <v>653</v>
      </c>
      <c r="S49" t="s">
        <v>654</v>
      </c>
      <c r="T49" s="11">
        <v>62</v>
      </c>
      <c r="U49" t="s">
        <v>709</v>
      </c>
      <c r="V49" t="s">
        <v>730</v>
      </c>
      <c r="W49" t="s">
        <v>731</v>
      </c>
      <c r="X49" t="s">
        <v>658</v>
      </c>
      <c r="Y49" t="s">
        <v>659</v>
      </c>
      <c r="Z49" t="s">
        <v>660</v>
      </c>
      <c r="AA49">
        <v>96050496</v>
      </c>
      <c r="AB49">
        <v>584640.1</v>
      </c>
      <c r="AC49">
        <v>91219</v>
      </c>
      <c r="AD49" s="5">
        <v>37408.591666666667</v>
      </c>
      <c r="AE49" s="5">
        <v>37437.591666666667</v>
      </c>
    </row>
    <row r="50" spans="1:31" x14ac:dyDescent="0.25">
      <c r="A50" s="71">
        <f t="shared" si="0"/>
        <v>36999</v>
      </c>
      <c r="B50" s="71" t="str">
        <f t="shared" si="1"/>
        <v>Natural Gas</v>
      </c>
      <c r="C50" s="72">
        <f t="shared" si="2"/>
        <v>1070000</v>
      </c>
      <c r="D50" s="72">
        <f t="shared" si="3"/>
        <v>321</v>
      </c>
      <c r="E50" s="3">
        <v>1135679</v>
      </c>
      <c r="F50" s="5">
        <v>36999.359085648146</v>
      </c>
      <c r="G50" t="s">
        <v>748</v>
      </c>
      <c r="H50" t="s">
        <v>648</v>
      </c>
      <c r="I50" t="s">
        <v>649</v>
      </c>
      <c r="K50" t="s">
        <v>679</v>
      </c>
      <c r="L50" t="s">
        <v>680</v>
      </c>
      <c r="M50">
        <v>41225</v>
      </c>
      <c r="N50" t="s">
        <v>749</v>
      </c>
      <c r="P50" s="7">
        <v>5000</v>
      </c>
      <c r="R50" t="s">
        <v>682</v>
      </c>
      <c r="S50" t="s">
        <v>654</v>
      </c>
      <c r="T50" s="11">
        <v>-0.6</v>
      </c>
      <c r="U50" t="s">
        <v>683</v>
      </c>
      <c r="V50" t="s">
        <v>714</v>
      </c>
      <c r="W50" t="s">
        <v>750</v>
      </c>
      <c r="X50" t="s">
        <v>686</v>
      </c>
      <c r="Y50" t="s">
        <v>659</v>
      </c>
      <c r="Z50" t="s">
        <v>687</v>
      </c>
      <c r="AB50" t="s">
        <v>751</v>
      </c>
      <c r="AC50">
        <v>54279</v>
      </c>
      <c r="AD50" s="5">
        <v>37347</v>
      </c>
      <c r="AE50" s="5">
        <v>37560</v>
      </c>
    </row>
    <row r="51" spans="1:31" x14ac:dyDescent="0.25">
      <c r="A51" s="71">
        <f t="shared" si="0"/>
        <v>36999</v>
      </c>
      <c r="B51" s="71" t="str">
        <f t="shared" si="1"/>
        <v>Natural Gas</v>
      </c>
      <c r="C51" s="72">
        <f t="shared" si="2"/>
        <v>755000</v>
      </c>
      <c r="D51" s="72">
        <f t="shared" si="3"/>
        <v>226.49999999999997</v>
      </c>
      <c r="E51" s="3">
        <v>1135810</v>
      </c>
      <c r="F51" s="5">
        <v>36999.362754629627</v>
      </c>
      <c r="G51" t="s">
        <v>736</v>
      </c>
      <c r="H51" t="s">
        <v>966</v>
      </c>
      <c r="I51" t="s">
        <v>649</v>
      </c>
      <c r="K51" t="s">
        <v>679</v>
      </c>
      <c r="L51" t="s">
        <v>696</v>
      </c>
      <c r="M51">
        <v>35353</v>
      </c>
      <c r="N51" t="s">
        <v>752</v>
      </c>
      <c r="P51" s="7">
        <v>5000</v>
      </c>
      <c r="R51" t="s">
        <v>682</v>
      </c>
      <c r="S51" t="s">
        <v>654</v>
      </c>
      <c r="T51" s="11">
        <v>5.4850000000000003</v>
      </c>
      <c r="U51" t="s">
        <v>753</v>
      </c>
      <c r="V51" t="s">
        <v>754</v>
      </c>
      <c r="W51" t="s">
        <v>755</v>
      </c>
      <c r="X51" t="s">
        <v>686</v>
      </c>
      <c r="Y51" t="s">
        <v>659</v>
      </c>
      <c r="Z51" t="s">
        <v>687</v>
      </c>
      <c r="AA51">
        <v>95000226</v>
      </c>
      <c r="AB51" t="s">
        <v>756</v>
      </c>
      <c r="AC51">
        <v>64245</v>
      </c>
      <c r="AD51" s="5">
        <v>37196</v>
      </c>
      <c r="AE51" s="5">
        <v>37346</v>
      </c>
    </row>
    <row r="52" spans="1:31" x14ac:dyDescent="0.25">
      <c r="A52" s="71">
        <f t="shared" si="0"/>
        <v>36999</v>
      </c>
      <c r="B52" s="71" t="str">
        <f t="shared" si="1"/>
        <v>US East Power</v>
      </c>
      <c r="C52" s="72">
        <f t="shared" si="2"/>
        <v>24800</v>
      </c>
      <c r="D52" s="72">
        <f t="shared" si="3"/>
        <v>124</v>
      </c>
      <c r="E52" s="3">
        <v>1135887</v>
      </c>
      <c r="F52" s="5">
        <v>36999.364745370367</v>
      </c>
      <c r="G52" t="s">
        <v>728</v>
      </c>
      <c r="H52" t="s">
        <v>648</v>
      </c>
      <c r="I52" t="s">
        <v>649</v>
      </c>
      <c r="K52" t="s">
        <v>650</v>
      </c>
      <c r="L52" t="s">
        <v>690</v>
      </c>
      <c r="M52">
        <v>48050</v>
      </c>
      <c r="N52" t="s">
        <v>757</v>
      </c>
      <c r="P52" s="7">
        <v>50</v>
      </c>
      <c r="R52" t="s">
        <v>653</v>
      </c>
      <c r="S52" t="s">
        <v>654</v>
      </c>
      <c r="T52" s="11">
        <v>43</v>
      </c>
      <c r="U52" t="s">
        <v>709</v>
      </c>
      <c r="V52" t="s">
        <v>730</v>
      </c>
      <c r="W52" t="s">
        <v>731</v>
      </c>
      <c r="X52" t="s">
        <v>658</v>
      </c>
      <c r="Y52" t="s">
        <v>659</v>
      </c>
      <c r="Z52" t="s">
        <v>660</v>
      </c>
      <c r="AA52">
        <v>96053024</v>
      </c>
      <c r="AB52">
        <v>584782.1</v>
      </c>
      <c r="AC52">
        <v>65268</v>
      </c>
      <c r="AD52" s="5">
        <v>37377.591666666667</v>
      </c>
      <c r="AE52" s="5">
        <v>37407.591666666667</v>
      </c>
    </row>
    <row r="53" spans="1:31" x14ac:dyDescent="0.25">
      <c r="A53" s="71">
        <f t="shared" si="0"/>
        <v>36999</v>
      </c>
      <c r="B53" s="71" t="str">
        <f t="shared" si="1"/>
        <v>US East Power</v>
      </c>
      <c r="C53" s="72">
        <f t="shared" si="2"/>
        <v>24000</v>
      </c>
      <c r="D53" s="72">
        <f t="shared" si="3"/>
        <v>120</v>
      </c>
      <c r="E53" s="3">
        <v>1136128</v>
      </c>
      <c r="F53" s="5">
        <v>36999.371481481481</v>
      </c>
      <c r="G53" t="s">
        <v>728</v>
      </c>
      <c r="H53" t="s">
        <v>648</v>
      </c>
      <c r="I53" t="s">
        <v>649</v>
      </c>
      <c r="K53" t="s">
        <v>650</v>
      </c>
      <c r="L53" t="s">
        <v>690</v>
      </c>
      <c r="M53">
        <v>32554</v>
      </c>
      <c r="N53" t="s">
        <v>729</v>
      </c>
      <c r="P53" s="7">
        <v>50</v>
      </c>
      <c r="R53" t="s">
        <v>653</v>
      </c>
      <c r="S53" t="s">
        <v>654</v>
      </c>
      <c r="T53" s="11">
        <v>75</v>
      </c>
      <c r="U53" t="s">
        <v>709</v>
      </c>
      <c r="V53" t="s">
        <v>730</v>
      </c>
      <c r="W53" t="s">
        <v>731</v>
      </c>
      <c r="X53" t="s">
        <v>658</v>
      </c>
      <c r="Y53" t="s">
        <v>659</v>
      </c>
      <c r="Z53" t="s">
        <v>660</v>
      </c>
      <c r="AA53">
        <v>96053024</v>
      </c>
      <c r="AB53">
        <v>584806.1</v>
      </c>
      <c r="AC53">
        <v>65268</v>
      </c>
      <c r="AD53" s="5">
        <v>37043.591666666667</v>
      </c>
      <c r="AE53" s="5">
        <v>37072.591666666667</v>
      </c>
    </row>
    <row r="54" spans="1:31" x14ac:dyDescent="0.25">
      <c r="A54" s="71">
        <f t="shared" si="0"/>
        <v>36999</v>
      </c>
      <c r="B54" s="71" t="str">
        <f t="shared" si="1"/>
        <v>US East Power</v>
      </c>
      <c r="C54" s="72">
        <f t="shared" si="2"/>
        <v>24800</v>
      </c>
      <c r="D54" s="72">
        <f t="shared" si="3"/>
        <v>124</v>
      </c>
      <c r="E54" s="3">
        <v>1136952</v>
      </c>
      <c r="F54" s="5">
        <v>36999.393645833334</v>
      </c>
      <c r="G54" t="s">
        <v>669</v>
      </c>
      <c r="H54" t="s">
        <v>648</v>
      </c>
      <c r="I54" t="s">
        <v>649</v>
      </c>
      <c r="K54" t="s">
        <v>650</v>
      </c>
      <c r="L54" t="s">
        <v>690</v>
      </c>
      <c r="M54">
        <v>7472</v>
      </c>
      <c r="N54" t="s">
        <v>691</v>
      </c>
      <c r="P54" s="7">
        <v>50</v>
      </c>
      <c r="R54" t="s">
        <v>653</v>
      </c>
      <c r="S54" t="s">
        <v>654</v>
      </c>
      <c r="T54" s="11">
        <v>57.25</v>
      </c>
      <c r="U54" t="s">
        <v>692</v>
      </c>
      <c r="V54" t="s">
        <v>693</v>
      </c>
      <c r="W54" t="s">
        <v>694</v>
      </c>
      <c r="X54" t="s">
        <v>658</v>
      </c>
      <c r="Y54" t="s">
        <v>659</v>
      </c>
      <c r="Z54" t="s">
        <v>660</v>
      </c>
      <c r="AA54">
        <v>96028954</v>
      </c>
      <c r="AB54">
        <v>584854.1</v>
      </c>
      <c r="AC54">
        <v>54979</v>
      </c>
      <c r="AD54" s="5">
        <v>37012.71597222222</v>
      </c>
      <c r="AE54" s="5">
        <v>37042.71597222222</v>
      </c>
    </row>
    <row r="55" spans="1:31" x14ac:dyDescent="0.25">
      <c r="A55" s="71">
        <f>DATEVALUE(TEXT(F55, "mm/dd/yy"))</f>
        <v>36999</v>
      </c>
      <c r="B55" s="71" t="str">
        <f t="shared" si="1"/>
        <v>Natural Gas</v>
      </c>
      <c r="C55" s="72">
        <f t="shared" si="2"/>
        <v>155000</v>
      </c>
      <c r="D55" s="72">
        <f t="shared" si="3"/>
        <v>38.75</v>
      </c>
      <c r="E55" s="3">
        <v>1137973</v>
      </c>
      <c r="F55" s="5">
        <v>36999.43482638889</v>
      </c>
      <c r="G55" t="s">
        <v>758</v>
      </c>
      <c r="H55" t="s">
        <v>734</v>
      </c>
      <c r="I55" t="s">
        <v>649</v>
      </c>
      <c r="K55" t="s">
        <v>679</v>
      </c>
      <c r="L55" t="s">
        <v>680</v>
      </c>
      <c r="M55">
        <v>38615</v>
      </c>
      <c r="N55" t="s">
        <v>759</v>
      </c>
      <c r="P55" s="7">
        <v>5000</v>
      </c>
      <c r="R55" t="s">
        <v>682</v>
      </c>
      <c r="S55" t="s">
        <v>654</v>
      </c>
      <c r="T55" s="11">
        <v>-0.11749999999999999</v>
      </c>
      <c r="U55" t="s">
        <v>760</v>
      </c>
      <c r="V55" t="s">
        <v>761</v>
      </c>
      <c r="W55" t="s">
        <v>762</v>
      </c>
      <c r="X55" t="s">
        <v>686</v>
      </c>
      <c r="Y55" t="s">
        <v>659</v>
      </c>
      <c r="Z55" t="s">
        <v>687</v>
      </c>
      <c r="AA55">
        <v>96043502</v>
      </c>
      <c r="AB55" t="s">
        <v>763</v>
      </c>
      <c r="AC55">
        <v>57543</v>
      </c>
      <c r="AD55" s="5">
        <v>37012.875</v>
      </c>
      <c r="AE55" s="5">
        <v>37042.875</v>
      </c>
    </row>
    <row r="56" spans="1:31" x14ac:dyDescent="0.25">
      <c r="A56" s="71">
        <f t="shared" si="0"/>
        <v>36999</v>
      </c>
      <c r="B56" s="71" t="str">
        <f t="shared" si="1"/>
        <v>US East Power</v>
      </c>
      <c r="C56" s="72">
        <f t="shared" si="2"/>
        <v>6400</v>
      </c>
      <c r="D56" s="72">
        <f t="shared" si="3"/>
        <v>32</v>
      </c>
      <c r="E56" s="3">
        <v>1138260</v>
      </c>
      <c r="F56" s="5">
        <v>36999.470567129632</v>
      </c>
      <c r="G56" t="s">
        <v>764</v>
      </c>
      <c r="H56" t="s">
        <v>734</v>
      </c>
      <c r="I56" t="s">
        <v>649</v>
      </c>
      <c r="K56" t="s">
        <v>650</v>
      </c>
      <c r="L56" t="s">
        <v>690</v>
      </c>
      <c r="M56">
        <v>47948</v>
      </c>
      <c r="N56" t="s">
        <v>765</v>
      </c>
      <c r="P56" s="7">
        <v>50</v>
      </c>
      <c r="R56" t="s">
        <v>653</v>
      </c>
      <c r="S56" t="s">
        <v>654</v>
      </c>
      <c r="T56" s="11">
        <v>50</v>
      </c>
      <c r="U56" t="s">
        <v>766</v>
      </c>
      <c r="V56" t="s">
        <v>767</v>
      </c>
      <c r="W56" t="s">
        <v>743</v>
      </c>
      <c r="X56" t="s">
        <v>658</v>
      </c>
      <c r="Y56" t="s">
        <v>659</v>
      </c>
      <c r="Z56" t="s">
        <v>660</v>
      </c>
      <c r="AA56">
        <v>96026964</v>
      </c>
      <c r="AB56">
        <v>585034.1</v>
      </c>
      <c r="AC56">
        <v>177</v>
      </c>
      <c r="AD56" s="5">
        <v>37004.875</v>
      </c>
      <c r="AE56" s="5">
        <v>37011.875</v>
      </c>
    </row>
    <row r="57" spans="1:31" x14ac:dyDescent="0.25">
      <c r="A57" s="71">
        <f t="shared" si="0"/>
        <v>36999</v>
      </c>
      <c r="B57" s="71" t="str">
        <f t="shared" si="1"/>
        <v>Natural Gas</v>
      </c>
      <c r="C57" s="72">
        <f t="shared" si="2"/>
        <v>150000</v>
      </c>
      <c r="D57" s="72">
        <f t="shared" si="3"/>
        <v>44.999999999999993</v>
      </c>
      <c r="E57" s="3">
        <v>1138383</v>
      </c>
      <c r="F57" s="5">
        <v>36999.495081018518</v>
      </c>
      <c r="G57" t="s">
        <v>768</v>
      </c>
      <c r="H57" t="s">
        <v>648</v>
      </c>
      <c r="I57" t="s">
        <v>649</v>
      </c>
      <c r="K57" t="s">
        <v>679</v>
      </c>
      <c r="L57" t="s">
        <v>769</v>
      </c>
      <c r="M57">
        <v>36511</v>
      </c>
      <c r="N57" t="s">
        <v>770</v>
      </c>
      <c r="P57" s="7">
        <v>5000</v>
      </c>
      <c r="R57" t="s">
        <v>682</v>
      </c>
      <c r="S57" t="s">
        <v>654</v>
      </c>
      <c r="T57" s="11">
        <v>-0.27500000000000002</v>
      </c>
      <c r="U57" t="s">
        <v>683</v>
      </c>
      <c r="V57" t="s">
        <v>771</v>
      </c>
      <c r="W57" t="s">
        <v>772</v>
      </c>
      <c r="X57" t="s">
        <v>686</v>
      </c>
      <c r="Y57" t="s">
        <v>659</v>
      </c>
      <c r="Z57" t="s">
        <v>773</v>
      </c>
      <c r="AA57">
        <v>96011840</v>
      </c>
      <c r="AB57" t="s">
        <v>774</v>
      </c>
      <c r="AC57">
        <v>57508</v>
      </c>
      <c r="AD57" s="5">
        <v>37043.875</v>
      </c>
      <c r="AE57" s="5">
        <v>37072.875</v>
      </c>
    </row>
    <row r="58" spans="1:31" x14ac:dyDescent="0.25">
      <c r="A58" s="71">
        <f t="shared" si="0"/>
        <v>36999</v>
      </c>
      <c r="B58" s="71" t="str">
        <f t="shared" si="1"/>
        <v>Natural Gas</v>
      </c>
      <c r="C58" s="72">
        <f t="shared" si="2"/>
        <v>310000</v>
      </c>
      <c r="D58" s="72">
        <f t="shared" si="3"/>
        <v>77.5</v>
      </c>
      <c r="E58" s="3">
        <v>1139381</v>
      </c>
      <c r="F58" s="5">
        <v>36999.570555555554</v>
      </c>
      <c r="G58" t="s">
        <v>695</v>
      </c>
      <c r="H58" t="s">
        <v>734</v>
      </c>
      <c r="I58" t="s">
        <v>649</v>
      </c>
      <c r="K58" t="s">
        <v>679</v>
      </c>
      <c r="L58" t="s">
        <v>680</v>
      </c>
      <c r="M58">
        <v>47634</v>
      </c>
      <c r="N58" t="s">
        <v>775</v>
      </c>
      <c r="P58" s="7">
        <v>10000</v>
      </c>
      <c r="R58" t="s">
        <v>682</v>
      </c>
      <c r="S58" t="s">
        <v>654</v>
      </c>
      <c r="T58" s="11">
        <v>5.0000000000000001E-3</v>
      </c>
      <c r="U58" t="s">
        <v>760</v>
      </c>
      <c r="V58" t="s">
        <v>776</v>
      </c>
      <c r="W58" t="s">
        <v>777</v>
      </c>
      <c r="X58" t="s">
        <v>686</v>
      </c>
      <c r="Y58" t="s">
        <v>659</v>
      </c>
      <c r="Z58" t="s">
        <v>687</v>
      </c>
      <c r="AA58">
        <v>96021110</v>
      </c>
      <c r="AB58" t="s">
        <v>778</v>
      </c>
      <c r="AC58">
        <v>57399</v>
      </c>
      <c r="AD58" s="5">
        <v>37165.334722222222</v>
      </c>
      <c r="AE58" s="5">
        <v>37195.334722222222</v>
      </c>
    </row>
    <row r="59" spans="1:31" x14ac:dyDescent="0.25">
      <c r="A59" s="71">
        <f t="shared" si="0"/>
        <v>36999</v>
      </c>
      <c r="B59" s="71" t="str">
        <f t="shared" si="1"/>
        <v>Natural Gas</v>
      </c>
      <c r="C59" s="72">
        <f t="shared" si="2"/>
        <v>1510000</v>
      </c>
      <c r="D59" s="72">
        <f t="shared" si="3"/>
        <v>452.99999999999994</v>
      </c>
      <c r="E59" s="3">
        <v>1139398</v>
      </c>
      <c r="F59" s="5">
        <v>36999.57230324074</v>
      </c>
      <c r="G59" t="s">
        <v>695</v>
      </c>
      <c r="H59" t="s">
        <v>648</v>
      </c>
      <c r="I59" t="s">
        <v>649</v>
      </c>
      <c r="K59" t="s">
        <v>679</v>
      </c>
      <c r="L59" t="s">
        <v>680</v>
      </c>
      <c r="M59">
        <v>37246</v>
      </c>
      <c r="N59" t="s">
        <v>779</v>
      </c>
      <c r="P59" s="7">
        <v>10000</v>
      </c>
      <c r="R59" t="s">
        <v>682</v>
      </c>
      <c r="S59" t="s">
        <v>654</v>
      </c>
      <c r="T59" s="11">
        <v>-0.02</v>
      </c>
      <c r="U59" t="s">
        <v>698</v>
      </c>
      <c r="V59" t="s">
        <v>776</v>
      </c>
      <c r="W59" t="s">
        <v>777</v>
      </c>
      <c r="X59" t="s">
        <v>686</v>
      </c>
      <c r="Y59" t="s">
        <v>659</v>
      </c>
      <c r="Z59" t="s">
        <v>687</v>
      </c>
      <c r="AA59">
        <v>96021110</v>
      </c>
      <c r="AB59" t="s">
        <v>780</v>
      </c>
      <c r="AC59">
        <v>57399</v>
      </c>
      <c r="AD59" s="5">
        <v>37196</v>
      </c>
      <c r="AE59" s="5">
        <v>37346</v>
      </c>
    </row>
    <row r="60" spans="1:31" x14ac:dyDescent="0.25">
      <c r="A60" s="71">
        <f t="shared" si="0"/>
        <v>36999</v>
      </c>
      <c r="B60" s="71" t="str">
        <f t="shared" si="1"/>
        <v>US East Power</v>
      </c>
      <c r="C60" s="72">
        <f t="shared" si="2"/>
        <v>24800</v>
      </c>
      <c r="D60" s="72">
        <f t="shared" si="3"/>
        <v>124</v>
      </c>
      <c r="E60" s="3">
        <v>1139482</v>
      </c>
      <c r="F60" s="5">
        <v>36999.57608796296</v>
      </c>
      <c r="G60" t="s">
        <v>736</v>
      </c>
      <c r="H60" t="s">
        <v>734</v>
      </c>
      <c r="I60" t="s">
        <v>649</v>
      </c>
      <c r="K60" t="s">
        <v>650</v>
      </c>
      <c r="L60" t="s">
        <v>690</v>
      </c>
      <c r="M60">
        <v>7472</v>
      </c>
      <c r="N60" t="s">
        <v>691</v>
      </c>
      <c r="P60" s="7">
        <v>50</v>
      </c>
      <c r="R60" t="s">
        <v>653</v>
      </c>
      <c r="S60" t="s">
        <v>654</v>
      </c>
      <c r="T60" s="11">
        <v>56.75</v>
      </c>
      <c r="U60" t="s">
        <v>781</v>
      </c>
      <c r="V60" t="s">
        <v>693</v>
      </c>
      <c r="W60" t="s">
        <v>694</v>
      </c>
      <c r="X60" t="s">
        <v>658</v>
      </c>
      <c r="Y60" t="s">
        <v>659</v>
      </c>
      <c r="Z60" t="s">
        <v>660</v>
      </c>
      <c r="AA60">
        <v>96004396</v>
      </c>
      <c r="AB60">
        <v>585298.1</v>
      </c>
      <c r="AC60">
        <v>64245</v>
      </c>
      <c r="AD60" s="5">
        <v>37012.71597222222</v>
      </c>
      <c r="AE60" s="5">
        <v>37042.71597222222</v>
      </c>
    </row>
    <row r="61" spans="1:31" x14ac:dyDescent="0.25">
      <c r="A61" s="71">
        <f t="shared" si="0"/>
        <v>36999</v>
      </c>
      <c r="B61" s="71" t="str">
        <f t="shared" si="1"/>
        <v>US West Power</v>
      </c>
      <c r="C61" s="72">
        <f t="shared" si="2"/>
        <v>12400</v>
      </c>
      <c r="D61" s="72">
        <f t="shared" si="3"/>
        <v>93</v>
      </c>
      <c r="E61" s="3">
        <v>1140163</v>
      </c>
      <c r="F61" s="5">
        <v>36999.659398148149</v>
      </c>
      <c r="G61" t="s">
        <v>733</v>
      </c>
      <c r="H61" t="s">
        <v>648</v>
      </c>
      <c r="I61" t="s">
        <v>649</v>
      </c>
      <c r="K61" t="s">
        <v>650</v>
      </c>
      <c r="L61" t="s">
        <v>651</v>
      </c>
      <c r="M61">
        <v>31671</v>
      </c>
      <c r="N61" t="s">
        <v>652</v>
      </c>
      <c r="P61" s="7">
        <v>25</v>
      </c>
      <c r="R61" t="s">
        <v>653</v>
      </c>
      <c r="S61" t="s">
        <v>654</v>
      </c>
      <c r="T61" s="11">
        <v>300</v>
      </c>
      <c r="U61" t="s">
        <v>674</v>
      </c>
      <c r="V61" t="s">
        <v>677</v>
      </c>
      <c r="W61" t="s">
        <v>657</v>
      </c>
      <c r="X61" t="s">
        <v>658</v>
      </c>
      <c r="Y61" t="s">
        <v>659</v>
      </c>
      <c r="Z61" t="s">
        <v>660</v>
      </c>
      <c r="AA61">
        <v>96013065</v>
      </c>
      <c r="AB61">
        <v>585460.1</v>
      </c>
      <c r="AC61">
        <v>55265</v>
      </c>
      <c r="AD61" s="5">
        <v>37012.564583333333</v>
      </c>
      <c r="AE61" s="5">
        <v>37042.564583333333</v>
      </c>
    </row>
    <row r="62" spans="1:31" x14ac:dyDescent="0.25">
      <c r="A62" s="71">
        <f t="shared" si="0"/>
        <v>37000</v>
      </c>
      <c r="B62" s="71" t="str">
        <f t="shared" si="1"/>
        <v>US East Power</v>
      </c>
      <c r="C62" s="72">
        <f t="shared" si="2"/>
        <v>800</v>
      </c>
      <c r="D62" s="72">
        <f t="shared" si="3"/>
        <v>4</v>
      </c>
      <c r="E62" s="3">
        <v>1140640</v>
      </c>
      <c r="F62" s="5">
        <v>37000.278148148151</v>
      </c>
      <c r="G62" t="s">
        <v>782</v>
      </c>
      <c r="H62" t="s">
        <v>648</v>
      </c>
      <c r="I62" t="s">
        <v>649</v>
      </c>
      <c r="K62" t="s">
        <v>650</v>
      </c>
      <c r="L62" t="s">
        <v>690</v>
      </c>
      <c r="M62">
        <v>29088</v>
      </c>
      <c r="N62" t="s">
        <v>783</v>
      </c>
      <c r="O62" s="7">
        <v>50</v>
      </c>
      <c r="R62" t="s">
        <v>653</v>
      </c>
      <c r="S62" t="s">
        <v>654</v>
      </c>
      <c r="T62" s="11">
        <v>42</v>
      </c>
      <c r="U62" t="s">
        <v>709</v>
      </c>
      <c r="V62" t="s">
        <v>693</v>
      </c>
      <c r="W62" t="s">
        <v>711</v>
      </c>
      <c r="X62" t="s">
        <v>658</v>
      </c>
      <c r="Y62" t="s">
        <v>659</v>
      </c>
      <c r="Z62" t="s">
        <v>660</v>
      </c>
      <c r="AB62">
        <v>585569.1</v>
      </c>
      <c r="AC62">
        <v>5607</v>
      </c>
      <c r="AD62" s="5">
        <v>37001.875</v>
      </c>
      <c r="AE62" s="5">
        <v>37001.875</v>
      </c>
    </row>
    <row r="63" spans="1:31" x14ac:dyDescent="0.25">
      <c r="A63" s="71">
        <f t="shared" si="0"/>
        <v>37000</v>
      </c>
      <c r="B63" s="71" t="str">
        <f t="shared" si="1"/>
        <v>US East Power</v>
      </c>
      <c r="C63" s="72">
        <f t="shared" si="2"/>
        <v>800</v>
      </c>
      <c r="D63" s="72">
        <f t="shared" si="3"/>
        <v>4</v>
      </c>
      <c r="E63" s="3">
        <v>1140656</v>
      </c>
      <c r="F63" s="5">
        <v>37000.28</v>
      </c>
      <c r="G63" t="s">
        <v>717</v>
      </c>
      <c r="H63" t="s">
        <v>648</v>
      </c>
      <c r="I63" t="s">
        <v>649</v>
      </c>
      <c r="K63" t="s">
        <v>650</v>
      </c>
      <c r="L63" t="s">
        <v>690</v>
      </c>
      <c r="M63">
        <v>29082</v>
      </c>
      <c r="N63" t="s">
        <v>784</v>
      </c>
      <c r="P63" s="7">
        <v>50</v>
      </c>
      <c r="R63" t="s">
        <v>653</v>
      </c>
      <c r="S63" t="s">
        <v>654</v>
      </c>
      <c r="T63" s="11">
        <v>46.5</v>
      </c>
      <c r="U63" t="s">
        <v>692</v>
      </c>
      <c r="V63" t="s">
        <v>693</v>
      </c>
      <c r="W63" t="s">
        <v>706</v>
      </c>
      <c r="X63" t="s">
        <v>658</v>
      </c>
      <c r="Y63" t="s">
        <v>659</v>
      </c>
      <c r="Z63" t="s">
        <v>660</v>
      </c>
      <c r="AA63">
        <v>96006417</v>
      </c>
      <c r="AB63">
        <v>585581.1</v>
      </c>
      <c r="AC63">
        <v>56264</v>
      </c>
      <c r="AD63" s="5">
        <v>37001.875</v>
      </c>
      <c r="AE63" s="5">
        <v>37001.875</v>
      </c>
    </row>
    <row r="64" spans="1:31" x14ac:dyDescent="0.25">
      <c r="A64" s="71">
        <f t="shared" si="0"/>
        <v>37000</v>
      </c>
      <c r="B64" s="71" t="str">
        <f t="shared" si="1"/>
        <v>US East Power</v>
      </c>
      <c r="C64" s="72">
        <f t="shared" si="2"/>
        <v>47200</v>
      </c>
      <c r="D64" s="72">
        <f t="shared" si="3"/>
        <v>236</v>
      </c>
      <c r="E64" s="3">
        <v>1140712</v>
      </c>
      <c r="F64" s="5">
        <v>37000.291412037041</v>
      </c>
      <c r="G64" t="s">
        <v>736</v>
      </c>
      <c r="H64" t="s">
        <v>648</v>
      </c>
      <c r="I64" t="s">
        <v>649</v>
      </c>
      <c r="K64" t="s">
        <v>650</v>
      </c>
      <c r="L64" t="s">
        <v>690</v>
      </c>
      <c r="M64">
        <v>33032</v>
      </c>
      <c r="N64" t="s">
        <v>785</v>
      </c>
      <c r="P64" s="7">
        <v>50</v>
      </c>
      <c r="R64" t="s">
        <v>653</v>
      </c>
      <c r="S64" t="s">
        <v>654</v>
      </c>
      <c r="T64" s="11">
        <v>48</v>
      </c>
      <c r="U64" t="s">
        <v>709</v>
      </c>
      <c r="V64" t="s">
        <v>730</v>
      </c>
      <c r="W64" t="s">
        <v>731</v>
      </c>
      <c r="X64" t="s">
        <v>658</v>
      </c>
      <c r="Y64" t="s">
        <v>659</v>
      </c>
      <c r="Z64" t="s">
        <v>660</v>
      </c>
      <c r="AA64">
        <v>96004396</v>
      </c>
      <c r="AB64">
        <v>585619.1</v>
      </c>
      <c r="AC64">
        <v>64245</v>
      </c>
      <c r="AD64" s="5">
        <v>37257.591666666667</v>
      </c>
      <c r="AE64" s="5">
        <v>37315.591666666667</v>
      </c>
    </row>
    <row r="65" spans="1:31" x14ac:dyDescent="0.25">
      <c r="A65" s="71">
        <f t="shared" si="0"/>
        <v>37000</v>
      </c>
      <c r="B65" s="71" t="str">
        <f t="shared" si="1"/>
        <v>US East Power</v>
      </c>
      <c r="C65" s="72">
        <f t="shared" si="2"/>
        <v>47200</v>
      </c>
      <c r="D65" s="72">
        <f t="shared" si="3"/>
        <v>236</v>
      </c>
      <c r="E65" s="3">
        <v>1140728</v>
      </c>
      <c r="F65" s="5">
        <v>37000.292384259257</v>
      </c>
      <c r="G65" t="s">
        <v>736</v>
      </c>
      <c r="H65" t="s">
        <v>648</v>
      </c>
      <c r="I65" t="s">
        <v>649</v>
      </c>
      <c r="K65" t="s">
        <v>650</v>
      </c>
      <c r="L65" t="s">
        <v>690</v>
      </c>
      <c r="M65">
        <v>33032</v>
      </c>
      <c r="N65" t="s">
        <v>785</v>
      </c>
      <c r="P65" s="7">
        <v>50</v>
      </c>
      <c r="R65" t="s">
        <v>653</v>
      </c>
      <c r="S65" t="s">
        <v>654</v>
      </c>
      <c r="T65" s="11">
        <v>48</v>
      </c>
      <c r="U65" t="s">
        <v>709</v>
      </c>
      <c r="V65" t="s">
        <v>730</v>
      </c>
      <c r="W65" t="s">
        <v>731</v>
      </c>
      <c r="X65" t="s">
        <v>658</v>
      </c>
      <c r="Y65" t="s">
        <v>659</v>
      </c>
      <c r="Z65" t="s">
        <v>660</v>
      </c>
      <c r="AA65">
        <v>96004396</v>
      </c>
      <c r="AB65">
        <v>585630.1</v>
      </c>
      <c r="AC65">
        <v>64245</v>
      </c>
      <c r="AD65" s="5">
        <v>37257.591666666667</v>
      </c>
      <c r="AE65" s="5">
        <v>37315.591666666667</v>
      </c>
    </row>
    <row r="66" spans="1:31" x14ac:dyDescent="0.25">
      <c r="A66" s="71">
        <f t="shared" si="0"/>
        <v>37000</v>
      </c>
      <c r="B66" s="71" t="str">
        <f t="shared" si="1"/>
        <v>US East Power</v>
      </c>
      <c r="C66" s="72">
        <f t="shared" si="2"/>
        <v>800</v>
      </c>
      <c r="D66" s="72">
        <f t="shared" si="3"/>
        <v>4</v>
      </c>
      <c r="E66" s="3">
        <v>1140752</v>
      </c>
      <c r="F66" s="5">
        <v>37000.297395833331</v>
      </c>
      <c r="G66" t="s">
        <v>704</v>
      </c>
      <c r="H66" t="s">
        <v>648</v>
      </c>
      <c r="I66" t="s">
        <v>649</v>
      </c>
      <c r="K66" t="s">
        <v>650</v>
      </c>
      <c r="L66" t="s">
        <v>786</v>
      </c>
      <c r="M66">
        <v>32198</v>
      </c>
      <c r="N66" t="s">
        <v>787</v>
      </c>
      <c r="O66" s="7">
        <v>50</v>
      </c>
      <c r="R66" t="s">
        <v>653</v>
      </c>
      <c r="S66" t="s">
        <v>654</v>
      </c>
      <c r="T66" s="11">
        <v>50.25</v>
      </c>
      <c r="U66" t="s">
        <v>788</v>
      </c>
      <c r="V66" t="s">
        <v>789</v>
      </c>
      <c r="W66" t="s">
        <v>706</v>
      </c>
      <c r="X66" t="s">
        <v>658</v>
      </c>
      <c r="Y66" t="s">
        <v>659</v>
      </c>
      <c r="Z66" t="s">
        <v>687</v>
      </c>
      <c r="AB66">
        <v>585646.1</v>
      </c>
      <c r="AC66">
        <v>64168</v>
      </c>
      <c r="AD66" s="5">
        <v>37001.875</v>
      </c>
      <c r="AE66" s="5">
        <v>37001.875</v>
      </c>
    </row>
    <row r="67" spans="1:31" x14ac:dyDescent="0.25">
      <c r="A67" s="71">
        <f t="shared" si="0"/>
        <v>37000</v>
      </c>
      <c r="B67" s="71" t="str">
        <f t="shared" si="1"/>
        <v>US East Power</v>
      </c>
      <c r="C67" s="72">
        <f t="shared" si="2"/>
        <v>24000</v>
      </c>
      <c r="D67" s="72">
        <f t="shared" si="3"/>
        <v>120</v>
      </c>
      <c r="E67" s="3">
        <v>1140799</v>
      </c>
      <c r="F67" s="5">
        <v>37000.304722222223</v>
      </c>
      <c r="G67" t="s">
        <v>790</v>
      </c>
      <c r="H67" t="s">
        <v>648</v>
      </c>
      <c r="I67" t="s">
        <v>649</v>
      </c>
      <c r="K67" t="s">
        <v>650</v>
      </c>
      <c r="L67" t="s">
        <v>690</v>
      </c>
      <c r="M67">
        <v>32554</v>
      </c>
      <c r="N67" t="s">
        <v>729</v>
      </c>
      <c r="P67" s="7">
        <v>50</v>
      </c>
      <c r="R67" t="s">
        <v>653</v>
      </c>
      <c r="S67" t="s">
        <v>654</v>
      </c>
      <c r="T67" s="11">
        <v>74</v>
      </c>
      <c r="U67" t="s">
        <v>709</v>
      </c>
      <c r="V67" t="s">
        <v>730</v>
      </c>
      <c r="W67" t="s">
        <v>731</v>
      </c>
      <c r="X67" t="s">
        <v>658</v>
      </c>
      <c r="Y67" t="s">
        <v>659</v>
      </c>
      <c r="Z67" t="s">
        <v>660</v>
      </c>
      <c r="AA67">
        <v>96049254</v>
      </c>
      <c r="AB67">
        <v>585669.1</v>
      </c>
      <c r="AC67">
        <v>84074</v>
      </c>
      <c r="AD67" s="5">
        <v>37043.591666666667</v>
      </c>
      <c r="AE67" s="5">
        <v>37072.591666666667</v>
      </c>
    </row>
    <row r="68" spans="1:31" x14ac:dyDescent="0.25">
      <c r="A68" s="71">
        <f t="shared" si="0"/>
        <v>37000</v>
      </c>
      <c r="B68" s="71" t="str">
        <f t="shared" si="1"/>
        <v>US East Power</v>
      </c>
      <c r="C68" s="72">
        <f t="shared" si="2"/>
        <v>800</v>
      </c>
      <c r="D68" s="72">
        <f t="shared" si="3"/>
        <v>4</v>
      </c>
      <c r="E68" s="3">
        <v>1140814</v>
      </c>
      <c r="F68" s="5">
        <v>37000.308263888888</v>
      </c>
      <c r="G68" t="s">
        <v>728</v>
      </c>
      <c r="H68" t="s">
        <v>648</v>
      </c>
      <c r="I68" t="s">
        <v>649</v>
      </c>
      <c r="K68" t="s">
        <v>650</v>
      </c>
      <c r="L68" t="s">
        <v>690</v>
      </c>
      <c r="M68">
        <v>29088</v>
      </c>
      <c r="N68" t="s">
        <v>783</v>
      </c>
      <c r="O68" s="7">
        <v>50</v>
      </c>
      <c r="R68" t="s">
        <v>653</v>
      </c>
      <c r="S68" t="s">
        <v>654</v>
      </c>
      <c r="T68" s="11">
        <v>42.5</v>
      </c>
      <c r="U68" t="s">
        <v>709</v>
      </c>
      <c r="V68" t="s">
        <v>710</v>
      </c>
      <c r="W68" t="s">
        <v>711</v>
      </c>
      <c r="X68" t="s">
        <v>658</v>
      </c>
      <c r="Y68" t="s">
        <v>659</v>
      </c>
      <c r="Z68" t="s">
        <v>660</v>
      </c>
      <c r="AA68">
        <v>96053024</v>
      </c>
      <c r="AB68">
        <v>585676.1</v>
      </c>
      <c r="AC68">
        <v>65268</v>
      </c>
      <c r="AD68" s="5">
        <v>37001.875</v>
      </c>
      <c r="AE68" s="5">
        <v>37001.875</v>
      </c>
    </row>
    <row r="69" spans="1:31" x14ac:dyDescent="0.25">
      <c r="A69" s="71">
        <f t="shared" si="0"/>
        <v>37000</v>
      </c>
      <c r="B69" s="71" t="str">
        <f t="shared" si="1"/>
        <v>US East Power</v>
      </c>
      <c r="C69" s="72">
        <f t="shared" si="2"/>
        <v>800</v>
      </c>
      <c r="D69" s="72">
        <f t="shared" si="3"/>
        <v>4</v>
      </c>
      <c r="E69" s="3">
        <v>1140816</v>
      </c>
      <c r="F69" s="5">
        <v>37000.308506944442</v>
      </c>
      <c r="G69" t="s">
        <v>728</v>
      </c>
      <c r="H69" t="s">
        <v>648</v>
      </c>
      <c r="I69" t="s">
        <v>649</v>
      </c>
      <c r="K69" t="s">
        <v>650</v>
      </c>
      <c r="L69" t="s">
        <v>690</v>
      </c>
      <c r="M69">
        <v>29088</v>
      </c>
      <c r="N69" t="s">
        <v>783</v>
      </c>
      <c r="O69" s="7">
        <v>50</v>
      </c>
      <c r="R69" t="s">
        <v>653</v>
      </c>
      <c r="S69" t="s">
        <v>654</v>
      </c>
      <c r="T69" s="11">
        <v>42.5</v>
      </c>
      <c r="U69" t="s">
        <v>709</v>
      </c>
      <c r="V69" t="s">
        <v>710</v>
      </c>
      <c r="W69" t="s">
        <v>711</v>
      </c>
      <c r="X69" t="s">
        <v>658</v>
      </c>
      <c r="Y69" t="s">
        <v>659</v>
      </c>
      <c r="Z69" t="s">
        <v>660</v>
      </c>
      <c r="AA69">
        <v>96053024</v>
      </c>
      <c r="AB69">
        <v>585678.1</v>
      </c>
      <c r="AC69">
        <v>65268</v>
      </c>
      <c r="AD69" s="5">
        <v>37001.875</v>
      </c>
      <c r="AE69" s="5">
        <v>37001.875</v>
      </c>
    </row>
    <row r="70" spans="1:31" x14ac:dyDescent="0.25">
      <c r="A70" s="71">
        <f t="shared" si="0"/>
        <v>37000</v>
      </c>
      <c r="B70" s="71" t="str">
        <f t="shared" si="1"/>
        <v>US East Power</v>
      </c>
      <c r="C70" s="72">
        <f t="shared" si="2"/>
        <v>24800</v>
      </c>
      <c r="D70" s="72">
        <f t="shared" si="3"/>
        <v>124</v>
      </c>
      <c r="E70" s="3">
        <v>1140839</v>
      </c>
      <c r="F70" s="5">
        <v>37000.311921296299</v>
      </c>
      <c r="G70" t="s">
        <v>669</v>
      </c>
      <c r="H70" t="s">
        <v>648</v>
      </c>
      <c r="I70" t="s">
        <v>649</v>
      </c>
      <c r="K70" t="s">
        <v>650</v>
      </c>
      <c r="L70" t="s">
        <v>690</v>
      </c>
      <c r="M70">
        <v>7472</v>
      </c>
      <c r="N70" t="s">
        <v>691</v>
      </c>
      <c r="O70" s="7">
        <v>50</v>
      </c>
      <c r="R70" t="s">
        <v>653</v>
      </c>
      <c r="S70" t="s">
        <v>654</v>
      </c>
      <c r="T70" s="11">
        <v>56</v>
      </c>
      <c r="U70" t="s">
        <v>692</v>
      </c>
      <c r="V70" t="s">
        <v>693</v>
      </c>
      <c r="W70" t="s">
        <v>694</v>
      </c>
      <c r="X70" t="s">
        <v>658</v>
      </c>
      <c r="Y70" t="s">
        <v>659</v>
      </c>
      <c r="Z70" t="s">
        <v>660</v>
      </c>
      <c r="AA70">
        <v>96028954</v>
      </c>
      <c r="AB70">
        <v>585690.1</v>
      </c>
      <c r="AC70">
        <v>54979</v>
      </c>
      <c r="AD70" s="5">
        <v>37012.71597222222</v>
      </c>
      <c r="AE70" s="5">
        <v>37042.71597222222</v>
      </c>
    </row>
    <row r="71" spans="1:31" x14ac:dyDescent="0.25">
      <c r="A71" s="71">
        <f t="shared" si="0"/>
        <v>37000</v>
      </c>
      <c r="B71" s="71" t="str">
        <f t="shared" si="1"/>
        <v>Natural Gas</v>
      </c>
      <c r="C71" s="72">
        <f t="shared" si="2"/>
        <v>310000</v>
      </c>
      <c r="D71" s="72">
        <f t="shared" si="3"/>
        <v>92.999999999999986</v>
      </c>
      <c r="E71" s="3">
        <v>1141197</v>
      </c>
      <c r="F71" s="5">
        <v>37000.337094907409</v>
      </c>
      <c r="G71" t="s">
        <v>695</v>
      </c>
      <c r="H71" t="s">
        <v>648</v>
      </c>
      <c r="I71" t="s">
        <v>649</v>
      </c>
      <c r="K71" t="s">
        <v>679</v>
      </c>
      <c r="L71" t="s">
        <v>696</v>
      </c>
      <c r="M71">
        <v>36233</v>
      </c>
      <c r="N71" t="s">
        <v>791</v>
      </c>
      <c r="P71" s="7">
        <v>10000</v>
      </c>
      <c r="R71" t="s">
        <v>682</v>
      </c>
      <c r="S71" t="s">
        <v>654</v>
      </c>
      <c r="T71" s="11">
        <v>-2.5000000000000001E-3</v>
      </c>
      <c r="U71" t="s">
        <v>698</v>
      </c>
      <c r="V71" t="s">
        <v>776</v>
      </c>
      <c r="W71" t="s">
        <v>777</v>
      </c>
      <c r="X71" t="s">
        <v>686</v>
      </c>
      <c r="Y71" t="s">
        <v>659</v>
      </c>
      <c r="Z71" t="s">
        <v>687</v>
      </c>
      <c r="AA71">
        <v>96021110</v>
      </c>
      <c r="AB71" t="s">
        <v>792</v>
      </c>
      <c r="AC71">
        <v>57399</v>
      </c>
      <c r="AD71" s="5">
        <v>37012.875</v>
      </c>
      <c r="AE71" s="5">
        <v>37042.875</v>
      </c>
    </row>
    <row r="72" spans="1:31" x14ac:dyDescent="0.25">
      <c r="A72" s="71">
        <f t="shared" si="0"/>
        <v>37000</v>
      </c>
      <c r="B72" s="71" t="str">
        <f t="shared" si="1"/>
        <v>US West Power</v>
      </c>
      <c r="C72" s="72">
        <f t="shared" si="2"/>
        <v>800</v>
      </c>
      <c r="D72" s="72">
        <f t="shared" si="3"/>
        <v>6</v>
      </c>
      <c r="E72" s="3">
        <v>1141394</v>
      </c>
      <c r="F72" s="5">
        <v>37000.343391203707</v>
      </c>
      <c r="G72" t="s">
        <v>793</v>
      </c>
      <c r="H72" t="s">
        <v>648</v>
      </c>
      <c r="I72" t="s">
        <v>649</v>
      </c>
      <c r="K72" t="s">
        <v>650</v>
      </c>
      <c r="L72" t="s">
        <v>651</v>
      </c>
      <c r="M72">
        <v>10631</v>
      </c>
      <c r="N72" t="s">
        <v>794</v>
      </c>
      <c r="P72" s="7">
        <v>25</v>
      </c>
      <c r="R72" t="s">
        <v>653</v>
      </c>
      <c r="S72" t="s">
        <v>654</v>
      </c>
      <c r="T72" s="11">
        <v>149</v>
      </c>
      <c r="U72" t="s">
        <v>674</v>
      </c>
      <c r="V72" t="s">
        <v>677</v>
      </c>
      <c r="W72" t="s">
        <v>657</v>
      </c>
      <c r="X72" t="s">
        <v>658</v>
      </c>
      <c r="Y72" t="s">
        <v>659</v>
      </c>
      <c r="Z72" t="s">
        <v>660</v>
      </c>
      <c r="AA72">
        <v>95001154</v>
      </c>
      <c r="AB72">
        <v>585879.1</v>
      </c>
      <c r="AC72">
        <v>26304</v>
      </c>
      <c r="AD72" s="5">
        <v>37001.875</v>
      </c>
      <c r="AE72" s="5">
        <v>37002.875</v>
      </c>
    </row>
    <row r="73" spans="1:31" x14ac:dyDescent="0.25">
      <c r="A73" s="71">
        <f t="shared" si="0"/>
        <v>37000</v>
      </c>
      <c r="B73" s="71" t="str">
        <f t="shared" si="1"/>
        <v>US West Power</v>
      </c>
      <c r="C73" s="72">
        <f t="shared" si="2"/>
        <v>800</v>
      </c>
      <c r="D73" s="72">
        <f t="shared" si="3"/>
        <v>6</v>
      </c>
      <c r="E73" s="3">
        <v>1141663</v>
      </c>
      <c r="F73" s="5">
        <v>37000.353495370371</v>
      </c>
      <c r="G73" t="s">
        <v>793</v>
      </c>
      <c r="H73" t="s">
        <v>648</v>
      </c>
      <c r="I73" t="s">
        <v>649</v>
      </c>
      <c r="K73" t="s">
        <v>650</v>
      </c>
      <c r="L73" t="s">
        <v>651</v>
      </c>
      <c r="M73">
        <v>10631</v>
      </c>
      <c r="N73" t="s">
        <v>794</v>
      </c>
      <c r="P73" s="7">
        <v>25</v>
      </c>
      <c r="R73" t="s">
        <v>653</v>
      </c>
      <c r="S73" t="s">
        <v>654</v>
      </c>
      <c r="T73" s="11">
        <v>165</v>
      </c>
      <c r="U73" t="s">
        <v>674</v>
      </c>
      <c r="V73" t="s">
        <v>677</v>
      </c>
      <c r="W73" t="s">
        <v>657</v>
      </c>
      <c r="X73" t="s">
        <v>658</v>
      </c>
      <c r="Y73" t="s">
        <v>659</v>
      </c>
      <c r="Z73" t="s">
        <v>660</v>
      </c>
      <c r="AA73">
        <v>95001154</v>
      </c>
      <c r="AB73">
        <v>585966.1</v>
      </c>
      <c r="AC73">
        <v>26304</v>
      </c>
      <c r="AD73" s="5">
        <v>37001.875</v>
      </c>
      <c r="AE73" s="5">
        <v>37002.875</v>
      </c>
    </row>
    <row r="74" spans="1:31" x14ac:dyDescent="0.25">
      <c r="A74" s="71">
        <f t="shared" si="0"/>
        <v>37000</v>
      </c>
      <c r="B74" s="71" t="str">
        <f t="shared" si="1"/>
        <v>Natural Gas</v>
      </c>
      <c r="C74" s="72">
        <f t="shared" si="2"/>
        <v>310000</v>
      </c>
      <c r="D74" s="72">
        <f t="shared" si="3"/>
        <v>92.999999999999986</v>
      </c>
      <c r="E74" s="3">
        <v>1143171</v>
      </c>
      <c r="F74" s="5">
        <v>37000.386956018519</v>
      </c>
      <c r="G74" t="s">
        <v>795</v>
      </c>
      <c r="H74" t="s">
        <v>648</v>
      </c>
      <c r="I74" t="s">
        <v>649</v>
      </c>
      <c r="K74" t="s">
        <v>679</v>
      </c>
      <c r="L74" t="s">
        <v>696</v>
      </c>
      <c r="M74">
        <v>36249</v>
      </c>
      <c r="N74" t="s">
        <v>796</v>
      </c>
      <c r="O74" s="7">
        <v>10000</v>
      </c>
      <c r="R74" t="s">
        <v>682</v>
      </c>
      <c r="S74" t="s">
        <v>654</v>
      </c>
      <c r="T74" s="11">
        <v>2.5000000000000001E-3</v>
      </c>
      <c r="U74" t="s">
        <v>698</v>
      </c>
      <c r="V74" t="s">
        <v>797</v>
      </c>
      <c r="W74" t="s">
        <v>798</v>
      </c>
      <c r="X74" t="s">
        <v>686</v>
      </c>
      <c r="Y74" t="s">
        <v>659</v>
      </c>
      <c r="Z74" t="s">
        <v>687</v>
      </c>
      <c r="AA74">
        <v>96053796</v>
      </c>
      <c r="AB74" t="s">
        <v>799</v>
      </c>
      <c r="AC74">
        <v>61839</v>
      </c>
      <c r="AD74" s="5">
        <v>37012.875</v>
      </c>
      <c r="AE74" s="5">
        <v>37042.875</v>
      </c>
    </row>
    <row r="75" spans="1:31" x14ac:dyDescent="0.25">
      <c r="A75" s="71">
        <f t="shared" si="0"/>
        <v>37000</v>
      </c>
      <c r="B75" s="71" t="str">
        <f t="shared" si="1"/>
        <v>Natural Gas</v>
      </c>
      <c r="C75" s="72">
        <f t="shared" si="2"/>
        <v>300000</v>
      </c>
      <c r="D75" s="72">
        <f t="shared" si="3"/>
        <v>89.999999999999986</v>
      </c>
      <c r="E75" s="3">
        <v>1143261</v>
      </c>
      <c r="F75" s="5">
        <v>37000.388854166667</v>
      </c>
      <c r="G75" t="s">
        <v>669</v>
      </c>
      <c r="H75" t="s">
        <v>648</v>
      </c>
      <c r="I75" t="s">
        <v>649</v>
      </c>
      <c r="K75" t="s">
        <v>679</v>
      </c>
      <c r="L75" t="s">
        <v>680</v>
      </c>
      <c r="M75">
        <v>37116</v>
      </c>
      <c r="N75" t="s">
        <v>800</v>
      </c>
      <c r="O75" s="7">
        <v>10000</v>
      </c>
      <c r="R75" t="s">
        <v>682</v>
      </c>
      <c r="S75" t="s">
        <v>654</v>
      </c>
      <c r="T75" s="11">
        <v>-0.02</v>
      </c>
      <c r="U75" t="s">
        <v>698</v>
      </c>
      <c r="V75" t="s">
        <v>776</v>
      </c>
      <c r="W75" t="s">
        <v>777</v>
      </c>
      <c r="X75" t="s">
        <v>686</v>
      </c>
      <c r="Y75" t="s">
        <v>659</v>
      </c>
      <c r="Z75" t="s">
        <v>687</v>
      </c>
      <c r="AA75">
        <v>96013559</v>
      </c>
      <c r="AB75" t="s">
        <v>801</v>
      </c>
      <c r="AC75">
        <v>54979</v>
      </c>
      <c r="AD75" s="5">
        <v>37043.875</v>
      </c>
      <c r="AE75" s="5">
        <v>37072.875</v>
      </c>
    </row>
    <row r="76" spans="1:31" x14ac:dyDescent="0.25">
      <c r="A76" s="71">
        <f t="shared" si="0"/>
        <v>37000</v>
      </c>
      <c r="B76" s="71" t="str">
        <f t="shared" si="1"/>
        <v>Natural Gas</v>
      </c>
      <c r="C76" s="72">
        <f t="shared" si="2"/>
        <v>310000</v>
      </c>
      <c r="D76" s="72">
        <f t="shared" si="3"/>
        <v>77.5</v>
      </c>
      <c r="E76" s="3">
        <v>1143323</v>
      </c>
      <c r="F76" s="5">
        <v>37000.390740740739</v>
      </c>
      <c r="G76" t="s">
        <v>802</v>
      </c>
      <c r="H76" t="s">
        <v>734</v>
      </c>
      <c r="I76" t="s">
        <v>649</v>
      </c>
      <c r="K76" t="s">
        <v>679</v>
      </c>
      <c r="L76" t="s">
        <v>680</v>
      </c>
      <c r="M76">
        <v>33998</v>
      </c>
      <c r="N76" t="s">
        <v>803</v>
      </c>
      <c r="O76" s="7">
        <v>10000</v>
      </c>
      <c r="R76" t="s">
        <v>682</v>
      </c>
      <c r="S76" t="s">
        <v>654</v>
      </c>
      <c r="T76" s="11">
        <v>0.01</v>
      </c>
      <c r="U76" t="s">
        <v>760</v>
      </c>
      <c r="V76" t="s">
        <v>776</v>
      </c>
      <c r="W76" t="s">
        <v>777</v>
      </c>
      <c r="X76" t="s">
        <v>686</v>
      </c>
      <c r="Y76" t="s">
        <v>659</v>
      </c>
      <c r="Z76" t="s">
        <v>687</v>
      </c>
      <c r="AA76">
        <v>95001227</v>
      </c>
      <c r="AB76" t="s">
        <v>804</v>
      </c>
      <c r="AC76">
        <v>208</v>
      </c>
      <c r="AD76" s="5">
        <v>37012</v>
      </c>
      <c r="AE76" s="5">
        <v>37042</v>
      </c>
    </row>
    <row r="77" spans="1:31" x14ac:dyDescent="0.25">
      <c r="A77" s="71">
        <f t="shared" si="0"/>
        <v>37000</v>
      </c>
      <c r="B77" s="71" t="str">
        <f t="shared" si="1"/>
        <v>Natural Gas</v>
      </c>
      <c r="C77" s="72">
        <f t="shared" si="2"/>
        <v>310000</v>
      </c>
      <c r="D77" s="72">
        <f t="shared" si="3"/>
        <v>77.5</v>
      </c>
      <c r="E77" s="3">
        <v>1143888</v>
      </c>
      <c r="F77" s="5">
        <v>37000.417997685188</v>
      </c>
      <c r="G77" t="s">
        <v>746</v>
      </c>
      <c r="H77" t="s">
        <v>734</v>
      </c>
      <c r="I77" t="s">
        <v>649</v>
      </c>
      <c r="K77" t="s">
        <v>679</v>
      </c>
      <c r="L77" t="s">
        <v>680</v>
      </c>
      <c r="M77">
        <v>36100</v>
      </c>
      <c r="N77" t="s">
        <v>805</v>
      </c>
      <c r="P77" s="7">
        <v>10000</v>
      </c>
      <c r="R77" t="s">
        <v>682</v>
      </c>
      <c r="S77" t="s">
        <v>654</v>
      </c>
      <c r="T77" s="11">
        <v>0.125</v>
      </c>
      <c r="U77" t="s">
        <v>760</v>
      </c>
      <c r="V77" t="s">
        <v>806</v>
      </c>
      <c r="W77" t="s">
        <v>807</v>
      </c>
      <c r="X77" t="s">
        <v>686</v>
      </c>
      <c r="Y77" t="s">
        <v>659</v>
      </c>
      <c r="Z77" t="s">
        <v>687</v>
      </c>
      <c r="AA77">
        <v>96057022</v>
      </c>
      <c r="AB77" t="s">
        <v>808</v>
      </c>
      <c r="AC77">
        <v>91219</v>
      </c>
      <c r="AD77" s="5">
        <v>37012.875</v>
      </c>
      <c r="AE77" s="5">
        <v>37042.875</v>
      </c>
    </row>
    <row r="78" spans="1:31" x14ac:dyDescent="0.25">
      <c r="A78" s="71">
        <f t="shared" si="0"/>
        <v>37000</v>
      </c>
      <c r="B78" s="71" t="str">
        <f t="shared" si="1"/>
        <v>US West Power</v>
      </c>
      <c r="C78" s="72">
        <f t="shared" si="2"/>
        <v>3200</v>
      </c>
      <c r="D78" s="72">
        <f t="shared" si="3"/>
        <v>24</v>
      </c>
      <c r="E78" s="3">
        <v>1144999</v>
      </c>
      <c r="F78" s="5">
        <v>37000.535613425927</v>
      </c>
      <c r="G78" t="s">
        <v>809</v>
      </c>
      <c r="H78" t="s">
        <v>734</v>
      </c>
      <c r="I78" t="s">
        <v>649</v>
      </c>
      <c r="K78" t="s">
        <v>650</v>
      </c>
      <c r="L78" t="s">
        <v>651</v>
      </c>
      <c r="M78">
        <v>10632</v>
      </c>
      <c r="N78" t="s">
        <v>810</v>
      </c>
      <c r="O78" s="7">
        <v>25</v>
      </c>
      <c r="R78" t="s">
        <v>653</v>
      </c>
      <c r="S78" t="s">
        <v>654</v>
      </c>
      <c r="T78" s="11">
        <v>212</v>
      </c>
      <c r="U78" t="s">
        <v>735</v>
      </c>
      <c r="V78" t="s">
        <v>675</v>
      </c>
      <c r="W78" t="s">
        <v>657</v>
      </c>
      <c r="X78" t="s">
        <v>658</v>
      </c>
      <c r="Y78" t="s">
        <v>659</v>
      </c>
      <c r="Z78" t="s">
        <v>660</v>
      </c>
      <c r="AA78">
        <v>96037738</v>
      </c>
      <c r="AB78">
        <v>586452.1</v>
      </c>
      <c r="AC78">
        <v>72209</v>
      </c>
      <c r="AD78" s="5">
        <v>37004.875</v>
      </c>
      <c r="AE78" s="5">
        <v>37011.875</v>
      </c>
    </row>
    <row r="79" spans="1:31" x14ac:dyDescent="0.25">
      <c r="A79" s="71">
        <f t="shared" si="0"/>
        <v>37000</v>
      </c>
      <c r="B79" s="71" t="str">
        <f t="shared" si="1"/>
        <v>Natural Gas</v>
      </c>
      <c r="C79" s="72">
        <f t="shared" si="2"/>
        <v>920000</v>
      </c>
      <c r="D79" s="72">
        <f t="shared" si="3"/>
        <v>230</v>
      </c>
      <c r="E79" s="3">
        <v>1145056</v>
      </c>
      <c r="F79" s="5">
        <v>37000.541886574072</v>
      </c>
      <c r="G79" t="s">
        <v>811</v>
      </c>
      <c r="H79" t="s">
        <v>734</v>
      </c>
      <c r="I79" t="s">
        <v>649</v>
      </c>
      <c r="K79" t="s">
        <v>679</v>
      </c>
      <c r="L79" t="s">
        <v>680</v>
      </c>
      <c r="M79">
        <v>45324</v>
      </c>
      <c r="N79" t="s">
        <v>812</v>
      </c>
      <c r="P79" s="7">
        <v>10000</v>
      </c>
      <c r="R79" t="s">
        <v>682</v>
      </c>
      <c r="S79" t="s">
        <v>654</v>
      </c>
      <c r="T79" s="11">
        <v>0.15</v>
      </c>
      <c r="U79" t="s">
        <v>760</v>
      </c>
      <c r="V79" t="s">
        <v>776</v>
      </c>
      <c r="W79" t="s">
        <v>777</v>
      </c>
      <c r="X79" t="s">
        <v>686</v>
      </c>
      <c r="Y79" t="s">
        <v>659</v>
      </c>
      <c r="Z79" t="s">
        <v>687</v>
      </c>
      <c r="AA79">
        <v>96041878</v>
      </c>
      <c r="AB79" t="s">
        <v>813</v>
      </c>
      <c r="AC79">
        <v>11135</v>
      </c>
      <c r="AD79" s="5">
        <v>37073.875</v>
      </c>
      <c r="AE79" s="5">
        <v>37164.875</v>
      </c>
    </row>
    <row r="80" spans="1:31" x14ac:dyDescent="0.25">
      <c r="A80" s="71">
        <f t="shared" ref="A80:A143" si="4">DATEVALUE(TEXT(F80, "mm/dd/yy"))</f>
        <v>37000</v>
      </c>
      <c r="B80" s="71" t="str">
        <f t="shared" ref="B80:B143" si="5">IF(K80="Power",IF(Z80="Enron Canada Corp.",LEFT(L80,9),LEFT(L80,13)),K80)</f>
        <v>US East Power</v>
      </c>
      <c r="C80" s="72">
        <f t="shared" ref="C80:C143" si="6">IF(K80="Power",((AE80-AD80+1)*16*SUM(O80:P80)),((AE80-AD80+1)*SUM(O80:P80)))</f>
        <v>800</v>
      </c>
      <c r="D80" s="72">
        <f t="shared" ref="D80:D143" si="7">VLOOKUP(H80,$A$7:$E$12,(HLOOKUP(B80,$B$5:$E$6,2,FALSE)),FALSE)*C80</f>
        <v>4</v>
      </c>
      <c r="E80" s="3">
        <v>1145454</v>
      </c>
      <c r="F80" s="5">
        <v>37000.606365740743</v>
      </c>
      <c r="G80" t="s">
        <v>814</v>
      </c>
      <c r="H80" t="s">
        <v>734</v>
      </c>
      <c r="I80" t="s">
        <v>649</v>
      </c>
      <c r="K80" t="s">
        <v>650</v>
      </c>
      <c r="L80" t="s">
        <v>690</v>
      </c>
      <c r="M80">
        <v>29080</v>
      </c>
      <c r="N80" t="s">
        <v>815</v>
      </c>
      <c r="P80" s="7">
        <v>50</v>
      </c>
      <c r="R80" t="s">
        <v>653</v>
      </c>
      <c r="S80" t="s">
        <v>654</v>
      </c>
      <c r="T80" s="11">
        <v>50.75</v>
      </c>
      <c r="U80" t="s">
        <v>781</v>
      </c>
      <c r="V80" t="s">
        <v>693</v>
      </c>
      <c r="W80" t="s">
        <v>706</v>
      </c>
      <c r="X80" t="s">
        <v>658</v>
      </c>
      <c r="Y80" t="s">
        <v>659</v>
      </c>
      <c r="Z80" t="s">
        <v>660</v>
      </c>
      <c r="AA80">
        <v>96057479</v>
      </c>
      <c r="AB80">
        <v>586648.1</v>
      </c>
      <c r="AC80">
        <v>55134</v>
      </c>
      <c r="AD80" s="5">
        <v>37004.875</v>
      </c>
      <c r="AE80" s="5">
        <v>37004.875</v>
      </c>
    </row>
    <row r="81" spans="1:31" x14ac:dyDescent="0.25">
      <c r="A81" s="71">
        <f t="shared" si="4"/>
        <v>37000</v>
      </c>
      <c r="B81" s="71" t="str">
        <f t="shared" si="5"/>
        <v>Natural Gas</v>
      </c>
      <c r="C81" s="72">
        <f t="shared" si="6"/>
        <v>1840000</v>
      </c>
      <c r="D81" s="72">
        <f t="shared" si="7"/>
        <v>460</v>
      </c>
      <c r="E81" s="3">
        <v>1145492</v>
      </c>
      <c r="F81" s="5">
        <v>37000.619641203702</v>
      </c>
      <c r="G81" t="s">
        <v>816</v>
      </c>
      <c r="H81" t="s">
        <v>734</v>
      </c>
      <c r="I81" t="s">
        <v>649</v>
      </c>
      <c r="K81" t="s">
        <v>679</v>
      </c>
      <c r="L81" t="s">
        <v>680</v>
      </c>
      <c r="M81">
        <v>46604</v>
      </c>
      <c r="N81" t="s">
        <v>817</v>
      </c>
      <c r="P81" s="7">
        <v>10000</v>
      </c>
      <c r="R81" t="s">
        <v>682</v>
      </c>
      <c r="S81" t="s">
        <v>654</v>
      </c>
      <c r="T81" s="11">
        <v>-7.2499999999999995E-2</v>
      </c>
      <c r="U81" t="s">
        <v>760</v>
      </c>
      <c r="V81" t="s">
        <v>684</v>
      </c>
      <c r="W81" t="s">
        <v>685</v>
      </c>
      <c r="X81" t="s">
        <v>686</v>
      </c>
      <c r="Y81" t="s">
        <v>659</v>
      </c>
      <c r="Z81" t="s">
        <v>687</v>
      </c>
      <c r="AB81" t="s">
        <v>818</v>
      </c>
      <c r="AC81">
        <v>68856</v>
      </c>
      <c r="AD81" s="5">
        <v>37012</v>
      </c>
      <c r="AE81" s="5">
        <v>37195</v>
      </c>
    </row>
    <row r="82" spans="1:31" x14ac:dyDescent="0.25">
      <c r="A82" s="71">
        <f t="shared" si="4"/>
        <v>37001</v>
      </c>
      <c r="B82" s="71" t="str">
        <f t="shared" si="5"/>
        <v>US East Power</v>
      </c>
      <c r="C82" s="72">
        <f t="shared" si="6"/>
        <v>73600</v>
      </c>
      <c r="D82" s="72">
        <f t="shared" si="7"/>
        <v>368</v>
      </c>
      <c r="E82" s="3">
        <v>1146290</v>
      </c>
      <c r="F82" s="5">
        <v>37001.285393518498</v>
      </c>
      <c r="G82" t="s">
        <v>736</v>
      </c>
      <c r="H82" t="s">
        <v>648</v>
      </c>
      <c r="I82" t="s">
        <v>649</v>
      </c>
      <c r="K82" t="s">
        <v>650</v>
      </c>
      <c r="L82" t="s">
        <v>690</v>
      </c>
      <c r="M82">
        <v>32890</v>
      </c>
      <c r="N82" t="s">
        <v>843</v>
      </c>
      <c r="P82" s="7">
        <v>50</v>
      </c>
      <c r="R82" t="s">
        <v>653</v>
      </c>
      <c r="S82" t="s">
        <v>654</v>
      </c>
      <c r="T82" s="11">
        <v>43</v>
      </c>
      <c r="U82" t="s">
        <v>709</v>
      </c>
      <c r="V82" t="s">
        <v>730</v>
      </c>
      <c r="W82" t="s">
        <v>731</v>
      </c>
      <c r="X82" t="s">
        <v>658</v>
      </c>
      <c r="Y82" t="s">
        <v>659</v>
      </c>
      <c r="Z82" t="s">
        <v>660</v>
      </c>
      <c r="AA82">
        <v>96004396</v>
      </c>
      <c r="AB82">
        <v>586917.1</v>
      </c>
      <c r="AC82">
        <v>64245</v>
      </c>
      <c r="AD82" s="5">
        <v>37165.591666666704</v>
      </c>
      <c r="AE82" s="5">
        <v>37256.591666666704</v>
      </c>
    </row>
    <row r="83" spans="1:31" x14ac:dyDescent="0.25">
      <c r="A83" s="71">
        <f t="shared" si="4"/>
        <v>37001</v>
      </c>
      <c r="B83" s="71" t="str">
        <f t="shared" si="5"/>
        <v>Natural Gas</v>
      </c>
      <c r="C83" s="72">
        <f t="shared" si="6"/>
        <v>1510000</v>
      </c>
      <c r="D83" s="72">
        <f t="shared" si="7"/>
        <v>377.5</v>
      </c>
      <c r="E83" s="3">
        <v>1146733</v>
      </c>
      <c r="F83" s="5">
        <v>37001.3348148148</v>
      </c>
      <c r="G83" t="s">
        <v>719</v>
      </c>
      <c r="H83" t="s">
        <v>734</v>
      </c>
      <c r="I83" t="s">
        <v>649</v>
      </c>
      <c r="K83" t="s">
        <v>679</v>
      </c>
      <c r="L83" t="s">
        <v>680</v>
      </c>
      <c r="M83">
        <v>35599</v>
      </c>
      <c r="N83" t="s">
        <v>844</v>
      </c>
      <c r="P83" s="7">
        <v>10000</v>
      </c>
      <c r="R83" t="s">
        <v>682</v>
      </c>
      <c r="S83" t="s">
        <v>654</v>
      </c>
      <c r="T83" s="11">
        <v>-7.7499999999999999E-2</v>
      </c>
      <c r="U83" t="s">
        <v>760</v>
      </c>
      <c r="V83" t="s">
        <v>845</v>
      </c>
      <c r="W83" t="s">
        <v>685</v>
      </c>
      <c r="X83" t="s">
        <v>686</v>
      </c>
      <c r="Y83" t="s">
        <v>659</v>
      </c>
      <c r="Z83" t="s">
        <v>687</v>
      </c>
      <c r="AA83">
        <v>96045266</v>
      </c>
      <c r="AB83" t="s">
        <v>846</v>
      </c>
      <c r="AC83">
        <v>53350</v>
      </c>
      <c r="AD83" s="5">
        <v>37196</v>
      </c>
      <c r="AE83" s="5">
        <v>37346</v>
      </c>
    </row>
    <row r="84" spans="1:31" x14ac:dyDescent="0.25">
      <c r="A84" s="71">
        <f t="shared" si="4"/>
        <v>37001</v>
      </c>
      <c r="B84" s="71" t="str">
        <f t="shared" si="5"/>
        <v>US East Power</v>
      </c>
      <c r="C84" s="72">
        <f t="shared" si="6"/>
        <v>24000</v>
      </c>
      <c r="D84" s="72">
        <f t="shared" si="7"/>
        <v>120</v>
      </c>
      <c r="E84" s="3">
        <v>1147129</v>
      </c>
      <c r="F84" s="5">
        <v>37001.347916666702</v>
      </c>
      <c r="G84" t="s">
        <v>727</v>
      </c>
      <c r="H84" t="s">
        <v>648</v>
      </c>
      <c r="I84" t="s">
        <v>649</v>
      </c>
      <c r="K84" t="s">
        <v>650</v>
      </c>
      <c r="L84" t="s">
        <v>690</v>
      </c>
      <c r="M84">
        <v>33301</v>
      </c>
      <c r="N84" t="s">
        <v>847</v>
      </c>
      <c r="P84" s="7">
        <v>50</v>
      </c>
      <c r="R84" t="s">
        <v>653</v>
      </c>
      <c r="S84" t="s">
        <v>654</v>
      </c>
      <c r="T84" s="11">
        <v>56</v>
      </c>
      <c r="U84" t="s">
        <v>692</v>
      </c>
      <c r="V84" t="s">
        <v>848</v>
      </c>
      <c r="W84" t="s">
        <v>694</v>
      </c>
      <c r="X84" t="s">
        <v>658</v>
      </c>
      <c r="Y84" t="s">
        <v>659</v>
      </c>
      <c r="Z84" t="s">
        <v>660</v>
      </c>
      <c r="AB84">
        <v>587196.1</v>
      </c>
      <c r="AC84">
        <v>3246</v>
      </c>
      <c r="AD84" s="5">
        <v>37135.715972222199</v>
      </c>
      <c r="AE84" s="5">
        <v>37164.715972222199</v>
      </c>
    </row>
    <row r="85" spans="1:31" x14ac:dyDescent="0.25">
      <c r="A85" s="71">
        <f t="shared" si="4"/>
        <v>37004</v>
      </c>
      <c r="B85" s="71" t="str">
        <f t="shared" si="5"/>
        <v>US East Power</v>
      </c>
      <c r="C85" s="72">
        <f t="shared" si="6"/>
        <v>800</v>
      </c>
      <c r="D85" s="72">
        <f t="shared" si="7"/>
        <v>4</v>
      </c>
      <c r="E85" s="3">
        <v>1151347</v>
      </c>
      <c r="F85" s="5">
        <v>37004.302731481497</v>
      </c>
      <c r="G85" t="s">
        <v>719</v>
      </c>
      <c r="H85" t="s">
        <v>734</v>
      </c>
      <c r="I85" t="s">
        <v>649</v>
      </c>
      <c r="K85" t="s">
        <v>650</v>
      </c>
      <c r="L85" t="s">
        <v>786</v>
      </c>
      <c r="M85">
        <v>30594</v>
      </c>
      <c r="N85" t="s">
        <v>849</v>
      </c>
      <c r="P85" s="7">
        <v>50</v>
      </c>
      <c r="R85" t="s">
        <v>653</v>
      </c>
      <c r="S85" t="s">
        <v>654</v>
      </c>
      <c r="T85" s="11">
        <v>43.75</v>
      </c>
      <c r="U85" t="s">
        <v>781</v>
      </c>
      <c r="V85" t="s">
        <v>789</v>
      </c>
      <c r="W85" t="s">
        <v>706</v>
      </c>
      <c r="X85" t="s">
        <v>658</v>
      </c>
      <c r="Y85" t="s">
        <v>659</v>
      </c>
      <c r="Z85" t="s">
        <v>687</v>
      </c>
      <c r="AA85">
        <v>96045266</v>
      </c>
      <c r="AB85">
        <v>588370.1</v>
      </c>
      <c r="AC85">
        <v>53350</v>
      </c>
      <c r="AD85" s="5">
        <v>37005.875</v>
      </c>
      <c r="AE85" s="5">
        <v>37005.875</v>
      </c>
    </row>
    <row r="86" spans="1:31" x14ac:dyDescent="0.25">
      <c r="A86" s="71">
        <f t="shared" si="4"/>
        <v>37004</v>
      </c>
      <c r="B86" s="71" t="str">
        <f t="shared" si="5"/>
        <v>US East Power</v>
      </c>
      <c r="C86" s="72">
        <f t="shared" si="6"/>
        <v>24000</v>
      </c>
      <c r="D86" s="72">
        <f t="shared" si="7"/>
        <v>120</v>
      </c>
      <c r="E86" s="3">
        <v>1151471</v>
      </c>
      <c r="F86" s="5">
        <v>37004.315763888902</v>
      </c>
      <c r="G86" t="s">
        <v>728</v>
      </c>
      <c r="H86" t="s">
        <v>648</v>
      </c>
      <c r="I86" t="s">
        <v>649</v>
      </c>
      <c r="K86" t="s">
        <v>650</v>
      </c>
      <c r="L86" t="s">
        <v>690</v>
      </c>
      <c r="M86">
        <v>32554</v>
      </c>
      <c r="N86" t="s">
        <v>729</v>
      </c>
      <c r="O86" s="7">
        <v>50</v>
      </c>
      <c r="R86" t="s">
        <v>653</v>
      </c>
      <c r="S86" t="s">
        <v>654</v>
      </c>
      <c r="T86" s="11">
        <v>75</v>
      </c>
      <c r="U86" t="s">
        <v>709</v>
      </c>
      <c r="V86" t="s">
        <v>730</v>
      </c>
      <c r="W86" t="s">
        <v>731</v>
      </c>
      <c r="X86" t="s">
        <v>658</v>
      </c>
      <c r="Y86" t="s">
        <v>659</v>
      </c>
      <c r="Z86" t="s">
        <v>660</v>
      </c>
      <c r="AA86">
        <v>96053024</v>
      </c>
      <c r="AB86">
        <v>588425.1</v>
      </c>
      <c r="AC86">
        <v>65268</v>
      </c>
      <c r="AD86" s="5">
        <v>37043.591666666704</v>
      </c>
      <c r="AE86" s="5">
        <v>37072.591666666704</v>
      </c>
    </row>
    <row r="87" spans="1:31" x14ac:dyDescent="0.25">
      <c r="A87" s="71">
        <f t="shared" si="4"/>
        <v>37004</v>
      </c>
      <c r="B87" s="71" t="str">
        <f t="shared" si="5"/>
        <v>US East Power</v>
      </c>
      <c r="C87" s="72">
        <f t="shared" si="6"/>
        <v>24000</v>
      </c>
      <c r="D87" s="72">
        <f t="shared" si="7"/>
        <v>120</v>
      </c>
      <c r="E87" s="3">
        <v>1154567</v>
      </c>
      <c r="F87" s="5">
        <v>37004.417141203703</v>
      </c>
      <c r="G87" t="s">
        <v>736</v>
      </c>
      <c r="H87" t="s">
        <v>734</v>
      </c>
      <c r="I87" t="s">
        <v>649</v>
      </c>
      <c r="K87" t="s">
        <v>650</v>
      </c>
      <c r="L87" t="s">
        <v>690</v>
      </c>
      <c r="M87">
        <v>33275</v>
      </c>
      <c r="N87" t="s">
        <v>850</v>
      </c>
      <c r="P87" s="7">
        <v>50</v>
      </c>
      <c r="R87" t="s">
        <v>653</v>
      </c>
      <c r="S87" t="s">
        <v>654</v>
      </c>
      <c r="T87" s="11">
        <v>72.25</v>
      </c>
      <c r="U87" t="s">
        <v>766</v>
      </c>
      <c r="V87" t="s">
        <v>739</v>
      </c>
      <c r="W87" t="s">
        <v>740</v>
      </c>
      <c r="X87" t="s">
        <v>658</v>
      </c>
      <c r="Y87" t="s">
        <v>659</v>
      </c>
      <c r="Z87" t="s">
        <v>660</v>
      </c>
      <c r="AA87">
        <v>96004396</v>
      </c>
      <c r="AB87">
        <v>589046.1</v>
      </c>
      <c r="AC87">
        <v>64245</v>
      </c>
      <c r="AD87" s="5">
        <v>37043.710416666698</v>
      </c>
      <c r="AE87" s="5">
        <v>37072.710416666698</v>
      </c>
    </row>
    <row r="88" spans="1:31" x14ac:dyDescent="0.25">
      <c r="A88" s="71">
        <f t="shared" si="4"/>
        <v>37004</v>
      </c>
      <c r="B88" s="71" t="str">
        <f t="shared" si="5"/>
        <v>US East Power</v>
      </c>
      <c r="C88" s="72">
        <f t="shared" si="6"/>
        <v>24000</v>
      </c>
      <c r="D88" s="72">
        <f t="shared" si="7"/>
        <v>120</v>
      </c>
      <c r="E88" s="3">
        <v>1154822</v>
      </c>
      <c r="F88" s="5">
        <v>37004.431319444397</v>
      </c>
      <c r="G88" t="s">
        <v>728</v>
      </c>
      <c r="H88" t="s">
        <v>648</v>
      </c>
      <c r="I88" t="s">
        <v>649</v>
      </c>
      <c r="K88" t="s">
        <v>650</v>
      </c>
      <c r="L88" t="s">
        <v>690</v>
      </c>
      <c r="M88">
        <v>32554</v>
      </c>
      <c r="N88" t="s">
        <v>729</v>
      </c>
      <c r="P88" s="7">
        <v>50</v>
      </c>
      <c r="R88" t="s">
        <v>653</v>
      </c>
      <c r="S88" t="s">
        <v>654</v>
      </c>
      <c r="T88" s="11">
        <v>75</v>
      </c>
      <c r="U88" t="s">
        <v>709</v>
      </c>
      <c r="V88" t="s">
        <v>730</v>
      </c>
      <c r="W88" t="s">
        <v>731</v>
      </c>
      <c r="X88" t="s">
        <v>658</v>
      </c>
      <c r="Y88" t="s">
        <v>659</v>
      </c>
      <c r="Z88" t="s">
        <v>660</v>
      </c>
      <c r="AA88">
        <v>96053024</v>
      </c>
      <c r="AB88">
        <v>589076.1</v>
      </c>
      <c r="AC88">
        <v>65268</v>
      </c>
      <c r="AD88" s="5">
        <v>37043.591666666704</v>
      </c>
      <c r="AE88" s="5">
        <v>37072.591666666704</v>
      </c>
    </row>
    <row r="89" spans="1:31" x14ac:dyDescent="0.25">
      <c r="A89" s="71">
        <f t="shared" si="4"/>
        <v>37004</v>
      </c>
      <c r="B89" s="71" t="str">
        <f t="shared" si="5"/>
        <v>Natural Gas</v>
      </c>
      <c r="C89" s="72">
        <f t="shared" si="6"/>
        <v>310000</v>
      </c>
      <c r="D89" s="72">
        <f t="shared" si="7"/>
        <v>77.5</v>
      </c>
      <c r="E89" s="3">
        <v>1154936</v>
      </c>
      <c r="F89" s="5">
        <v>37004.440740740698</v>
      </c>
      <c r="G89" t="s">
        <v>719</v>
      </c>
      <c r="H89" t="s">
        <v>734</v>
      </c>
      <c r="I89" t="s">
        <v>649</v>
      </c>
      <c r="K89" t="s">
        <v>679</v>
      </c>
      <c r="L89" t="s">
        <v>680</v>
      </c>
      <c r="M89">
        <v>36207</v>
      </c>
      <c r="N89" t="s">
        <v>829</v>
      </c>
      <c r="O89" s="7">
        <v>10000</v>
      </c>
      <c r="R89" t="s">
        <v>682</v>
      </c>
      <c r="S89" t="s">
        <v>654</v>
      </c>
      <c r="T89" s="11">
        <v>0.25</v>
      </c>
      <c r="U89" t="s">
        <v>760</v>
      </c>
      <c r="V89" t="s">
        <v>806</v>
      </c>
      <c r="W89" t="s">
        <v>851</v>
      </c>
      <c r="X89" t="s">
        <v>686</v>
      </c>
      <c r="Y89" t="s">
        <v>659</v>
      </c>
      <c r="Z89" t="s">
        <v>687</v>
      </c>
      <c r="AA89">
        <v>96045266</v>
      </c>
      <c r="AB89" t="s">
        <v>852</v>
      </c>
      <c r="AC89">
        <v>53350</v>
      </c>
      <c r="AD89" s="5">
        <v>37012.875</v>
      </c>
      <c r="AE89" s="5">
        <v>37042.875</v>
      </c>
    </row>
    <row r="90" spans="1:31" x14ac:dyDescent="0.25">
      <c r="A90" s="71">
        <f t="shared" si="4"/>
        <v>37004</v>
      </c>
      <c r="B90" s="71" t="str">
        <f t="shared" si="5"/>
        <v>Natural Gas</v>
      </c>
      <c r="C90" s="72">
        <f t="shared" si="6"/>
        <v>310000</v>
      </c>
      <c r="D90" s="72">
        <f t="shared" si="7"/>
        <v>77.5</v>
      </c>
      <c r="E90" s="3">
        <v>1155282</v>
      </c>
      <c r="F90" s="5">
        <v>37004.496064814797</v>
      </c>
      <c r="G90" t="s">
        <v>707</v>
      </c>
      <c r="H90" t="s">
        <v>734</v>
      </c>
      <c r="I90" t="s">
        <v>649</v>
      </c>
      <c r="K90" t="s">
        <v>679</v>
      </c>
      <c r="L90" t="s">
        <v>853</v>
      </c>
      <c r="M90">
        <v>48412</v>
      </c>
      <c r="N90" t="s">
        <v>854</v>
      </c>
      <c r="P90" s="7">
        <v>10000</v>
      </c>
      <c r="R90" t="s">
        <v>682</v>
      </c>
      <c r="S90" t="s">
        <v>654</v>
      </c>
      <c r="T90" s="11">
        <v>-2.5000000000000001E-3</v>
      </c>
      <c r="U90" t="s">
        <v>760</v>
      </c>
      <c r="V90" t="s">
        <v>855</v>
      </c>
      <c r="W90" t="s">
        <v>856</v>
      </c>
      <c r="X90" t="s">
        <v>857</v>
      </c>
      <c r="Y90" t="s">
        <v>659</v>
      </c>
      <c r="Z90" t="s">
        <v>687</v>
      </c>
      <c r="AA90">
        <v>96000574</v>
      </c>
      <c r="AB90" t="s">
        <v>858</v>
      </c>
      <c r="AC90">
        <v>18</v>
      </c>
      <c r="AD90" s="5">
        <v>37012.875</v>
      </c>
      <c r="AE90" s="5">
        <v>37042.875</v>
      </c>
    </row>
    <row r="91" spans="1:31" x14ac:dyDescent="0.25">
      <c r="A91" s="71">
        <f t="shared" si="4"/>
        <v>37004</v>
      </c>
      <c r="B91" s="71" t="str">
        <f t="shared" si="5"/>
        <v>US East Power</v>
      </c>
      <c r="C91" s="72">
        <f t="shared" si="6"/>
        <v>73600</v>
      </c>
      <c r="D91" s="72">
        <f t="shared" si="7"/>
        <v>368</v>
      </c>
      <c r="E91" s="3">
        <v>1155285</v>
      </c>
      <c r="F91" s="5">
        <v>37004.496840277803</v>
      </c>
      <c r="G91" t="s">
        <v>727</v>
      </c>
      <c r="H91" t="s">
        <v>648</v>
      </c>
      <c r="I91" t="s">
        <v>649</v>
      </c>
      <c r="K91" t="s">
        <v>650</v>
      </c>
      <c r="L91" t="s">
        <v>690</v>
      </c>
      <c r="M91">
        <v>33009</v>
      </c>
      <c r="N91" t="s">
        <v>859</v>
      </c>
      <c r="O91" s="7">
        <v>50</v>
      </c>
      <c r="R91" t="s">
        <v>653</v>
      </c>
      <c r="S91" t="s">
        <v>654</v>
      </c>
      <c r="T91" s="11">
        <v>57.5</v>
      </c>
      <c r="U91" t="s">
        <v>692</v>
      </c>
      <c r="V91" t="s">
        <v>848</v>
      </c>
      <c r="W91" t="s">
        <v>694</v>
      </c>
      <c r="X91" t="s">
        <v>658</v>
      </c>
      <c r="Y91" t="s">
        <v>659</v>
      </c>
      <c r="Z91" t="s">
        <v>660</v>
      </c>
      <c r="AB91">
        <v>589230.1</v>
      </c>
      <c r="AC91">
        <v>3246</v>
      </c>
      <c r="AD91" s="5">
        <v>37165.715972222199</v>
      </c>
      <c r="AE91" s="5">
        <v>37256.715972222199</v>
      </c>
    </row>
    <row r="92" spans="1:31" x14ac:dyDescent="0.25">
      <c r="A92" s="71">
        <f t="shared" si="4"/>
        <v>37004</v>
      </c>
      <c r="B92" s="71" t="str">
        <f t="shared" si="5"/>
        <v>US East Power</v>
      </c>
      <c r="C92" s="72">
        <f t="shared" si="6"/>
        <v>73600</v>
      </c>
      <c r="D92" s="72">
        <f t="shared" si="7"/>
        <v>368</v>
      </c>
      <c r="E92" s="3">
        <v>1155290</v>
      </c>
      <c r="F92" s="5">
        <v>37004.498541666697</v>
      </c>
      <c r="G92" t="s">
        <v>727</v>
      </c>
      <c r="H92" t="s">
        <v>648</v>
      </c>
      <c r="I92" t="s">
        <v>649</v>
      </c>
      <c r="K92" t="s">
        <v>650</v>
      </c>
      <c r="L92" t="s">
        <v>690</v>
      </c>
      <c r="M92">
        <v>33009</v>
      </c>
      <c r="N92" t="s">
        <v>859</v>
      </c>
      <c r="O92" s="7">
        <v>50</v>
      </c>
      <c r="R92" t="s">
        <v>653</v>
      </c>
      <c r="S92" t="s">
        <v>654</v>
      </c>
      <c r="T92" s="11">
        <v>57.5</v>
      </c>
      <c r="U92" t="s">
        <v>692</v>
      </c>
      <c r="V92" t="s">
        <v>848</v>
      </c>
      <c r="W92" t="s">
        <v>694</v>
      </c>
      <c r="X92" t="s">
        <v>658</v>
      </c>
      <c r="Y92" t="s">
        <v>659</v>
      </c>
      <c r="Z92" t="s">
        <v>660</v>
      </c>
      <c r="AB92">
        <v>589234.1</v>
      </c>
      <c r="AC92">
        <v>3246</v>
      </c>
      <c r="AD92" s="5">
        <v>37165.715972222199</v>
      </c>
      <c r="AE92" s="5">
        <v>37256.715972222199</v>
      </c>
    </row>
    <row r="93" spans="1:31" x14ac:dyDescent="0.25">
      <c r="A93" s="71">
        <f t="shared" si="4"/>
        <v>37004</v>
      </c>
      <c r="B93" s="71" t="str">
        <f t="shared" si="5"/>
        <v>US East Power</v>
      </c>
      <c r="C93" s="72">
        <f t="shared" si="6"/>
        <v>24800</v>
      </c>
      <c r="D93" s="72">
        <f t="shared" si="7"/>
        <v>124</v>
      </c>
      <c r="E93" s="3">
        <v>1155400</v>
      </c>
      <c r="F93" s="5">
        <v>37004.517083333303</v>
      </c>
      <c r="G93" t="s">
        <v>814</v>
      </c>
      <c r="H93" t="s">
        <v>648</v>
      </c>
      <c r="I93" t="s">
        <v>649</v>
      </c>
      <c r="K93" t="s">
        <v>650</v>
      </c>
      <c r="L93" t="s">
        <v>690</v>
      </c>
      <c r="M93">
        <v>32889</v>
      </c>
      <c r="N93" t="s">
        <v>860</v>
      </c>
      <c r="O93" s="7">
        <v>50</v>
      </c>
      <c r="R93" t="s">
        <v>653</v>
      </c>
      <c r="S93" t="s">
        <v>654</v>
      </c>
      <c r="T93" s="11">
        <v>52.8</v>
      </c>
      <c r="U93" t="s">
        <v>709</v>
      </c>
      <c r="V93" t="s">
        <v>710</v>
      </c>
      <c r="W93" t="s">
        <v>731</v>
      </c>
      <c r="X93" t="s">
        <v>658</v>
      </c>
      <c r="Y93" t="s">
        <v>659</v>
      </c>
      <c r="Z93" t="s">
        <v>660</v>
      </c>
      <c r="AA93">
        <v>96057479</v>
      </c>
      <c r="AB93">
        <v>589304.1</v>
      </c>
      <c r="AC93">
        <v>55134</v>
      </c>
      <c r="AD93" s="5">
        <v>37012.591666666704</v>
      </c>
      <c r="AE93" s="5">
        <v>37042.591666666704</v>
      </c>
    </row>
    <row r="94" spans="1:31" x14ac:dyDescent="0.25">
      <c r="A94" s="71">
        <f t="shared" si="4"/>
        <v>37004</v>
      </c>
      <c r="B94" s="71" t="str">
        <f t="shared" si="5"/>
        <v>Natural Gas</v>
      </c>
      <c r="C94" s="72">
        <f t="shared" si="6"/>
        <v>310000</v>
      </c>
      <c r="D94" s="72">
        <f t="shared" si="7"/>
        <v>77.5</v>
      </c>
      <c r="E94" s="3">
        <v>1155453</v>
      </c>
      <c r="F94" s="5">
        <v>37004.521840277797</v>
      </c>
      <c r="G94" t="s">
        <v>746</v>
      </c>
      <c r="H94" t="s">
        <v>734</v>
      </c>
      <c r="I94" t="s">
        <v>649</v>
      </c>
      <c r="K94" t="s">
        <v>679</v>
      </c>
      <c r="L94" t="s">
        <v>853</v>
      </c>
      <c r="M94">
        <v>37186</v>
      </c>
      <c r="N94" t="s">
        <v>861</v>
      </c>
      <c r="P94" s="7">
        <v>10000</v>
      </c>
      <c r="R94" t="s">
        <v>682</v>
      </c>
      <c r="S94" t="s">
        <v>654</v>
      </c>
      <c r="T94" s="11">
        <v>2.5000000000000001E-3</v>
      </c>
      <c r="U94" t="s">
        <v>760</v>
      </c>
      <c r="V94" t="s">
        <v>862</v>
      </c>
      <c r="W94" t="s">
        <v>807</v>
      </c>
      <c r="X94" t="s">
        <v>857</v>
      </c>
      <c r="Y94" t="s">
        <v>659</v>
      </c>
      <c r="Z94" t="s">
        <v>687</v>
      </c>
      <c r="AA94">
        <v>96038539</v>
      </c>
      <c r="AB94" t="s">
        <v>863</v>
      </c>
      <c r="AC94">
        <v>91219</v>
      </c>
      <c r="AD94" s="5">
        <v>37012.875</v>
      </c>
      <c r="AE94" s="5">
        <v>37042.875</v>
      </c>
    </row>
    <row r="95" spans="1:31" x14ac:dyDescent="0.25">
      <c r="A95" s="71">
        <f t="shared" si="4"/>
        <v>37004</v>
      </c>
      <c r="B95" s="71" t="str">
        <f t="shared" si="5"/>
        <v>Natural Gas</v>
      </c>
      <c r="C95" s="72">
        <f t="shared" si="6"/>
        <v>155000</v>
      </c>
      <c r="D95" s="72">
        <f t="shared" si="7"/>
        <v>38.75</v>
      </c>
      <c r="E95" s="3">
        <v>1155477</v>
      </c>
      <c r="F95" s="5">
        <v>37004.528032407397</v>
      </c>
      <c r="G95" t="s">
        <v>864</v>
      </c>
      <c r="H95" t="s">
        <v>734</v>
      </c>
      <c r="I95" t="s">
        <v>649</v>
      </c>
      <c r="K95" t="s">
        <v>679</v>
      </c>
      <c r="L95" t="s">
        <v>769</v>
      </c>
      <c r="M95">
        <v>36400</v>
      </c>
      <c r="N95" t="s">
        <v>865</v>
      </c>
      <c r="P95" s="7">
        <v>5000</v>
      </c>
      <c r="R95" t="s">
        <v>682</v>
      </c>
      <c r="S95" t="s">
        <v>654</v>
      </c>
      <c r="T95" s="11">
        <v>0.13</v>
      </c>
      <c r="U95" t="s">
        <v>760</v>
      </c>
      <c r="V95" t="s">
        <v>866</v>
      </c>
      <c r="W95" t="s">
        <v>867</v>
      </c>
      <c r="X95" t="s">
        <v>686</v>
      </c>
      <c r="Y95" t="s">
        <v>659</v>
      </c>
      <c r="Z95" t="s">
        <v>773</v>
      </c>
      <c r="AA95">
        <v>96038383</v>
      </c>
      <c r="AB95" t="s">
        <v>868</v>
      </c>
      <c r="AC95">
        <v>65291</v>
      </c>
      <c r="AD95" s="5">
        <v>37012.875</v>
      </c>
      <c r="AE95" s="5">
        <v>37042.875</v>
      </c>
    </row>
    <row r="96" spans="1:31" x14ac:dyDescent="0.25">
      <c r="A96" s="71">
        <f t="shared" si="4"/>
        <v>37004</v>
      </c>
      <c r="B96" s="71" t="str">
        <f t="shared" si="5"/>
        <v>US East Power</v>
      </c>
      <c r="C96" s="72">
        <f t="shared" si="6"/>
        <v>24000</v>
      </c>
      <c r="D96" s="72">
        <f t="shared" si="7"/>
        <v>120</v>
      </c>
      <c r="E96" s="3">
        <v>1155948</v>
      </c>
      <c r="F96" s="5">
        <v>37004.5844097222</v>
      </c>
      <c r="G96" t="s">
        <v>736</v>
      </c>
      <c r="H96" t="s">
        <v>648</v>
      </c>
      <c r="I96" t="s">
        <v>649</v>
      </c>
      <c r="K96" t="s">
        <v>650</v>
      </c>
      <c r="L96" t="s">
        <v>690</v>
      </c>
      <c r="M96">
        <v>33301</v>
      </c>
      <c r="N96" t="s">
        <v>847</v>
      </c>
      <c r="P96" s="7">
        <v>50</v>
      </c>
      <c r="R96" t="s">
        <v>653</v>
      </c>
      <c r="S96" t="s">
        <v>654</v>
      </c>
      <c r="T96" s="11">
        <v>57.75</v>
      </c>
      <c r="U96" t="s">
        <v>692</v>
      </c>
      <c r="V96" t="s">
        <v>848</v>
      </c>
      <c r="W96" t="s">
        <v>694</v>
      </c>
      <c r="X96" t="s">
        <v>658</v>
      </c>
      <c r="Y96" t="s">
        <v>659</v>
      </c>
      <c r="Z96" t="s">
        <v>660</v>
      </c>
      <c r="AA96">
        <v>96004396</v>
      </c>
      <c r="AB96">
        <v>589532.1</v>
      </c>
      <c r="AC96">
        <v>64245</v>
      </c>
      <c r="AD96" s="5">
        <v>37135.715972222199</v>
      </c>
      <c r="AE96" s="5">
        <v>37164.715972222199</v>
      </c>
    </row>
    <row r="97" spans="1:31" x14ac:dyDescent="0.25">
      <c r="A97" s="71">
        <f t="shared" si="4"/>
        <v>37004</v>
      </c>
      <c r="B97" s="71" t="str">
        <f t="shared" si="5"/>
        <v>US East Power</v>
      </c>
      <c r="C97" s="72">
        <f t="shared" si="6"/>
        <v>4000</v>
      </c>
      <c r="D97" s="72">
        <f t="shared" si="7"/>
        <v>20</v>
      </c>
      <c r="E97" s="3">
        <v>1156141</v>
      </c>
      <c r="F97" s="5">
        <v>37004.627152777801</v>
      </c>
      <c r="G97" t="s">
        <v>869</v>
      </c>
      <c r="H97" t="s">
        <v>734</v>
      </c>
      <c r="I97" t="s">
        <v>649</v>
      </c>
      <c r="K97" t="s">
        <v>650</v>
      </c>
      <c r="L97" t="s">
        <v>786</v>
      </c>
      <c r="M97">
        <v>30600</v>
      </c>
      <c r="N97" t="s">
        <v>870</v>
      </c>
      <c r="O97" s="7">
        <v>50</v>
      </c>
      <c r="R97" t="s">
        <v>653</v>
      </c>
      <c r="S97" t="s">
        <v>654</v>
      </c>
      <c r="T97" s="11">
        <v>48.5</v>
      </c>
      <c r="U97" t="s">
        <v>781</v>
      </c>
      <c r="V97" t="s">
        <v>789</v>
      </c>
      <c r="W97" t="s">
        <v>706</v>
      </c>
      <c r="X97" t="s">
        <v>658</v>
      </c>
      <c r="Y97" t="s">
        <v>659</v>
      </c>
      <c r="Z97" t="s">
        <v>687</v>
      </c>
      <c r="AB97">
        <v>589614.1</v>
      </c>
      <c r="AC97">
        <v>69121</v>
      </c>
      <c r="AD97" s="5">
        <v>37011.875</v>
      </c>
      <c r="AE97" s="5">
        <v>37015.875</v>
      </c>
    </row>
    <row r="98" spans="1:31" x14ac:dyDescent="0.25">
      <c r="A98" s="71">
        <f t="shared" si="4"/>
        <v>37005</v>
      </c>
      <c r="B98" s="71" t="str">
        <f t="shared" si="5"/>
        <v>US East Power</v>
      </c>
      <c r="C98" s="72">
        <f t="shared" si="6"/>
        <v>24000</v>
      </c>
      <c r="D98" s="72">
        <f t="shared" si="7"/>
        <v>120</v>
      </c>
      <c r="E98" s="3">
        <v>1156825</v>
      </c>
      <c r="F98" s="5">
        <v>37005.286446759303</v>
      </c>
      <c r="G98" t="s">
        <v>790</v>
      </c>
      <c r="H98" t="s">
        <v>648</v>
      </c>
      <c r="I98" t="s">
        <v>649</v>
      </c>
      <c r="K98" t="s">
        <v>650</v>
      </c>
      <c r="L98" t="s">
        <v>690</v>
      </c>
      <c r="M98">
        <v>32554</v>
      </c>
      <c r="N98" t="s">
        <v>729</v>
      </c>
      <c r="P98" s="7">
        <v>50</v>
      </c>
      <c r="R98" t="s">
        <v>653</v>
      </c>
      <c r="S98" t="s">
        <v>654</v>
      </c>
      <c r="T98" s="11">
        <v>75.5</v>
      </c>
      <c r="U98" t="s">
        <v>709</v>
      </c>
      <c r="V98" t="s">
        <v>730</v>
      </c>
      <c r="W98" t="s">
        <v>731</v>
      </c>
      <c r="X98" t="s">
        <v>658</v>
      </c>
      <c r="Y98" t="s">
        <v>659</v>
      </c>
      <c r="Z98" t="s">
        <v>660</v>
      </c>
      <c r="AA98">
        <v>96049254</v>
      </c>
      <c r="AB98">
        <v>590032.1</v>
      </c>
      <c r="AC98">
        <v>84074</v>
      </c>
      <c r="AD98" s="5">
        <v>37043.591666666704</v>
      </c>
      <c r="AE98" s="5">
        <v>37072.591666666704</v>
      </c>
    </row>
    <row r="99" spans="1:31" x14ac:dyDescent="0.25">
      <c r="A99" s="71">
        <f t="shared" si="4"/>
        <v>37005</v>
      </c>
      <c r="B99" s="71" t="str">
        <f t="shared" si="5"/>
        <v>US East Power</v>
      </c>
      <c r="C99" s="72">
        <f t="shared" si="6"/>
        <v>4000</v>
      </c>
      <c r="D99" s="72">
        <f t="shared" si="7"/>
        <v>20</v>
      </c>
      <c r="E99" s="3">
        <v>1156969</v>
      </c>
      <c r="F99" s="5">
        <v>37005.302314814799</v>
      </c>
      <c r="G99" t="s">
        <v>736</v>
      </c>
      <c r="H99" t="s">
        <v>648</v>
      </c>
      <c r="I99" t="s">
        <v>649</v>
      </c>
      <c r="K99" t="s">
        <v>650</v>
      </c>
      <c r="L99" t="s">
        <v>690</v>
      </c>
      <c r="M99">
        <v>29089</v>
      </c>
      <c r="N99" t="s">
        <v>877</v>
      </c>
      <c r="O99" s="7">
        <v>50</v>
      </c>
      <c r="R99" t="s">
        <v>653</v>
      </c>
      <c r="S99" t="s">
        <v>654</v>
      </c>
      <c r="T99" s="11">
        <v>55.5</v>
      </c>
      <c r="U99" t="s">
        <v>709</v>
      </c>
      <c r="V99" t="s">
        <v>710</v>
      </c>
      <c r="W99" t="s">
        <v>711</v>
      </c>
      <c r="X99" t="s">
        <v>658</v>
      </c>
      <c r="Y99" t="s">
        <v>659</v>
      </c>
      <c r="Z99" t="s">
        <v>660</v>
      </c>
      <c r="AA99">
        <v>96004396</v>
      </c>
      <c r="AB99">
        <v>590102.1</v>
      </c>
      <c r="AC99">
        <v>64245</v>
      </c>
      <c r="AD99" s="5">
        <v>37011.875</v>
      </c>
      <c r="AE99" s="5">
        <v>37015.875</v>
      </c>
    </row>
    <row r="100" spans="1:31" x14ac:dyDescent="0.25">
      <c r="A100" s="71">
        <f t="shared" si="4"/>
        <v>37005</v>
      </c>
      <c r="B100" s="71" t="str">
        <f t="shared" si="5"/>
        <v>US East Power</v>
      </c>
      <c r="C100" s="72">
        <f t="shared" si="6"/>
        <v>24000</v>
      </c>
      <c r="D100" s="72">
        <f t="shared" si="7"/>
        <v>120</v>
      </c>
      <c r="E100" s="3">
        <v>1157329</v>
      </c>
      <c r="F100" s="5">
        <v>37005.334594907399</v>
      </c>
      <c r="G100" t="s">
        <v>811</v>
      </c>
      <c r="H100" t="s">
        <v>734</v>
      </c>
      <c r="I100" t="s">
        <v>649</v>
      </c>
      <c r="K100" t="s">
        <v>650</v>
      </c>
      <c r="L100" t="s">
        <v>786</v>
      </c>
      <c r="M100">
        <v>30184</v>
      </c>
      <c r="N100" t="s">
        <v>878</v>
      </c>
      <c r="O100" s="7">
        <v>50</v>
      </c>
      <c r="R100" t="s">
        <v>653</v>
      </c>
      <c r="S100" t="s">
        <v>654</v>
      </c>
      <c r="T100" s="11">
        <v>56.5</v>
      </c>
      <c r="U100" t="s">
        <v>781</v>
      </c>
      <c r="V100" t="s">
        <v>848</v>
      </c>
      <c r="W100" t="s">
        <v>694</v>
      </c>
      <c r="X100" t="s">
        <v>658</v>
      </c>
      <c r="Y100" t="s">
        <v>659</v>
      </c>
      <c r="Z100" t="s">
        <v>687</v>
      </c>
      <c r="AA100">
        <v>96041878</v>
      </c>
      <c r="AB100">
        <v>590202.1</v>
      </c>
      <c r="AC100">
        <v>11135</v>
      </c>
      <c r="AD100" s="5">
        <v>37043</v>
      </c>
      <c r="AE100" s="5">
        <v>37072</v>
      </c>
    </row>
    <row r="101" spans="1:31" x14ac:dyDescent="0.25">
      <c r="A101" s="71">
        <f t="shared" si="4"/>
        <v>37005</v>
      </c>
      <c r="B101" s="71" t="str">
        <f t="shared" si="5"/>
        <v>Natural Gas</v>
      </c>
      <c r="C101" s="72">
        <f t="shared" si="6"/>
        <v>310000</v>
      </c>
      <c r="D101" s="72">
        <f t="shared" si="7"/>
        <v>77.5</v>
      </c>
      <c r="E101" s="3">
        <v>1159714</v>
      </c>
      <c r="F101" s="5">
        <v>37005.396585648101</v>
      </c>
      <c r="G101" t="s">
        <v>802</v>
      </c>
      <c r="H101" t="s">
        <v>734</v>
      </c>
      <c r="I101" t="s">
        <v>649</v>
      </c>
      <c r="K101" t="s">
        <v>679</v>
      </c>
      <c r="L101" t="s">
        <v>680</v>
      </c>
      <c r="M101">
        <v>38619</v>
      </c>
      <c r="N101" t="s">
        <v>879</v>
      </c>
      <c r="P101" s="7">
        <v>10000</v>
      </c>
      <c r="R101" t="s">
        <v>682</v>
      </c>
      <c r="S101" t="s">
        <v>654</v>
      </c>
      <c r="T101" s="11">
        <v>-0.02</v>
      </c>
      <c r="U101" t="s">
        <v>760</v>
      </c>
      <c r="V101" t="s">
        <v>761</v>
      </c>
      <c r="W101" t="s">
        <v>762</v>
      </c>
      <c r="X101" t="s">
        <v>686</v>
      </c>
      <c r="Y101" t="s">
        <v>659</v>
      </c>
      <c r="Z101" t="s">
        <v>687</v>
      </c>
      <c r="AA101">
        <v>95001227</v>
      </c>
      <c r="AB101" t="s">
        <v>880</v>
      </c>
      <c r="AC101">
        <v>208</v>
      </c>
      <c r="AD101" s="5">
        <v>37012.875</v>
      </c>
      <c r="AE101" s="5">
        <v>37042.875</v>
      </c>
    </row>
    <row r="102" spans="1:31" x14ac:dyDescent="0.25">
      <c r="A102" s="71">
        <f t="shared" si="4"/>
        <v>37005</v>
      </c>
      <c r="B102" s="71" t="str">
        <f t="shared" si="5"/>
        <v>Natural Gas</v>
      </c>
      <c r="C102" s="72">
        <f t="shared" si="6"/>
        <v>3100</v>
      </c>
      <c r="D102" s="72">
        <f t="shared" si="7"/>
        <v>0.92999999999999994</v>
      </c>
      <c r="E102" s="3">
        <v>1160819</v>
      </c>
      <c r="F102" s="5">
        <v>37005.454675925903</v>
      </c>
      <c r="G102" t="s">
        <v>881</v>
      </c>
      <c r="H102" t="s">
        <v>966</v>
      </c>
      <c r="I102" t="s">
        <v>649</v>
      </c>
      <c r="K102" t="s">
        <v>679</v>
      </c>
      <c r="L102" t="s">
        <v>696</v>
      </c>
      <c r="M102">
        <v>44142</v>
      </c>
      <c r="N102" t="s">
        <v>882</v>
      </c>
      <c r="P102" s="7">
        <v>100</v>
      </c>
      <c r="R102" t="s">
        <v>883</v>
      </c>
      <c r="S102" t="s">
        <v>654</v>
      </c>
      <c r="T102" s="11">
        <v>5.07</v>
      </c>
      <c r="U102" t="s">
        <v>753</v>
      </c>
      <c r="V102" t="s">
        <v>754</v>
      </c>
      <c r="W102" t="s">
        <v>755</v>
      </c>
      <c r="X102" t="s">
        <v>686</v>
      </c>
      <c r="Y102" t="s">
        <v>659</v>
      </c>
      <c r="Z102" t="s">
        <v>687</v>
      </c>
      <c r="AA102">
        <v>96043931</v>
      </c>
      <c r="AB102" t="s">
        <v>884</v>
      </c>
      <c r="AC102">
        <v>120</v>
      </c>
      <c r="AD102" s="5">
        <v>37012.875</v>
      </c>
      <c r="AE102" s="5">
        <v>37042.875</v>
      </c>
    </row>
    <row r="103" spans="1:31" x14ac:dyDescent="0.25">
      <c r="A103" s="71">
        <f t="shared" si="4"/>
        <v>37005</v>
      </c>
      <c r="B103" s="71" t="str">
        <f t="shared" si="5"/>
        <v>Natural Gas</v>
      </c>
      <c r="C103" s="72">
        <f t="shared" si="6"/>
        <v>3000</v>
      </c>
      <c r="D103" s="72">
        <f t="shared" si="7"/>
        <v>0.89999999999999991</v>
      </c>
      <c r="E103" s="3">
        <v>1160820</v>
      </c>
      <c r="F103" s="5">
        <v>37005.454675925903</v>
      </c>
      <c r="G103" t="s">
        <v>881</v>
      </c>
      <c r="H103" t="s">
        <v>966</v>
      </c>
      <c r="I103" t="s">
        <v>649</v>
      </c>
      <c r="K103" t="s">
        <v>679</v>
      </c>
      <c r="L103" t="s">
        <v>696</v>
      </c>
      <c r="M103">
        <v>44283</v>
      </c>
      <c r="N103" t="s">
        <v>885</v>
      </c>
      <c r="O103" s="7">
        <v>100</v>
      </c>
      <c r="R103" t="s">
        <v>883</v>
      </c>
      <c r="S103" t="s">
        <v>654</v>
      </c>
      <c r="T103" s="11">
        <v>5.1180000000000003</v>
      </c>
      <c r="U103" t="s">
        <v>753</v>
      </c>
      <c r="V103" t="s">
        <v>754</v>
      </c>
      <c r="W103" t="s">
        <v>755</v>
      </c>
      <c r="X103" t="s">
        <v>686</v>
      </c>
      <c r="Y103" t="s">
        <v>659</v>
      </c>
      <c r="Z103" t="s">
        <v>687</v>
      </c>
      <c r="AA103">
        <v>96043931</v>
      </c>
      <c r="AB103" t="s">
        <v>886</v>
      </c>
      <c r="AC103">
        <v>120</v>
      </c>
      <c r="AD103" s="5">
        <v>37043.875</v>
      </c>
      <c r="AE103" s="5">
        <v>37072.875</v>
      </c>
    </row>
    <row r="104" spans="1:31" x14ac:dyDescent="0.25">
      <c r="A104" s="71">
        <f t="shared" si="4"/>
        <v>37005</v>
      </c>
      <c r="B104" s="71" t="str">
        <f t="shared" si="5"/>
        <v>US East Power</v>
      </c>
      <c r="C104" s="72">
        <f t="shared" si="6"/>
        <v>800</v>
      </c>
      <c r="D104" s="72">
        <f t="shared" si="7"/>
        <v>4</v>
      </c>
      <c r="E104" s="3">
        <v>1161161</v>
      </c>
      <c r="F104" s="5">
        <v>37005.4984259259</v>
      </c>
      <c r="G104" t="s">
        <v>727</v>
      </c>
      <c r="H104" t="s">
        <v>648</v>
      </c>
      <c r="I104" t="s">
        <v>649</v>
      </c>
      <c r="K104" t="s">
        <v>650</v>
      </c>
      <c r="L104" t="s">
        <v>690</v>
      </c>
      <c r="M104">
        <v>49119</v>
      </c>
      <c r="N104" t="s">
        <v>887</v>
      </c>
      <c r="O104" s="7">
        <v>50</v>
      </c>
      <c r="R104" t="s">
        <v>653</v>
      </c>
      <c r="S104" t="s">
        <v>654</v>
      </c>
      <c r="T104" s="11">
        <v>59.75</v>
      </c>
      <c r="U104" t="s">
        <v>709</v>
      </c>
      <c r="V104" t="s">
        <v>710</v>
      </c>
      <c r="W104" t="s">
        <v>711</v>
      </c>
      <c r="X104" t="s">
        <v>658</v>
      </c>
      <c r="Y104" t="s">
        <v>659</v>
      </c>
      <c r="Z104" t="s">
        <v>660</v>
      </c>
      <c r="AB104">
        <v>590888.1</v>
      </c>
      <c r="AC104">
        <v>3246</v>
      </c>
      <c r="AD104" s="5">
        <v>37011.875</v>
      </c>
      <c r="AE104" s="5">
        <v>37011.875</v>
      </c>
    </row>
    <row r="105" spans="1:31" x14ac:dyDescent="0.25">
      <c r="A105" s="71">
        <f t="shared" si="4"/>
        <v>37005</v>
      </c>
      <c r="B105" s="71" t="str">
        <f t="shared" si="5"/>
        <v>Natural Gas</v>
      </c>
      <c r="C105" s="72">
        <f t="shared" si="6"/>
        <v>310000</v>
      </c>
      <c r="D105" s="72">
        <f t="shared" si="7"/>
        <v>77.5</v>
      </c>
      <c r="E105" s="3">
        <v>1161911</v>
      </c>
      <c r="F105" s="5">
        <v>37005.588726851798</v>
      </c>
      <c r="G105" t="s">
        <v>888</v>
      </c>
      <c r="H105" t="s">
        <v>734</v>
      </c>
      <c r="I105" t="s">
        <v>649</v>
      </c>
      <c r="K105" t="s">
        <v>679</v>
      </c>
      <c r="L105" t="s">
        <v>680</v>
      </c>
      <c r="M105">
        <v>38611</v>
      </c>
      <c r="N105" t="s">
        <v>889</v>
      </c>
      <c r="P105" s="7">
        <v>10000</v>
      </c>
      <c r="R105" t="s">
        <v>682</v>
      </c>
      <c r="S105" t="s">
        <v>654</v>
      </c>
      <c r="T105" s="11">
        <v>-0.09</v>
      </c>
      <c r="U105" t="s">
        <v>760</v>
      </c>
      <c r="V105" t="s">
        <v>761</v>
      </c>
      <c r="W105" t="s">
        <v>762</v>
      </c>
      <c r="X105" t="s">
        <v>686</v>
      </c>
      <c r="Y105" t="s">
        <v>659</v>
      </c>
      <c r="Z105" t="s">
        <v>687</v>
      </c>
      <c r="AA105">
        <v>96014540</v>
      </c>
      <c r="AB105" t="s">
        <v>890</v>
      </c>
      <c r="AC105">
        <v>53295</v>
      </c>
      <c r="AD105" s="5">
        <v>37012.875</v>
      </c>
      <c r="AE105" s="5">
        <v>37042.875</v>
      </c>
    </row>
    <row r="106" spans="1:31" x14ac:dyDescent="0.25">
      <c r="A106" s="71">
        <f t="shared" si="4"/>
        <v>37005</v>
      </c>
      <c r="B106" s="71" t="str">
        <f t="shared" si="5"/>
        <v>US East Power</v>
      </c>
      <c r="C106" s="72">
        <f t="shared" si="6"/>
        <v>800</v>
      </c>
      <c r="D106" s="72">
        <f t="shared" si="7"/>
        <v>4</v>
      </c>
      <c r="E106" s="3">
        <v>1162059</v>
      </c>
      <c r="F106" s="5">
        <v>37005.614583333299</v>
      </c>
      <c r="G106" t="s">
        <v>717</v>
      </c>
      <c r="H106" t="s">
        <v>648</v>
      </c>
      <c r="I106" t="s">
        <v>649</v>
      </c>
      <c r="K106" t="s">
        <v>650</v>
      </c>
      <c r="L106" t="s">
        <v>690</v>
      </c>
      <c r="M106">
        <v>49119</v>
      </c>
      <c r="N106" t="s">
        <v>887</v>
      </c>
      <c r="P106" s="7">
        <v>50</v>
      </c>
      <c r="R106" t="s">
        <v>653</v>
      </c>
      <c r="S106" t="s">
        <v>654</v>
      </c>
      <c r="T106" s="11">
        <v>58.5</v>
      </c>
      <c r="U106" t="s">
        <v>709</v>
      </c>
      <c r="V106" t="s">
        <v>710</v>
      </c>
      <c r="W106" t="s">
        <v>711</v>
      </c>
      <c r="X106" t="s">
        <v>658</v>
      </c>
      <c r="Y106" t="s">
        <v>659</v>
      </c>
      <c r="Z106" t="s">
        <v>660</v>
      </c>
      <c r="AA106">
        <v>96006417</v>
      </c>
      <c r="AB106">
        <v>591147.1</v>
      </c>
      <c r="AC106">
        <v>56264</v>
      </c>
      <c r="AD106" s="5">
        <v>37011.875</v>
      </c>
      <c r="AE106" s="5">
        <v>37011.875</v>
      </c>
    </row>
    <row r="107" spans="1:31" x14ac:dyDescent="0.25">
      <c r="A107" s="71">
        <f t="shared" si="4"/>
        <v>37005</v>
      </c>
      <c r="B107" s="71" t="str">
        <f t="shared" si="5"/>
        <v>US East Power</v>
      </c>
      <c r="C107" s="72">
        <f t="shared" si="6"/>
        <v>800</v>
      </c>
      <c r="D107" s="72">
        <f t="shared" si="7"/>
        <v>4</v>
      </c>
      <c r="E107" s="3">
        <v>1162078</v>
      </c>
      <c r="F107" s="5">
        <v>37005.617696759298</v>
      </c>
      <c r="G107" t="s">
        <v>717</v>
      </c>
      <c r="H107" t="s">
        <v>648</v>
      </c>
      <c r="I107" t="s">
        <v>649</v>
      </c>
      <c r="K107" t="s">
        <v>650</v>
      </c>
      <c r="L107" t="s">
        <v>690</v>
      </c>
      <c r="M107">
        <v>49119</v>
      </c>
      <c r="N107" t="s">
        <v>887</v>
      </c>
      <c r="P107" s="7">
        <v>50</v>
      </c>
      <c r="R107" t="s">
        <v>653</v>
      </c>
      <c r="S107" t="s">
        <v>654</v>
      </c>
      <c r="T107" s="11">
        <v>58</v>
      </c>
      <c r="U107" t="s">
        <v>709</v>
      </c>
      <c r="V107" t="s">
        <v>710</v>
      </c>
      <c r="W107" t="s">
        <v>711</v>
      </c>
      <c r="X107" t="s">
        <v>658</v>
      </c>
      <c r="Y107" t="s">
        <v>659</v>
      </c>
      <c r="Z107" t="s">
        <v>660</v>
      </c>
      <c r="AA107">
        <v>96006417</v>
      </c>
      <c r="AB107">
        <v>591164.1</v>
      </c>
      <c r="AC107">
        <v>56264</v>
      </c>
      <c r="AD107" s="5">
        <v>37011.875</v>
      </c>
      <c r="AE107" s="5">
        <v>37011.875</v>
      </c>
    </row>
    <row r="108" spans="1:31" x14ac:dyDescent="0.25">
      <c r="A108" s="71">
        <f t="shared" si="4"/>
        <v>37005</v>
      </c>
      <c r="B108" s="71" t="str">
        <f t="shared" si="5"/>
        <v>US East Power</v>
      </c>
      <c r="C108" s="72">
        <f t="shared" si="6"/>
        <v>24000</v>
      </c>
      <c r="D108" s="72">
        <f t="shared" si="7"/>
        <v>120</v>
      </c>
      <c r="E108" s="3">
        <v>1162128</v>
      </c>
      <c r="F108" s="5">
        <v>37005.625578703701</v>
      </c>
      <c r="G108" t="s">
        <v>707</v>
      </c>
      <c r="H108" t="s">
        <v>734</v>
      </c>
      <c r="I108" t="s">
        <v>649</v>
      </c>
      <c r="K108" t="s">
        <v>650</v>
      </c>
      <c r="L108" t="s">
        <v>690</v>
      </c>
      <c r="M108">
        <v>7473</v>
      </c>
      <c r="N108" t="s">
        <v>834</v>
      </c>
      <c r="P108" s="7">
        <v>50</v>
      </c>
      <c r="R108" t="s">
        <v>653</v>
      </c>
      <c r="S108" t="s">
        <v>654</v>
      </c>
      <c r="T108" s="11">
        <v>74</v>
      </c>
      <c r="U108" t="s">
        <v>781</v>
      </c>
      <c r="V108" t="s">
        <v>848</v>
      </c>
      <c r="W108" t="s">
        <v>694</v>
      </c>
      <c r="X108" t="s">
        <v>658</v>
      </c>
      <c r="Y108" t="s">
        <v>659</v>
      </c>
      <c r="Z108" t="s">
        <v>660</v>
      </c>
      <c r="AA108">
        <v>96009016</v>
      </c>
      <c r="AB108">
        <v>591192.1</v>
      </c>
      <c r="AC108">
        <v>18</v>
      </c>
      <c r="AD108" s="5">
        <v>37043.715972222199</v>
      </c>
      <c r="AE108" s="5">
        <v>37072.715972222199</v>
      </c>
    </row>
    <row r="109" spans="1:31" x14ac:dyDescent="0.25">
      <c r="A109" s="71">
        <f t="shared" si="4"/>
        <v>37006</v>
      </c>
      <c r="B109" s="71" t="str">
        <f t="shared" si="5"/>
        <v>US East Power</v>
      </c>
      <c r="C109" s="72">
        <f t="shared" si="6"/>
        <v>800</v>
      </c>
      <c r="D109" s="72">
        <f t="shared" si="7"/>
        <v>4</v>
      </c>
      <c r="E109" s="3">
        <v>1162782</v>
      </c>
      <c r="F109" s="5">
        <v>37006.276099536997</v>
      </c>
      <c r="G109" t="s">
        <v>727</v>
      </c>
      <c r="H109" t="s">
        <v>648</v>
      </c>
      <c r="I109" t="s">
        <v>649</v>
      </c>
      <c r="K109" t="s">
        <v>650</v>
      </c>
      <c r="L109" t="s">
        <v>690</v>
      </c>
      <c r="M109">
        <v>29088</v>
      </c>
      <c r="N109" t="s">
        <v>901</v>
      </c>
      <c r="O109" s="7">
        <v>50</v>
      </c>
      <c r="R109" t="s">
        <v>653</v>
      </c>
      <c r="S109" t="s">
        <v>654</v>
      </c>
      <c r="T109" s="11">
        <v>39.5</v>
      </c>
      <c r="U109" t="s">
        <v>709</v>
      </c>
      <c r="V109" t="s">
        <v>710</v>
      </c>
      <c r="W109" t="s">
        <v>711</v>
      </c>
      <c r="X109" t="s">
        <v>658</v>
      </c>
      <c r="Y109" t="s">
        <v>659</v>
      </c>
      <c r="Z109" t="s">
        <v>660</v>
      </c>
      <c r="AB109">
        <v>591413.1</v>
      </c>
      <c r="AC109">
        <v>3246</v>
      </c>
      <c r="AD109" s="5">
        <v>37007.875</v>
      </c>
      <c r="AE109" s="5">
        <v>37007.875</v>
      </c>
    </row>
    <row r="110" spans="1:31" x14ac:dyDescent="0.25">
      <c r="A110" s="71">
        <f t="shared" si="4"/>
        <v>37006</v>
      </c>
      <c r="B110" s="71" t="str">
        <f t="shared" si="5"/>
        <v>US East Power</v>
      </c>
      <c r="C110" s="72">
        <f t="shared" si="6"/>
        <v>800</v>
      </c>
      <c r="D110" s="72">
        <f t="shared" si="7"/>
        <v>4</v>
      </c>
      <c r="E110" s="3">
        <v>1162784</v>
      </c>
      <c r="F110" s="5">
        <v>37006.276238425897</v>
      </c>
      <c r="G110" t="s">
        <v>727</v>
      </c>
      <c r="H110" t="s">
        <v>648</v>
      </c>
      <c r="I110" t="s">
        <v>649</v>
      </c>
      <c r="K110" t="s">
        <v>650</v>
      </c>
      <c r="L110" t="s">
        <v>690</v>
      </c>
      <c r="M110">
        <v>29088</v>
      </c>
      <c r="N110" t="s">
        <v>901</v>
      </c>
      <c r="O110" s="7">
        <v>50</v>
      </c>
      <c r="R110" t="s">
        <v>653</v>
      </c>
      <c r="S110" t="s">
        <v>654</v>
      </c>
      <c r="T110" s="11">
        <v>39.4</v>
      </c>
      <c r="U110" t="s">
        <v>709</v>
      </c>
      <c r="V110" t="s">
        <v>710</v>
      </c>
      <c r="W110" t="s">
        <v>711</v>
      </c>
      <c r="X110" t="s">
        <v>658</v>
      </c>
      <c r="Y110" t="s">
        <v>659</v>
      </c>
      <c r="Z110" t="s">
        <v>660</v>
      </c>
      <c r="AB110">
        <v>591415.1</v>
      </c>
      <c r="AC110">
        <v>3246</v>
      </c>
      <c r="AD110" s="5">
        <v>37007.875</v>
      </c>
      <c r="AE110" s="5">
        <v>37007.875</v>
      </c>
    </row>
    <row r="111" spans="1:31" x14ac:dyDescent="0.25">
      <c r="A111" s="71">
        <f t="shared" si="4"/>
        <v>37006</v>
      </c>
      <c r="B111" s="71" t="str">
        <f t="shared" si="5"/>
        <v>US East Power</v>
      </c>
      <c r="C111" s="72">
        <f t="shared" si="6"/>
        <v>4000</v>
      </c>
      <c r="D111" s="72">
        <f t="shared" si="7"/>
        <v>20</v>
      </c>
      <c r="E111" s="3">
        <v>1162799</v>
      </c>
      <c r="F111" s="5">
        <v>37006.278912037</v>
      </c>
      <c r="G111" t="s">
        <v>727</v>
      </c>
      <c r="H111" t="s">
        <v>648</v>
      </c>
      <c r="I111" t="s">
        <v>649</v>
      </c>
      <c r="K111" t="s">
        <v>650</v>
      </c>
      <c r="L111" t="s">
        <v>690</v>
      </c>
      <c r="M111">
        <v>29089</v>
      </c>
      <c r="N111" t="s">
        <v>877</v>
      </c>
      <c r="O111" s="7">
        <v>50</v>
      </c>
      <c r="R111" t="s">
        <v>653</v>
      </c>
      <c r="S111" t="s">
        <v>654</v>
      </c>
      <c r="T111" s="11">
        <v>57.5</v>
      </c>
      <c r="U111" t="s">
        <v>709</v>
      </c>
      <c r="V111" t="s">
        <v>710</v>
      </c>
      <c r="W111" t="s">
        <v>711</v>
      </c>
      <c r="X111" t="s">
        <v>658</v>
      </c>
      <c r="Y111" t="s">
        <v>659</v>
      </c>
      <c r="Z111" t="s">
        <v>660</v>
      </c>
      <c r="AB111">
        <v>591430.1</v>
      </c>
      <c r="AC111">
        <v>3246</v>
      </c>
      <c r="AD111" s="5">
        <v>37011.875</v>
      </c>
      <c r="AE111" s="5">
        <v>37015.875</v>
      </c>
    </row>
    <row r="112" spans="1:31" x14ac:dyDescent="0.25">
      <c r="A112" s="71">
        <f t="shared" si="4"/>
        <v>37006</v>
      </c>
      <c r="B112" s="71" t="str">
        <f t="shared" si="5"/>
        <v>US East Power</v>
      </c>
      <c r="C112" s="72">
        <f t="shared" si="6"/>
        <v>800</v>
      </c>
      <c r="D112" s="72">
        <f t="shared" si="7"/>
        <v>4</v>
      </c>
      <c r="E112" s="3">
        <v>1162828</v>
      </c>
      <c r="F112" s="5">
        <v>37006.286122685196</v>
      </c>
      <c r="G112" t="s">
        <v>782</v>
      </c>
      <c r="H112" t="s">
        <v>648</v>
      </c>
      <c r="I112" t="s">
        <v>649</v>
      </c>
      <c r="K112" t="s">
        <v>650</v>
      </c>
      <c r="L112" t="s">
        <v>690</v>
      </c>
      <c r="M112">
        <v>29088</v>
      </c>
      <c r="N112" t="s">
        <v>901</v>
      </c>
      <c r="O112" s="7">
        <v>50</v>
      </c>
      <c r="R112" t="s">
        <v>653</v>
      </c>
      <c r="S112" t="s">
        <v>654</v>
      </c>
      <c r="T112" s="11">
        <v>40</v>
      </c>
      <c r="U112" t="s">
        <v>709</v>
      </c>
      <c r="V112" t="s">
        <v>710</v>
      </c>
      <c r="W112" t="s">
        <v>711</v>
      </c>
      <c r="X112" t="s">
        <v>658</v>
      </c>
      <c r="Y112" t="s">
        <v>659</v>
      </c>
      <c r="Z112" t="s">
        <v>660</v>
      </c>
      <c r="AB112">
        <v>591452.1</v>
      </c>
      <c r="AC112">
        <v>5607</v>
      </c>
      <c r="AD112" s="5">
        <v>37007.875</v>
      </c>
      <c r="AE112" s="5">
        <v>37007.875</v>
      </c>
    </row>
    <row r="113" spans="1:31" x14ac:dyDescent="0.25">
      <c r="A113" s="71">
        <f t="shared" si="4"/>
        <v>37006</v>
      </c>
      <c r="B113" s="71" t="str">
        <f t="shared" si="5"/>
        <v>US East Power</v>
      </c>
      <c r="C113" s="72">
        <f t="shared" si="6"/>
        <v>24800</v>
      </c>
      <c r="D113" s="72">
        <f t="shared" si="7"/>
        <v>124</v>
      </c>
      <c r="E113" s="3">
        <v>1163104</v>
      </c>
      <c r="F113" s="5">
        <v>37006.321226851898</v>
      </c>
      <c r="G113" t="s">
        <v>728</v>
      </c>
      <c r="H113" t="s">
        <v>648</v>
      </c>
      <c r="I113" t="s">
        <v>649</v>
      </c>
      <c r="K113" t="s">
        <v>650</v>
      </c>
      <c r="L113" t="s">
        <v>690</v>
      </c>
      <c r="M113">
        <v>32889</v>
      </c>
      <c r="N113" t="s">
        <v>860</v>
      </c>
      <c r="P113" s="7">
        <v>50</v>
      </c>
      <c r="R113" t="s">
        <v>653</v>
      </c>
      <c r="S113" t="s">
        <v>654</v>
      </c>
      <c r="T113" s="11">
        <v>53.25</v>
      </c>
      <c r="U113" t="s">
        <v>709</v>
      </c>
      <c r="V113" t="s">
        <v>710</v>
      </c>
      <c r="W113" t="s">
        <v>731</v>
      </c>
      <c r="X113" t="s">
        <v>658</v>
      </c>
      <c r="Y113" t="s">
        <v>659</v>
      </c>
      <c r="Z113" t="s">
        <v>660</v>
      </c>
      <c r="AA113">
        <v>96053024</v>
      </c>
      <c r="AB113">
        <v>591604.1</v>
      </c>
      <c r="AC113">
        <v>65268</v>
      </c>
      <c r="AD113" s="5">
        <v>37012.591666666704</v>
      </c>
      <c r="AE113" s="5">
        <v>37042.591666666704</v>
      </c>
    </row>
    <row r="114" spans="1:31" x14ac:dyDescent="0.25">
      <c r="A114" s="71">
        <f t="shared" si="4"/>
        <v>37006</v>
      </c>
      <c r="B114" s="71" t="str">
        <f t="shared" si="5"/>
        <v>US East Power</v>
      </c>
      <c r="C114" s="72">
        <f t="shared" si="6"/>
        <v>24000</v>
      </c>
      <c r="D114" s="72">
        <f t="shared" si="7"/>
        <v>120</v>
      </c>
      <c r="E114" s="3">
        <v>1163210</v>
      </c>
      <c r="F114" s="5">
        <v>37006.331840277802</v>
      </c>
      <c r="G114" t="s">
        <v>736</v>
      </c>
      <c r="H114" t="s">
        <v>648</v>
      </c>
      <c r="I114" t="s">
        <v>649</v>
      </c>
      <c r="K114" t="s">
        <v>650</v>
      </c>
      <c r="L114" t="s">
        <v>690</v>
      </c>
      <c r="M114">
        <v>33301</v>
      </c>
      <c r="N114" t="s">
        <v>847</v>
      </c>
      <c r="P114" s="7">
        <v>50</v>
      </c>
      <c r="R114" t="s">
        <v>653</v>
      </c>
      <c r="S114" t="s">
        <v>654</v>
      </c>
      <c r="T114" s="11">
        <v>57</v>
      </c>
      <c r="U114" t="s">
        <v>692</v>
      </c>
      <c r="V114" t="s">
        <v>848</v>
      </c>
      <c r="W114" t="s">
        <v>694</v>
      </c>
      <c r="X114" t="s">
        <v>658</v>
      </c>
      <c r="Y114" t="s">
        <v>659</v>
      </c>
      <c r="Z114" t="s">
        <v>660</v>
      </c>
      <c r="AA114">
        <v>96004396</v>
      </c>
      <c r="AB114">
        <v>591648.1</v>
      </c>
      <c r="AC114">
        <v>64245</v>
      </c>
      <c r="AD114" s="5">
        <v>37135.715972222199</v>
      </c>
      <c r="AE114" s="5">
        <v>37164.715972222199</v>
      </c>
    </row>
    <row r="115" spans="1:31" x14ac:dyDescent="0.25">
      <c r="A115" s="71">
        <f t="shared" si="4"/>
        <v>37006</v>
      </c>
      <c r="B115" s="71" t="str">
        <f t="shared" si="5"/>
        <v>US West Power</v>
      </c>
      <c r="C115" s="72">
        <f t="shared" si="6"/>
        <v>400</v>
      </c>
      <c r="D115" s="72">
        <f t="shared" si="7"/>
        <v>3</v>
      </c>
      <c r="E115" s="3">
        <v>1163761</v>
      </c>
      <c r="F115" s="5">
        <v>37006.354664351798</v>
      </c>
      <c r="G115" t="s">
        <v>902</v>
      </c>
      <c r="H115" t="s">
        <v>734</v>
      </c>
      <c r="I115" t="s">
        <v>649</v>
      </c>
      <c r="K115" t="s">
        <v>650</v>
      </c>
      <c r="L115" t="s">
        <v>662</v>
      </c>
      <c r="M115">
        <v>29386</v>
      </c>
      <c r="N115" t="s">
        <v>905</v>
      </c>
      <c r="P115" s="7">
        <v>25</v>
      </c>
      <c r="R115" t="s">
        <v>653</v>
      </c>
      <c r="S115" t="s">
        <v>654</v>
      </c>
      <c r="T115" s="11">
        <v>124</v>
      </c>
      <c r="U115" t="s">
        <v>735</v>
      </c>
      <c r="V115" t="s">
        <v>906</v>
      </c>
      <c r="W115" t="s">
        <v>671</v>
      </c>
      <c r="X115" t="s">
        <v>658</v>
      </c>
      <c r="Y115" t="s">
        <v>659</v>
      </c>
      <c r="Z115" t="s">
        <v>660</v>
      </c>
      <c r="AA115">
        <v>96004381</v>
      </c>
      <c r="AB115">
        <v>591839.1</v>
      </c>
      <c r="AC115">
        <v>12</v>
      </c>
      <c r="AD115" s="5">
        <v>37007.875</v>
      </c>
      <c r="AE115" s="5">
        <v>37007.875</v>
      </c>
    </row>
    <row r="116" spans="1:31" x14ac:dyDescent="0.25">
      <c r="A116" s="71">
        <f t="shared" si="4"/>
        <v>37006</v>
      </c>
      <c r="B116" s="71" t="str">
        <f t="shared" si="5"/>
        <v>Natural Gas</v>
      </c>
      <c r="C116" s="72">
        <f t="shared" si="6"/>
        <v>155000</v>
      </c>
      <c r="D116" s="72">
        <f t="shared" si="7"/>
        <v>46.499999999999993</v>
      </c>
      <c r="E116" s="3">
        <v>1163964</v>
      </c>
      <c r="F116" s="5">
        <v>37006.3606365741</v>
      </c>
      <c r="G116" t="s">
        <v>899</v>
      </c>
      <c r="H116" t="s">
        <v>648</v>
      </c>
      <c r="I116" t="s">
        <v>649</v>
      </c>
      <c r="K116" t="s">
        <v>679</v>
      </c>
      <c r="L116" t="s">
        <v>696</v>
      </c>
      <c r="M116">
        <v>36239</v>
      </c>
      <c r="N116" t="s">
        <v>907</v>
      </c>
      <c r="P116" s="7">
        <v>5000</v>
      </c>
      <c r="R116" t="s">
        <v>682</v>
      </c>
      <c r="S116" t="s">
        <v>654</v>
      </c>
      <c r="T116" s="11">
        <v>9.2499999999999999E-2</v>
      </c>
      <c r="U116" t="s">
        <v>683</v>
      </c>
      <c r="V116" t="s">
        <v>908</v>
      </c>
      <c r="W116" t="s">
        <v>909</v>
      </c>
      <c r="X116" t="s">
        <v>686</v>
      </c>
      <c r="Y116" t="s">
        <v>659</v>
      </c>
      <c r="Z116" t="s">
        <v>687</v>
      </c>
      <c r="AA116">
        <v>95000199</v>
      </c>
      <c r="AB116" t="s">
        <v>910</v>
      </c>
      <c r="AC116">
        <v>61981</v>
      </c>
      <c r="AD116" s="5">
        <v>37012.875</v>
      </c>
      <c r="AE116" s="5">
        <v>37042.875</v>
      </c>
    </row>
    <row r="117" spans="1:31" x14ac:dyDescent="0.25">
      <c r="A117" s="71">
        <f t="shared" si="4"/>
        <v>37006</v>
      </c>
      <c r="B117" s="71" t="str">
        <f t="shared" si="5"/>
        <v>US West Power</v>
      </c>
      <c r="C117" s="72">
        <f t="shared" si="6"/>
        <v>36800</v>
      </c>
      <c r="D117" s="72">
        <f t="shared" si="7"/>
        <v>276</v>
      </c>
      <c r="E117" s="3">
        <v>1164557</v>
      </c>
      <c r="F117" s="5">
        <v>37006.372418981497</v>
      </c>
      <c r="G117" t="s">
        <v>647</v>
      </c>
      <c r="H117" t="s">
        <v>648</v>
      </c>
      <c r="I117" t="s">
        <v>649</v>
      </c>
      <c r="K117" t="s">
        <v>650</v>
      </c>
      <c r="L117" t="s">
        <v>651</v>
      </c>
      <c r="M117">
        <v>30895</v>
      </c>
      <c r="N117" t="s">
        <v>703</v>
      </c>
      <c r="O117" s="7">
        <v>25</v>
      </c>
      <c r="R117" t="s">
        <v>653</v>
      </c>
      <c r="S117" t="s">
        <v>654</v>
      </c>
      <c r="T117" s="11">
        <v>440</v>
      </c>
      <c r="U117" t="s">
        <v>674</v>
      </c>
      <c r="V117" t="s">
        <v>667</v>
      </c>
      <c r="W117" t="s">
        <v>668</v>
      </c>
      <c r="X117" t="s">
        <v>658</v>
      </c>
      <c r="Y117" t="s">
        <v>659</v>
      </c>
      <c r="Z117" t="s">
        <v>660</v>
      </c>
      <c r="AA117">
        <v>96004354</v>
      </c>
      <c r="AB117">
        <v>591955.1</v>
      </c>
      <c r="AC117">
        <v>29605</v>
      </c>
      <c r="AD117" s="5">
        <v>37073.701388888898</v>
      </c>
      <c r="AE117" s="5">
        <v>37164.701388888898</v>
      </c>
    </row>
    <row r="118" spans="1:31" x14ac:dyDescent="0.25">
      <c r="A118" s="71">
        <f t="shared" si="4"/>
        <v>37006</v>
      </c>
      <c r="B118" s="71" t="str">
        <f t="shared" si="5"/>
        <v>US East Power</v>
      </c>
      <c r="C118" s="72">
        <f t="shared" si="6"/>
        <v>24000</v>
      </c>
      <c r="D118" s="72">
        <f t="shared" si="7"/>
        <v>120</v>
      </c>
      <c r="E118" s="3">
        <v>1164993</v>
      </c>
      <c r="F118" s="5">
        <v>37006.379710648202</v>
      </c>
      <c r="G118" t="s">
        <v>736</v>
      </c>
      <c r="H118" t="s">
        <v>648</v>
      </c>
      <c r="I118" t="s">
        <v>649</v>
      </c>
      <c r="K118" t="s">
        <v>650</v>
      </c>
      <c r="L118" t="s">
        <v>690</v>
      </c>
      <c r="M118">
        <v>3942</v>
      </c>
      <c r="N118" t="s">
        <v>911</v>
      </c>
      <c r="O118" s="7">
        <v>50</v>
      </c>
      <c r="R118" t="s">
        <v>653</v>
      </c>
      <c r="S118" t="s">
        <v>654</v>
      </c>
      <c r="T118" s="11">
        <v>46.5</v>
      </c>
      <c r="U118" t="s">
        <v>709</v>
      </c>
      <c r="V118" t="s">
        <v>730</v>
      </c>
      <c r="W118" t="s">
        <v>731</v>
      </c>
      <c r="X118" t="s">
        <v>658</v>
      </c>
      <c r="Y118" t="s">
        <v>659</v>
      </c>
      <c r="Z118" t="s">
        <v>660</v>
      </c>
      <c r="AA118">
        <v>96004396</v>
      </c>
      <c r="AB118">
        <v>591982.1</v>
      </c>
      <c r="AC118">
        <v>64245</v>
      </c>
      <c r="AD118" s="5">
        <v>37135.591666666704</v>
      </c>
      <c r="AE118" s="5">
        <v>37164.591666666704</v>
      </c>
    </row>
    <row r="119" spans="1:31" x14ac:dyDescent="0.25">
      <c r="A119" s="71">
        <f t="shared" si="4"/>
        <v>37006</v>
      </c>
      <c r="B119" s="71" t="str">
        <f t="shared" si="5"/>
        <v>Natural Gas</v>
      </c>
      <c r="C119" s="72">
        <f t="shared" si="6"/>
        <v>310000</v>
      </c>
      <c r="D119" s="72">
        <f t="shared" si="7"/>
        <v>92.999999999999986</v>
      </c>
      <c r="E119" s="3">
        <v>1165018</v>
      </c>
      <c r="F119" s="5">
        <v>37006.3803819444</v>
      </c>
      <c r="G119" t="s">
        <v>695</v>
      </c>
      <c r="H119" t="s">
        <v>648</v>
      </c>
      <c r="I119" t="s">
        <v>649</v>
      </c>
      <c r="K119" t="s">
        <v>679</v>
      </c>
      <c r="L119" t="s">
        <v>696</v>
      </c>
      <c r="M119">
        <v>41763</v>
      </c>
      <c r="N119" t="s">
        <v>912</v>
      </c>
      <c r="P119" s="7">
        <v>10000</v>
      </c>
      <c r="R119" t="s">
        <v>682</v>
      </c>
      <c r="S119" t="s">
        <v>654</v>
      </c>
      <c r="T119" s="11">
        <v>-2.2499999999999999E-2</v>
      </c>
      <c r="U119" t="s">
        <v>698</v>
      </c>
      <c r="V119" t="s">
        <v>761</v>
      </c>
      <c r="W119" t="s">
        <v>762</v>
      </c>
      <c r="X119" t="s">
        <v>686</v>
      </c>
      <c r="Y119" t="s">
        <v>659</v>
      </c>
      <c r="Z119" t="s">
        <v>687</v>
      </c>
      <c r="AA119">
        <v>96021110</v>
      </c>
      <c r="AB119" t="s">
        <v>913</v>
      </c>
      <c r="AC119">
        <v>57399</v>
      </c>
      <c r="AD119" s="5">
        <v>37012.875</v>
      </c>
      <c r="AE119" s="5">
        <v>37042.875</v>
      </c>
    </row>
    <row r="120" spans="1:31" x14ac:dyDescent="0.25">
      <c r="A120" s="71">
        <f t="shared" si="4"/>
        <v>37006</v>
      </c>
      <c r="B120" s="71" t="str">
        <f t="shared" si="5"/>
        <v>Natural Gas</v>
      </c>
      <c r="C120" s="72">
        <f t="shared" si="6"/>
        <v>310000</v>
      </c>
      <c r="D120" s="72">
        <f t="shared" si="7"/>
        <v>92.999999999999986</v>
      </c>
      <c r="E120" s="3">
        <v>1165794</v>
      </c>
      <c r="F120" s="5">
        <v>37006.401539351798</v>
      </c>
      <c r="G120" t="s">
        <v>914</v>
      </c>
      <c r="H120" t="s">
        <v>648</v>
      </c>
      <c r="I120" t="s">
        <v>649</v>
      </c>
      <c r="K120" t="s">
        <v>679</v>
      </c>
      <c r="L120" t="s">
        <v>696</v>
      </c>
      <c r="M120">
        <v>42364</v>
      </c>
      <c r="N120" t="s">
        <v>915</v>
      </c>
      <c r="P120" s="7">
        <v>10000</v>
      </c>
      <c r="R120" t="s">
        <v>682</v>
      </c>
      <c r="S120" t="s">
        <v>654</v>
      </c>
      <c r="T120" s="11">
        <v>2.5000000000000001E-3</v>
      </c>
      <c r="U120" t="s">
        <v>698</v>
      </c>
      <c r="V120" t="s">
        <v>776</v>
      </c>
      <c r="W120" t="s">
        <v>777</v>
      </c>
      <c r="X120" t="s">
        <v>686</v>
      </c>
      <c r="Y120" t="s">
        <v>659</v>
      </c>
      <c r="Z120" t="s">
        <v>687</v>
      </c>
      <c r="AA120">
        <v>95000242</v>
      </c>
      <c r="AB120" t="s">
        <v>916</v>
      </c>
      <c r="AC120">
        <v>232</v>
      </c>
      <c r="AD120" s="5">
        <v>37012.875</v>
      </c>
      <c r="AE120" s="5">
        <v>37042.875</v>
      </c>
    </row>
    <row r="121" spans="1:31" x14ac:dyDescent="0.25">
      <c r="A121" s="71">
        <f t="shared" si="4"/>
        <v>37006</v>
      </c>
      <c r="B121" s="71" t="str">
        <f t="shared" si="5"/>
        <v>Natural Gas</v>
      </c>
      <c r="C121" s="72">
        <f t="shared" si="6"/>
        <v>155000</v>
      </c>
      <c r="D121" s="72">
        <f t="shared" si="7"/>
        <v>38.75</v>
      </c>
      <c r="E121" s="3">
        <v>1165878</v>
      </c>
      <c r="F121" s="5">
        <v>37006.403275463003</v>
      </c>
      <c r="G121" t="s">
        <v>758</v>
      </c>
      <c r="H121" t="s">
        <v>734</v>
      </c>
      <c r="I121" t="s">
        <v>649</v>
      </c>
      <c r="K121" t="s">
        <v>679</v>
      </c>
      <c r="L121" t="s">
        <v>680</v>
      </c>
      <c r="M121">
        <v>38619</v>
      </c>
      <c r="N121" t="s">
        <v>879</v>
      </c>
      <c r="P121" s="7">
        <v>5000</v>
      </c>
      <c r="R121" t="s">
        <v>682</v>
      </c>
      <c r="S121" t="s">
        <v>654</v>
      </c>
      <c r="T121" s="11">
        <v>-2.5000000000000001E-2</v>
      </c>
      <c r="U121" t="s">
        <v>760</v>
      </c>
      <c r="V121" t="s">
        <v>761</v>
      </c>
      <c r="W121" t="s">
        <v>762</v>
      </c>
      <c r="X121" t="s">
        <v>686</v>
      </c>
      <c r="Y121" t="s">
        <v>659</v>
      </c>
      <c r="Z121" t="s">
        <v>687</v>
      </c>
      <c r="AA121">
        <v>96043502</v>
      </c>
      <c r="AB121" t="s">
        <v>917</v>
      </c>
      <c r="AC121">
        <v>57543</v>
      </c>
      <c r="AD121" s="5">
        <v>37012.875</v>
      </c>
      <c r="AE121" s="5">
        <v>37042.875</v>
      </c>
    </row>
    <row r="122" spans="1:31" x14ac:dyDescent="0.25">
      <c r="A122" s="71">
        <f t="shared" si="4"/>
        <v>37006</v>
      </c>
      <c r="B122" s="71" t="str">
        <f t="shared" si="5"/>
        <v>US East Power</v>
      </c>
      <c r="C122" s="72">
        <f t="shared" si="6"/>
        <v>24800</v>
      </c>
      <c r="D122" s="72">
        <f t="shared" si="7"/>
        <v>124</v>
      </c>
      <c r="E122" s="3">
        <v>1167174</v>
      </c>
      <c r="F122" s="5">
        <v>37006.480462963002</v>
      </c>
      <c r="G122" t="s">
        <v>719</v>
      </c>
      <c r="H122" t="s">
        <v>734</v>
      </c>
      <c r="I122" t="s">
        <v>649</v>
      </c>
      <c r="K122" t="s">
        <v>650</v>
      </c>
      <c r="L122" t="s">
        <v>690</v>
      </c>
      <c r="M122">
        <v>32889</v>
      </c>
      <c r="N122" t="s">
        <v>860</v>
      </c>
      <c r="P122" s="7">
        <v>50</v>
      </c>
      <c r="R122" t="s">
        <v>653</v>
      </c>
      <c r="S122" t="s">
        <v>654</v>
      </c>
      <c r="T122" s="11">
        <v>53</v>
      </c>
      <c r="U122" t="s">
        <v>766</v>
      </c>
      <c r="V122" t="s">
        <v>710</v>
      </c>
      <c r="W122" t="s">
        <v>731</v>
      </c>
      <c r="X122" t="s">
        <v>658</v>
      </c>
      <c r="Y122" t="s">
        <v>659</v>
      </c>
      <c r="Z122" t="s">
        <v>660</v>
      </c>
      <c r="AA122">
        <v>96057469</v>
      </c>
      <c r="AB122">
        <v>592262.1</v>
      </c>
      <c r="AC122">
        <v>53350</v>
      </c>
      <c r="AD122" s="5">
        <v>37012.591666666704</v>
      </c>
      <c r="AE122" s="5">
        <v>37042.591666666704</v>
      </c>
    </row>
    <row r="123" spans="1:31" x14ac:dyDescent="0.25">
      <c r="A123" s="71">
        <f t="shared" si="4"/>
        <v>37006</v>
      </c>
      <c r="B123" s="71" t="str">
        <f t="shared" si="5"/>
        <v>US East Power</v>
      </c>
      <c r="C123" s="72">
        <f t="shared" si="6"/>
        <v>4000</v>
      </c>
      <c r="D123" s="72">
        <f t="shared" si="7"/>
        <v>20</v>
      </c>
      <c r="E123" s="3">
        <v>1167424</v>
      </c>
      <c r="F123" s="5">
        <v>37006.511701388903</v>
      </c>
      <c r="G123" t="s">
        <v>727</v>
      </c>
      <c r="H123" t="s">
        <v>648</v>
      </c>
      <c r="I123" t="s">
        <v>649</v>
      </c>
      <c r="K123" t="s">
        <v>650</v>
      </c>
      <c r="L123" t="s">
        <v>690</v>
      </c>
      <c r="M123">
        <v>29089</v>
      </c>
      <c r="N123" t="s">
        <v>877</v>
      </c>
      <c r="O123" s="7">
        <v>50</v>
      </c>
      <c r="R123" t="s">
        <v>653</v>
      </c>
      <c r="S123" t="s">
        <v>654</v>
      </c>
      <c r="T123" s="11">
        <v>58.25</v>
      </c>
      <c r="U123" t="s">
        <v>709</v>
      </c>
      <c r="V123" t="s">
        <v>710</v>
      </c>
      <c r="W123" t="s">
        <v>711</v>
      </c>
      <c r="X123" t="s">
        <v>658</v>
      </c>
      <c r="Y123" t="s">
        <v>659</v>
      </c>
      <c r="Z123" t="s">
        <v>660</v>
      </c>
      <c r="AB123">
        <v>592329.1</v>
      </c>
      <c r="AC123">
        <v>3246</v>
      </c>
      <c r="AD123" s="5">
        <v>37011.875</v>
      </c>
      <c r="AE123" s="5">
        <v>37015.875</v>
      </c>
    </row>
    <row r="124" spans="1:31" x14ac:dyDescent="0.25">
      <c r="A124" s="71">
        <f t="shared" si="4"/>
        <v>37006</v>
      </c>
      <c r="B124" s="71" t="str">
        <f t="shared" si="5"/>
        <v>US East Power</v>
      </c>
      <c r="C124" s="72">
        <f t="shared" si="6"/>
        <v>3200</v>
      </c>
      <c r="D124" s="72">
        <f t="shared" si="7"/>
        <v>16</v>
      </c>
      <c r="E124" s="3">
        <v>1167425</v>
      </c>
      <c r="F124" s="5">
        <v>37006.511793981503</v>
      </c>
      <c r="G124" t="s">
        <v>727</v>
      </c>
      <c r="H124" t="s">
        <v>648</v>
      </c>
      <c r="I124" t="s">
        <v>649</v>
      </c>
      <c r="K124" t="s">
        <v>650</v>
      </c>
      <c r="L124" t="s">
        <v>690</v>
      </c>
      <c r="M124">
        <v>49213</v>
      </c>
      <c r="N124" t="s">
        <v>918</v>
      </c>
      <c r="O124" s="7">
        <v>50</v>
      </c>
      <c r="R124" t="s">
        <v>653</v>
      </c>
      <c r="S124" t="s">
        <v>654</v>
      </c>
      <c r="T124" s="11">
        <v>58.25</v>
      </c>
      <c r="U124" t="s">
        <v>709</v>
      </c>
      <c r="V124" t="s">
        <v>710</v>
      </c>
      <c r="W124" t="s">
        <v>711</v>
      </c>
      <c r="X124" t="s">
        <v>658</v>
      </c>
      <c r="Y124" t="s">
        <v>659</v>
      </c>
      <c r="Z124" t="s">
        <v>660</v>
      </c>
      <c r="AB124">
        <v>592330.1</v>
      </c>
      <c r="AC124">
        <v>3246</v>
      </c>
      <c r="AD124" s="5">
        <v>37012.875</v>
      </c>
      <c r="AE124" s="5">
        <v>37015.875</v>
      </c>
    </row>
    <row r="125" spans="1:31" x14ac:dyDescent="0.25">
      <c r="A125" s="71">
        <f t="shared" si="4"/>
        <v>37006</v>
      </c>
      <c r="B125" s="71" t="str">
        <f t="shared" si="5"/>
        <v>US East Power</v>
      </c>
      <c r="C125" s="72">
        <f t="shared" si="6"/>
        <v>3200</v>
      </c>
      <c r="D125" s="72">
        <f t="shared" si="7"/>
        <v>16</v>
      </c>
      <c r="E125" s="3">
        <v>1167544</v>
      </c>
      <c r="F125" s="5">
        <v>37006.533854166701</v>
      </c>
      <c r="G125" t="s">
        <v>689</v>
      </c>
      <c r="H125" t="s">
        <v>648</v>
      </c>
      <c r="I125" t="s">
        <v>649</v>
      </c>
      <c r="K125" t="s">
        <v>650</v>
      </c>
      <c r="L125" t="s">
        <v>690</v>
      </c>
      <c r="M125">
        <v>49217</v>
      </c>
      <c r="N125" t="s">
        <v>919</v>
      </c>
      <c r="O125" s="7">
        <v>50</v>
      </c>
      <c r="R125" t="s">
        <v>653</v>
      </c>
      <c r="S125" t="s">
        <v>654</v>
      </c>
      <c r="T125" s="11">
        <v>55</v>
      </c>
      <c r="U125" t="s">
        <v>692</v>
      </c>
      <c r="V125" t="s">
        <v>693</v>
      </c>
      <c r="W125" t="s">
        <v>706</v>
      </c>
      <c r="X125" t="s">
        <v>658</v>
      </c>
      <c r="Y125" t="s">
        <v>659</v>
      </c>
      <c r="Z125" t="s">
        <v>660</v>
      </c>
      <c r="AA125">
        <v>96020991</v>
      </c>
      <c r="AB125">
        <v>592379.1</v>
      </c>
      <c r="AC125">
        <v>66682</v>
      </c>
      <c r="AD125" s="5">
        <v>37012.875</v>
      </c>
      <c r="AE125" s="5">
        <v>37015.875</v>
      </c>
    </row>
    <row r="126" spans="1:31" x14ac:dyDescent="0.25">
      <c r="A126" s="71">
        <f t="shared" si="4"/>
        <v>37006</v>
      </c>
      <c r="B126" s="71" t="str">
        <f t="shared" si="5"/>
        <v>US East Power</v>
      </c>
      <c r="C126" s="72">
        <f t="shared" si="6"/>
        <v>4000</v>
      </c>
      <c r="D126" s="72">
        <f t="shared" si="7"/>
        <v>20</v>
      </c>
      <c r="E126" s="3">
        <v>1168055</v>
      </c>
      <c r="F126" s="5">
        <v>37006.565543981502</v>
      </c>
      <c r="G126" t="s">
        <v>727</v>
      </c>
      <c r="H126" t="s">
        <v>648</v>
      </c>
      <c r="I126" t="s">
        <v>649</v>
      </c>
      <c r="K126" t="s">
        <v>650</v>
      </c>
      <c r="L126" t="s">
        <v>690</v>
      </c>
      <c r="M126">
        <v>29089</v>
      </c>
      <c r="N126" t="s">
        <v>877</v>
      </c>
      <c r="O126" s="7">
        <v>50</v>
      </c>
      <c r="R126" t="s">
        <v>653</v>
      </c>
      <c r="S126" t="s">
        <v>654</v>
      </c>
      <c r="T126" s="11">
        <v>58.5</v>
      </c>
      <c r="U126" t="s">
        <v>709</v>
      </c>
      <c r="V126" t="s">
        <v>710</v>
      </c>
      <c r="W126" t="s">
        <v>711</v>
      </c>
      <c r="X126" t="s">
        <v>658</v>
      </c>
      <c r="Y126" t="s">
        <v>659</v>
      </c>
      <c r="Z126" t="s">
        <v>660</v>
      </c>
      <c r="AB126">
        <v>592453.1</v>
      </c>
      <c r="AC126">
        <v>3246</v>
      </c>
      <c r="AD126" s="5">
        <v>37011.875</v>
      </c>
      <c r="AE126" s="5">
        <v>37015.875</v>
      </c>
    </row>
    <row r="127" spans="1:31" x14ac:dyDescent="0.25">
      <c r="A127" s="71">
        <f t="shared" si="4"/>
        <v>37006</v>
      </c>
      <c r="B127" s="71" t="str">
        <f t="shared" si="5"/>
        <v>US East Power</v>
      </c>
      <c r="C127" s="72">
        <f t="shared" si="6"/>
        <v>2400</v>
      </c>
      <c r="D127" s="72">
        <f t="shared" si="7"/>
        <v>12</v>
      </c>
      <c r="E127" s="3">
        <v>1168275</v>
      </c>
      <c r="F127" s="5">
        <v>37006.584803240701</v>
      </c>
      <c r="G127" t="s">
        <v>727</v>
      </c>
      <c r="H127" t="s">
        <v>648</v>
      </c>
      <c r="I127" t="s">
        <v>649</v>
      </c>
      <c r="K127" t="s">
        <v>650</v>
      </c>
      <c r="L127" t="s">
        <v>690</v>
      </c>
      <c r="M127">
        <v>29086</v>
      </c>
      <c r="N127" t="s">
        <v>920</v>
      </c>
      <c r="O127" s="7">
        <v>150</v>
      </c>
      <c r="R127" t="s">
        <v>653</v>
      </c>
      <c r="S127" t="s">
        <v>654</v>
      </c>
      <c r="T127" s="11">
        <v>40.450000000000003</v>
      </c>
      <c r="U127" t="s">
        <v>709</v>
      </c>
      <c r="V127" t="s">
        <v>710</v>
      </c>
      <c r="W127" t="s">
        <v>711</v>
      </c>
      <c r="X127" t="s">
        <v>658</v>
      </c>
      <c r="Y127" t="s">
        <v>659</v>
      </c>
      <c r="Z127" t="s">
        <v>660</v>
      </c>
      <c r="AB127">
        <v>592492.1</v>
      </c>
      <c r="AC127">
        <v>3246</v>
      </c>
      <c r="AD127" s="5">
        <v>37008.875</v>
      </c>
      <c r="AE127" s="5">
        <v>37008.875</v>
      </c>
    </row>
    <row r="128" spans="1:31" x14ac:dyDescent="0.25">
      <c r="A128" s="71">
        <f t="shared" si="4"/>
        <v>37007</v>
      </c>
      <c r="B128" s="71" t="str">
        <f t="shared" si="5"/>
        <v>US East Power</v>
      </c>
      <c r="C128" s="72">
        <f t="shared" si="6"/>
        <v>4000</v>
      </c>
      <c r="D128" s="72">
        <f t="shared" si="7"/>
        <v>20</v>
      </c>
      <c r="E128" s="3">
        <v>1169481</v>
      </c>
      <c r="F128" s="5">
        <v>37007.274097222202</v>
      </c>
      <c r="G128" t="s">
        <v>727</v>
      </c>
      <c r="H128" t="s">
        <v>648</v>
      </c>
      <c r="I128" t="s">
        <v>649</v>
      </c>
      <c r="K128" t="s">
        <v>650</v>
      </c>
      <c r="L128" t="s">
        <v>690</v>
      </c>
      <c r="M128">
        <v>29089</v>
      </c>
      <c r="N128" t="s">
        <v>877</v>
      </c>
      <c r="O128" s="7">
        <v>50</v>
      </c>
      <c r="R128" t="s">
        <v>653</v>
      </c>
      <c r="S128" t="s">
        <v>654</v>
      </c>
      <c r="T128" s="11">
        <v>63.25</v>
      </c>
      <c r="U128" t="s">
        <v>709</v>
      </c>
      <c r="V128" t="s">
        <v>710</v>
      </c>
      <c r="W128" t="s">
        <v>711</v>
      </c>
      <c r="X128" t="s">
        <v>658</v>
      </c>
      <c r="Y128" t="s">
        <v>659</v>
      </c>
      <c r="Z128" t="s">
        <v>660</v>
      </c>
      <c r="AB128">
        <v>592854.1</v>
      </c>
      <c r="AC128">
        <v>3246</v>
      </c>
      <c r="AD128" s="5">
        <v>37011.875</v>
      </c>
      <c r="AE128" s="5">
        <v>37015.875</v>
      </c>
    </row>
    <row r="129" spans="1:31" x14ac:dyDescent="0.25">
      <c r="A129" s="71">
        <f t="shared" si="4"/>
        <v>37007</v>
      </c>
      <c r="B129" s="71" t="str">
        <f t="shared" si="5"/>
        <v>US East Power</v>
      </c>
      <c r="C129" s="72">
        <f t="shared" si="6"/>
        <v>800</v>
      </c>
      <c r="D129" s="72">
        <f t="shared" si="7"/>
        <v>4</v>
      </c>
      <c r="E129" s="3">
        <v>1169636</v>
      </c>
      <c r="F129" s="5">
        <v>37007.295462962997</v>
      </c>
      <c r="G129" t="s">
        <v>689</v>
      </c>
      <c r="H129" t="s">
        <v>648</v>
      </c>
      <c r="I129" t="s">
        <v>649</v>
      </c>
      <c r="K129" t="s">
        <v>650</v>
      </c>
      <c r="L129" t="s">
        <v>690</v>
      </c>
      <c r="M129">
        <v>49119</v>
      </c>
      <c r="N129" t="s">
        <v>887</v>
      </c>
      <c r="O129" s="7">
        <v>50</v>
      </c>
      <c r="R129" t="s">
        <v>653</v>
      </c>
      <c r="S129" t="s">
        <v>654</v>
      </c>
      <c r="T129" s="11">
        <v>60</v>
      </c>
      <c r="U129" t="s">
        <v>709</v>
      </c>
      <c r="V129" t="s">
        <v>710</v>
      </c>
      <c r="W129" t="s">
        <v>711</v>
      </c>
      <c r="X129" t="s">
        <v>658</v>
      </c>
      <c r="Y129" t="s">
        <v>659</v>
      </c>
      <c r="Z129" t="s">
        <v>660</v>
      </c>
      <c r="AA129">
        <v>96020991</v>
      </c>
      <c r="AB129">
        <v>592972.1</v>
      </c>
      <c r="AC129">
        <v>66682</v>
      </c>
      <c r="AD129" s="5">
        <v>37011.875</v>
      </c>
      <c r="AE129" s="5">
        <v>37011.875</v>
      </c>
    </row>
    <row r="130" spans="1:31" x14ac:dyDescent="0.25">
      <c r="A130" s="71">
        <f t="shared" si="4"/>
        <v>37007</v>
      </c>
      <c r="B130" s="71" t="str">
        <f t="shared" si="5"/>
        <v>US East Power</v>
      </c>
      <c r="C130" s="72">
        <f t="shared" si="6"/>
        <v>800</v>
      </c>
      <c r="D130" s="72">
        <f t="shared" si="7"/>
        <v>4</v>
      </c>
      <c r="E130" s="3">
        <v>1169638</v>
      </c>
      <c r="F130" s="5">
        <v>37007.295937499999</v>
      </c>
      <c r="G130" t="s">
        <v>814</v>
      </c>
      <c r="H130" t="s">
        <v>648</v>
      </c>
      <c r="I130" t="s">
        <v>649</v>
      </c>
      <c r="K130" t="s">
        <v>650</v>
      </c>
      <c r="L130" t="s">
        <v>690</v>
      </c>
      <c r="M130">
        <v>49119</v>
      </c>
      <c r="N130" t="s">
        <v>887</v>
      </c>
      <c r="O130" s="7">
        <v>50</v>
      </c>
      <c r="R130" t="s">
        <v>653</v>
      </c>
      <c r="S130" t="s">
        <v>654</v>
      </c>
      <c r="T130" s="11">
        <v>59.75</v>
      </c>
      <c r="U130" t="s">
        <v>709</v>
      </c>
      <c r="V130" t="s">
        <v>710</v>
      </c>
      <c r="W130" t="s">
        <v>711</v>
      </c>
      <c r="X130" t="s">
        <v>658</v>
      </c>
      <c r="Y130" t="s">
        <v>659</v>
      </c>
      <c r="Z130" t="s">
        <v>660</v>
      </c>
      <c r="AA130">
        <v>96057479</v>
      </c>
      <c r="AB130">
        <v>592973.1</v>
      </c>
      <c r="AC130">
        <v>55134</v>
      </c>
      <c r="AD130" s="5">
        <v>37011.875</v>
      </c>
      <c r="AE130" s="5">
        <v>37011.875</v>
      </c>
    </row>
    <row r="131" spans="1:31" x14ac:dyDescent="0.25">
      <c r="A131" s="71">
        <f t="shared" si="4"/>
        <v>37007</v>
      </c>
      <c r="B131" s="71" t="str">
        <f t="shared" si="5"/>
        <v>US East Power</v>
      </c>
      <c r="C131" s="72">
        <f t="shared" si="6"/>
        <v>800</v>
      </c>
      <c r="D131" s="72">
        <f t="shared" si="7"/>
        <v>4</v>
      </c>
      <c r="E131" s="3">
        <v>1169759</v>
      </c>
      <c r="F131" s="5">
        <v>37007.308680555601</v>
      </c>
      <c r="G131" t="s">
        <v>727</v>
      </c>
      <c r="H131" t="s">
        <v>648</v>
      </c>
      <c r="I131" t="s">
        <v>649</v>
      </c>
      <c r="K131" t="s">
        <v>650</v>
      </c>
      <c r="L131" t="s">
        <v>690</v>
      </c>
      <c r="M131">
        <v>29088</v>
      </c>
      <c r="N131" t="s">
        <v>920</v>
      </c>
      <c r="O131" s="7">
        <v>50</v>
      </c>
      <c r="R131" t="s">
        <v>653</v>
      </c>
      <c r="S131" t="s">
        <v>654</v>
      </c>
      <c r="T131" s="11">
        <v>40.049999999999997</v>
      </c>
      <c r="U131" t="s">
        <v>709</v>
      </c>
      <c r="V131" t="s">
        <v>710</v>
      </c>
      <c r="W131" t="s">
        <v>711</v>
      </c>
      <c r="X131" t="s">
        <v>658</v>
      </c>
      <c r="Y131" t="s">
        <v>659</v>
      </c>
      <c r="Z131" t="s">
        <v>660</v>
      </c>
      <c r="AB131">
        <v>593015.1</v>
      </c>
      <c r="AC131">
        <v>3246</v>
      </c>
      <c r="AD131" s="5">
        <v>37008.875</v>
      </c>
      <c r="AE131" s="5">
        <v>37008.875</v>
      </c>
    </row>
    <row r="132" spans="1:31" x14ac:dyDescent="0.25">
      <c r="A132" s="71">
        <f t="shared" si="4"/>
        <v>37007</v>
      </c>
      <c r="B132" s="71" t="str">
        <f t="shared" si="5"/>
        <v>US East Power</v>
      </c>
      <c r="C132" s="72">
        <f t="shared" si="6"/>
        <v>800</v>
      </c>
      <c r="D132" s="72">
        <f t="shared" si="7"/>
        <v>4</v>
      </c>
      <c r="E132" s="3">
        <v>1169761</v>
      </c>
      <c r="F132" s="5">
        <v>37007.308923611097</v>
      </c>
      <c r="G132" t="s">
        <v>814</v>
      </c>
      <c r="H132" t="s">
        <v>648</v>
      </c>
      <c r="I132" t="s">
        <v>649</v>
      </c>
      <c r="K132" t="s">
        <v>650</v>
      </c>
      <c r="L132" t="s">
        <v>690</v>
      </c>
      <c r="M132">
        <v>29088</v>
      </c>
      <c r="N132" t="s">
        <v>920</v>
      </c>
      <c r="O132" s="7">
        <v>50</v>
      </c>
      <c r="R132" t="s">
        <v>653</v>
      </c>
      <c r="S132" t="s">
        <v>654</v>
      </c>
      <c r="T132" s="11">
        <v>40.049999999999997</v>
      </c>
      <c r="U132" t="s">
        <v>709</v>
      </c>
      <c r="V132" t="s">
        <v>710</v>
      </c>
      <c r="W132" t="s">
        <v>711</v>
      </c>
      <c r="X132" t="s">
        <v>658</v>
      </c>
      <c r="Y132" t="s">
        <v>659</v>
      </c>
      <c r="Z132" t="s">
        <v>660</v>
      </c>
      <c r="AA132">
        <v>96057479</v>
      </c>
      <c r="AB132">
        <v>593016.1</v>
      </c>
      <c r="AC132">
        <v>55134</v>
      </c>
      <c r="AD132" s="5">
        <v>37008.875</v>
      </c>
      <c r="AE132" s="5">
        <v>37008.875</v>
      </c>
    </row>
    <row r="133" spans="1:31" x14ac:dyDescent="0.25">
      <c r="A133" s="71">
        <f t="shared" si="4"/>
        <v>37007</v>
      </c>
      <c r="B133" s="71" t="str">
        <f t="shared" si="5"/>
        <v>US East Power</v>
      </c>
      <c r="C133" s="72">
        <f t="shared" si="6"/>
        <v>800</v>
      </c>
      <c r="D133" s="72">
        <f t="shared" si="7"/>
        <v>4</v>
      </c>
      <c r="E133" s="3">
        <v>1169783</v>
      </c>
      <c r="F133" s="5">
        <v>37007.312175925901</v>
      </c>
      <c r="G133" t="s">
        <v>717</v>
      </c>
      <c r="H133" t="s">
        <v>648</v>
      </c>
      <c r="I133" t="s">
        <v>649</v>
      </c>
      <c r="K133" t="s">
        <v>650</v>
      </c>
      <c r="L133" t="s">
        <v>690</v>
      </c>
      <c r="M133">
        <v>29082</v>
      </c>
      <c r="N133" t="s">
        <v>921</v>
      </c>
      <c r="O133" s="7">
        <v>50</v>
      </c>
      <c r="R133" t="s">
        <v>653</v>
      </c>
      <c r="S133" t="s">
        <v>654</v>
      </c>
      <c r="T133" s="11">
        <v>48</v>
      </c>
      <c r="U133" t="s">
        <v>692</v>
      </c>
      <c r="V133" t="s">
        <v>693</v>
      </c>
      <c r="W133" t="s">
        <v>706</v>
      </c>
      <c r="X133" t="s">
        <v>658</v>
      </c>
      <c r="Y133" t="s">
        <v>659</v>
      </c>
      <c r="Z133" t="s">
        <v>660</v>
      </c>
      <c r="AA133">
        <v>96006417</v>
      </c>
      <c r="AB133">
        <v>593030.1</v>
      </c>
      <c r="AC133">
        <v>56264</v>
      </c>
      <c r="AD133" s="5">
        <v>37008.875</v>
      </c>
      <c r="AE133" s="5">
        <v>37008.875</v>
      </c>
    </row>
    <row r="134" spans="1:31" x14ac:dyDescent="0.25">
      <c r="A134" s="71">
        <f t="shared" si="4"/>
        <v>37007</v>
      </c>
      <c r="B134" s="71" t="str">
        <f t="shared" si="5"/>
        <v>US East Power</v>
      </c>
      <c r="C134" s="72">
        <f t="shared" si="6"/>
        <v>800</v>
      </c>
      <c r="D134" s="72">
        <f t="shared" si="7"/>
        <v>4</v>
      </c>
      <c r="E134" s="3">
        <v>1169802</v>
      </c>
      <c r="F134" s="5">
        <v>37007.314236111102</v>
      </c>
      <c r="G134" t="s">
        <v>727</v>
      </c>
      <c r="H134" t="s">
        <v>648</v>
      </c>
      <c r="I134" t="s">
        <v>649</v>
      </c>
      <c r="K134" t="s">
        <v>650</v>
      </c>
      <c r="L134" t="s">
        <v>690</v>
      </c>
      <c r="M134">
        <v>29088</v>
      </c>
      <c r="N134" t="s">
        <v>920</v>
      </c>
      <c r="O134" s="7">
        <v>50</v>
      </c>
      <c r="R134" t="s">
        <v>653</v>
      </c>
      <c r="S134" t="s">
        <v>654</v>
      </c>
      <c r="T134" s="11">
        <v>39.9</v>
      </c>
      <c r="U134" t="s">
        <v>709</v>
      </c>
      <c r="V134" t="s">
        <v>710</v>
      </c>
      <c r="W134" t="s">
        <v>711</v>
      </c>
      <c r="X134" t="s">
        <v>658</v>
      </c>
      <c r="Y134" t="s">
        <v>659</v>
      </c>
      <c r="Z134" t="s">
        <v>660</v>
      </c>
      <c r="AB134">
        <v>593039.1</v>
      </c>
      <c r="AC134">
        <v>3246</v>
      </c>
      <c r="AD134" s="5">
        <v>37008.875</v>
      </c>
      <c r="AE134" s="5">
        <v>37008.875</v>
      </c>
    </row>
    <row r="135" spans="1:31" x14ac:dyDescent="0.25">
      <c r="A135" s="71">
        <f t="shared" si="4"/>
        <v>37007</v>
      </c>
      <c r="B135" s="71" t="str">
        <f t="shared" si="5"/>
        <v>US East Power</v>
      </c>
      <c r="C135" s="72">
        <f t="shared" si="6"/>
        <v>800</v>
      </c>
      <c r="D135" s="72">
        <f t="shared" si="7"/>
        <v>4</v>
      </c>
      <c r="E135" s="3">
        <v>1169838</v>
      </c>
      <c r="F135" s="5">
        <v>37007.317199074103</v>
      </c>
      <c r="G135" t="s">
        <v>727</v>
      </c>
      <c r="H135" t="s">
        <v>648</v>
      </c>
      <c r="I135" t="s">
        <v>649</v>
      </c>
      <c r="K135" t="s">
        <v>650</v>
      </c>
      <c r="L135" t="s">
        <v>690</v>
      </c>
      <c r="M135">
        <v>29088</v>
      </c>
      <c r="N135" t="s">
        <v>920</v>
      </c>
      <c r="O135" s="7">
        <v>50</v>
      </c>
      <c r="R135" t="s">
        <v>653</v>
      </c>
      <c r="S135" t="s">
        <v>654</v>
      </c>
      <c r="T135" s="11">
        <v>39.799999999999997</v>
      </c>
      <c r="U135" t="s">
        <v>709</v>
      </c>
      <c r="V135" t="s">
        <v>710</v>
      </c>
      <c r="W135" t="s">
        <v>711</v>
      </c>
      <c r="X135" t="s">
        <v>658</v>
      </c>
      <c r="Y135" t="s">
        <v>659</v>
      </c>
      <c r="Z135" t="s">
        <v>660</v>
      </c>
      <c r="AB135">
        <v>593054.1</v>
      </c>
      <c r="AC135">
        <v>3246</v>
      </c>
      <c r="AD135" s="5">
        <v>37008.875</v>
      </c>
      <c r="AE135" s="5">
        <v>37008.875</v>
      </c>
    </row>
    <row r="136" spans="1:31" x14ac:dyDescent="0.25">
      <c r="A136" s="71">
        <f t="shared" si="4"/>
        <v>37007</v>
      </c>
      <c r="B136" s="71" t="str">
        <f t="shared" si="5"/>
        <v>US East Power</v>
      </c>
      <c r="C136" s="72">
        <f t="shared" si="6"/>
        <v>800</v>
      </c>
      <c r="D136" s="72">
        <f t="shared" si="7"/>
        <v>4</v>
      </c>
      <c r="E136" s="3">
        <v>1169851</v>
      </c>
      <c r="F136" s="5">
        <v>37007.317962963003</v>
      </c>
      <c r="G136" t="s">
        <v>746</v>
      </c>
      <c r="H136" t="s">
        <v>734</v>
      </c>
      <c r="I136" t="s">
        <v>649</v>
      </c>
      <c r="K136" t="s">
        <v>650</v>
      </c>
      <c r="L136" t="s">
        <v>786</v>
      </c>
      <c r="M136">
        <v>32198</v>
      </c>
      <c r="N136" t="s">
        <v>922</v>
      </c>
      <c r="P136" s="7">
        <v>50</v>
      </c>
      <c r="R136" t="s">
        <v>653</v>
      </c>
      <c r="S136" t="s">
        <v>654</v>
      </c>
      <c r="T136" s="11">
        <v>47.5</v>
      </c>
      <c r="U136" t="s">
        <v>781</v>
      </c>
      <c r="V136" t="s">
        <v>789</v>
      </c>
      <c r="W136" t="s">
        <v>706</v>
      </c>
      <c r="X136" t="s">
        <v>658</v>
      </c>
      <c r="Y136" t="s">
        <v>659</v>
      </c>
      <c r="Z136" t="s">
        <v>687</v>
      </c>
      <c r="AA136">
        <v>96057022</v>
      </c>
      <c r="AB136">
        <v>593057.1</v>
      </c>
      <c r="AC136">
        <v>91219</v>
      </c>
      <c r="AD136" s="5">
        <v>37008.875</v>
      </c>
      <c r="AE136" s="5">
        <v>37008.875</v>
      </c>
    </row>
    <row r="137" spans="1:31" x14ac:dyDescent="0.25">
      <c r="A137" s="71">
        <f t="shared" si="4"/>
        <v>37007</v>
      </c>
      <c r="B137" s="71" t="str">
        <f t="shared" si="5"/>
        <v>US East Power</v>
      </c>
      <c r="C137" s="72">
        <f t="shared" si="6"/>
        <v>800</v>
      </c>
      <c r="D137" s="72">
        <f t="shared" si="7"/>
        <v>4</v>
      </c>
      <c r="E137" s="3">
        <v>1170056</v>
      </c>
      <c r="F137" s="5">
        <v>37007.332372685203</v>
      </c>
      <c r="G137" t="s">
        <v>689</v>
      </c>
      <c r="H137" t="s">
        <v>648</v>
      </c>
      <c r="I137" t="s">
        <v>649</v>
      </c>
      <c r="K137" t="s">
        <v>650</v>
      </c>
      <c r="L137" t="s">
        <v>690</v>
      </c>
      <c r="M137">
        <v>29082</v>
      </c>
      <c r="N137" t="s">
        <v>921</v>
      </c>
      <c r="O137" s="7">
        <v>50</v>
      </c>
      <c r="R137" t="s">
        <v>653</v>
      </c>
      <c r="S137" t="s">
        <v>654</v>
      </c>
      <c r="T137" s="11">
        <v>47.5</v>
      </c>
      <c r="U137" t="s">
        <v>692</v>
      </c>
      <c r="V137" t="s">
        <v>693</v>
      </c>
      <c r="W137" t="s">
        <v>706</v>
      </c>
      <c r="X137" t="s">
        <v>658</v>
      </c>
      <c r="Y137" t="s">
        <v>659</v>
      </c>
      <c r="Z137" t="s">
        <v>660</v>
      </c>
      <c r="AA137">
        <v>96020991</v>
      </c>
      <c r="AB137">
        <v>593104.1</v>
      </c>
      <c r="AC137">
        <v>66682</v>
      </c>
      <c r="AD137" s="5">
        <v>37008.875</v>
      </c>
      <c r="AE137" s="5">
        <v>37008.875</v>
      </c>
    </row>
    <row r="138" spans="1:31" x14ac:dyDescent="0.25">
      <c r="A138" s="71">
        <f t="shared" si="4"/>
        <v>37007</v>
      </c>
      <c r="B138" s="71" t="str">
        <f t="shared" si="5"/>
        <v>US East Power</v>
      </c>
      <c r="C138" s="72">
        <f t="shared" si="6"/>
        <v>800</v>
      </c>
      <c r="D138" s="72">
        <f t="shared" si="7"/>
        <v>4</v>
      </c>
      <c r="E138" s="3">
        <v>1170127</v>
      </c>
      <c r="F138" s="5">
        <v>37007.334594907399</v>
      </c>
      <c r="G138" t="s">
        <v>869</v>
      </c>
      <c r="H138" t="s">
        <v>734</v>
      </c>
      <c r="I138" t="s">
        <v>649</v>
      </c>
      <c r="K138" t="s">
        <v>650</v>
      </c>
      <c r="L138" t="s">
        <v>786</v>
      </c>
      <c r="M138">
        <v>30594</v>
      </c>
      <c r="N138" t="s">
        <v>923</v>
      </c>
      <c r="O138" s="7">
        <v>50</v>
      </c>
      <c r="R138" t="s">
        <v>653</v>
      </c>
      <c r="S138" t="s">
        <v>654</v>
      </c>
      <c r="T138" s="11">
        <v>39</v>
      </c>
      <c r="U138" t="s">
        <v>781</v>
      </c>
      <c r="V138" t="s">
        <v>789</v>
      </c>
      <c r="W138" t="s">
        <v>706</v>
      </c>
      <c r="X138" t="s">
        <v>658</v>
      </c>
      <c r="Y138" t="s">
        <v>659</v>
      </c>
      <c r="Z138" t="s">
        <v>687</v>
      </c>
      <c r="AB138">
        <v>593122.1</v>
      </c>
      <c r="AC138">
        <v>69121</v>
      </c>
      <c r="AD138" s="5">
        <v>37008.875</v>
      </c>
      <c r="AE138" s="5">
        <v>37008.875</v>
      </c>
    </row>
    <row r="139" spans="1:31" x14ac:dyDescent="0.25">
      <c r="A139" s="71">
        <f t="shared" si="4"/>
        <v>37007</v>
      </c>
      <c r="B139" s="71" t="str">
        <f t="shared" si="5"/>
        <v>Natural Gas</v>
      </c>
      <c r="C139" s="72">
        <f t="shared" si="6"/>
        <v>155000</v>
      </c>
      <c r="D139" s="72">
        <f t="shared" si="7"/>
        <v>38.75</v>
      </c>
      <c r="E139" s="3">
        <v>1170548</v>
      </c>
      <c r="F139" s="5">
        <v>37007.347662036998</v>
      </c>
      <c r="G139" t="s">
        <v>914</v>
      </c>
      <c r="H139" t="s">
        <v>734</v>
      </c>
      <c r="I139" t="s">
        <v>649</v>
      </c>
      <c r="K139" t="s">
        <v>679</v>
      </c>
      <c r="L139" t="s">
        <v>680</v>
      </c>
      <c r="M139">
        <v>36165</v>
      </c>
      <c r="N139" t="s">
        <v>924</v>
      </c>
      <c r="P139" s="7">
        <v>5000</v>
      </c>
      <c r="R139" t="s">
        <v>682</v>
      </c>
      <c r="S139" t="s">
        <v>654</v>
      </c>
      <c r="T139" s="11">
        <v>-0.08</v>
      </c>
      <c r="U139" t="s">
        <v>925</v>
      </c>
      <c r="V139" t="s">
        <v>926</v>
      </c>
      <c r="W139" t="s">
        <v>927</v>
      </c>
      <c r="X139" t="s">
        <v>686</v>
      </c>
      <c r="Y139" t="s">
        <v>659</v>
      </c>
      <c r="Z139" t="s">
        <v>687</v>
      </c>
      <c r="AA139">
        <v>95000242</v>
      </c>
      <c r="AB139" t="s">
        <v>928</v>
      </c>
      <c r="AC139">
        <v>232</v>
      </c>
      <c r="AD139" s="5">
        <v>37012.875</v>
      </c>
      <c r="AE139" s="5">
        <v>37042.875</v>
      </c>
    </row>
    <row r="140" spans="1:31" x14ac:dyDescent="0.25">
      <c r="A140" s="71">
        <f t="shared" si="4"/>
        <v>37007</v>
      </c>
      <c r="B140" s="71" t="str">
        <f t="shared" si="5"/>
        <v>US West Power</v>
      </c>
      <c r="C140" s="72">
        <f t="shared" si="6"/>
        <v>800</v>
      </c>
      <c r="D140" s="72">
        <f t="shared" si="7"/>
        <v>6</v>
      </c>
      <c r="E140" s="3">
        <v>1170623</v>
      </c>
      <c r="F140" s="5">
        <v>37007.350636574098</v>
      </c>
      <c r="G140" t="s">
        <v>902</v>
      </c>
      <c r="H140" t="s">
        <v>734</v>
      </c>
      <c r="I140" t="s">
        <v>649</v>
      </c>
      <c r="K140" t="s">
        <v>650</v>
      </c>
      <c r="L140" t="s">
        <v>662</v>
      </c>
      <c r="M140">
        <v>29487</v>
      </c>
      <c r="N140" t="s">
        <v>929</v>
      </c>
      <c r="P140" s="7">
        <v>25</v>
      </c>
      <c r="R140" t="s">
        <v>653</v>
      </c>
      <c r="S140" t="s">
        <v>654</v>
      </c>
      <c r="T140" s="11">
        <v>310</v>
      </c>
      <c r="U140" t="s">
        <v>735</v>
      </c>
      <c r="V140" t="s">
        <v>930</v>
      </c>
      <c r="W140" t="s">
        <v>671</v>
      </c>
      <c r="X140" t="s">
        <v>658</v>
      </c>
      <c r="Y140" t="s">
        <v>659</v>
      </c>
      <c r="Z140" t="s">
        <v>660</v>
      </c>
      <c r="AA140">
        <v>96004381</v>
      </c>
      <c r="AB140">
        <v>593278.1</v>
      </c>
      <c r="AC140">
        <v>12</v>
      </c>
      <c r="AD140" s="5">
        <v>37008.875</v>
      </c>
      <c r="AE140" s="5">
        <v>37009.875</v>
      </c>
    </row>
    <row r="141" spans="1:31" x14ac:dyDescent="0.25">
      <c r="A141" s="71">
        <f t="shared" si="4"/>
        <v>37007</v>
      </c>
      <c r="B141" s="71" t="str">
        <f t="shared" si="5"/>
        <v>Natural Gas</v>
      </c>
      <c r="C141" s="72">
        <f t="shared" si="6"/>
        <v>930000</v>
      </c>
      <c r="D141" s="72">
        <f t="shared" si="7"/>
        <v>279</v>
      </c>
      <c r="E141" s="3">
        <v>1171415</v>
      </c>
      <c r="F141" s="5">
        <v>37007.368171296301</v>
      </c>
      <c r="G141" t="s">
        <v>733</v>
      </c>
      <c r="H141" t="s">
        <v>648</v>
      </c>
      <c r="I141" t="s">
        <v>649</v>
      </c>
      <c r="K141" t="s">
        <v>679</v>
      </c>
      <c r="L141" t="s">
        <v>696</v>
      </c>
      <c r="M141">
        <v>36228</v>
      </c>
      <c r="N141" t="s">
        <v>931</v>
      </c>
      <c r="P141" s="7">
        <v>30000</v>
      </c>
      <c r="R141" t="s">
        <v>682</v>
      </c>
      <c r="S141" t="s">
        <v>654</v>
      </c>
      <c r="T141" s="11">
        <v>-5.0000000000000001E-3</v>
      </c>
      <c r="U141" t="s">
        <v>698</v>
      </c>
      <c r="V141" t="s">
        <v>932</v>
      </c>
      <c r="W141" t="s">
        <v>933</v>
      </c>
      <c r="X141" t="s">
        <v>686</v>
      </c>
      <c r="Y141" t="s">
        <v>659</v>
      </c>
      <c r="Z141" t="s">
        <v>687</v>
      </c>
      <c r="AA141">
        <v>96016709</v>
      </c>
      <c r="AB141" t="s">
        <v>934</v>
      </c>
      <c r="AC141">
        <v>55265</v>
      </c>
      <c r="AD141" s="5">
        <v>37012.875</v>
      </c>
      <c r="AE141" s="5">
        <v>37042.875</v>
      </c>
    </row>
    <row r="142" spans="1:31" x14ac:dyDescent="0.25">
      <c r="A142" s="71">
        <f t="shared" si="4"/>
        <v>37007</v>
      </c>
      <c r="B142" s="71" t="str">
        <f t="shared" si="5"/>
        <v>Natural Gas</v>
      </c>
      <c r="C142" s="72">
        <f t="shared" si="6"/>
        <v>755000</v>
      </c>
      <c r="D142" s="72">
        <f t="shared" si="7"/>
        <v>226.49999999999997</v>
      </c>
      <c r="E142" s="3">
        <v>1171501</v>
      </c>
      <c r="F142" s="5">
        <v>37007.369641203702</v>
      </c>
      <c r="G142" t="s">
        <v>728</v>
      </c>
      <c r="H142" t="s">
        <v>648</v>
      </c>
      <c r="I142" t="s">
        <v>649</v>
      </c>
      <c r="K142" t="s">
        <v>679</v>
      </c>
      <c r="L142" t="s">
        <v>769</v>
      </c>
      <c r="M142">
        <v>32953</v>
      </c>
      <c r="N142" t="s">
        <v>935</v>
      </c>
      <c r="O142" s="7">
        <v>5000</v>
      </c>
      <c r="R142" t="s">
        <v>682</v>
      </c>
      <c r="S142" t="s">
        <v>654</v>
      </c>
      <c r="T142" s="11">
        <v>-0.19500000000000001</v>
      </c>
      <c r="U142" t="s">
        <v>683</v>
      </c>
      <c r="V142" t="s">
        <v>771</v>
      </c>
      <c r="W142" t="s">
        <v>772</v>
      </c>
      <c r="X142" t="s">
        <v>686</v>
      </c>
      <c r="Y142" t="s">
        <v>659</v>
      </c>
      <c r="Z142" t="s">
        <v>773</v>
      </c>
      <c r="AA142">
        <v>96000103</v>
      </c>
      <c r="AB142" t="s">
        <v>936</v>
      </c>
      <c r="AC142">
        <v>65268</v>
      </c>
      <c r="AD142" s="5">
        <v>37196</v>
      </c>
      <c r="AE142" s="5">
        <v>37346</v>
      </c>
    </row>
    <row r="143" spans="1:31" x14ac:dyDescent="0.25">
      <c r="A143" s="71">
        <f t="shared" si="4"/>
        <v>37007</v>
      </c>
      <c r="B143" s="71" t="str">
        <f t="shared" si="5"/>
        <v>Natural Gas</v>
      </c>
      <c r="C143" s="72">
        <f t="shared" si="6"/>
        <v>155000</v>
      </c>
      <c r="D143" s="72">
        <f t="shared" si="7"/>
        <v>46.499999999999993</v>
      </c>
      <c r="E143" s="3">
        <v>1171583</v>
      </c>
      <c r="F143" s="5">
        <v>37007.370983796303</v>
      </c>
      <c r="G143" t="s">
        <v>695</v>
      </c>
      <c r="H143" t="s">
        <v>648</v>
      </c>
      <c r="I143" t="s">
        <v>649</v>
      </c>
      <c r="K143" t="s">
        <v>679</v>
      </c>
      <c r="L143" t="s">
        <v>680</v>
      </c>
      <c r="M143">
        <v>36167</v>
      </c>
      <c r="N143" t="s">
        <v>937</v>
      </c>
      <c r="P143" s="7">
        <v>5000</v>
      </c>
      <c r="R143" t="s">
        <v>682</v>
      </c>
      <c r="S143" t="s">
        <v>654</v>
      </c>
      <c r="T143" s="11">
        <v>1.7500000000000002E-2</v>
      </c>
      <c r="U143" t="s">
        <v>698</v>
      </c>
      <c r="V143" t="s">
        <v>926</v>
      </c>
      <c r="W143" t="s">
        <v>927</v>
      </c>
      <c r="X143" t="s">
        <v>686</v>
      </c>
      <c r="Y143" t="s">
        <v>659</v>
      </c>
      <c r="Z143" t="s">
        <v>687</v>
      </c>
      <c r="AA143">
        <v>96021110</v>
      </c>
      <c r="AB143" t="s">
        <v>938</v>
      </c>
      <c r="AC143">
        <v>57399</v>
      </c>
      <c r="AD143" s="5">
        <v>37012.875</v>
      </c>
      <c r="AE143" s="5">
        <v>37042.875</v>
      </c>
    </row>
    <row r="144" spans="1:31" x14ac:dyDescent="0.25">
      <c r="A144" s="71">
        <f t="shared" ref="A144:A207" si="8">DATEVALUE(TEXT(F144, "mm/dd/yy"))</f>
        <v>37007</v>
      </c>
      <c r="B144" s="71" t="str">
        <f t="shared" ref="B144:B207" si="9">IF(K144="Power",IF(Z144="Enron Canada Corp.",LEFT(L144,9),LEFT(L144,13)),K144)</f>
        <v>Natural Gas</v>
      </c>
      <c r="C144" s="72">
        <f t="shared" ref="C144:C207" si="10">IF(K144="Power",((AE144-AD144+1)*16*SUM(O144:P144)),((AE144-AD144+1)*SUM(O144:P144)))</f>
        <v>310000</v>
      </c>
      <c r="D144" s="72">
        <f t="shared" ref="D144:D207" si="11">VLOOKUP(H144,$A$7:$E$12,(HLOOKUP(B144,$B$5:$E$6,2,FALSE)),FALSE)*C144</f>
        <v>92.999999999999986</v>
      </c>
      <c r="E144" s="3">
        <v>1171685</v>
      </c>
      <c r="F144" s="5">
        <v>37007.373043981497</v>
      </c>
      <c r="G144" t="s">
        <v>717</v>
      </c>
      <c r="H144" t="s">
        <v>648</v>
      </c>
      <c r="I144" t="s">
        <v>649</v>
      </c>
      <c r="K144" t="s">
        <v>679</v>
      </c>
      <c r="L144" t="s">
        <v>696</v>
      </c>
      <c r="M144">
        <v>36228</v>
      </c>
      <c r="N144" t="s">
        <v>931</v>
      </c>
      <c r="O144" s="7">
        <v>10000</v>
      </c>
      <c r="R144" t="s">
        <v>682</v>
      </c>
      <c r="S144" t="s">
        <v>654</v>
      </c>
      <c r="T144" s="11">
        <v>-5.0000000000000001E-3</v>
      </c>
      <c r="U144" t="s">
        <v>939</v>
      </c>
      <c r="V144" t="s">
        <v>932</v>
      </c>
      <c r="W144" t="s">
        <v>933</v>
      </c>
      <c r="X144" t="s">
        <v>686</v>
      </c>
      <c r="Y144" t="s">
        <v>659</v>
      </c>
      <c r="Z144" t="s">
        <v>687</v>
      </c>
      <c r="AA144">
        <v>95000281</v>
      </c>
      <c r="AB144" t="s">
        <v>940</v>
      </c>
      <c r="AC144">
        <v>56264</v>
      </c>
      <c r="AD144" s="5">
        <v>37012.875</v>
      </c>
      <c r="AE144" s="5">
        <v>37042.875</v>
      </c>
    </row>
    <row r="145" spans="1:31" x14ac:dyDescent="0.25">
      <c r="A145" s="71">
        <f t="shared" si="8"/>
        <v>37007</v>
      </c>
      <c r="B145" s="71" t="str">
        <f t="shared" si="9"/>
        <v>Natural Gas</v>
      </c>
      <c r="C145" s="72">
        <f t="shared" si="10"/>
        <v>765000</v>
      </c>
      <c r="D145" s="72">
        <f t="shared" si="11"/>
        <v>229.49999999999997</v>
      </c>
      <c r="E145" s="3">
        <v>1172638</v>
      </c>
      <c r="F145" s="5">
        <v>37007.389178240701</v>
      </c>
      <c r="G145" t="s">
        <v>881</v>
      </c>
      <c r="H145" t="s">
        <v>648</v>
      </c>
      <c r="I145" t="s">
        <v>649</v>
      </c>
      <c r="K145" t="s">
        <v>679</v>
      </c>
      <c r="L145" t="s">
        <v>769</v>
      </c>
      <c r="M145">
        <v>48544</v>
      </c>
      <c r="N145" t="s">
        <v>941</v>
      </c>
      <c r="P145" s="7">
        <v>5000</v>
      </c>
      <c r="R145" t="s">
        <v>682</v>
      </c>
      <c r="S145" t="s">
        <v>654</v>
      </c>
      <c r="T145" s="11">
        <v>-0.28999999999999998</v>
      </c>
      <c r="U145" t="s">
        <v>683</v>
      </c>
      <c r="V145" t="s">
        <v>771</v>
      </c>
      <c r="W145" t="s">
        <v>772</v>
      </c>
      <c r="X145" t="s">
        <v>686</v>
      </c>
      <c r="Y145" t="s">
        <v>659</v>
      </c>
      <c r="Z145" t="s">
        <v>773</v>
      </c>
      <c r="AA145">
        <v>96043931</v>
      </c>
      <c r="AB145" t="s">
        <v>942</v>
      </c>
      <c r="AC145">
        <v>120</v>
      </c>
      <c r="AD145" s="5">
        <v>37043</v>
      </c>
      <c r="AE145" s="5">
        <v>37195</v>
      </c>
    </row>
    <row r="146" spans="1:31" x14ac:dyDescent="0.25">
      <c r="A146" s="71">
        <f t="shared" si="8"/>
        <v>37007</v>
      </c>
      <c r="B146" s="71" t="str">
        <f t="shared" si="9"/>
        <v>US East Power</v>
      </c>
      <c r="C146" s="72">
        <f t="shared" si="10"/>
        <v>24800</v>
      </c>
      <c r="D146" s="72">
        <f t="shared" si="11"/>
        <v>124</v>
      </c>
      <c r="E146" s="3">
        <v>1172709</v>
      </c>
      <c r="F146" s="5">
        <v>37007.390636574099</v>
      </c>
      <c r="G146" t="s">
        <v>717</v>
      </c>
      <c r="H146" t="s">
        <v>734</v>
      </c>
      <c r="I146" t="s">
        <v>649</v>
      </c>
      <c r="K146" t="s">
        <v>650</v>
      </c>
      <c r="L146" t="s">
        <v>786</v>
      </c>
      <c r="M146">
        <v>30183</v>
      </c>
      <c r="N146" t="s">
        <v>943</v>
      </c>
      <c r="P146" s="7">
        <v>50</v>
      </c>
      <c r="R146" t="s">
        <v>653</v>
      </c>
      <c r="S146" t="s">
        <v>654</v>
      </c>
      <c r="T146" s="11">
        <v>50.5</v>
      </c>
      <c r="U146" t="s">
        <v>781</v>
      </c>
      <c r="V146" t="s">
        <v>848</v>
      </c>
      <c r="W146" t="s">
        <v>694</v>
      </c>
      <c r="X146" t="s">
        <v>658</v>
      </c>
      <c r="Y146" t="s">
        <v>659</v>
      </c>
      <c r="Z146" t="s">
        <v>687</v>
      </c>
      <c r="AA146">
        <v>95000281</v>
      </c>
      <c r="AB146">
        <v>593453.1</v>
      </c>
      <c r="AC146">
        <v>56264</v>
      </c>
      <c r="AD146" s="5">
        <v>37012</v>
      </c>
      <c r="AE146" s="5">
        <v>37042</v>
      </c>
    </row>
    <row r="147" spans="1:31" x14ac:dyDescent="0.25">
      <c r="A147" s="71">
        <f t="shared" si="8"/>
        <v>37007</v>
      </c>
      <c r="B147" s="71" t="str">
        <f t="shared" si="9"/>
        <v>Natural Gas</v>
      </c>
      <c r="C147" s="72">
        <f t="shared" si="10"/>
        <v>620000</v>
      </c>
      <c r="D147" s="72">
        <f t="shared" si="11"/>
        <v>185.99999999999997</v>
      </c>
      <c r="E147" s="3">
        <v>1173300</v>
      </c>
      <c r="F147" s="5">
        <v>37007.404143518499</v>
      </c>
      <c r="G147" t="s">
        <v>944</v>
      </c>
      <c r="H147" t="s">
        <v>648</v>
      </c>
      <c r="I147" t="s">
        <v>649</v>
      </c>
      <c r="K147" t="s">
        <v>679</v>
      </c>
      <c r="L147" t="s">
        <v>696</v>
      </c>
      <c r="M147">
        <v>36241</v>
      </c>
      <c r="N147" t="s">
        <v>945</v>
      </c>
      <c r="P147" s="7">
        <v>20000</v>
      </c>
      <c r="R147" t="s">
        <v>682</v>
      </c>
      <c r="S147" t="s">
        <v>654</v>
      </c>
      <c r="T147" s="11">
        <v>5.0000000000000001E-3</v>
      </c>
      <c r="U147" t="s">
        <v>698</v>
      </c>
      <c r="V147" t="s">
        <v>932</v>
      </c>
      <c r="W147" t="s">
        <v>933</v>
      </c>
      <c r="X147" t="s">
        <v>686</v>
      </c>
      <c r="Y147" t="s">
        <v>659</v>
      </c>
      <c r="Z147" t="s">
        <v>687</v>
      </c>
      <c r="AA147">
        <v>96038419</v>
      </c>
      <c r="AB147" t="s">
        <v>946</v>
      </c>
      <c r="AC147">
        <v>69034</v>
      </c>
      <c r="AD147" s="5">
        <v>37012.875</v>
      </c>
      <c r="AE147" s="5">
        <v>37042.875</v>
      </c>
    </row>
    <row r="148" spans="1:31" x14ac:dyDescent="0.25">
      <c r="A148" s="71">
        <f t="shared" si="8"/>
        <v>37007</v>
      </c>
      <c r="B148" s="71" t="str">
        <f t="shared" si="9"/>
        <v>Natural Gas</v>
      </c>
      <c r="C148" s="72">
        <f t="shared" si="10"/>
        <v>620000</v>
      </c>
      <c r="D148" s="72">
        <f t="shared" si="11"/>
        <v>185.99999999999997</v>
      </c>
      <c r="E148" s="3">
        <v>1173304</v>
      </c>
      <c r="F148" s="5">
        <v>37007.404282407399</v>
      </c>
      <c r="G148" t="s">
        <v>944</v>
      </c>
      <c r="H148" t="s">
        <v>648</v>
      </c>
      <c r="I148" t="s">
        <v>649</v>
      </c>
      <c r="K148" t="s">
        <v>679</v>
      </c>
      <c r="L148" t="s">
        <v>696</v>
      </c>
      <c r="M148">
        <v>42165</v>
      </c>
      <c r="N148" t="s">
        <v>947</v>
      </c>
      <c r="O148" s="7">
        <v>20000</v>
      </c>
      <c r="R148" t="s">
        <v>682</v>
      </c>
      <c r="S148" t="s">
        <v>654</v>
      </c>
      <c r="T148" s="11">
        <v>0</v>
      </c>
      <c r="U148" t="s">
        <v>939</v>
      </c>
      <c r="V148" t="s">
        <v>932</v>
      </c>
      <c r="W148" t="s">
        <v>933</v>
      </c>
      <c r="X148" t="s">
        <v>686</v>
      </c>
      <c r="Y148" t="s">
        <v>659</v>
      </c>
      <c r="Z148" t="s">
        <v>687</v>
      </c>
      <c r="AA148">
        <v>96038419</v>
      </c>
      <c r="AB148" t="s">
        <v>948</v>
      </c>
      <c r="AC148">
        <v>69034</v>
      </c>
      <c r="AD148" s="5">
        <v>37012.875</v>
      </c>
      <c r="AE148" s="5">
        <v>37042.875</v>
      </c>
    </row>
    <row r="149" spans="1:31" x14ac:dyDescent="0.25">
      <c r="A149" s="71">
        <f t="shared" si="8"/>
        <v>37007</v>
      </c>
      <c r="B149" s="71" t="str">
        <f t="shared" si="9"/>
        <v>US East Power</v>
      </c>
      <c r="C149" s="72">
        <f t="shared" si="10"/>
        <v>800</v>
      </c>
      <c r="D149" s="72">
        <f t="shared" si="11"/>
        <v>4</v>
      </c>
      <c r="E149" s="3">
        <v>1173447</v>
      </c>
      <c r="F149" s="5">
        <v>37007.406585648103</v>
      </c>
      <c r="G149" t="s">
        <v>707</v>
      </c>
      <c r="H149" t="s">
        <v>734</v>
      </c>
      <c r="I149" t="s">
        <v>649</v>
      </c>
      <c r="K149" t="s">
        <v>650</v>
      </c>
      <c r="L149" t="s">
        <v>690</v>
      </c>
      <c r="M149">
        <v>29082</v>
      </c>
      <c r="N149" t="s">
        <v>921</v>
      </c>
      <c r="P149" s="7">
        <v>50</v>
      </c>
      <c r="R149" t="s">
        <v>653</v>
      </c>
      <c r="S149" t="s">
        <v>654</v>
      </c>
      <c r="T149" s="11">
        <v>47.75</v>
      </c>
      <c r="U149" t="s">
        <v>781</v>
      </c>
      <c r="V149" t="s">
        <v>693</v>
      </c>
      <c r="W149" t="s">
        <v>706</v>
      </c>
      <c r="X149" t="s">
        <v>658</v>
      </c>
      <c r="Y149" t="s">
        <v>659</v>
      </c>
      <c r="Z149" t="s">
        <v>660</v>
      </c>
      <c r="AA149">
        <v>96009016</v>
      </c>
      <c r="AB149">
        <v>593530.1</v>
      </c>
      <c r="AC149">
        <v>18</v>
      </c>
      <c r="AD149" s="5">
        <v>37008.875</v>
      </c>
      <c r="AE149" s="5">
        <v>37008.875</v>
      </c>
    </row>
    <row r="150" spans="1:31" x14ac:dyDescent="0.25">
      <c r="A150" s="71">
        <f t="shared" si="8"/>
        <v>37007</v>
      </c>
      <c r="B150" s="71" t="str">
        <f t="shared" si="9"/>
        <v>US West Power</v>
      </c>
      <c r="C150" s="72">
        <f t="shared" si="10"/>
        <v>12400</v>
      </c>
      <c r="D150" s="72">
        <f t="shared" si="11"/>
        <v>93</v>
      </c>
      <c r="E150" s="3">
        <v>1173866</v>
      </c>
      <c r="F150" s="5">
        <v>37007.422361111101</v>
      </c>
      <c r="G150" t="s">
        <v>717</v>
      </c>
      <c r="H150" t="s">
        <v>734</v>
      </c>
      <c r="I150" t="s">
        <v>649</v>
      </c>
      <c r="K150" t="s">
        <v>650</v>
      </c>
      <c r="L150" t="s">
        <v>651</v>
      </c>
      <c r="M150">
        <v>36468</v>
      </c>
      <c r="N150" t="s">
        <v>666</v>
      </c>
      <c r="O150" s="7">
        <v>25</v>
      </c>
      <c r="R150" t="s">
        <v>653</v>
      </c>
      <c r="S150" t="s">
        <v>654</v>
      </c>
      <c r="T150" s="11">
        <v>314</v>
      </c>
      <c r="U150" t="s">
        <v>735</v>
      </c>
      <c r="V150" t="s">
        <v>667</v>
      </c>
      <c r="W150" t="s">
        <v>668</v>
      </c>
      <c r="X150" t="s">
        <v>658</v>
      </c>
      <c r="Y150" t="s">
        <v>659</v>
      </c>
      <c r="Z150" t="s">
        <v>660</v>
      </c>
      <c r="AA150">
        <v>96006417</v>
      </c>
      <c r="AB150">
        <v>593584.1</v>
      </c>
      <c r="AC150">
        <v>56264</v>
      </c>
      <c r="AD150" s="5">
        <v>37012.875</v>
      </c>
      <c r="AE150" s="5">
        <v>37042.875</v>
      </c>
    </row>
    <row r="151" spans="1:31" x14ac:dyDescent="0.25">
      <c r="A151" s="71">
        <f t="shared" si="8"/>
        <v>37007</v>
      </c>
      <c r="B151" s="71" t="str">
        <f t="shared" si="9"/>
        <v>Natural Gas</v>
      </c>
      <c r="C151" s="72">
        <f t="shared" si="10"/>
        <v>155000</v>
      </c>
      <c r="D151" s="72">
        <f t="shared" si="11"/>
        <v>46.499999999999993</v>
      </c>
      <c r="E151" s="3">
        <v>1174563</v>
      </c>
      <c r="F151" s="5">
        <v>37007.450439814798</v>
      </c>
      <c r="G151" t="s">
        <v>869</v>
      </c>
      <c r="H151" t="s">
        <v>966</v>
      </c>
      <c r="I151" t="s">
        <v>649</v>
      </c>
      <c r="K151" t="s">
        <v>679</v>
      </c>
      <c r="L151" t="s">
        <v>696</v>
      </c>
      <c r="M151">
        <v>43462</v>
      </c>
      <c r="N151" t="s">
        <v>949</v>
      </c>
      <c r="P151" s="7">
        <v>5000</v>
      </c>
      <c r="R151" t="s">
        <v>682</v>
      </c>
      <c r="S151" t="s">
        <v>654</v>
      </c>
      <c r="T151" s="11">
        <v>5.05</v>
      </c>
      <c r="U151" t="s">
        <v>950</v>
      </c>
      <c r="V151" t="s">
        <v>754</v>
      </c>
      <c r="W151" t="s">
        <v>755</v>
      </c>
      <c r="X151" t="s">
        <v>686</v>
      </c>
      <c r="Y151" t="s">
        <v>659</v>
      </c>
      <c r="Z151" t="s">
        <v>687</v>
      </c>
      <c r="AB151" t="s">
        <v>951</v>
      </c>
      <c r="AC151">
        <v>69121</v>
      </c>
      <c r="AD151" s="5">
        <v>37073.875</v>
      </c>
      <c r="AE151" s="5">
        <v>37103.875</v>
      </c>
    </row>
    <row r="152" spans="1:31" x14ac:dyDescent="0.25">
      <c r="A152" s="71">
        <f t="shared" si="8"/>
        <v>37007</v>
      </c>
      <c r="B152" s="71" t="str">
        <f t="shared" si="9"/>
        <v>Natural Gas</v>
      </c>
      <c r="C152" s="72">
        <f t="shared" si="10"/>
        <v>155000</v>
      </c>
      <c r="D152" s="72">
        <f t="shared" si="11"/>
        <v>46.499999999999993</v>
      </c>
      <c r="E152" s="3">
        <v>1174586</v>
      </c>
      <c r="F152" s="5">
        <v>37007.4510532407</v>
      </c>
      <c r="G152" t="s">
        <v>952</v>
      </c>
      <c r="H152" t="s">
        <v>648</v>
      </c>
      <c r="I152" t="s">
        <v>649</v>
      </c>
      <c r="K152" t="s">
        <v>679</v>
      </c>
      <c r="L152" t="s">
        <v>680</v>
      </c>
      <c r="M152">
        <v>37101</v>
      </c>
      <c r="N152" t="s">
        <v>953</v>
      </c>
      <c r="O152" s="7">
        <v>5000</v>
      </c>
      <c r="R152" t="s">
        <v>682</v>
      </c>
      <c r="S152" t="s">
        <v>654</v>
      </c>
      <c r="T152" s="11">
        <v>-0.12</v>
      </c>
      <c r="U152" t="s">
        <v>698</v>
      </c>
      <c r="V152" t="s">
        <v>926</v>
      </c>
      <c r="W152" t="s">
        <v>927</v>
      </c>
      <c r="X152" t="s">
        <v>686</v>
      </c>
      <c r="Y152" t="s">
        <v>659</v>
      </c>
      <c r="Z152" t="s">
        <v>687</v>
      </c>
      <c r="AB152" t="s">
        <v>954</v>
      </c>
      <c r="AC152">
        <v>3022</v>
      </c>
      <c r="AD152" s="5">
        <v>37012.875</v>
      </c>
      <c r="AE152" s="5">
        <v>37042.875</v>
      </c>
    </row>
    <row r="153" spans="1:31" x14ac:dyDescent="0.25">
      <c r="A153" s="71">
        <f t="shared" si="8"/>
        <v>37007</v>
      </c>
      <c r="B153" s="71" t="str">
        <f t="shared" si="9"/>
        <v>Natural Gas</v>
      </c>
      <c r="C153" s="72">
        <f t="shared" si="10"/>
        <v>310000</v>
      </c>
      <c r="D153" s="72">
        <f t="shared" si="11"/>
        <v>77.5</v>
      </c>
      <c r="E153" s="3">
        <v>1175025</v>
      </c>
      <c r="F153" s="5">
        <v>37007.497905092598</v>
      </c>
      <c r="G153" t="s">
        <v>955</v>
      </c>
      <c r="H153" t="s">
        <v>734</v>
      </c>
      <c r="I153" t="s">
        <v>649</v>
      </c>
      <c r="K153" t="s">
        <v>679</v>
      </c>
      <c r="L153" t="s">
        <v>696</v>
      </c>
      <c r="M153">
        <v>36228</v>
      </c>
      <c r="N153" t="s">
        <v>931</v>
      </c>
      <c r="O153" s="7">
        <v>10000</v>
      </c>
      <c r="R153" t="s">
        <v>682</v>
      </c>
      <c r="S153" t="s">
        <v>654</v>
      </c>
      <c r="T153" s="11">
        <v>-5.0000000000000001E-3</v>
      </c>
      <c r="U153" t="s">
        <v>760</v>
      </c>
      <c r="V153" t="s">
        <v>932</v>
      </c>
      <c r="W153" t="s">
        <v>933</v>
      </c>
      <c r="X153" t="s">
        <v>686</v>
      </c>
      <c r="Y153" t="s">
        <v>659</v>
      </c>
      <c r="Z153" t="s">
        <v>687</v>
      </c>
      <c r="AA153">
        <v>96009194</v>
      </c>
      <c r="AB153" t="s">
        <v>956</v>
      </c>
      <c r="AC153">
        <v>3497</v>
      </c>
      <c r="AD153" s="5">
        <v>37012.875</v>
      </c>
      <c r="AE153" s="5">
        <v>37042.875</v>
      </c>
    </row>
    <row r="154" spans="1:31" x14ac:dyDescent="0.25">
      <c r="A154" s="71">
        <f t="shared" si="8"/>
        <v>37007</v>
      </c>
      <c r="B154" s="71" t="str">
        <f t="shared" si="9"/>
        <v>US West Power</v>
      </c>
      <c r="C154" s="72">
        <f t="shared" si="10"/>
        <v>12400</v>
      </c>
      <c r="D154" s="72">
        <f t="shared" si="11"/>
        <v>93</v>
      </c>
      <c r="E154" s="3">
        <v>1175261</v>
      </c>
      <c r="F154" s="5">
        <v>37007.520497685196</v>
      </c>
      <c r="G154" t="s">
        <v>719</v>
      </c>
      <c r="H154" t="s">
        <v>648</v>
      </c>
      <c r="I154" t="s">
        <v>649</v>
      </c>
      <c r="K154" t="s">
        <v>650</v>
      </c>
      <c r="L154" t="s">
        <v>651</v>
      </c>
      <c r="M154">
        <v>49075</v>
      </c>
      <c r="N154" t="s">
        <v>652</v>
      </c>
      <c r="P154" s="7">
        <v>25</v>
      </c>
      <c r="R154" t="s">
        <v>653</v>
      </c>
      <c r="S154" t="s">
        <v>654</v>
      </c>
      <c r="T154" s="11">
        <v>295</v>
      </c>
      <c r="U154" t="s">
        <v>674</v>
      </c>
      <c r="V154" t="s">
        <v>677</v>
      </c>
      <c r="W154" t="s">
        <v>657</v>
      </c>
      <c r="X154" t="s">
        <v>658</v>
      </c>
      <c r="Y154" t="s">
        <v>659</v>
      </c>
      <c r="Z154" t="s">
        <v>660</v>
      </c>
      <c r="AA154">
        <v>96057469</v>
      </c>
      <c r="AB154">
        <v>593842.1</v>
      </c>
      <c r="AC154">
        <v>53350</v>
      </c>
      <c r="AD154" s="5">
        <v>37012.875</v>
      </c>
      <c r="AE154" s="5">
        <v>37042.875</v>
      </c>
    </row>
    <row r="155" spans="1:31" x14ac:dyDescent="0.25">
      <c r="A155" s="71">
        <f t="shared" si="8"/>
        <v>37007</v>
      </c>
      <c r="B155" s="71" t="str">
        <f t="shared" si="9"/>
        <v>US East Power</v>
      </c>
      <c r="C155" s="72">
        <f t="shared" si="10"/>
        <v>800</v>
      </c>
      <c r="D155" s="72">
        <f t="shared" si="11"/>
        <v>4</v>
      </c>
      <c r="E155" s="3">
        <v>1175439</v>
      </c>
      <c r="F155" s="5">
        <v>37007.533067129603</v>
      </c>
      <c r="G155" t="s">
        <v>727</v>
      </c>
      <c r="H155" t="s">
        <v>648</v>
      </c>
      <c r="I155" t="s">
        <v>649</v>
      </c>
      <c r="K155" t="s">
        <v>650</v>
      </c>
      <c r="L155" t="s">
        <v>690</v>
      </c>
      <c r="M155">
        <v>49119</v>
      </c>
      <c r="N155" t="s">
        <v>887</v>
      </c>
      <c r="O155" s="7">
        <v>50</v>
      </c>
      <c r="R155" t="s">
        <v>653</v>
      </c>
      <c r="S155" t="s">
        <v>654</v>
      </c>
      <c r="T155" s="11">
        <v>61.75</v>
      </c>
      <c r="U155" t="s">
        <v>709</v>
      </c>
      <c r="V155" t="s">
        <v>710</v>
      </c>
      <c r="W155" t="s">
        <v>711</v>
      </c>
      <c r="X155" t="s">
        <v>658</v>
      </c>
      <c r="Y155" t="s">
        <v>659</v>
      </c>
      <c r="Z155" t="s">
        <v>660</v>
      </c>
      <c r="AB155">
        <v>593924.1</v>
      </c>
      <c r="AC155">
        <v>3246</v>
      </c>
      <c r="AD155" s="5">
        <v>37011.875</v>
      </c>
      <c r="AE155" s="5">
        <v>37011.875</v>
      </c>
    </row>
    <row r="156" spans="1:31" x14ac:dyDescent="0.25">
      <c r="A156" s="71">
        <f t="shared" si="8"/>
        <v>37007</v>
      </c>
      <c r="B156" s="71" t="str">
        <f t="shared" si="9"/>
        <v>Natural Gas</v>
      </c>
      <c r="C156" s="72">
        <f t="shared" si="10"/>
        <v>450000</v>
      </c>
      <c r="D156" s="72">
        <f t="shared" si="11"/>
        <v>135</v>
      </c>
      <c r="E156" s="3">
        <v>1176451</v>
      </c>
      <c r="F156" s="5">
        <v>37007.592824074098</v>
      </c>
      <c r="G156" t="s">
        <v>736</v>
      </c>
      <c r="H156" t="s">
        <v>966</v>
      </c>
      <c r="I156" t="s">
        <v>649</v>
      </c>
      <c r="K156" t="s">
        <v>679</v>
      </c>
      <c r="L156" t="s">
        <v>696</v>
      </c>
      <c r="M156">
        <v>43378</v>
      </c>
      <c r="N156" t="s">
        <v>837</v>
      </c>
      <c r="P156" s="7">
        <v>15000</v>
      </c>
      <c r="R156" t="s">
        <v>682</v>
      </c>
      <c r="S156" t="s">
        <v>654</v>
      </c>
      <c r="T156" s="11">
        <v>4.96</v>
      </c>
      <c r="U156" t="s">
        <v>950</v>
      </c>
      <c r="V156" t="s">
        <v>754</v>
      </c>
      <c r="W156" t="s">
        <v>755</v>
      </c>
      <c r="X156" t="s">
        <v>686</v>
      </c>
      <c r="Y156" t="s">
        <v>659</v>
      </c>
      <c r="Z156" t="s">
        <v>687</v>
      </c>
      <c r="AA156">
        <v>95000226</v>
      </c>
      <c r="AB156" t="s">
        <v>957</v>
      </c>
      <c r="AC156">
        <v>64245</v>
      </c>
      <c r="AD156" s="5">
        <v>37043.875</v>
      </c>
      <c r="AE156" s="5">
        <v>37072.875</v>
      </c>
    </row>
    <row r="157" spans="1:31" x14ac:dyDescent="0.25">
      <c r="A157" s="71">
        <f t="shared" si="8"/>
        <v>37007</v>
      </c>
      <c r="B157" s="71" t="str">
        <f t="shared" si="9"/>
        <v>US East Power</v>
      </c>
      <c r="C157" s="72">
        <f t="shared" si="10"/>
        <v>24800</v>
      </c>
      <c r="D157" s="72">
        <f t="shared" si="11"/>
        <v>124</v>
      </c>
      <c r="E157" s="3">
        <v>1176647</v>
      </c>
      <c r="F157" s="5">
        <v>37007.617650462998</v>
      </c>
      <c r="G157" t="s">
        <v>902</v>
      </c>
      <c r="H157" t="s">
        <v>648</v>
      </c>
      <c r="I157" t="s">
        <v>649</v>
      </c>
      <c r="K157" t="s">
        <v>650</v>
      </c>
      <c r="L157" t="s">
        <v>690</v>
      </c>
      <c r="M157">
        <v>32889</v>
      </c>
      <c r="N157" t="s">
        <v>860</v>
      </c>
      <c r="P157" s="7">
        <v>50</v>
      </c>
      <c r="R157" t="s">
        <v>653</v>
      </c>
      <c r="S157" t="s">
        <v>654</v>
      </c>
      <c r="T157" s="11">
        <v>56</v>
      </c>
      <c r="U157" t="s">
        <v>709</v>
      </c>
      <c r="V157" t="s">
        <v>710</v>
      </c>
      <c r="W157" t="s">
        <v>731</v>
      </c>
      <c r="X157" t="s">
        <v>658</v>
      </c>
      <c r="Y157" t="s">
        <v>659</v>
      </c>
      <c r="Z157" t="s">
        <v>660</v>
      </c>
      <c r="AA157">
        <v>96004381</v>
      </c>
      <c r="AB157">
        <v>594186.1</v>
      </c>
      <c r="AC157">
        <v>12</v>
      </c>
      <c r="AD157" s="5">
        <v>37012.591666666704</v>
      </c>
      <c r="AE157" s="5">
        <v>37042.591666666704</v>
      </c>
    </row>
    <row r="158" spans="1:31" x14ac:dyDescent="0.25">
      <c r="A158" s="71">
        <f t="shared" si="8"/>
        <v>37007</v>
      </c>
      <c r="B158" s="71" t="str">
        <f t="shared" si="9"/>
        <v>US East Power</v>
      </c>
      <c r="C158" s="72">
        <f t="shared" si="10"/>
        <v>4000</v>
      </c>
      <c r="D158" s="72">
        <f t="shared" si="11"/>
        <v>20</v>
      </c>
      <c r="E158" s="3">
        <v>1176809</v>
      </c>
      <c r="F158" s="5">
        <v>37007.649849537003</v>
      </c>
      <c r="G158" t="s">
        <v>958</v>
      </c>
      <c r="H158" t="s">
        <v>648</v>
      </c>
      <c r="I158" t="s">
        <v>649</v>
      </c>
      <c r="K158" t="s">
        <v>650</v>
      </c>
      <c r="L158" t="s">
        <v>690</v>
      </c>
      <c r="M158">
        <v>29089</v>
      </c>
      <c r="N158" t="s">
        <v>877</v>
      </c>
      <c r="O158" s="7">
        <v>50</v>
      </c>
      <c r="R158" t="s">
        <v>653</v>
      </c>
      <c r="S158" t="s">
        <v>654</v>
      </c>
      <c r="T158" s="11">
        <v>67.75</v>
      </c>
      <c r="U158" t="s">
        <v>709</v>
      </c>
      <c r="V158" t="s">
        <v>710</v>
      </c>
      <c r="W158" t="s">
        <v>711</v>
      </c>
      <c r="X158" t="s">
        <v>658</v>
      </c>
      <c r="Y158" t="s">
        <v>659</v>
      </c>
      <c r="Z158" t="s">
        <v>660</v>
      </c>
      <c r="AA158">
        <v>96018786</v>
      </c>
      <c r="AB158">
        <v>594239.1</v>
      </c>
      <c r="AC158">
        <v>59207</v>
      </c>
      <c r="AD158" s="5">
        <v>37011.875</v>
      </c>
      <c r="AE158" s="5">
        <v>37015.875</v>
      </c>
    </row>
    <row r="159" spans="1:31" x14ac:dyDescent="0.25">
      <c r="A159" s="71">
        <f t="shared" si="8"/>
        <v>37008</v>
      </c>
      <c r="B159" s="71" t="str">
        <f t="shared" si="9"/>
        <v>US East Power</v>
      </c>
      <c r="C159" s="72">
        <f t="shared" si="10"/>
        <v>3200</v>
      </c>
      <c r="D159" s="72">
        <f t="shared" si="11"/>
        <v>16</v>
      </c>
      <c r="E159" s="3">
        <v>1177331</v>
      </c>
      <c r="F159" s="5">
        <v>37008.283611111103</v>
      </c>
      <c r="G159" t="s">
        <v>727</v>
      </c>
      <c r="H159" t="s">
        <v>648</v>
      </c>
      <c r="I159" t="s">
        <v>649</v>
      </c>
      <c r="K159" t="s">
        <v>650</v>
      </c>
      <c r="L159" t="s">
        <v>690</v>
      </c>
      <c r="M159">
        <v>49213</v>
      </c>
      <c r="N159" t="s">
        <v>918</v>
      </c>
      <c r="O159" s="7">
        <v>50</v>
      </c>
      <c r="R159" t="s">
        <v>653</v>
      </c>
      <c r="S159" t="s">
        <v>654</v>
      </c>
      <c r="T159" s="11">
        <v>81</v>
      </c>
      <c r="U159" t="s">
        <v>709</v>
      </c>
      <c r="V159" t="s">
        <v>710</v>
      </c>
      <c r="W159" t="s">
        <v>711</v>
      </c>
      <c r="X159" t="s">
        <v>658</v>
      </c>
      <c r="Y159" t="s">
        <v>659</v>
      </c>
      <c r="Z159" t="s">
        <v>660</v>
      </c>
      <c r="AB159">
        <v>594393.1</v>
      </c>
      <c r="AC159">
        <v>3246</v>
      </c>
      <c r="AD159" s="5">
        <v>37012.875</v>
      </c>
      <c r="AE159" s="5">
        <v>37015.875</v>
      </c>
    </row>
    <row r="160" spans="1:31" x14ac:dyDescent="0.25">
      <c r="A160" s="71">
        <f t="shared" si="8"/>
        <v>37008</v>
      </c>
      <c r="B160" s="71" t="str">
        <f t="shared" si="9"/>
        <v>US East Power</v>
      </c>
      <c r="C160" s="72">
        <f t="shared" si="10"/>
        <v>3200</v>
      </c>
      <c r="D160" s="72">
        <f t="shared" si="11"/>
        <v>16</v>
      </c>
      <c r="E160" s="3">
        <v>1177341</v>
      </c>
      <c r="F160" s="5">
        <v>37008.284745370402</v>
      </c>
      <c r="G160" t="s">
        <v>727</v>
      </c>
      <c r="H160" t="s">
        <v>648</v>
      </c>
      <c r="I160" t="s">
        <v>649</v>
      </c>
      <c r="K160" t="s">
        <v>650</v>
      </c>
      <c r="L160" t="s">
        <v>690</v>
      </c>
      <c r="M160">
        <v>49213</v>
      </c>
      <c r="N160" t="s">
        <v>918</v>
      </c>
      <c r="O160" s="7">
        <v>50</v>
      </c>
      <c r="R160" t="s">
        <v>653</v>
      </c>
      <c r="S160" t="s">
        <v>654</v>
      </c>
      <c r="T160" s="11">
        <v>80</v>
      </c>
      <c r="U160" t="s">
        <v>709</v>
      </c>
      <c r="V160" t="s">
        <v>710</v>
      </c>
      <c r="W160" t="s">
        <v>711</v>
      </c>
      <c r="X160" t="s">
        <v>658</v>
      </c>
      <c r="Y160" t="s">
        <v>659</v>
      </c>
      <c r="Z160" t="s">
        <v>660</v>
      </c>
      <c r="AB160">
        <v>594401.1</v>
      </c>
      <c r="AC160">
        <v>3246</v>
      </c>
      <c r="AD160" s="5">
        <v>37012.875</v>
      </c>
      <c r="AE160" s="5">
        <v>37015.875</v>
      </c>
    </row>
    <row r="161" spans="1:31" x14ac:dyDescent="0.25">
      <c r="A161" s="71">
        <f t="shared" si="8"/>
        <v>37008</v>
      </c>
      <c r="B161" s="71" t="str">
        <f t="shared" si="9"/>
        <v>US East Power</v>
      </c>
      <c r="C161" s="72">
        <f t="shared" si="10"/>
        <v>3200</v>
      </c>
      <c r="D161" s="72">
        <f t="shared" si="11"/>
        <v>16</v>
      </c>
      <c r="E161" s="3">
        <v>1177368</v>
      </c>
      <c r="F161" s="5">
        <v>37008.287708333301</v>
      </c>
      <c r="G161" t="s">
        <v>727</v>
      </c>
      <c r="H161" t="s">
        <v>648</v>
      </c>
      <c r="I161" t="s">
        <v>649</v>
      </c>
      <c r="K161" t="s">
        <v>650</v>
      </c>
      <c r="L161" t="s">
        <v>690</v>
      </c>
      <c r="M161">
        <v>49213</v>
      </c>
      <c r="N161" t="s">
        <v>918</v>
      </c>
      <c r="O161" s="7">
        <v>50</v>
      </c>
      <c r="R161" t="s">
        <v>653</v>
      </c>
      <c r="S161" t="s">
        <v>654</v>
      </c>
      <c r="T161" s="11">
        <v>79</v>
      </c>
      <c r="U161" t="s">
        <v>709</v>
      </c>
      <c r="V161" t="s">
        <v>710</v>
      </c>
      <c r="W161" t="s">
        <v>711</v>
      </c>
      <c r="X161" t="s">
        <v>658</v>
      </c>
      <c r="Y161" t="s">
        <v>659</v>
      </c>
      <c r="Z161" t="s">
        <v>660</v>
      </c>
      <c r="AB161">
        <v>594420.1</v>
      </c>
      <c r="AC161">
        <v>3246</v>
      </c>
      <c r="AD161" s="5">
        <v>37012.875</v>
      </c>
      <c r="AE161" s="5">
        <v>37015.875</v>
      </c>
    </row>
    <row r="162" spans="1:31" x14ac:dyDescent="0.25">
      <c r="A162" s="71">
        <f t="shared" si="8"/>
        <v>37008</v>
      </c>
      <c r="B162" s="71" t="str">
        <f t="shared" si="9"/>
        <v>US East Power</v>
      </c>
      <c r="C162" s="72">
        <f t="shared" si="10"/>
        <v>3200</v>
      </c>
      <c r="D162" s="72">
        <f t="shared" si="11"/>
        <v>16</v>
      </c>
      <c r="E162" s="3">
        <v>1177396</v>
      </c>
      <c r="F162" s="5">
        <v>37008.291724536997</v>
      </c>
      <c r="G162" t="s">
        <v>727</v>
      </c>
      <c r="H162" t="s">
        <v>648</v>
      </c>
      <c r="I162" t="s">
        <v>649</v>
      </c>
      <c r="K162" t="s">
        <v>650</v>
      </c>
      <c r="L162" t="s">
        <v>690</v>
      </c>
      <c r="M162">
        <v>49213</v>
      </c>
      <c r="N162" t="s">
        <v>918</v>
      </c>
      <c r="O162" s="7">
        <v>50</v>
      </c>
      <c r="R162" t="s">
        <v>653</v>
      </c>
      <c r="S162" t="s">
        <v>654</v>
      </c>
      <c r="T162" s="11">
        <v>79</v>
      </c>
      <c r="U162" t="s">
        <v>709</v>
      </c>
      <c r="V162" t="s">
        <v>710</v>
      </c>
      <c r="W162" t="s">
        <v>711</v>
      </c>
      <c r="X162" t="s">
        <v>658</v>
      </c>
      <c r="Y162" t="s">
        <v>659</v>
      </c>
      <c r="Z162" t="s">
        <v>660</v>
      </c>
      <c r="AB162">
        <v>594449.1</v>
      </c>
      <c r="AC162">
        <v>3246</v>
      </c>
      <c r="AD162" s="5">
        <v>37012.875</v>
      </c>
      <c r="AE162" s="5">
        <v>37015.875</v>
      </c>
    </row>
    <row r="163" spans="1:31" x14ac:dyDescent="0.25">
      <c r="A163" s="71">
        <f t="shared" si="8"/>
        <v>37008</v>
      </c>
      <c r="B163" s="71" t="str">
        <f t="shared" si="9"/>
        <v>US East Power</v>
      </c>
      <c r="C163" s="72">
        <f t="shared" si="10"/>
        <v>800</v>
      </c>
      <c r="D163" s="72">
        <f t="shared" si="11"/>
        <v>4</v>
      </c>
      <c r="E163" s="3">
        <v>1177532</v>
      </c>
      <c r="F163" s="5">
        <v>37008.308298611097</v>
      </c>
      <c r="G163" t="s">
        <v>727</v>
      </c>
      <c r="H163" t="s">
        <v>648</v>
      </c>
      <c r="I163" t="s">
        <v>649</v>
      </c>
      <c r="K163" t="s">
        <v>650</v>
      </c>
      <c r="L163" t="s">
        <v>690</v>
      </c>
      <c r="M163">
        <v>49119</v>
      </c>
      <c r="N163" t="s">
        <v>887</v>
      </c>
      <c r="O163" s="7">
        <v>50</v>
      </c>
      <c r="R163" t="s">
        <v>653</v>
      </c>
      <c r="S163" t="s">
        <v>654</v>
      </c>
      <c r="T163" s="11">
        <v>60.6</v>
      </c>
      <c r="U163" t="s">
        <v>709</v>
      </c>
      <c r="V163" t="s">
        <v>710</v>
      </c>
      <c r="W163" t="s">
        <v>711</v>
      </c>
      <c r="X163" t="s">
        <v>658</v>
      </c>
      <c r="Y163" t="s">
        <v>659</v>
      </c>
      <c r="Z163" t="s">
        <v>660</v>
      </c>
      <c r="AB163">
        <v>594527.1</v>
      </c>
      <c r="AC163">
        <v>3246</v>
      </c>
      <c r="AD163" s="5">
        <v>37011.875</v>
      </c>
      <c r="AE163" s="5">
        <v>37011.875</v>
      </c>
    </row>
    <row r="164" spans="1:31" x14ac:dyDescent="0.25">
      <c r="A164" s="71">
        <f t="shared" si="8"/>
        <v>37008</v>
      </c>
      <c r="B164" s="71" t="str">
        <f t="shared" si="9"/>
        <v>US East Power</v>
      </c>
      <c r="C164" s="72">
        <f t="shared" si="10"/>
        <v>3200</v>
      </c>
      <c r="D164" s="72">
        <f t="shared" si="11"/>
        <v>16</v>
      </c>
      <c r="E164" s="3">
        <v>1177544</v>
      </c>
      <c r="F164" s="5">
        <v>37008.309525463003</v>
      </c>
      <c r="G164" t="s">
        <v>727</v>
      </c>
      <c r="H164" t="s">
        <v>648</v>
      </c>
      <c r="I164" t="s">
        <v>649</v>
      </c>
      <c r="K164" t="s">
        <v>650</v>
      </c>
      <c r="L164" t="s">
        <v>690</v>
      </c>
      <c r="M164">
        <v>49213</v>
      </c>
      <c r="N164" t="s">
        <v>918</v>
      </c>
      <c r="O164" s="7">
        <v>50</v>
      </c>
      <c r="R164" t="s">
        <v>653</v>
      </c>
      <c r="S164" t="s">
        <v>654</v>
      </c>
      <c r="T164" s="11">
        <v>76</v>
      </c>
      <c r="U164" t="s">
        <v>709</v>
      </c>
      <c r="V164" t="s">
        <v>710</v>
      </c>
      <c r="W164" t="s">
        <v>711</v>
      </c>
      <c r="X164" t="s">
        <v>658</v>
      </c>
      <c r="Y164" t="s">
        <v>659</v>
      </c>
      <c r="Z164" t="s">
        <v>660</v>
      </c>
      <c r="AB164">
        <v>594533.1</v>
      </c>
      <c r="AC164">
        <v>3246</v>
      </c>
      <c r="AD164" s="5">
        <v>37012.875</v>
      </c>
      <c r="AE164" s="5">
        <v>37015.875</v>
      </c>
    </row>
    <row r="165" spans="1:31" x14ac:dyDescent="0.25">
      <c r="A165" s="71">
        <f t="shared" si="8"/>
        <v>37008</v>
      </c>
      <c r="B165" s="71" t="str">
        <f t="shared" si="9"/>
        <v>US West Power</v>
      </c>
      <c r="C165" s="72">
        <f t="shared" si="10"/>
        <v>400</v>
      </c>
      <c r="D165" s="72">
        <f t="shared" si="11"/>
        <v>3</v>
      </c>
      <c r="E165" s="3">
        <v>1178476</v>
      </c>
      <c r="F165" s="5">
        <v>37008.349074074104</v>
      </c>
      <c r="G165" t="s">
        <v>902</v>
      </c>
      <c r="H165" t="s">
        <v>734</v>
      </c>
      <c r="I165" t="s">
        <v>649</v>
      </c>
      <c r="K165" t="s">
        <v>650</v>
      </c>
      <c r="L165" t="s">
        <v>662</v>
      </c>
      <c r="M165">
        <v>29487</v>
      </c>
      <c r="N165" t="s">
        <v>969</v>
      </c>
      <c r="P165" s="7">
        <v>25</v>
      </c>
      <c r="R165" t="s">
        <v>653</v>
      </c>
      <c r="S165" t="s">
        <v>654</v>
      </c>
      <c r="T165" s="11">
        <v>340</v>
      </c>
      <c r="U165" t="s">
        <v>735</v>
      </c>
      <c r="V165" t="s">
        <v>930</v>
      </c>
      <c r="W165" t="s">
        <v>671</v>
      </c>
      <c r="X165" t="s">
        <v>658</v>
      </c>
      <c r="Y165" t="s">
        <v>659</v>
      </c>
      <c r="Z165" t="s">
        <v>660</v>
      </c>
      <c r="AA165">
        <v>96004381</v>
      </c>
      <c r="AB165">
        <v>594731.1</v>
      </c>
      <c r="AC165">
        <v>12</v>
      </c>
      <c r="AD165" s="5">
        <v>37011.875</v>
      </c>
      <c r="AE165" s="5">
        <v>37011.875</v>
      </c>
    </row>
    <row r="166" spans="1:31" x14ac:dyDescent="0.25">
      <c r="A166" s="71">
        <f t="shared" si="8"/>
        <v>37008</v>
      </c>
      <c r="B166" s="71" t="str">
        <f t="shared" si="9"/>
        <v>US East Power</v>
      </c>
      <c r="C166" s="72">
        <f t="shared" si="10"/>
        <v>3200</v>
      </c>
      <c r="D166" s="72">
        <f t="shared" si="11"/>
        <v>16</v>
      </c>
      <c r="E166" s="3">
        <v>1178556</v>
      </c>
      <c r="F166" s="5">
        <v>37008.3514699074</v>
      </c>
      <c r="G166" t="s">
        <v>727</v>
      </c>
      <c r="H166" t="s">
        <v>648</v>
      </c>
      <c r="I166" t="s">
        <v>649</v>
      </c>
      <c r="K166" t="s">
        <v>650</v>
      </c>
      <c r="L166" t="s">
        <v>690</v>
      </c>
      <c r="M166">
        <v>49213</v>
      </c>
      <c r="N166" t="s">
        <v>918</v>
      </c>
      <c r="O166" s="7">
        <v>50</v>
      </c>
      <c r="R166" t="s">
        <v>653</v>
      </c>
      <c r="S166" t="s">
        <v>654</v>
      </c>
      <c r="T166" s="11">
        <v>80.5</v>
      </c>
      <c r="U166" t="s">
        <v>709</v>
      </c>
      <c r="V166" t="s">
        <v>710</v>
      </c>
      <c r="W166" t="s">
        <v>711</v>
      </c>
      <c r="X166" t="s">
        <v>658</v>
      </c>
      <c r="Y166" t="s">
        <v>659</v>
      </c>
      <c r="Z166" t="s">
        <v>660</v>
      </c>
      <c r="AB166">
        <v>594744.1</v>
      </c>
      <c r="AC166">
        <v>3246</v>
      </c>
      <c r="AD166" s="5">
        <v>37012.875</v>
      </c>
      <c r="AE166" s="5">
        <v>37015.875</v>
      </c>
    </row>
    <row r="167" spans="1:31" x14ac:dyDescent="0.25">
      <c r="A167" s="71">
        <f t="shared" si="8"/>
        <v>37008</v>
      </c>
      <c r="B167" s="71" t="str">
        <f t="shared" si="9"/>
        <v>US West Power</v>
      </c>
      <c r="C167" s="72">
        <f t="shared" si="10"/>
        <v>400</v>
      </c>
      <c r="D167" s="72">
        <f t="shared" si="11"/>
        <v>3</v>
      </c>
      <c r="E167" s="3">
        <v>1178721</v>
      </c>
      <c r="F167" s="5">
        <v>37008.355798611097</v>
      </c>
      <c r="G167" t="s">
        <v>902</v>
      </c>
      <c r="H167" t="s">
        <v>734</v>
      </c>
      <c r="I167" t="s">
        <v>649</v>
      </c>
      <c r="K167" t="s">
        <v>650</v>
      </c>
      <c r="L167" t="s">
        <v>662</v>
      </c>
      <c r="M167">
        <v>29487</v>
      </c>
      <c r="N167" t="s">
        <v>969</v>
      </c>
      <c r="P167" s="7">
        <v>25</v>
      </c>
      <c r="R167" t="s">
        <v>653</v>
      </c>
      <c r="S167" t="s">
        <v>654</v>
      </c>
      <c r="T167" s="11">
        <v>353</v>
      </c>
      <c r="U167" t="s">
        <v>735</v>
      </c>
      <c r="V167" t="s">
        <v>930</v>
      </c>
      <c r="W167" t="s">
        <v>671</v>
      </c>
      <c r="X167" t="s">
        <v>658</v>
      </c>
      <c r="Y167" t="s">
        <v>659</v>
      </c>
      <c r="Z167" t="s">
        <v>660</v>
      </c>
      <c r="AA167">
        <v>96004381</v>
      </c>
      <c r="AB167">
        <v>594763.1</v>
      </c>
      <c r="AC167">
        <v>12</v>
      </c>
      <c r="AD167" s="5">
        <v>37011.875</v>
      </c>
      <c r="AE167" s="5">
        <v>37011.875</v>
      </c>
    </row>
    <row r="168" spans="1:31" x14ac:dyDescent="0.25">
      <c r="A168" s="71">
        <f t="shared" si="8"/>
        <v>37008</v>
      </c>
      <c r="B168" s="71" t="str">
        <f t="shared" si="9"/>
        <v>Natural Gas</v>
      </c>
      <c r="C168" s="72">
        <f t="shared" si="10"/>
        <v>620000</v>
      </c>
      <c r="D168" s="72">
        <f t="shared" si="11"/>
        <v>155</v>
      </c>
      <c r="E168" s="3">
        <v>1178858</v>
      </c>
      <c r="F168" s="5">
        <v>37008.3590162037</v>
      </c>
      <c r="G168" t="s">
        <v>719</v>
      </c>
      <c r="H168" t="s">
        <v>734</v>
      </c>
      <c r="I168" t="s">
        <v>649</v>
      </c>
      <c r="K168" t="s">
        <v>679</v>
      </c>
      <c r="L168" t="s">
        <v>696</v>
      </c>
      <c r="M168">
        <v>49365</v>
      </c>
      <c r="N168" t="s">
        <v>970</v>
      </c>
      <c r="O168" s="7">
        <v>20000</v>
      </c>
      <c r="R168" t="s">
        <v>682</v>
      </c>
      <c r="S168" t="s">
        <v>654</v>
      </c>
      <c r="T168" s="11">
        <v>4.8849999999999998</v>
      </c>
      <c r="U168" t="s">
        <v>925</v>
      </c>
      <c r="V168" t="s">
        <v>776</v>
      </c>
      <c r="W168" t="s">
        <v>777</v>
      </c>
      <c r="X168" t="s">
        <v>686</v>
      </c>
      <c r="Y168" t="s">
        <v>659</v>
      </c>
      <c r="Z168" t="s">
        <v>687</v>
      </c>
      <c r="AA168">
        <v>96045266</v>
      </c>
      <c r="AB168" t="s">
        <v>971</v>
      </c>
      <c r="AC168">
        <v>53350</v>
      </c>
      <c r="AD168" s="5">
        <v>37012.607638888898</v>
      </c>
      <c r="AE168" s="5">
        <v>37042.607638888898</v>
      </c>
    </row>
    <row r="169" spans="1:31" x14ac:dyDescent="0.25">
      <c r="A169" s="71">
        <f t="shared" si="8"/>
        <v>37008</v>
      </c>
      <c r="B169" s="71" t="str">
        <f t="shared" si="9"/>
        <v>Natural Gas</v>
      </c>
      <c r="C169" s="72">
        <f t="shared" si="10"/>
        <v>3100000</v>
      </c>
      <c r="D169" s="72">
        <f t="shared" si="11"/>
        <v>775</v>
      </c>
      <c r="E169" s="3">
        <v>1178868</v>
      </c>
      <c r="F169" s="5">
        <v>37008.359456018501</v>
      </c>
      <c r="G169" t="s">
        <v>719</v>
      </c>
      <c r="H169" t="s">
        <v>734</v>
      </c>
      <c r="I169" t="s">
        <v>649</v>
      </c>
      <c r="K169" t="s">
        <v>679</v>
      </c>
      <c r="L169" t="s">
        <v>696</v>
      </c>
      <c r="M169">
        <v>49365</v>
      </c>
      <c r="N169" t="s">
        <v>970</v>
      </c>
      <c r="O169" s="7">
        <v>100000</v>
      </c>
      <c r="R169" t="s">
        <v>682</v>
      </c>
      <c r="S169" t="s">
        <v>654</v>
      </c>
      <c r="T169" s="11">
        <v>4.8849999999999998</v>
      </c>
      <c r="U169" t="s">
        <v>925</v>
      </c>
      <c r="V169" t="s">
        <v>776</v>
      </c>
      <c r="W169" t="s">
        <v>777</v>
      </c>
      <c r="X169" t="s">
        <v>686</v>
      </c>
      <c r="Y169" t="s">
        <v>659</v>
      </c>
      <c r="Z169" t="s">
        <v>687</v>
      </c>
      <c r="AA169">
        <v>96045266</v>
      </c>
      <c r="AB169" t="s">
        <v>972</v>
      </c>
      <c r="AC169">
        <v>53350</v>
      </c>
      <c r="AD169" s="5">
        <v>37012.607638888898</v>
      </c>
      <c r="AE169" s="5">
        <v>37042.607638888898</v>
      </c>
    </row>
    <row r="170" spans="1:31" x14ac:dyDescent="0.25">
      <c r="A170" s="71">
        <f t="shared" si="8"/>
        <v>37008</v>
      </c>
      <c r="B170" s="71" t="str">
        <f t="shared" si="9"/>
        <v>US East Power</v>
      </c>
      <c r="C170" s="72">
        <f t="shared" si="10"/>
        <v>800</v>
      </c>
      <c r="D170" s="72">
        <f t="shared" si="11"/>
        <v>4</v>
      </c>
      <c r="E170" s="3">
        <v>1179176</v>
      </c>
      <c r="F170" s="5">
        <v>37008.365532407399</v>
      </c>
      <c r="G170" t="s">
        <v>727</v>
      </c>
      <c r="H170" t="s">
        <v>648</v>
      </c>
      <c r="I170" t="s">
        <v>649</v>
      </c>
      <c r="K170" t="s">
        <v>650</v>
      </c>
      <c r="L170" t="s">
        <v>690</v>
      </c>
      <c r="M170">
        <v>49119</v>
      </c>
      <c r="N170" t="s">
        <v>887</v>
      </c>
      <c r="O170" s="7">
        <v>50</v>
      </c>
      <c r="R170" t="s">
        <v>653</v>
      </c>
      <c r="S170" t="s">
        <v>654</v>
      </c>
      <c r="T170" s="11">
        <v>59.8</v>
      </c>
      <c r="U170" t="s">
        <v>709</v>
      </c>
      <c r="V170" t="s">
        <v>710</v>
      </c>
      <c r="W170" t="s">
        <v>711</v>
      </c>
      <c r="X170" t="s">
        <v>658</v>
      </c>
      <c r="Y170" t="s">
        <v>659</v>
      </c>
      <c r="Z170" t="s">
        <v>660</v>
      </c>
      <c r="AB170">
        <v>594816.1</v>
      </c>
      <c r="AC170">
        <v>3246</v>
      </c>
      <c r="AD170" s="5">
        <v>37011.875</v>
      </c>
      <c r="AE170" s="5">
        <v>37011.875</v>
      </c>
    </row>
    <row r="171" spans="1:31" x14ac:dyDescent="0.25">
      <c r="A171" s="71">
        <f t="shared" si="8"/>
        <v>37008</v>
      </c>
      <c r="B171" s="71" t="str">
        <f t="shared" si="9"/>
        <v>Natural Gas</v>
      </c>
      <c r="C171" s="72">
        <f t="shared" si="10"/>
        <v>310000</v>
      </c>
      <c r="D171" s="72">
        <f t="shared" si="11"/>
        <v>92.999999999999986</v>
      </c>
      <c r="E171" s="3">
        <v>1179917</v>
      </c>
      <c r="F171" s="5">
        <v>37008.383009259298</v>
      </c>
      <c r="G171" t="s">
        <v>768</v>
      </c>
      <c r="H171" t="s">
        <v>648</v>
      </c>
      <c r="I171" t="s">
        <v>649</v>
      </c>
      <c r="K171" t="s">
        <v>679</v>
      </c>
      <c r="L171" t="s">
        <v>696</v>
      </c>
      <c r="M171">
        <v>28311</v>
      </c>
      <c r="N171" t="s">
        <v>973</v>
      </c>
      <c r="P171" s="7">
        <v>10000</v>
      </c>
      <c r="R171" t="s">
        <v>682</v>
      </c>
      <c r="S171" t="s">
        <v>654</v>
      </c>
      <c r="T171" s="11">
        <v>4.4000000000000004</v>
      </c>
      <c r="U171" t="s">
        <v>683</v>
      </c>
      <c r="V171" t="s">
        <v>974</v>
      </c>
      <c r="W171" t="s">
        <v>975</v>
      </c>
      <c r="X171" t="s">
        <v>686</v>
      </c>
      <c r="Y171" t="s">
        <v>659</v>
      </c>
      <c r="Z171" t="s">
        <v>687</v>
      </c>
      <c r="AA171">
        <v>96011840</v>
      </c>
      <c r="AB171" t="s">
        <v>976</v>
      </c>
      <c r="AC171">
        <v>57508</v>
      </c>
      <c r="AD171" s="5">
        <v>37012.875</v>
      </c>
      <c r="AE171" s="5">
        <v>37042.875</v>
      </c>
    </row>
    <row r="172" spans="1:31" x14ac:dyDescent="0.25">
      <c r="A172" s="71">
        <f t="shared" si="8"/>
        <v>37008</v>
      </c>
      <c r="B172" s="71" t="str">
        <f t="shared" si="9"/>
        <v>Natural Gas</v>
      </c>
      <c r="C172" s="72">
        <f t="shared" si="10"/>
        <v>310000</v>
      </c>
      <c r="D172" s="72">
        <f t="shared" si="11"/>
        <v>77.5</v>
      </c>
      <c r="E172" s="3">
        <v>1180324</v>
      </c>
      <c r="F172" s="5">
        <v>37008.395219907397</v>
      </c>
      <c r="G172" t="s">
        <v>695</v>
      </c>
      <c r="H172" t="s">
        <v>734</v>
      </c>
      <c r="I172" t="s">
        <v>649</v>
      </c>
      <c r="K172" t="s">
        <v>679</v>
      </c>
      <c r="L172" t="s">
        <v>680</v>
      </c>
      <c r="M172">
        <v>34000</v>
      </c>
      <c r="N172" t="s">
        <v>977</v>
      </c>
      <c r="P172" s="7">
        <v>10000</v>
      </c>
      <c r="R172" t="s">
        <v>682</v>
      </c>
      <c r="S172" t="s">
        <v>654</v>
      </c>
      <c r="T172" s="11">
        <v>3.7499999999999999E-2</v>
      </c>
      <c r="U172" t="s">
        <v>925</v>
      </c>
      <c r="V172" t="s">
        <v>776</v>
      </c>
      <c r="W172" t="s">
        <v>777</v>
      </c>
      <c r="X172" t="s">
        <v>686</v>
      </c>
      <c r="Y172" t="s">
        <v>659</v>
      </c>
      <c r="Z172" t="s">
        <v>687</v>
      </c>
      <c r="AA172">
        <v>96021110</v>
      </c>
      <c r="AB172" t="s">
        <v>978</v>
      </c>
      <c r="AC172">
        <v>57399</v>
      </c>
      <c r="AD172" s="5">
        <v>37073</v>
      </c>
      <c r="AE172" s="5">
        <v>37103</v>
      </c>
    </row>
    <row r="173" spans="1:31" x14ac:dyDescent="0.25">
      <c r="A173" s="71">
        <f t="shared" si="8"/>
        <v>37008</v>
      </c>
      <c r="B173" s="71" t="str">
        <f t="shared" si="9"/>
        <v>US East Power</v>
      </c>
      <c r="C173" s="72">
        <f t="shared" si="10"/>
        <v>73600</v>
      </c>
      <c r="D173" s="72">
        <f t="shared" si="11"/>
        <v>368</v>
      </c>
      <c r="E173" s="3">
        <v>1180778</v>
      </c>
      <c r="F173" s="5">
        <v>37008.417384259301</v>
      </c>
      <c r="G173" t="s">
        <v>736</v>
      </c>
      <c r="H173" t="s">
        <v>648</v>
      </c>
      <c r="I173" t="s">
        <v>649</v>
      </c>
      <c r="K173" t="s">
        <v>650</v>
      </c>
      <c r="L173" t="s">
        <v>690</v>
      </c>
      <c r="M173">
        <v>33009</v>
      </c>
      <c r="N173" t="s">
        <v>859</v>
      </c>
      <c r="O173" s="7">
        <v>50</v>
      </c>
      <c r="R173" t="s">
        <v>653</v>
      </c>
      <c r="S173" t="s">
        <v>654</v>
      </c>
      <c r="T173" s="11">
        <v>57</v>
      </c>
      <c r="U173" t="s">
        <v>692</v>
      </c>
      <c r="V173" t="s">
        <v>848</v>
      </c>
      <c r="W173" t="s">
        <v>694</v>
      </c>
      <c r="X173" t="s">
        <v>658</v>
      </c>
      <c r="Y173" t="s">
        <v>659</v>
      </c>
      <c r="Z173" t="s">
        <v>660</v>
      </c>
      <c r="AA173">
        <v>96004396</v>
      </c>
      <c r="AB173">
        <v>594969.1</v>
      </c>
      <c r="AC173">
        <v>64245</v>
      </c>
      <c r="AD173" s="5">
        <v>37165.715972222199</v>
      </c>
      <c r="AE173" s="5">
        <v>37256.715972222199</v>
      </c>
    </row>
    <row r="174" spans="1:31" x14ac:dyDescent="0.25">
      <c r="A174" s="71">
        <f t="shared" si="8"/>
        <v>37008</v>
      </c>
      <c r="B174" s="71" t="str">
        <f t="shared" si="9"/>
        <v>US East Power</v>
      </c>
      <c r="C174" s="72">
        <f t="shared" si="10"/>
        <v>20000</v>
      </c>
      <c r="D174" s="72">
        <f t="shared" si="11"/>
        <v>100</v>
      </c>
      <c r="E174" s="3">
        <v>1180938</v>
      </c>
      <c r="F174" s="5">
        <v>37008.423715277801</v>
      </c>
      <c r="G174" t="s">
        <v>727</v>
      </c>
      <c r="H174" t="s">
        <v>648</v>
      </c>
      <c r="I174" t="s">
        <v>649</v>
      </c>
      <c r="K174" t="s">
        <v>650</v>
      </c>
      <c r="L174" t="s">
        <v>690</v>
      </c>
      <c r="M174">
        <v>49157</v>
      </c>
      <c r="N174" t="s">
        <v>979</v>
      </c>
      <c r="O174" s="7">
        <v>50</v>
      </c>
      <c r="R174" t="s">
        <v>653</v>
      </c>
      <c r="S174" t="s">
        <v>654</v>
      </c>
      <c r="T174" s="11">
        <v>54.5</v>
      </c>
      <c r="U174" t="s">
        <v>709</v>
      </c>
      <c r="V174" t="s">
        <v>710</v>
      </c>
      <c r="W174" t="s">
        <v>711</v>
      </c>
      <c r="X174" t="s">
        <v>658</v>
      </c>
      <c r="Y174" t="s">
        <v>659</v>
      </c>
      <c r="Z174" t="s">
        <v>660</v>
      </c>
      <c r="AB174">
        <v>594975.1</v>
      </c>
      <c r="AC174">
        <v>3246</v>
      </c>
      <c r="AD174" s="5">
        <v>37018.875</v>
      </c>
      <c r="AE174" s="5">
        <v>37042.875</v>
      </c>
    </row>
    <row r="175" spans="1:31" x14ac:dyDescent="0.25">
      <c r="A175" s="71">
        <f t="shared" si="8"/>
        <v>37008</v>
      </c>
      <c r="B175" s="71" t="str">
        <f t="shared" si="9"/>
        <v>CAN Power</v>
      </c>
      <c r="C175" s="72">
        <f t="shared" si="10"/>
        <v>12400</v>
      </c>
      <c r="D175" s="72">
        <f t="shared" si="11"/>
        <v>93</v>
      </c>
      <c r="E175" s="3">
        <v>1180960</v>
      </c>
      <c r="F175" s="5">
        <v>37008.425439814797</v>
      </c>
      <c r="G175" t="s">
        <v>980</v>
      </c>
      <c r="H175" t="s">
        <v>648</v>
      </c>
      <c r="I175" t="s">
        <v>649</v>
      </c>
      <c r="K175" t="s">
        <v>650</v>
      </c>
      <c r="L175" t="s">
        <v>981</v>
      </c>
      <c r="M175">
        <v>47110</v>
      </c>
      <c r="N175" t="s">
        <v>982</v>
      </c>
      <c r="P175" s="7">
        <v>25</v>
      </c>
      <c r="R175" t="s">
        <v>983</v>
      </c>
      <c r="S175" t="s">
        <v>984</v>
      </c>
      <c r="T175" s="11">
        <v>110</v>
      </c>
      <c r="U175" t="s">
        <v>985</v>
      </c>
      <c r="V175" t="s">
        <v>986</v>
      </c>
      <c r="W175" t="s">
        <v>987</v>
      </c>
      <c r="X175" t="s">
        <v>658</v>
      </c>
      <c r="Y175" t="s">
        <v>659</v>
      </c>
      <c r="Z175" t="s">
        <v>773</v>
      </c>
      <c r="AA175">
        <v>96001822</v>
      </c>
      <c r="AB175">
        <v>594978.1</v>
      </c>
      <c r="AC175">
        <v>48528</v>
      </c>
      <c r="AD175" s="5">
        <v>37012</v>
      </c>
      <c r="AE175" s="5">
        <v>37042</v>
      </c>
    </row>
    <row r="176" spans="1:31" x14ac:dyDescent="0.25">
      <c r="A176" s="71">
        <f t="shared" si="8"/>
        <v>37008</v>
      </c>
      <c r="B176" s="71" t="str">
        <f t="shared" si="9"/>
        <v>US East Power</v>
      </c>
      <c r="C176" s="72">
        <f t="shared" si="10"/>
        <v>3200</v>
      </c>
      <c r="D176" s="72">
        <f t="shared" si="11"/>
        <v>16</v>
      </c>
      <c r="E176" s="3">
        <v>1181711</v>
      </c>
      <c r="F176" s="5">
        <v>37008.489907407398</v>
      </c>
      <c r="G176" t="s">
        <v>869</v>
      </c>
      <c r="H176" t="s">
        <v>734</v>
      </c>
      <c r="I176" t="s">
        <v>649</v>
      </c>
      <c r="K176" t="s">
        <v>650</v>
      </c>
      <c r="L176" t="s">
        <v>786</v>
      </c>
      <c r="M176">
        <v>49345</v>
      </c>
      <c r="N176" t="s">
        <v>988</v>
      </c>
      <c r="O176" s="7">
        <v>50</v>
      </c>
      <c r="R176" t="s">
        <v>653</v>
      </c>
      <c r="S176" t="s">
        <v>654</v>
      </c>
      <c r="T176" s="11">
        <v>57</v>
      </c>
      <c r="U176" t="s">
        <v>781</v>
      </c>
      <c r="V176" t="s">
        <v>789</v>
      </c>
      <c r="W176" t="s">
        <v>706</v>
      </c>
      <c r="X176" t="s">
        <v>658</v>
      </c>
      <c r="Y176" t="s">
        <v>659</v>
      </c>
      <c r="Z176" t="s">
        <v>687</v>
      </c>
      <c r="AB176">
        <v>595121.1</v>
      </c>
      <c r="AC176">
        <v>69121</v>
      </c>
      <c r="AD176" s="5">
        <v>37012.875</v>
      </c>
      <c r="AE176" s="5">
        <v>37015.875</v>
      </c>
    </row>
    <row r="177" spans="1:31" x14ac:dyDescent="0.25">
      <c r="A177" s="71">
        <f t="shared" si="8"/>
        <v>37008</v>
      </c>
      <c r="B177" s="71" t="str">
        <f t="shared" si="9"/>
        <v>US West Power</v>
      </c>
      <c r="C177" s="72">
        <f t="shared" si="10"/>
        <v>12400</v>
      </c>
      <c r="D177" s="72">
        <f t="shared" si="11"/>
        <v>93</v>
      </c>
      <c r="E177" s="3">
        <v>1181882</v>
      </c>
      <c r="F177" s="5">
        <v>37008.509131944404</v>
      </c>
      <c r="G177" t="s">
        <v>732</v>
      </c>
      <c r="H177" t="s">
        <v>648</v>
      </c>
      <c r="I177" t="s">
        <v>649</v>
      </c>
      <c r="K177" t="s">
        <v>650</v>
      </c>
      <c r="L177" t="s">
        <v>662</v>
      </c>
      <c r="M177">
        <v>38571</v>
      </c>
      <c r="N177" t="s">
        <v>989</v>
      </c>
      <c r="P177" s="7">
        <v>25</v>
      </c>
      <c r="R177" t="s">
        <v>653</v>
      </c>
      <c r="S177" t="s">
        <v>654</v>
      </c>
      <c r="T177" s="11">
        <v>154</v>
      </c>
      <c r="U177" t="s">
        <v>674</v>
      </c>
      <c r="V177" t="s">
        <v>906</v>
      </c>
      <c r="W177" t="s">
        <v>671</v>
      </c>
      <c r="X177" t="s">
        <v>658</v>
      </c>
      <c r="Y177" t="s">
        <v>659</v>
      </c>
      <c r="Z177" t="s">
        <v>660</v>
      </c>
      <c r="AA177">
        <v>96019669</v>
      </c>
      <c r="AB177">
        <v>595180.1</v>
      </c>
      <c r="AC177">
        <v>9409</v>
      </c>
      <c r="AD177" s="5">
        <v>37012.875</v>
      </c>
      <c r="AE177" s="5">
        <v>37042.875</v>
      </c>
    </row>
    <row r="178" spans="1:31" x14ac:dyDescent="0.25">
      <c r="A178" s="71">
        <f t="shared" si="8"/>
        <v>37008</v>
      </c>
      <c r="B178" s="71" t="str">
        <f t="shared" si="9"/>
        <v>US East Power</v>
      </c>
      <c r="C178" s="72">
        <f t="shared" si="10"/>
        <v>800</v>
      </c>
      <c r="D178" s="72">
        <f t="shared" si="11"/>
        <v>4</v>
      </c>
      <c r="E178" s="3">
        <v>1182166</v>
      </c>
      <c r="F178" s="5">
        <v>37008.553124999999</v>
      </c>
      <c r="G178" t="s">
        <v>689</v>
      </c>
      <c r="H178" t="s">
        <v>648</v>
      </c>
      <c r="I178" t="s">
        <v>649</v>
      </c>
      <c r="K178" t="s">
        <v>650</v>
      </c>
      <c r="L178" t="s">
        <v>786</v>
      </c>
      <c r="M178">
        <v>49147</v>
      </c>
      <c r="N178" t="s">
        <v>990</v>
      </c>
      <c r="O178" s="7">
        <v>50</v>
      </c>
      <c r="R178" t="s">
        <v>653</v>
      </c>
      <c r="S178" t="s">
        <v>654</v>
      </c>
      <c r="T178" s="11">
        <v>50</v>
      </c>
      <c r="U178" t="s">
        <v>788</v>
      </c>
      <c r="V178" t="s">
        <v>789</v>
      </c>
      <c r="W178" t="s">
        <v>706</v>
      </c>
      <c r="X178" t="s">
        <v>658</v>
      </c>
      <c r="Y178" t="s">
        <v>659</v>
      </c>
      <c r="Z178" t="s">
        <v>687</v>
      </c>
      <c r="AA178">
        <v>96051537</v>
      </c>
      <c r="AB178">
        <v>595315.1</v>
      </c>
      <c r="AC178">
        <v>66682</v>
      </c>
      <c r="AD178" s="5">
        <v>37011.875</v>
      </c>
      <c r="AE178" s="5">
        <v>37011.875</v>
      </c>
    </row>
    <row r="179" spans="1:31" x14ac:dyDescent="0.25">
      <c r="A179" s="71">
        <f t="shared" si="8"/>
        <v>37008</v>
      </c>
      <c r="B179" s="71" t="str">
        <f t="shared" si="9"/>
        <v>US East Power</v>
      </c>
      <c r="C179" s="72">
        <f t="shared" si="10"/>
        <v>800</v>
      </c>
      <c r="D179" s="72">
        <f t="shared" si="11"/>
        <v>4</v>
      </c>
      <c r="E179" s="3">
        <v>1182202</v>
      </c>
      <c r="F179" s="5">
        <v>37008.560532407399</v>
      </c>
      <c r="G179" t="s">
        <v>689</v>
      </c>
      <c r="H179" t="s">
        <v>648</v>
      </c>
      <c r="I179" t="s">
        <v>649</v>
      </c>
      <c r="K179" t="s">
        <v>650</v>
      </c>
      <c r="L179" t="s">
        <v>786</v>
      </c>
      <c r="M179">
        <v>49147</v>
      </c>
      <c r="N179" t="s">
        <v>990</v>
      </c>
      <c r="P179" s="7">
        <v>50</v>
      </c>
      <c r="R179" t="s">
        <v>653</v>
      </c>
      <c r="S179" t="s">
        <v>654</v>
      </c>
      <c r="T179" s="11">
        <v>50</v>
      </c>
      <c r="U179" t="s">
        <v>788</v>
      </c>
      <c r="V179" t="s">
        <v>789</v>
      </c>
      <c r="W179" t="s">
        <v>706</v>
      </c>
      <c r="X179" t="s">
        <v>658</v>
      </c>
      <c r="Y179" t="s">
        <v>659</v>
      </c>
      <c r="Z179" t="s">
        <v>687</v>
      </c>
      <c r="AA179">
        <v>96051537</v>
      </c>
      <c r="AB179">
        <v>595332.1</v>
      </c>
      <c r="AC179">
        <v>66682</v>
      </c>
      <c r="AD179" s="5">
        <v>37011.875</v>
      </c>
      <c r="AE179" s="5">
        <v>37011.875</v>
      </c>
    </row>
    <row r="180" spans="1:31" x14ac:dyDescent="0.25">
      <c r="A180" s="71">
        <f t="shared" si="8"/>
        <v>37011</v>
      </c>
      <c r="B180" s="71" t="str">
        <f t="shared" si="9"/>
        <v>US East Power</v>
      </c>
      <c r="C180" s="72">
        <f t="shared" si="10"/>
        <v>800</v>
      </c>
      <c r="D180" s="72">
        <f t="shared" si="11"/>
        <v>4</v>
      </c>
      <c r="E180" s="3">
        <v>1183084</v>
      </c>
      <c r="F180" s="5">
        <v>37011.278368055602</v>
      </c>
      <c r="G180" t="s">
        <v>814</v>
      </c>
      <c r="H180" t="s">
        <v>648</v>
      </c>
      <c r="I180" t="s">
        <v>649</v>
      </c>
      <c r="K180" t="s">
        <v>650</v>
      </c>
      <c r="L180" t="s">
        <v>690</v>
      </c>
      <c r="M180">
        <v>29088</v>
      </c>
      <c r="N180" t="s">
        <v>995</v>
      </c>
      <c r="O180" s="7">
        <v>50</v>
      </c>
      <c r="R180" t="s">
        <v>653</v>
      </c>
      <c r="S180" t="s">
        <v>654</v>
      </c>
      <c r="T180" s="11">
        <v>55.5</v>
      </c>
      <c r="U180" t="s">
        <v>709</v>
      </c>
      <c r="V180" t="s">
        <v>710</v>
      </c>
      <c r="W180" t="s">
        <v>711</v>
      </c>
      <c r="X180" t="s">
        <v>658</v>
      </c>
      <c r="Y180" t="s">
        <v>659</v>
      </c>
      <c r="Z180" t="s">
        <v>660</v>
      </c>
      <c r="AA180">
        <v>96057479</v>
      </c>
      <c r="AB180" t="s">
        <v>996</v>
      </c>
      <c r="AC180">
        <v>55134</v>
      </c>
      <c r="AD180" s="5">
        <v>37012.875</v>
      </c>
      <c r="AE180" s="5">
        <v>37012.875</v>
      </c>
    </row>
    <row r="181" spans="1:31" x14ac:dyDescent="0.25">
      <c r="A181" s="71">
        <f t="shared" si="8"/>
        <v>37011</v>
      </c>
      <c r="B181" s="71" t="str">
        <f t="shared" si="9"/>
        <v>US East Power</v>
      </c>
      <c r="C181" s="72">
        <f t="shared" si="10"/>
        <v>800</v>
      </c>
      <c r="D181" s="72">
        <f t="shared" si="11"/>
        <v>4</v>
      </c>
      <c r="E181" s="3">
        <v>1183357</v>
      </c>
      <c r="F181" s="5">
        <v>37011.315729166701</v>
      </c>
      <c r="G181" t="s">
        <v>717</v>
      </c>
      <c r="H181" t="s">
        <v>648</v>
      </c>
      <c r="I181" t="s">
        <v>649</v>
      </c>
      <c r="K181" t="s">
        <v>650</v>
      </c>
      <c r="L181" t="s">
        <v>690</v>
      </c>
      <c r="M181">
        <v>29088</v>
      </c>
      <c r="N181" t="s">
        <v>995</v>
      </c>
      <c r="P181" s="7">
        <v>50</v>
      </c>
      <c r="R181" t="s">
        <v>653</v>
      </c>
      <c r="S181" t="s">
        <v>654</v>
      </c>
      <c r="T181" s="11">
        <v>55</v>
      </c>
      <c r="U181" t="s">
        <v>709</v>
      </c>
      <c r="V181" t="s">
        <v>710</v>
      </c>
      <c r="W181" t="s">
        <v>711</v>
      </c>
      <c r="X181" t="s">
        <v>658</v>
      </c>
      <c r="Y181" t="s">
        <v>659</v>
      </c>
      <c r="Z181" t="s">
        <v>660</v>
      </c>
      <c r="AA181">
        <v>96006417</v>
      </c>
      <c r="AB181">
        <v>596032.1</v>
      </c>
      <c r="AC181">
        <v>56264</v>
      </c>
      <c r="AD181" s="5">
        <v>37012.875</v>
      </c>
      <c r="AE181" s="5">
        <v>37012.875</v>
      </c>
    </row>
    <row r="182" spans="1:31" x14ac:dyDescent="0.25">
      <c r="A182" s="71">
        <f t="shared" si="8"/>
        <v>37011</v>
      </c>
      <c r="B182" s="71" t="str">
        <f t="shared" si="9"/>
        <v>US East Power</v>
      </c>
      <c r="C182" s="72">
        <f t="shared" si="10"/>
        <v>20000</v>
      </c>
      <c r="D182" s="72">
        <f t="shared" si="11"/>
        <v>100</v>
      </c>
      <c r="E182" s="3">
        <v>1183478</v>
      </c>
      <c r="F182" s="5">
        <v>37011.323773148099</v>
      </c>
      <c r="G182" t="s">
        <v>727</v>
      </c>
      <c r="H182" t="s">
        <v>648</v>
      </c>
      <c r="I182" t="s">
        <v>649</v>
      </c>
      <c r="K182" t="s">
        <v>650</v>
      </c>
      <c r="L182" t="s">
        <v>690</v>
      </c>
      <c r="M182">
        <v>49157</v>
      </c>
      <c r="N182" t="s">
        <v>979</v>
      </c>
      <c r="O182" s="7">
        <v>50</v>
      </c>
      <c r="R182" t="s">
        <v>653</v>
      </c>
      <c r="S182" t="s">
        <v>654</v>
      </c>
      <c r="T182" s="11">
        <v>49.75</v>
      </c>
      <c r="U182" t="s">
        <v>709</v>
      </c>
      <c r="V182" t="s">
        <v>710</v>
      </c>
      <c r="W182" t="s">
        <v>711</v>
      </c>
      <c r="X182" t="s">
        <v>658</v>
      </c>
      <c r="Y182" t="s">
        <v>659</v>
      </c>
      <c r="Z182" t="s">
        <v>660</v>
      </c>
      <c r="AB182">
        <v>596081.1</v>
      </c>
      <c r="AC182">
        <v>3246</v>
      </c>
      <c r="AD182" s="5">
        <v>37018.875</v>
      </c>
      <c r="AE182" s="5">
        <v>37042.875</v>
      </c>
    </row>
    <row r="183" spans="1:31" x14ac:dyDescent="0.25">
      <c r="A183" s="71">
        <f t="shared" si="8"/>
        <v>37011</v>
      </c>
      <c r="B183" s="71" t="str">
        <f t="shared" si="9"/>
        <v>US East Power</v>
      </c>
      <c r="C183" s="72">
        <f t="shared" si="10"/>
        <v>800</v>
      </c>
      <c r="D183" s="72">
        <f t="shared" si="11"/>
        <v>4</v>
      </c>
      <c r="E183" s="3">
        <v>1183491</v>
      </c>
      <c r="F183" s="5">
        <v>37011.324236111097</v>
      </c>
      <c r="G183" t="s">
        <v>717</v>
      </c>
      <c r="H183" t="s">
        <v>648</v>
      </c>
      <c r="I183" t="s">
        <v>649</v>
      </c>
      <c r="K183" t="s">
        <v>650</v>
      </c>
      <c r="L183" t="s">
        <v>690</v>
      </c>
      <c r="M183">
        <v>29088</v>
      </c>
      <c r="N183" t="s">
        <v>995</v>
      </c>
      <c r="P183" s="7">
        <v>50</v>
      </c>
      <c r="R183" t="s">
        <v>653</v>
      </c>
      <c r="S183" t="s">
        <v>654</v>
      </c>
      <c r="T183" s="11">
        <v>54.5</v>
      </c>
      <c r="U183" t="s">
        <v>709</v>
      </c>
      <c r="V183" t="s">
        <v>710</v>
      </c>
      <c r="W183" t="s">
        <v>711</v>
      </c>
      <c r="X183" t="s">
        <v>658</v>
      </c>
      <c r="Y183" t="s">
        <v>659</v>
      </c>
      <c r="Z183" t="s">
        <v>660</v>
      </c>
      <c r="AA183">
        <v>96006417</v>
      </c>
      <c r="AB183">
        <v>596084.1</v>
      </c>
      <c r="AC183">
        <v>56264</v>
      </c>
      <c r="AD183" s="5">
        <v>37012.875</v>
      </c>
      <c r="AE183" s="5">
        <v>37012.875</v>
      </c>
    </row>
    <row r="184" spans="1:31" x14ac:dyDescent="0.25">
      <c r="A184" s="71">
        <f t="shared" si="8"/>
        <v>37011</v>
      </c>
      <c r="B184" s="71" t="str">
        <f t="shared" si="9"/>
        <v>US East Power</v>
      </c>
      <c r="C184" s="72">
        <f t="shared" si="10"/>
        <v>800</v>
      </c>
      <c r="D184" s="72">
        <f t="shared" si="11"/>
        <v>4</v>
      </c>
      <c r="E184" s="3">
        <v>1183561</v>
      </c>
      <c r="F184" s="5">
        <v>37011.329189814802</v>
      </c>
      <c r="G184" t="s">
        <v>717</v>
      </c>
      <c r="H184" t="s">
        <v>648</v>
      </c>
      <c r="I184" t="s">
        <v>649</v>
      </c>
      <c r="K184" t="s">
        <v>650</v>
      </c>
      <c r="L184" t="s">
        <v>690</v>
      </c>
      <c r="M184">
        <v>29088</v>
      </c>
      <c r="N184" t="s">
        <v>995</v>
      </c>
      <c r="P184" s="7">
        <v>50</v>
      </c>
      <c r="R184" t="s">
        <v>653</v>
      </c>
      <c r="S184" t="s">
        <v>654</v>
      </c>
      <c r="T184" s="11">
        <v>54.25</v>
      </c>
      <c r="U184" t="s">
        <v>709</v>
      </c>
      <c r="V184" t="s">
        <v>710</v>
      </c>
      <c r="W184" t="s">
        <v>711</v>
      </c>
      <c r="X184" t="s">
        <v>658</v>
      </c>
      <c r="Y184" t="s">
        <v>659</v>
      </c>
      <c r="Z184" t="s">
        <v>660</v>
      </c>
      <c r="AA184">
        <v>96006417</v>
      </c>
      <c r="AB184">
        <v>596113.1</v>
      </c>
      <c r="AC184">
        <v>56264</v>
      </c>
      <c r="AD184" s="5">
        <v>37012.875</v>
      </c>
      <c r="AE184" s="5">
        <v>37012.875</v>
      </c>
    </row>
    <row r="185" spans="1:31" x14ac:dyDescent="0.25">
      <c r="A185" s="71">
        <f t="shared" si="8"/>
        <v>37011</v>
      </c>
      <c r="B185" s="71" t="str">
        <f t="shared" si="9"/>
        <v>US East Power</v>
      </c>
      <c r="C185" s="72">
        <f t="shared" si="10"/>
        <v>24000</v>
      </c>
      <c r="D185" s="72">
        <f t="shared" si="11"/>
        <v>120</v>
      </c>
      <c r="E185" s="3">
        <v>1183856</v>
      </c>
      <c r="F185" s="5">
        <v>37011.342164351903</v>
      </c>
      <c r="G185" t="s">
        <v>727</v>
      </c>
      <c r="H185" t="s">
        <v>648</v>
      </c>
      <c r="I185" t="s">
        <v>649</v>
      </c>
      <c r="K185" t="s">
        <v>650</v>
      </c>
      <c r="L185" t="s">
        <v>690</v>
      </c>
      <c r="M185">
        <v>29084</v>
      </c>
      <c r="N185" t="s">
        <v>997</v>
      </c>
      <c r="O185" s="7">
        <v>50</v>
      </c>
      <c r="R185" t="s">
        <v>653</v>
      </c>
      <c r="S185" t="s">
        <v>654</v>
      </c>
      <c r="T185" s="11">
        <v>52</v>
      </c>
      <c r="U185" t="s">
        <v>709</v>
      </c>
      <c r="V185" t="s">
        <v>710</v>
      </c>
      <c r="W185" t="s">
        <v>711</v>
      </c>
      <c r="X185" t="s">
        <v>658</v>
      </c>
      <c r="Y185" t="s">
        <v>659</v>
      </c>
      <c r="Z185" t="s">
        <v>660</v>
      </c>
      <c r="AB185">
        <v>596213.1</v>
      </c>
      <c r="AC185">
        <v>3246</v>
      </c>
      <c r="AD185" s="5">
        <v>37013.875</v>
      </c>
      <c r="AE185" s="5">
        <v>37042.875</v>
      </c>
    </row>
    <row r="186" spans="1:31" x14ac:dyDescent="0.25">
      <c r="A186" s="71">
        <f t="shared" si="8"/>
        <v>37011</v>
      </c>
      <c r="B186" s="71" t="str">
        <f t="shared" si="9"/>
        <v>US East Power</v>
      </c>
      <c r="C186" s="72">
        <f t="shared" si="10"/>
        <v>24000</v>
      </c>
      <c r="D186" s="72">
        <f t="shared" si="11"/>
        <v>120</v>
      </c>
      <c r="E186" s="3">
        <v>1183867</v>
      </c>
      <c r="F186" s="5">
        <v>37011.342685185198</v>
      </c>
      <c r="G186" t="s">
        <v>727</v>
      </c>
      <c r="H186" t="s">
        <v>648</v>
      </c>
      <c r="I186" t="s">
        <v>649</v>
      </c>
      <c r="K186" t="s">
        <v>650</v>
      </c>
      <c r="L186" t="s">
        <v>690</v>
      </c>
      <c r="M186">
        <v>29084</v>
      </c>
      <c r="N186" t="s">
        <v>997</v>
      </c>
      <c r="O186" s="7">
        <v>50</v>
      </c>
      <c r="R186" t="s">
        <v>653</v>
      </c>
      <c r="S186" t="s">
        <v>654</v>
      </c>
      <c r="T186" s="11">
        <v>51.75</v>
      </c>
      <c r="U186" t="s">
        <v>709</v>
      </c>
      <c r="V186" t="s">
        <v>710</v>
      </c>
      <c r="W186" t="s">
        <v>711</v>
      </c>
      <c r="X186" t="s">
        <v>658</v>
      </c>
      <c r="Y186" t="s">
        <v>659</v>
      </c>
      <c r="Z186" t="s">
        <v>660</v>
      </c>
      <c r="AB186">
        <v>596220.1</v>
      </c>
      <c r="AC186">
        <v>3246</v>
      </c>
      <c r="AD186" s="5">
        <v>37013.875</v>
      </c>
      <c r="AE186" s="5">
        <v>37042.875</v>
      </c>
    </row>
    <row r="187" spans="1:31" x14ac:dyDescent="0.25">
      <c r="A187" s="71">
        <f t="shared" si="8"/>
        <v>37011</v>
      </c>
      <c r="B187" s="71" t="str">
        <f t="shared" si="9"/>
        <v>US East Power</v>
      </c>
      <c r="C187" s="72">
        <f t="shared" si="10"/>
        <v>24000</v>
      </c>
      <c r="D187" s="72">
        <f t="shared" si="11"/>
        <v>120</v>
      </c>
      <c r="E187" s="3">
        <v>1185605</v>
      </c>
      <c r="F187" s="5">
        <v>37011.391134259298</v>
      </c>
      <c r="G187" t="s">
        <v>669</v>
      </c>
      <c r="H187" t="s">
        <v>734</v>
      </c>
      <c r="I187" t="s">
        <v>649</v>
      </c>
      <c r="K187" t="s">
        <v>650</v>
      </c>
      <c r="L187" t="s">
        <v>690</v>
      </c>
      <c r="M187">
        <v>29065</v>
      </c>
      <c r="N187" t="s">
        <v>998</v>
      </c>
      <c r="P187" s="7">
        <v>50</v>
      </c>
      <c r="R187" t="s">
        <v>653</v>
      </c>
      <c r="S187" t="s">
        <v>654</v>
      </c>
      <c r="T187" s="11">
        <v>50.5</v>
      </c>
      <c r="U187" t="s">
        <v>766</v>
      </c>
      <c r="V187" t="s">
        <v>767</v>
      </c>
      <c r="W187" t="s">
        <v>743</v>
      </c>
      <c r="X187" t="s">
        <v>658</v>
      </c>
      <c r="Y187" t="s">
        <v>659</v>
      </c>
      <c r="Z187" t="s">
        <v>660</v>
      </c>
      <c r="AA187">
        <v>96028954</v>
      </c>
      <c r="AB187">
        <v>596426.1</v>
      </c>
      <c r="AC187">
        <v>54979</v>
      </c>
      <c r="AD187" s="5">
        <v>37013.875</v>
      </c>
      <c r="AE187" s="5">
        <v>37042.875</v>
      </c>
    </row>
    <row r="188" spans="1:31" x14ac:dyDescent="0.25">
      <c r="A188" s="71">
        <f t="shared" si="8"/>
        <v>37011</v>
      </c>
      <c r="B188" s="71" t="str">
        <f t="shared" si="9"/>
        <v>US West Power</v>
      </c>
      <c r="C188" s="72">
        <f t="shared" si="10"/>
        <v>36400</v>
      </c>
      <c r="D188" s="72">
        <f t="shared" si="11"/>
        <v>273</v>
      </c>
      <c r="E188" s="3">
        <v>1185654</v>
      </c>
      <c r="F188" s="5">
        <v>37011.392141203702</v>
      </c>
      <c r="G188" t="s">
        <v>814</v>
      </c>
      <c r="H188" t="s">
        <v>648</v>
      </c>
      <c r="I188" t="s">
        <v>649</v>
      </c>
      <c r="K188" t="s">
        <v>650</v>
      </c>
      <c r="L188" t="s">
        <v>651</v>
      </c>
      <c r="M188">
        <v>38267</v>
      </c>
      <c r="N188" t="s">
        <v>672</v>
      </c>
      <c r="P188" s="7">
        <v>25</v>
      </c>
      <c r="R188" t="s">
        <v>653</v>
      </c>
      <c r="S188" t="s">
        <v>654</v>
      </c>
      <c r="T188" s="11">
        <v>111</v>
      </c>
      <c r="U188" t="s">
        <v>674</v>
      </c>
      <c r="V188" t="s">
        <v>667</v>
      </c>
      <c r="W188" t="s">
        <v>668</v>
      </c>
      <c r="X188" t="s">
        <v>658</v>
      </c>
      <c r="Y188" t="s">
        <v>659</v>
      </c>
      <c r="Z188" t="s">
        <v>660</v>
      </c>
      <c r="AA188">
        <v>96057479</v>
      </c>
      <c r="AB188">
        <v>596427.1</v>
      </c>
      <c r="AC188">
        <v>55134</v>
      </c>
      <c r="AD188" s="5">
        <v>37347.701388888898</v>
      </c>
      <c r="AE188" s="5">
        <v>37437.701388888898</v>
      </c>
    </row>
    <row r="189" spans="1:31" x14ac:dyDescent="0.25">
      <c r="A189" s="71">
        <f t="shared" si="8"/>
        <v>37011</v>
      </c>
      <c r="B189" s="71" t="str">
        <f t="shared" si="9"/>
        <v>US East Power</v>
      </c>
      <c r="C189" s="72">
        <f t="shared" si="10"/>
        <v>2400</v>
      </c>
      <c r="D189" s="72">
        <f t="shared" si="11"/>
        <v>12</v>
      </c>
      <c r="E189" s="3">
        <v>1185765</v>
      </c>
      <c r="F189" s="5">
        <v>37011.395949074104</v>
      </c>
      <c r="G189" t="s">
        <v>669</v>
      </c>
      <c r="H189" t="s">
        <v>734</v>
      </c>
      <c r="I189" t="s">
        <v>649</v>
      </c>
      <c r="K189" t="s">
        <v>650</v>
      </c>
      <c r="L189" t="s">
        <v>690</v>
      </c>
      <c r="M189">
        <v>29066</v>
      </c>
      <c r="N189" t="s">
        <v>999</v>
      </c>
      <c r="O189" s="7">
        <v>50</v>
      </c>
      <c r="R189" t="s">
        <v>653</v>
      </c>
      <c r="S189" t="s">
        <v>654</v>
      </c>
      <c r="T189" s="11">
        <v>60.5</v>
      </c>
      <c r="U189" t="s">
        <v>766</v>
      </c>
      <c r="V189" t="s">
        <v>767</v>
      </c>
      <c r="W189" t="s">
        <v>743</v>
      </c>
      <c r="X189" t="s">
        <v>658</v>
      </c>
      <c r="Y189" t="s">
        <v>659</v>
      </c>
      <c r="Z189" t="s">
        <v>660</v>
      </c>
      <c r="AA189">
        <v>96028954</v>
      </c>
      <c r="AB189">
        <v>596450.1</v>
      </c>
      <c r="AC189">
        <v>54979</v>
      </c>
      <c r="AD189" s="5">
        <v>37013.875</v>
      </c>
      <c r="AE189" s="5">
        <v>37015.875</v>
      </c>
    </row>
    <row r="190" spans="1:31" x14ac:dyDescent="0.25">
      <c r="A190" s="71">
        <f t="shared" si="8"/>
        <v>37011</v>
      </c>
      <c r="B190" s="71" t="str">
        <f t="shared" si="9"/>
        <v>US West Power</v>
      </c>
      <c r="C190" s="72">
        <f t="shared" si="10"/>
        <v>12000</v>
      </c>
      <c r="D190" s="72">
        <f t="shared" si="11"/>
        <v>90</v>
      </c>
      <c r="E190" s="3">
        <v>1186143</v>
      </c>
      <c r="F190" s="5">
        <v>37011.406354166698</v>
      </c>
      <c r="G190" t="s">
        <v>902</v>
      </c>
      <c r="H190" t="s">
        <v>734</v>
      </c>
      <c r="I190" t="s">
        <v>649</v>
      </c>
      <c r="K190" t="s">
        <v>650</v>
      </c>
      <c r="L190" t="s">
        <v>651</v>
      </c>
      <c r="M190">
        <v>29396</v>
      </c>
      <c r="N190" t="s">
        <v>1000</v>
      </c>
      <c r="O190" s="7">
        <v>25</v>
      </c>
      <c r="R190" t="s">
        <v>653</v>
      </c>
      <c r="S190" t="s">
        <v>654</v>
      </c>
      <c r="T190" s="11">
        <v>125</v>
      </c>
      <c r="U190" t="s">
        <v>735</v>
      </c>
      <c r="V190" t="s">
        <v>675</v>
      </c>
      <c r="W190" t="s">
        <v>657</v>
      </c>
      <c r="X190" t="s">
        <v>658</v>
      </c>
      <c r="Y190" t="s">
        <v>659</v>
      </c>
      <c r="Z190" t="s">
        <v>660</v>
      </c>
      <c r="AA190">
        <v>96004381</v>
      </c>
      <c r="AB190">
        <v>596482.1</v>
      </c>
      <c r="AC190">
        <v>12</v>
      </c>
      <c r="AD190" s="5">
        <v>37013.875</v>
      </c>
      <c r="AE190" s="5">
        <v>37042.875</v>
      </c>
    </row>
    <row r="191" spans="1:31" x14ac:dyDescent="0.25">
      <c r="A191" s="71">
        <f t="shared" si="8"/>
        <v>37011</v>
      </c>
      <c r="B191" s="71" t="str">
        <f t="shared" si="9"/>
        <v>US East Power</v>
      </c>
      <c r="C191" s="72">
        <f t="shared" si="10"/>
        <v>2400</v>
      </c>
      <c r="D191" s="72">
        <f t="shared" si="11"/>
        <v>12</v>
      </c>
      <c r="E191" s="3">
        <v>1187232</v>
      </c>
      <c r="F191" s="5">
        <v>37011.504629629599</v>
      </c>
      <c r="G191" t="s">
        <v>719</v>
      </c>
      <c r="H191" t="s">
        <v>648</v>
      </c>
      <c r="I191" t="s">
        <v>649</v>
      </c>
      <c r="K191" t="s">
        <v>650</v>
      </c>
      <c r="L191" t="s">
        <v>690</v>
      </c>
      <c r="M191">
        <v>29085</v>
      </c>
      <c r="N191" t="s">
        <v>1001</v>
      </c>
      <c r="P191" s="7">
        <v>50</v>
      </c>
      <c r="R191" t="s">
        <v>653</v>
      </c>
      <c r="S191" t="s">
        <v>654</v>
      </c>
      <c r="T191" s="11">
        <v>63.5</v>
      </c>
      <c r="U191" t="s">
        <v>709</v>
      </c>
      <c r="V191" t="s">
        <v>710</v>
      </c>
      <c r="W191" t="s">
        <v>711</v>
      </c>
      <c r="X191" t="s">
        <v>658</v>
      </c>
      <c r="Y191" t="s">
        <v>659</v>
      </c>
      <c r="Z191" t="s">
        <v>660</v>
      </c>
      <c r="AA191">
        <v>96057469</v>
      </c>
      <c r="AB191">
        <v>596779.1</v>
      </c>
      <c r="AC191">
        <v>53350</v>
      </c>
      <c r="AD191" s="5">
        <v>37013.875</v>
      </c>
      <c r="AE191" s="5">
        <v>37015.875</v>
      </c>
    </row>
    <row r="192" spans="1:31" x14ac:dyDescent="0.25">
      <c r="A192" s="71">
        <f t="shared" si="8"/>
        <v>37011</v>
      </c>
      <c r="B192" s="71" t="str">
        <f t="shared" si="9"/>
        <v>US East Power</v>
      </c>
      <c r="C192" s="72">
        <f t="shared" si="10"/>
        <v>73600</v>
      </c>
      <c r="D192" s="72">
        <f t="shared" si="11"/>
        <v>368</v>
      </c>
      <c r="E192" s="3">
        <v>1187331</v>
      </c>
      <c r="F192" s="5">
        <v>37011.515567129602</v>
      </c>
      <c r="G192" t="s">
        <v>814</v>
      </c>
      <c r="H192" t="s">
        <v>648</v>
      </c>
      <c r="I192" t="s">
        <v>649</v>
      </c>
      <c r="K192" t="s">
        <v>650</v>
      </c>
      <c r="L192" t="s">
        <v>690</v>
      </c>
      <c r="M192">
        <v>33009</v>
      </c>
      <c r="N192" t="s">
        <v>859</v>
      </c>
      <c r="O192" s="7">
        <v>50</v>
      </c>
      <c r="R192" t="s">
        <v>653</v>
      </c>
      <c r="S192" t="s">
        <v>654</v>
      </c>
      <c r="T192" s="11">
        <v>56.5</v>
      </c>
      <c r="U192" t="s">
        <v>692</v>
      </c>
      <c r="V192" t="s">
        <v>848</v>
      </c>
      <c r="W192" t="s">
        <v>694</v>
      </c>
      <c r="X192" t="s">
        <v>658</v>
      </c>
      <c r="Y192" t="s">
        <v>659</v>
      </c>
      <c r="Z192" t="s">
        <v>660</v>
      </c>
      <c r="AA192">
        <v>96057479</v>
      </c>
      <c r="AB192">
        <v>596831.1</v>
      </c>
      <c r="AC192">
        <v>55134</v>
      </c>
      <c r="AD192" s="5">
        <v>37165.715972222199</v>
      </c>
      <c r="AE192" s="5">
        <v>37256.715972222199</v>
      </c>
    </row>
    <row r="193" spans="1:31" x14ac:dyDescent="0.25">
      <c r="A193" s="71">
        <f t="shared" si="8"/>
        <v>37011</v>
      </c>
      <c r="B193" s="71" t="str">
        <f t="shared" si="9"/>
        <v>US West Power</v>
      </c>
      <c r="C193" s="72">
        <f t="shared" si="10"/>
        <v>12000</v>
      </c>
      <c r="D193" s="72">
        <f t="shared" si="11"/>
        <v>90</v>
      </c>
      <c r="E193" s="3">
        <v>1187931</v>
      </c>
      <c r="F193" s="5">
        <v>37011.573668981502</v>
      </c>
      <c r="G193" t="s">
        <v>717</v>
      </c>
      <c r="H193" t="s">
        <v>734</v>
      </c>
      <c r="I193" t="s">
        <v>649</v>
      </c>
      <c r="K193" t="s">
        <v>650</v>
      </c>
      <c r="L193" t="s">
        <v>651</v>
      </c>
      <c r="M193">
        <v>10632</v>
      </c>
      <c r="N193" t="s">
        <v>1002</v>
      </c>
      <c r="P193" s="7">
        <v>25</v>
      </c>
      <c r="R193" t="s">
        <v>653</v>
      </c>
      <c r="S193" t="s">
        <v>654</v>
      </c>
      <c r="T193" s="11">
        <v>290</v>
      </c>
      <c r="U193" t="s">
        <v>735</v>
      </c>
      <c r="V193" t="s">
        <v>677</v>
      </c>
      <c r="W193" t="s">
        <v>657</v>
      </c>
      <c r="X193" t="s">
        <v>658</v>
      </c>
      <c r="Y193" t="s">
        <v>659</v>
      </c>
      <c r="Z193" t="s">
        <v>660</v>
      </c>
      <c r="AA193">
        <v>96006417</v>
      </c>
      <c r="AB193">
        <v>597011.1</v>
      </c>
      <c r="AC193">
        <v>56264</v>
      </c>
      <c r="AD193" s="5">
        <v>37013.875</v>
      </c>
      <c r="AE193" s="5">
        <v>37042.875</v>
      </c>
    </row>
    <row r="194" spans="1:31" x14ac:dyDescent="0.25">
      <c r="A194" s="71">
        <f t="shared" si="8"/>
        <v>37011</v>
      </c>
      <c r="B194" s="71" t="str">
        <f t="shared" si="9"/>
        <v>US East Power</v>
      </c>
      <c r="C194" s="72">
        <f t="shared" si="10"/>
        <v>2400</v>
      </c>
      <c r="D194" s="72">
        <f t="shared" si="11"/>
        <v>12</v>
      </c>
      <c r="E194" s="3">
        <v>1187945</v>
      </c>
      <c r="F194" s="5">
        <v>37011.574398148201</v>
      </c>
      <c r="G194" t="s">
        <v>869</v>
      </c>
      <c r="H194" t="s">
        <v>734</v>
      </c>
      <c r="I194" t="s">
        <v>649</v>
      </c>
      <c r="K194" t="s">
        <v>650</v>
      </c>
      <c r="L194" t="s">
        <v>690</v>
      </c>
      <c r="M194">
        <v>29078</v>
      </c>
      <c r="N194" t="s">
        <v>1003</v>
      </c>
      <c r="P194" s="7">
        <v>50</v>
      </c>
      <c r="R194" t="s">
        <v>653</v>
      </c>
      <c r="S194" t="s">
        <v>654</v>
      </c>
      <c r="T194" s="11">
        <v>80</v>
      </c>
      <c r="U194" t="s">
        <v>781</v>
      </c>
      <c r="V194" t="s">
        <v>693</v>
      </c>
      <c r="W194" t="s">
        <v>706</v>
      </c>
      <c r="X194" t="s">
        <v>658</v>
      </c>
      <c r="Y194" t="s">
        <v>659</v>
      </c>
      <c r="Z194" t="s">
        <v>660</v>
      </c>
      <c r="AB194">
        <v>597016.1</v>
      </c>
      <c r="AC194">
        <v>69121</v>
      </c>
      <c r="AD194" s="5">
        <v>37013.875</v>
      </c>
      <c r="AE194" s="5">
        <v>37015.875</v>
      </c>
    </row>
    <row r="195" spans="1:31" x14ac:dyDescent="0.25">
      <c r="A195" s="71">
        <f t="shared" si="8"/>
        <v>37011</v>
      </c>
      <c r="B195" s="71" t="str">
        <f t="shared" si="9"/>
        <v>US East Power</v>
      </c>
      <c r="C195" s="72">
        <f t="shared" si="10"/>
        <v>20000</v>
      </c>
      <c r="D195" s="72">
        <f t="shared" si="11"/>
        <v>100</v>
      </c>
      <c r="E195" s="3">
        <v>1187998</v>
      </c>
      <c r="F195" s="5">
        <v>37011.5780324074</v>
      </c>
      <c r="G195" t="s">
        <v>727</v>
      </c>
      <c r="H195" t="s">
        <v>648</v>
      </c>
      <c r="I195" t="s">
        <v>649</v>
      </c>
      <c r="K195" t="s">
        <v>650</v>
      </c>
      <c r="L195" t="s">
        <v>690</v>
      </c>
      <c r="M195">
        <v>49157</v>
      </c>
      <c r="N195" t="s">
        <v>979</v>
      </c>
      <c r="O195" s="7">
        <v>50</v>
      </c>
      <c r="R195" t="s">
        <v>653</v>
      </c>
      <c r="S195" t="s">
        <v>654</v>
      </c>
      <c r="T195" s="11">
        <v>47.25</v>
      </c>
      <c r="U195" t="s">
        <v>709</v>
      </c>
      <c r="V195" t="s">
        <v>710</v>
      </c>
      <c r="W195" t="s">
        <v>711</v>
      </c>
      <c r="X195" t="s">
        <v>658</v>
      </c>
      <c r="Y195" t="s">
        <v>659</v>
      </c>
      <c r="Z195" t="s">
        <v>660</v>
      </c>
      <c r="AB195">
        <v>597030.1</v>
      </c>
      <c r="AC195">
        <v>3246</v>
      </c>
      <c r="AD195" s="5">
        <v>37018.875</v>
      </c>
      <c r="AE195" s="5">
        <v>37042.875</v>
      </c>
    </row>
    <row r="196" spans="1:31" x14ac:dyDescent="0.25">
      <c r="A196" s="71">
        <f t="shared" si="8"/>
        <v>37011</v>
      </c>
      <c r="B196" s="71" t="str">
        <f t="shared" si="9"/>
        <v>US East Power</v>
      </c>
      <c r="C196" s="72">
        <f t="shared" si="10"/>
        <v>20000</v>
      </c>
      <c r="D196" s="72">
        <f t="shared" si="11"/>
        <v>100</v>
      </c>
      <c r="E196" s="3">
        <v>1188170</v>
      </c>
      <c r="F196" s="5">
        <v>37011.598715277803</v>
      </c>
      <c r="G196" t="s">
        <v>727</v>
      </c>
      <c r="H196" t="s">
        <v>648</v>
      </c>
      <c r="I196" t="s">
        <v>649</v>
      </c>
      <c r="K196" t="s">
        <v>650</v>
      </c>
      <c r="L196" t="s">
        <v>690</v>
      </c>
      <c r="M196">
        <v>49157</v>
      </c>
      <c r="N196" t="s">
        <v>979</v>
      </c>
      <c r="O196" s="7">
        <v>50</v>
      </c>
      <c r="R196" t="s">
        <v>653</v>
      </c>
      <c r="S196" t="s">
        <v>654</v>
      </c>
      <c r="T196" s="11">
        <v>46.75</v>
      </c>
      <c r="U196" t="s">
        <v>709</v>
      </c>
      <c r="V196" t="s">
        <v>710</v>
      </c>
      <c r="W196" t="s">
        <v>711</v>
      </c>
      <c r="X196" t="s">
        <v>658</v>
      </c>
      <c r="Y196" t="s">
        <v>659</v>
      </c>
      <c r="Z196" t="s">
        <v>660</v>
      </c>
      <c r="AB196">
        <v>597083.1</v>
      </c>
      <c r="AC196">
        <v>3246</v>
      </c>
      <c r="AD196" s="5">
        <v>37018.875</v>
      </c>
      <c r="AE196" s="5">
        <v>37042.875</v>
      </c>
    </row>
    <row r="197" spans="1:31" x14ac:dyDescent="0.25">
      <c r="A197" s="71">
        <f t="shared" si="8"/>
        <v>37012</v>
      </c>
      <c r="B197" s="71" t="str">
        <f t="shared" si="9"/>
        <v>US East Power</v>
      </c>
      <c r="C197" s="72">
        <f t="shared" si="10"/>
        <v>73600</v>
      </c>
      <c r="D197" s="72">
        <f t="shared" si="11"/>
        <v>368</v>
      </c>
      <c r="E197" s="3">
        <v>1188764</v>
      </c>
      <c r="F197" s="5">
        <v>37012.294004629599</v>
      </c>
      <c r="G197" t="s">
        <v>717</v>
      </c>
      <c r="H197" t="s">
        <v>648</v>
      </c>
      <c r="I197" t="s">
        <v>649</v>
      </c>
      <c r="K197" t="s">
        <v>650</v>
      </c>
      <c r="L197" t="s">
        <v>690</v>
      </c>
      <c r="M197">
        <v>33009</v>
      </c>
      <c r="N197" t="s">
        <v>859</v>
      </c>
      <c r="O197" s="7">
        <v>50</v>
      </c>
      <c r="R197" t="s">
        <v>653</v>
      </c>
      <c r="S197" t="s">
        <v>654</v>
      </c>
      <c r="T197" s="11">
        <v>56.5</v>
      </c>
      <c r="U197" t="s">
        <v>692</v>
      </c>
      <c r="V197" t="s">
        <v>848</v>
      </c>
      <c r="W197" t="s">
        <v>694</v>
      </c>
      <c r="X197" t="s">
        <v>658</v>
      </c>
      <c r="Y197" t="s">
        <v>659</v>
      </c>
      <c r="Z197" t="s">
        <v>660</v>
      </c>
      <c r="AA197">
        <v>96006417</v>
      </c>
      <c r="AB197">
        <v>597578.1</v>
      </c>
      <c r="AC197">
        <v>56264</v>
      </c>
      <c r="AD197" s="5">
        <v>37165.715972222199</v>
      </c>
      <c r="AE197" s="5">
        <v>37256.715972222199</v>
      </c>
    </row>
    <row r="198" spans="1:31" x14ac:dyDescent="0.25">
      <c r="A198" s="71">
        <f t="shared" si="8"/>
        <v>37012</v>
      </c>
      <c r="B198" s="71" t="str">
        <f t="shared" si="9"/>
        <v>US East Power</v>
      </c>
      <c r="C198" s="72">
        <f t="shared" si="10"/>
        <v>48000</v>
      </c>
      <c r="D198" s="72">
        <f t="shared" si="11"/>
        <v>240</v>
      </c>
      <c r="E198" s="3">
        <v>1188890</v>
      </c>
      <c r="F198" s="5">
        <v>37012.3067592593</v>
      </c>
      <c r="G198" t="s">
        <v>725</v>
      </c>
      <c r="H198" t="s">
        <v>648</v>
      </c>
      <c r="I198" t="s">
        <v>649</v>
      </c>
      <c r="K198" t="s">
        <v>650</v>
      </c>
      <c r="L198" t="s">
        <v>690</v>
      </c>
      <c r="M198">
        <v>3942</v>
      </c>
      <c r="N198" t="s">
        <v>911</v>
      </c>
      <c r="P198" s="7">
        <v>100</v>
      </c>
      <c r="R198" t="s">
        <v>653</v>
      </c>
      <c r="S198" t="s">
        <v>654</v>
      </c>
      <c r="T198" s="11">
        <v>45</v>
      </c>
      <c r="U198" t="s">
        <v>709</v>
      </c>
      <c r="V198" t="s">
        <v>730</v>
      </c>
      <c r="W198" t="s">
        <v>731</v>
      </c>
      <c r="X198" t="s">
        <v>658</v>
      </c>
      <c r="Y198" t="s">
        <v>659</v>
      </c>
      <c r="Z198" t="s">
        <v>660</v>
      </c>
      <c r="AA198">
        <v>96005582</v>
      </c>
      <c r="AB198">
        <v>597647.1</v>
      </c>
      <c r="AC198">
        <v>53461</v>
      </c>
      <c r="AD198" s="5">
        <v>37135.591666666704</v>
      </c>
      <c r="AE198" s="5">
        <v>37164.591666666704</v>
      </c>
    </row>
    <row r="199" spans="1:31" x14ac:dyDescent="0.25">
      <c r="A199" s="71">
        <f t="shared" si="8"/>
        <v>37012</v>
      </c>
      <c r="B199" s="71" t="str">
        <f t="shared" si="9"/>
        <v>US East Power</v>
      </c>
      <c r="C199" s="72">
        <f t="shared" si="10"/>
        <v>800</v>
      </c>
      <c r="D199" s="72">
        <f t="shared" si="11"/>
        <v>4</v>
      </c>
      <c r="E199" s="3">
        <v>1189264</v>
      </c>
      <c r="F199" s="5">
        <v>37012.325624999998</v>
      </c>
      <c r="G199" t="s">
        <v>727</v>
      </c>
      <c r="H199" t="s">
        <v>648</v>
      </c>
      <c r="I199" t="s">
        <v>649</v>
      </c>
      <c r="K199" t="s">
        <v>650</v>
      </c>
      <c r="L199" t="s">
        <v>786</v>
      </c>
      <c r="M199">
        <v>32198</v>
      </c>
      <c r="N199" t="s">
        <v>2</v>
      </c>
      <c r="O199" s="7">
        <v>50</v>
      </c>
      <c r="R199" t="s">
        <v>653</v>
      </c>
      <c r="S199" t="s">
        <v>654</v>
      </c>
      <c r="T199" s="11">
        <v>76</v>
      </c>
      <c r="U199" t="s">
        <v>788</v>
      </c>
      <c r="V199" t="s">
        <v>789</v>
      </c>
      <c r="W199" t="s">
        <v>706</v>
      </c>
      <c r="X199" t="s">
        <v>658</v>
      </c>
      <c r="Y199" t="s">
        <v>659</v>
      </c>
      <c r="Z199" t="s">
        <v>687</v>
      </c>
      <c r="AB199">
        <v>597731.1</v>
      </c>
      <c r="AC199">
        <v>3246</v>
      </c>
      <c r="AD199" s="5">
        <v>37013.875</v>
      </c>
      <c r="AE199" s="5">
        <v>37013.875</v>
      </c>
    </row>
    <row r="200" spans="1:31" x14ac:dyDescent="0.25">
      <c r="A200" s="71">
        <f t="shared" si="8"/>
        <v>37012</v>
      </c>
      <c r="B200" s="71" t="str">
        <f t="shared" si="9"/>
        <v>US East Power</v>
      </c>
      <c r="C200" s="72">
        <f t="shared" si="10"/>
        <v>20000</v>
      </c>
      <c r="D200" s="72">
        <f t="shared" si="11"/>
        <v>100</v>
      </c>
      <c r="E200" s="3">
        <v>1189286</v>
      </c>
      <c r="F200" s="5">
        <v>37012.326608796298</v>
      </c>
      <c r="G200" t="s">
        <v>727</v>
      </c>
      <c r="H200" t="s">
        <v>648</v>
      </c>
      <c r="I200" t="s">
        <v>649</v>
      </c>
      <c r="K200" t="s">
        <v>650</v>
      </c>
      <c r="L200" t="s">
        <v>690</v>
      </c>
      <c r="M200">
        <v>49157</v>
      </c>
      <c r="N200" t="s">
        <v>979</v>
      </c>
      <c r="O200" s="7">
        <v>50</v>
      </c>
      <c r="R200" t="s">
        <v>653</v>
      </c>
      <c r="S200" t="s">
        <v>654</v>
      </c>
      <c r="T200" s="11">
        <v>46</v>
      </c>
      <c r="U200" t="s">
        <v>709</v>
      </c>
      <c r="V200" t="s">
        <v>710</v>
      </c>
      <c r="W200" t="s">
        <v>711</v>
      </c>
      <c r="X200" t="s">
        <v>658</v>
      </c>
      <c r="Y200" t="s">
        <v>659</v>
      </c>
      <c r="Z200" t="s">
        <v>660</v>
      </c>
      <c r="AB200">
        <v>597735.1</v>
      </c>
      <c r="AC200">
        <v>3246</v>
      </c>
      <c r="AD200" s="5">
        <v>37018.875</v>
      </c>
      <c r="AE200" s="5">
        <v>37042.875</v>
      </c>
    </row>
    <row r="201" spans="1:31" x14ac:dyDescent="0.25">
      <c r="A201" s="71">
        <f t="shared" si="8"/>
        <v>37012</v>
      </c>
      <c r="B201" s="71" t="str">
        <f t="shared" si="9"/>
        <v>US East Power</v>
      </c>
      <c r="C201" s="72">
        <f t="shared" si="10"/>
        <v>2400</v>
      </c>
      <c r="D201" s="72">
        <f t="shared" si="11"/>
        <v>12</v>
      </c>
      <c r="E201" s="3">
        <v>1190851</v>
      </c>
      <c r="F201" s="5">
        <v>37012.366875</v>
      </c>
      <c r="G201" t="s">
        <v>811</v>
      </c>
      <c r="H201" t="s">
        <v>648</v>
      </c>
      <c r="I201" t="s">
        <v>649</v>
      </c>
      <c r="K201" t="s">
        <v>650</v>
      </c>
      <c r="L201" t="s">
        <v>786</v>
      </c>
      <c r="M201">
        <v>30597</v>
      </c>
      <c r="N201" t="s">
        <v>3</v>
      </c>
      <c r="O201" s="7">
        <v>50</v>
      </c>
      <c r="R201" t="s">
        <v>653</v>
      </c>
      <c r="S201" t="s">
        <v>654</v>
      </c>
      <c r="T201" s="11">
        <v>58.75</v>
      </c>
      <c r="U201" t="s">
        <v>788</v>
      </c>
      <c r="V201" t="s">
        <v>789</v>
      </c>
      <c r="W201" t="s">
        <v>706</v>
      </c>
      <c r="X201" t="s">
        <v>658</v>
      </c>
      <c r="Y201" t="s">
        <v>659</v>
      </c>
      <c r="Z201" t="s">
        <v>687</v>
      </c>
      <c r="AA201">
        <v>96041878</v>
      </c>
      <c r="AB201">
        <v>598071.1</v>
      </c>
      <c r="AC201">
        <v>11135</v>
      </c>
      <c r="AD201" s="5">
        <v>37013.875</v>
      </c>
      <c r="AE201" s="5">
        <v>37015.875</v>
      </c>
    </row>
    <row r="202" spans="1:31" x14ac:dyDescent="0.25">
      <c r="A202" s="71">
        <f t="shared" si="8"/>
        <v>37012</v>
      </c>
      <c r="B202" s="71" t="str">
        <f t="shared" si="9"/>
        <v>Natural Gas</v>
      </c>
      <c r="C202" s="72">
        <f t="shared" si="10"/>
        <v>1510000</v>
      </c>
      <c r="D202" s="72">
        <f t="shared" si="11"/>
        <v>377.5</v>
      </c>
      <c r="E202" s="3">
        <v>1191691</v>
      </c>
      <c r="F202" s="5">
        <v>37012.380277777796</v>
      </c>
      <c r="G202" t="s">
        <v>719</v>
      </c>
      <c r="H202" t="s">
        <v>734</v>
      </c>
      <c r="I202" t="s">
        <v>649</v>
      </c>
      <c r="K202" t="s">
        <v>679</v>
      </c>
      <c r="L202" t="s">
        <v>680</v>
      </c>
      <c r="M202">
        <v>37322</v>
      </c>
      <c r="N202" t="s">
        <v>4</v>
      </c>
      <c r="P202" s="7">
        <v>10000</v>
      </c>
      <c r="R202" t="s">
        <v>682</v>
      </c>
      <c r="S202" t="s">
        <v>654</v>
      </c>
      <c r="T202" s="11">
        <v>4.4999999999999998E-2</v>
      </c>
      <c r="U202" t="s">
        <v>760</v>
      </c>
      <c r="V202" t="s">
        <v>776</v>
      </c>
      <c r="W202" t="s">
        <v>777</v>
      </c>
      <c r="X202" t="s">
        <v>686</v>
      </c>
      <c r="Y202" t="s">
        <v>659</v>
      </c>
      <c r="Z202" t="s">
        <v>687</v>
      </c>
      <c r="AA202">
        <v>96045266</v>
      </c>
      <c r="AB202" t="s">
        <v>5</v>
      </c>
      <c r="AC202">
        <v>53350</v>
      </c>
      <c r="AD202" s="5">
        <v>37196</v>
      </c>
      <c r="AE202" s="5">
        <v>37346</v>
      </c>
    </row>
    <row r="203" spans="1:31" x14ac:dyDescent="0.25">
      <c r="A203" s="71">
        <f t="shared" si="8"/>
        <v>37012</v>
      </c>
      <c r="B203" s="71" t="str">
        <f t="shared" si="9"/>
        <v>Natural Gas</v>
      </c>
      <c r="C203" s="72">
        <f t="shared" si="10"/>
        <v>1530000</v>
      </c>
      <c r="D203" s="72">
        <f t="shared" si="11"/>
        <v>382.5</v>
      </c>
      <c r="E203" s="3">
        <v>1191703</v>
      </c>
      <c r="F203" s="5">
        <v>37012.380462963003</v>
      </c>
      <c r="G203" t="s">
        <v>719</v>
      </c>
      <c r="H203" t="s">
        <v>734</v>
      </c>
      <c r="I203" t="s">
        <v>649</v>
      </c>
      <c r="K203" t="s">
        <v>679</v>
      </c>
      <c r="L203" t="s">
        <v>680</v>
      </c>
      <c r="M203">
        <v>49209</v>
      </c>
      <c r="N203" t="s">
        <v>6</v>
      </c>
      <c r="P203" s="7">
        <v>10000</v>
      </c>
      <c r="R203" t="s">
        <v>682</v>
      </c>
      <c r="S203" t="s">
        <v>654</v>
      </c>
      <c r="T203" s="11">
        <v>3.5000000000000003E-2</v>
      </c>
      <c r="U203" t="s">
        <v>760</v>
      </c>
      <c r="V203" t="s">
        <v>776</v>
      </c>
      <c r="W203" t="s">
        <v>777</v>
      </c>
      <c r="X203" t="s">
        <v>686</v>
      </c>
      <c r="Y203" t="s">
        <v>659</v>
      </c>
      <c r="Z203" t="s">
        <v>687</v>
      </c>
      <c r="AA203">
        <v>96045266</v>
      </c>
      <c r="AB203" t="s">
        <v>7</v>
      </c>
      <c r="AC203">
        <v>53350</v>
      </c>
      <c r="AD203" s="5">
        <v>37043</v>
      </c>
      <c r="AE203" s="5">
        <v>37195</v>
      </c>
    </row>
    <row r="204" spans="1:31" x14ac:dyDescent="0.25">
      <c r="A204" s="71">
        <f t="shared" si="8"/>
        <v>37012</v>
      </c>
      <c r="B204" s="71" t="str">
        <f t="shared" si="9"/>
        <v>US East Power</v>
      </c>
      <c r="C204" s="72">
        <f t="shared" si="10"/>
        <v>23200</v>
      </c>
      <c r="D204" s="72">
        <f t="shared" si="11"/>
        <v>116</v>
      </c>
      <c r="E204" s="3">
        <v>1192512</v>
      </c>
      <c r="F204" s="5">
        <v>37012.401666666701</v>
      </c>
      <c r="G204" t="s">
        <v>728</v>
      </c>
      <c r="H204" t="s">
        <v>734</v>
      </c>
      <c r="I204" t="s">
        <v>649</v>
      </c>
      <c r="K204" t="s">
        <v>650</v>
      </c>
      <c r="L204" t="s">
        <v>690</v>
      </c>
      <c r="M204">
        <v>29065</v>
      </c>
      <c r="N204" t="s">
        <v>8</v>
      </c>
      <c r="P204" s="7">
        <v>50</v>
      </c>
      <c r="R204" t="s">
        <v>653</v>
      </c>
      <c r="S204" t="s">
        <v>654</v>
      </c>
      <c r="T204" s="11">
        <v>45</v>
      </c>
      <c r="U204" t="s">
        <v>766</v>
      </c>
      <c r="V204" t="s">
        <v>767</v>
      </c>
      <c r="W204" t="s">
        <v>743</v>
      </c>
      <c r="X204" t="s">
        <v>658</v>
      </c>
      <c r="Y204" t="s">
        <v>659</v>
      </c>
      <c r="Z204" t="s">
        <v>660</v>
      </c>
      <c r="AA204">
        <v>96053024</v>
      </c>
      <c r="AB204">
        <v>598271.1</v>
      </c>
      <c r="AC204">
        <v>65268</v>
      </c>
      <c r="AD204" s="5">
        <v>37014.875</v>
      </c>
      <c r="AE204" s="5">
        <v>37042.875</v>
      </c>
    </row>
    <row r="205" spans="1:31" x14ac:dyDescent="0.25">
      <c r="A205" s="71">
        <f t="shared" si="8"/>
        <v>37012</v>
      </c>
      <c r="B205" s="71" t="str">
        <f t="shared" si="9"/>
        <v>US East Power</v>
      </c>
      <c r="C205" s="72">
        <f t="shared" si="10"/>
        <v>14400</v>
      </c>
      <c r="D205" s="72">
        <f t="shared" si="11"/>
        <v>72</v>
      </c>
      <c r="E205" s="3">
        <v>1193069</v>
      </c>
      <c r="F205" s="5">
        <v>37012.427650463003</v>
      </c>
      <c r="G205" t="s">
        <v>727</v>
      </c>
      <c r="H205" t="s">
        <v>648</v>
      </c>
      <c r="I205" t="s">
        <v>649</v>
      </c>
      <c r="K205" t="s">
        <v>650</v>
      </c>
      <c r="L205" t="s">
        <v>690</v>
      </c>
      <c r="M205">
        <v>49745</v>
      </c>
      <c r="N205" t="s">
        <v>9</v>
      </c>
      <c r="O205" s="7">
        <v>50</v>
      </c>
      <c r="R205" t="s">
        <v>653</v>
      </c>
      <c r="S205" t="s">
        <v>654</v>
      </c>
      <c r="T205" s="11">
        <v>48.5</v>
      </c>
      <c r="U205" t="s">
        <v>709</v>
      </c>
      <c r="V205" t="s">
        <v>710</v>
      </c>
      <c r="W205" t="s">
        <v>711</v>
      </c>
      <c r="X205" t="s">
        <v>658</v>
      </c>
      <c r="Y205" t="s">
        <v>659</v>
      </c>
      <c r="Z205" t="s">
        <v>660</v>
      </c>
      <c r="AB205">
        <v>598350.1</v>
      </c>
      <c r="AC205">
        <v>3246</v>
      </c>
      <c r="AD205" s="5">
        <v>37025.875</v>
      </c>
      <c r="AE205" s="5">
        <v>37042.875</v>
      </c>
    </row>
    <row r="206" spans="1:31" x14ac:dyDescent="0.25">
      <c r="A206" s="71">
        <f t="shared" si="8"/>
        <v>37012</v>
      </c>
      <c r="B206" s="71" t="str">
        <f t="shared" si="9"/>
        <v>US West Power</v>
      </c>
      <c r="C206" s="72">
        <f t="shared" si="10"/>
        <v>36400</v>
      </c>
      <c r="D206" s="72">
        <f t="shared" si="11"/>
        <v>273</v>
      </c>
      <c r="E206" s="3">
        <v>1194040</v>
      </c>
      <c r="F206" s="5">
        <v>37012.506944444402</v>
      </c>
      <c r="G206" t="s">
        <v>719</v>
      </c>
      <c r="H206" t="s">
        <v>648</v>
      </c>
      <c r="I206" t="s">
        <v>649</v>
      </c>
      <c r="K206" t="s">
        <v>650</v>
      </c>
      <c r="L206" t="s">
        <v>651</v>
      </c>
      <c r="M206">
        <v>38267</v>
      </c>
      <c r="N206" t="s">
        <v>672</v>
      </c>
      <c r="O206" s="7">
        <v>25</v>
      </c>
      <c r="R206" t="s">
        <v>653</v>
      </c>
      <c r="S206" t="s">
        <v>654</v>
      </c>
      <c r="T206" s="11">
        <v>103.5</v>
      </c>
      <c r="U206" t="s">
        <v>674</v>
      </c>
      <c r="V206" t="s">
        <v>667</v>
      </c>
      <c r="W206" t="s">
        <v>668</v>
      </c>
      <c r="X206" t="s">
        <v>658</v>
      </c>
      <c r="Y206" t="s">
        <v>659</v>
      </c>
      <c r="Z206" t="s">
        <v>660</v>
      </c>
      <c r="AA206">
        <v>96057469</v>
      </c>
      <c r="AB206">
        <v>598594.1</v>
      </c>
      <c r="AC206">
        <v>53350</v>
      </c>
      <c r="AD206" s="5">
        <v>37347.701388888898</v>
      </c>
      <c r="AE206" s="5">
        <v>37437.701388888898</v>
      </c>
    </row>
    <row r="207" spans="1:31" x14ac:dyDescent="0.25">
      <c r="A207" s="71">
        <f t="shared" si="8"/>
        <v>37012</v>
      </c>
      <c r="B207" s="71" t="str">
        <f t="shared" si="9"/>
        <v>US West Power</v>
      </c>
      <c r="C207" s="72">
        <f t="shared" si="10"/>
        <v>12000</v>
      </c>
      <c r="D207" s="72">
        <f t="shared" si="11"/>
        <v>90</v>
      </c>
      <c r="E207" s="3">
        <v>1194121</v>
      </c>
      <c r="F207" s="5">
        <v>37012.517835648097</v>
      </c>
      <c r="G207" t="s">
        <v>736</v>
      </c>
      <c r="H207" t="s">
        <v>734</v>
      </c>
      <c r="I207" t="s">
        <v>649</v>
      </c>
      <c r="K207" t="s">
        <v>650</v>
      </c>
      <c r="L207" t="s">
        <v>651</v>
      </c>
      <c r="M207">
        <v>40719</v>
      </c>
      <c r="N207" t="s">
        <v>10</v>
      </c>
      <c r="P207" s="7">
        <v>25</v>
      </c>
      <c r="R207" t="s">
        <v>653</v>
      </c>
      <c r="S207" t="s">
        <v>654</v>
      </c>
      <c r="T207" s="11">
        <v>265</v>
      </c>
      <c r="U207" t="s">
        <v>735</v>
      </c>
      <c r="V207" t="s">
        <v>11</v>
      </c>
      <c r="W207" t="s">
        <v>657</v>
      </c>
      <c r="X207" t="s">
        <v>658</v>
      </c>
      <c r="Y207" t="s">
        <v>659</v>
      </c>
      <c r="Z207" t="s">
        <v>660</v>
      </c>
      <c r="AA207">
        <v>96004396</v>
      </c>
      <c r="AB207">
        <v>598610.1</v>
      </c>
      <c r="AC207">
        <v>64245</v>
      </c>
      <c r="AD207" s="5">
        <v>37135.875</v>
      </c>
      <c r="AE207" s="5">
        <v>37164.875</v>
      </c>
    </row>
    <row r="208" spans="1:31" x14ac:dyDescent="0.25">
      <c r="A208" s="71">
        <f>DATEVALUE(TEXT(F208, "mm/dd/yy"))</f>
        <v>37012</v>
      </c>
      <c r="B208" s="71" t="str">
        <f t="shared" ref="B208:B271" si="12">IF(K208="Power",IF(Z208="Enron Canada Corp.",LEFT(L208,9),LEFT(L208,13)),K208)</f>
        <v>US West Power</v>
      </c>
      <c r="C208" s="72">
        <f t="shared" ref="C208:C271" si="13">IF(K208="Power",((AE208-AD208+1)*16*SUM(O208:P208)),((AE208-AD208+1)*SUM(O208:P208)))</f>
        <v>12000</v>
      </c>
      <c r="D208" s="72">
        <f t="shared" ref="D208:D271" si="14">VLOOKUP(H208,$A$7:$E$12,(HLOOKUP(B208,$B$5:$E$6,2,FALSE)),FALSE)*C208</f>
        <v>90</v>
      </c>
      <c r="E208" s="3">
        <v>1194137</v>
      </c>
      <c r="F208" s="5">
        <v>37012.521087963003</v>
      </c>
      <c r="G208" t="s">
        <v>736</v>
      </c>
      <c r="H208" t="s">
        <v>734</v>
      </c>
      <c r="I208" t="s">
        <v>649</v>
      </c>
      <c r="K208" t="s">
        <v>650</v>
      </c>
      <c r="L208" t="s">
        <v>651</v>
      </c>
      <c r="M208">
        <v>40719</v>
      </c>
      <c r="N208" t="s">
        <v>10</v>
      </c>
      <c r="P208" s="7">
        <v>25</v>
      </c>
      <c r="R208" t="s">
        <v>653</v>
      </c>
      <c r="S208" t="s">
        <v>654</v>
      </c>
      <c r="T208" s="11">
        <v>270</v>
      </c>
      <c r="U208" t="s">
        <v>735</v>
      </c>
      <c r="V208" t="s">
        <v>11</v>
      </c>
      <c r="W208" t="s">
        <v>657</v>
      </c>
      <c r="X208" t="s">
        <v>658</v>
      </c>
      <c r="Y208" t="s">
        <v>659</v>
      </c>
      <c r="Z208" t="s">
        <v>660</v>
      </c>
      <c r="AA208">
        <v>96004396</v>
      </c>
      <c r="AB208">
        <v>598636.1</v>
      </c>
      <c r="AC208">
        <v>64245</v>
      </c>
      <c r="AD208" s="5">
        <v>37135.875</v>
      </c>
      <c r="AE208" s="5">
        <v>37164.875</v>
      </c>
    </row>
    <row r="209" spans="1:31" x14ac:dyDescent="0.25">
      <c r="A209" s="71">
        <f>DATEVALUE(TEXT(F209, "mm/dd/yy"))</f>
        <v>37012</v>
      </c>
      <c r="B209" s="71" t="str">
        <f t="shared" si="12"/>
        <v>US West Power</v>
      </c>
      <c r="C209" s="72">
        <f t="shared" si="13"/>
        <v>12000</v>
      </c>
      <c r="D209" s="72">
        <f t="shared" si="14"/>
        <v>90</v>
      </c>
      <c r="E209" s="3">
        <v>1194159</v>
      </c>
      <c r="F209" s="5">
        <v>37012.528356481504</v>
      </c>
      <c r="G209" t="s">
        <v>736</v>
      </c>
      <c r="H209" t="s">
        <v>734</v>
      </c>
      <c r="I209" t="s">
        <v>649</v>
      </c>
      <c r="K209" t="s">
        <v>650</v>
      </c>
      <c r="L209" t="s">
        <v>651</v>
      </c>
      <c r="M209">
        <v>40719</v>
      </c>
      <c r="N209" t="s">
        <v>10</v>
      </c>
      <c r="P209" s="7">
        <v>25</v>
      </c>
      <c r="R209" t="s">
        <v>653</v>
      </c>
      <c r="S209" t="s">
        <v>654</v>
      </c>
      <c r="T209" s="11">
        <v>270</v>
      </c>
      <c r="U209" t="s">
        <v>735</v>
      </c>
      <c r="V209" t="s">
        <v>11</v>
      </c>
      <c r="W209" t="s">
        <v>657</v>
      </c>
      <c r="X209" t="s">
        <v>658</v>
      </c>
      <c r="Y209" t="s">
        <v>659</v>
      </c>
      <c r="Z209" t="s">
        <v>660</v>
      </c>
      <c r="AA209">
        <v>96004396</v>
      </c>
      <c r="AB209">
        <v>598627.1</v>
      </c>
      <c r="AC209">
        <v>64245</v>
      </c>
      <c r="AD209" s="5">
        <v>37135.875</v>
      </c>
      <c r="AE209" s="5">
        <v>37164.875</v>
      </c>
    </row>
    <row r="210" spans="1:31" x14ac:dyDescent="0.25">
      <c r="A210" s="71">
        <f>DATEVALUE(TEXT(F210, "mm/dd/yy"))</f>
        <v>37012</v>
      </c>
      <c r="B210" s="71" t="str">
        <f t="shared" si="12"/>
        <v>Natural Gas</v>
      </c>
      <c r="C210" s="72">
        <f t="shared" si="13"/>
        <v>765000</v>
      </c>
      <c r="D210" s="72">
        <f t="shared" si="14"/>
        <v>191.25</v>
      </c>
      <c r="E210" s="3">
        <v>1194243</v>
      </c>
      <c r="F210" s="5">
        <v>37012.543842592597</v>
      </c>
      <c r="G210" t="s">
        <v>802</v>
      </c>
      <c r="H210" t="s">
        <v>734</v>
      </c>
      <c r="I210" t="s">
        <v>649</v>
      </c>
      <c r="K210" t="s">
        <v>679</v>
      </c>
      <c r="L210" t="s">
        <v>680</v>
      </c>
      <c r="M210">
        <v>47850</v>
      </c>
      <c r="N210" t="s">
        <v>12</v>
      </c>
      <c r="O210" s="7">
        <v>5000</v>
      </c>
      <c r="R210" t="s">
        <v>682</v>
      </c>
      <c r="S210" t="s">
        <v>654</v>
      </c>
      <c r="T210" s="11">
        <v>-0.03</v>
      </c>
      <c r="U210" t="s">
        <v>760</v>
      </c>
      <c r="V210" t="s">
        <v>761</v>
      </c>
      <c r="W210" t="s">
        <v>762</v>
      </c>
      <c r="X210" t="s">
        <v>686</v>
      </c>
      <c r="Y210" t="s">
        <v>659</v>
      </c>
      <c r="Z210" t="s">
        <v>687</v>
      </c>
      <c r="AA210">
        <v>95001227</v>
      </c>
      <c r="AB210" t="s">
        <v>13</v>
      </c>
      <c r="AC210">
        <v>208</v>
      </c>
      <c r="AD210" s="5">
        <v>37043</v>
      </c>
      <c r="AE210" s="5">
        <v>37195</v>
      </c>
    </row>
    <row r="211" spans="1:31" x14ac:dyDescent="0.25">
      <c r="A211" s="71">
        <f>DATEVALUE(TEXT(F211, "mm/dd/yy"))</f>
        <v>37012</v>
      </c>
      <c r="B211" s="71" t="str">
        <f t="shared" si="12"/>
        <v>US West Power</v>
      </c>
      <c r="C211" s="72">
        <f t="shared" si="13"/>
        <v>12000</v>
      </c>
      <c r="D211" s="72">
        <f t="shared" si="14"/>
        <v>90</v>
      </c>
      <c r="E211" s="3">
        <v>1194597</v>
      </c>
      <c r="F211" s="5">
        <v>37012.584907407399</v>
      </c>
      <c r="G211" t="s">
        <v>719</v>
      </c>
      <c r="H211" t="s">
        <v>648</v>
      </c>
      <c r="I211" t="s">
        <v>649</v>
      </c>
      <c r="K211" t="s">
        <v>650</v>
      </c>
      <c r="L211" t="s">
        <v>651</v>
      </c>
      <c r="M211">
        <v>49075</v>
      </c>
      <c r="N211" t="s">
        <v>14</v>
      </c>
      <c r="O211" s="7">
        <v>25</v>
      </c>
      <c r="R211" t="s">
        <v>653</v>
      </c>
      <c r="S211" t="s">
        <v>654</v>
      </c>
      <c r="T211" s="11">
        <v>345</v>
      </c>
      <c r="U211" t="s">
        <v>674</v>
      </c>
      <c r="V211" t="s">
        <v>675</v>
      </c>
      <c r="W211" t="s">
        <v>657</v>
      </c>
      <c r="X211" t="s">
        <v>658</v>
      </c>
      <c r="Y211" t="s">
        <v>659</v>
      </c>
      <c r="Z211" t="s">
        <v>660</v>
      </c>
      <c r="AA211">
        <v>96057469</v>
      </c>
      <c r="AB211">
        <v>598777.1</v>
      </c>
      <c r="AC211">
        <v>53350</v>
      </c>
      <c r="AD211" s="5">
        <v>37043.875</v>
      </c>
      <c r="AE211" s="5">
        <v>37072.875</v>
      </c>
    </row>
    <row r="212" spans="1:31" x14ac:dyDescent="0.25">
      <c r="A212" s="71">
        <f t="shared" ref="A212:A275" si="15">DATEVALUE(TEXT(F212, "mm/dd/yy"))</f>
        <v>37013</v>
      </c>
      <c r="B212" s="71" t="str">
        <f t="shared" si="12"/>
        <v>US East Power</v>
      </c>
      <c r="C212" s="72">
        <f t="shared" si="13"/>
        <v>73600</v>
      </c>
      <c r="D212" s="72">
        <f t="shared" si="14"/>
        <v>368</v>
      </c>
      <c r="E212" s="3">
        <v>1196116</v>
      </c>
      <c r="F212" s="5">
        <v>37013.336956018502</v>
      </c>
      <c r="G212" t="s">
        <v>746</v>
      </c>
      <c r="H212" t="s">
        <v>734</v>
      </c>
      <c r="I212" t="s">
        <v>649</v>
      </c>
      <c r="K212" t="s">
        <v>650</v>
      </c>
      <c r="L212" t="s">
        <v>786</v>
      </c>
      <c r="M212">
        <v>30187</v>
      </c>
      <c r="N212" t="s">
        <v>17</v>
      </c>
      <c r="P212" s="7">
        <v>50</v>
      </c>
      <c r="R212" t="s">
        <v>653</v>
      </c>
      <c r="S212" t="s">
        <v>654</v>
      </c>
      <c r="T212" s="11">
        <v>41.5</v>
      </c>
      <c r="U212" t="s">
        <v>781</v>
      </c>
      <c r="V212" t="s">
        <v>848</v>
      </c>
      <c r="W212" t="s">
        <v>694</v>
      </c>
      <c r="X212" t="s">
        <v>658</v>
      </c>
      <c r="Y212" t="s">
        <v>659</v>
      </c>
      <c r="Z212" t="s">
        <v>687</v>
      </c>
      <c r="AA212">
        <v>96057022</v>
      </c>
      <c r="AB212">
        <v>599411.1</v>
      </c>
      <c r="AC212">
        <v>91219</v>
      </c>
      <c r="AD212" s="5">
        <v>37165</v>
      </c>
      <c r="AE212" s="5">
        <v>37256</v>
      </c>
    </row>
    <row r="213" spans="1:31" x14ac:dyDescent="0.25">
      <c r="A213" s="71">
        <f t="shared" si="15"/>
        <v>37013</v>
      </c>
      <c r="B213" s="71" t="str">
        <f t="shared" si="12"/>
        <v>US West Power</v>
      </c>
      <c r="C213" s="72">
        <f t="shared" si="13"/>
        <v>400</v>
      </c>
      <c r="D213" s="72">
        <f t="shared" si="14"/>
        <v>3</v>
      </c>
      <c r="E213" s="3">
        <v>1196360</v>
      </c>
      <c r="F213" s="5">
        <v>37013.346331018503</v>
      </c>
      <c r="G213" t="s">
        <v>902</v>
      </c>
      <c r="H213" t="s">
        <v>734</v>
      </c>
      <c r="I213" t="s">
        <v>649</v>
      </c>
      <c r="K213" t="s">
        <v>650</v>
      </c>
      <c r="L213" t="s">
        <v>662</v>
      </c>
      <c r="M213">
        <v>29487</v>
      </c>
      <c r="N213" t="s">
        <v>18</v>
      </c>
      <c r="P213" s="7">
        <v>25</v>
      </c>
      <c r="R213" t="s">
        <v>653</v>
      </c>
      <c r="S213" t="s">
        <v>654</v>
      </c>
      <c r="T213" s="11">
        <v>210</v>
      </c>
      <c r="U213" t="s">
        <v>735</v>
      </c>
      <c r="V213" t="s">
        <v>930</v>
      </c>
      <c r="W213" t="s">
        <v>671</v>
      </c>
      <c r="X213" t="s">
        <v>658</v>
      </c>
      <c r="Y213" t="s">
        <v>659</v>
      </c>
      <c r="Z213" t="s">
        <v>660</v>
      </c>
      <c r="AA213">
        <v>96004381</v>
      </c>
      <c r="AB213">
        <v>599503.1</v>
      </c>
      <c r="AC213">
        <v>12</v>
      </c>
      <c r="AD213" s="5">
        <v>37014.875</v>
      </c>
      <c r="AE213" s="5">
        <v>37014.875</v>
      </c>
    </row>
    <row r="214" spans="1:31" x14ac:dyDescent="0.25">
      <c r="A214" s="71">
        <f t="shared" si="15"/>
        <v>37013</v>
      </c>
      <c r="B214" s="71" t="str">
        <f t="shared" si="12"/>
        <v>US East Power</v>
      </c>
      <c r="C214" s="72">
        <f t="shared" si="13"/>
        <v>800</v>
      </c>
      <c r="D214" s="72">
        <f t="shared" si="14"/>
        <v>4</v>
      </c>
      <c r="E214" s="3">
        <v>1196815</v>
      </c>
      <c r="F214" s="5">
        <v>37013.362546296303</v>
      </c>
      <c r="G214" t="s">
        <v>811</v>
      </c>
      <c r="H214" t="s">
        <v>648</v>
      </c>
      <c r="I214" t="s">
        <v>649</v>
      </c>
      <c r="K214" t="s">
        <v>650</v>
      </c>
      <c r="L214" t="s">
        <v>786</v>
      </c>
      <c r="M214">
        <v>32198</v>
      </c>
      <c r="N214" t="s">
        <v>19</v>
      </c>
      <c r="O214" s="7">
        <v>50</v>
      </c>
      <c r="R214" t="s">
        <v>653</v>
      </c>
      <c r="S214" t="s">
        <v>654</v>
      </c>
      <c r="T214" s="11">
        <v>85</v>
      </c>
      <c r="U214" t="s">
        <v>788</v>
      </c>
      <c r="V214" t="s">
        <v>789</v>
      </c>
      <c r="W214" t="s">
        <v>706</v>
      </c>
      <c r="X214" t="s">
        <v>658</v>
      </c>
      <c r="Y214" t="s">
        <v>659</v>
      </c>
      <c r="Z214" t="s">
        <v>687</v>
      </c>
      <c r="AA214">
        <v>96041878</v>
      </c>
      <c r="AB214">
        <v>599597.1</v>
      </c>
      <c r="AC214">
        <v>11135</v>
      </c>
      <c r="AD214" s="5">
        <v>37014.875</v>
      </c>
      <c r="AE214" s="5">
        <v>37014.875</v>
      </c>
    </row>
    <row r="215" spans="1:31" x14ac:dyDescent="0.25">
      <c r="A215" s="71">
        <f t="shared" si="15"/>
        <v>37013</v>
      </c>
      <c r="B215" s="71" t="str">
        <f t="shared" si="12"/>
        <v>US West Power</v>
      </c>
      <c r="C215" s="72">
        <f t="shared" si="13"/>
        <v>36800</v>
      </c>
      <c r="D215" s="72">
        <f t="shared" si="14"/>
        <v>276</v>
      </c>
      <c r="E215" s="3">
        <v>1198029</v>
      </c>
      <c r="F215" s="5">
        <v>37013.389745370398</v>
      </c>
      <c r="G215" t="s">
        <v>732</v>
      </c>
      <c r="H215" t="s">
        <v>648</v>
      </c>
      <c r="I215" t="s">
        <v>649</v>
      </c>
      <c r="K215" t="s">
        <v>650</v>
      </c>
      <c r="L215" t="s">
        <v>651</v>
      </c>
      <c r="M215">
        <v>33072</v>
      </c>
      <c r="N215" t="s">
        <v>20</v>
      </c>
      <c r="O215" s="7">
        <v>25</v>
      </c>
      <c r="R215" t="s">
        <v>653</v>
      </c>
      <c r="S215" t="s">
        <v>654</v>
      </c>
      <c r="T215" s="11">
        <v>270</v>
      </c>
      <c r="U215" t="s">
        <v>674</v>
      </c>
      <c r="V215" t="s">
        <v>667</v>
      </c>
      <c r="W215" t="s">
        <v>668</v>
      </c>
      <c r="X215" t="s">
        <v>658</v>
      </c>
      <c r="Y215" t="s">
        <v>659</v>
      </c>
      <c r="Z215" t="s">
        <v>660</v>
      </c>
      <c r="AA215">
        <v>96019669</v>
      </c>
      <c r="AB215">
        <v>599708.1</v>
      </c>
      <c r="AC215">
        <v>9409</v>
      </c>
      <c r="AD215" s="5">
        <v>37165.564583333296</v>
      </c>
      <c r="AE215" s="5">
        <v>37256.564583333296</v>
      </c>
    </row>
    <row r="216" spans="1:31" x14ac:dyDescent="0.25">
      <c r="A216" s="71">
        <f t="shared" si="15"/>
        <v>37013</v>
      </c>
      <c r="B216" s="71" t="str">
        <f t="shared" si="12"/>
        <v>Natural Gas</v>
      </c>
      <c r="C216" s="72">
        <f t="shared" si="13"/>
        <v>3825000</v>
      </c>
      <c r="D216" s="72">
        <f t="shared" si="14"/>
        <v>956.25</v>
      </c>
      <c r="E216" s="3">
        <v>1198598</v>
      </c>
      <c r="F216" s="5">
        <v>37013.4079166667</v>
      </c>
      <c r="G216" t="s">
        <v>719</v>
      </c>
      <c r="H216" t="s">
        <v>734</v>
      </c>
      <c r="I216" t="s">
        <v>649</v>
      </c>
      <c r="K216" t="s">
        <v>679</v>
      </c>
      <c r="L216" t="s">
        <v>680</v>
      </c>
      <c r="M216">
        <v>49193</v>
      </c>
      <c r="N216" t="s">
        <v>21</v>
      </c>
      <c r="O216" s="7">
        <v>25000</v>
      </c>
      <c r="R216" t="s">
        <v>682</v>
      </c>
      <c r="S216" t="s">
        <v>654</v>
      </c>
      <c r="T216" s="11">
        <v>-7.4999999999999997E-3</v>
      </c>
      <c r="U216" t="s">
        <v>925</v>
      </c>
      <c r="V216" t="s">
        <v>926</v>
      </c>
      <c r="W216" t="s">
        <v>927</v>
      </c>
      <c r="X216" t="s">
        <v>686</v>
      </c>
      <c r="Y216" t="s">
        <v>659</v>
      </c>
      <c r="Z216" t="s">
        <v>687</v>
      </c>
      <c r="AA216">
        <v>96045266</v>
      </c>
      <c r="AB216" t="s">
        <v>22</v>
      </c>
      <c r="AC216">
        <v>53350</v>
      </c>
      <c r="AD216" s="5">
        <v>37043.649305555598</v>
      </c>
      <c r="AE216" s="5">
        <v>37195.649305555598</v>
      </c>
    </row>
    <row r="217" spans="1:31" x14ac:dyDescent="0.25">
      <c r="A217" s="71">
        <f t="shared" si="15"/>
        <v>37013</v>
      </c>
      <c r="B217" s="71" t="str">
        <f t="shared" si="12"/>
        <v>Natural Gas</v>
      </c>
      <c r="C217" s="72">
        <f t="shared" si="13"/>
        <v>1530000</v>
      </c>
      <c r="D217" s="72">
        <f t="shared" si="14"/>
        <v>458.99999999999994</v>
      </c>
      <c r="E217" s="3">
        <v>1198833</v>
      </c>
      <c r="F217" s="5">
        <v>37013.417638888903</v>
      </c>
      <c r="G217" t="s">
        <v>811</v>
      </c>
      <c r="H217" t="s">
        <v>648</v>
      </c>
      <c r="I217" t="s">
        <v>649</v>
      </c>
      <c r="K217" t="s">
        <v>679</v>
      </c>
      <c r="L217" t="s">
        <v>23</v>
      </c>
      <c r="M217">
        <v>49379</v>
      </c>
      <c r="N217" t="s">
        <v>24</v>
      </c>
      <c r="O217" s="7">
        <v>10000</v>
      </c>
      <c r="R217" t="s">
        <v>682</v>
      </c>
      <c r="S217" t="s">
        <v>654</v>
      </c>
      <c r="T217" s="11">
        <v>0.20499999999999999</v>
      </c>
      <c r="U217" t="s">
        <v>698</v>
      </c>
      <c r="V217" t="s">
        <v>25</v>
      </c>
      <c r="W217" t="s">
        <v>26</v>
      </c>
      <c r="X217" t="s">
        <v>686</v>
      </c>
      <c r="Y217" t="s">
        <v>659</v>
      </c>
      <c r="Z217" t="s">
        <v>687</v>
      </c>
      <c r="AA217">
        <v>96041878</v>
      </c>
      <c r="AB217" t="s">
        <v>27</v>
      </c>
      <c r="AC217">
        <v>11135</v>
      </c>
      <c r="AD217" s="5">
        <v>37043</v>
      </c>
      <c r="AE217" s="5">
        <v>37195</v>
      </c>
    </row>
    <row r="218" spans="1:31" x14ac:dyDescent="0.25">
      <c r="A218" s="71">
        <f t="shared" si="15"/>
        <v>37013</v>
      </c>
      <c r="B218" s="71" t="str">
        <f t="shared" si="12"/>
        <v>US West Power</v>
      </c>
      <c r="C218" s="72">
        <f t="shared" si="13"/>
        <v>11200</v>
      </c>
      <c r="D218" s="72">
        <f t="shared" si="14"/>
        <v>84</v>
      </c>
      <c r="E218" s="3">
        <v>1198879</v>
      </c>
      <c r="F218" s="5">
        <v>37013.421354166698</v>
      </c>
      <c r="G218" t="s">
        <v>717</v>
      </c>
      <c r="H218" t="s">
        <v>734</v>
      </c>
      <c r="I218" t="s">
        <v>649</v>
      </c>
      <c r="K218" t="s">
        <v>650</v>
      </c>
      <c r="L218" t="s">
        <v>651</v>
      </c>
      <c r="M218">
        <v>10630</v>
      </c>
      <c r="N218" t="s">
        <v>28</v>
      </c>
      <c r="P218" s="7">
        <v>25</v>
      </c>
      <c r="R218" t="s">
        <v>653</v>
      </c>
      <c r="S218" t="s">
        <v>654</v>
      </c>
      <c r="T218" s="11">
        <v>290</v>
      </c>
      <c r="U218" t="s">
        <v>735</v>
      </c>
      <c r="V218" t="s">
        <v>29</v>
      </c>
      <c r="W218" t="s">
        <v>30</v>
      </c>
      <c r="X218" t="s">
        <v>658</v>
      </c>
      <c r="Y218" t="s">
        <v>659</v>
      </c>
      <c r="Z218" t="s">
        <v>660</v>
      </c>
      <c r="AA218">
        <v>96006417</v>
      </c>
      <c r="AB218">
        <v>599796.1</v>
      </c>
      <c r="AC218">
        <v>56264</v>
      </c>
      <c r="AD218" s="5">
        <v>37015.875</v>
      </c>
      <c r="AE218" s="5">
        <v>37042.875</v>
      </c>
    </row>
    <row r="219" spans="1:31" x14ac:dyDescent="0.25">
      <c r="A219" s="71">
        <f t="shared" si="15"/>
        <v>37013</v>
      </c>
      <c r="B219" s="71" t="str">
        <f t="shared" si="12"/>
        <v>US West Power</v>
      </c>
      <c r="C219" s="72">
        <f t="shared" si="13"/>
        <v>36800</v>
      </c>
      <c r="D219" s="72">
        <f t="shared" si="14"/>
        <v>276</v>
      </c>
      <c r="E219" s="3">
        <v>1198950</v>
      </c>
      <c r="F219" s="5">
        <v>37013.426435185203</v>
      </c>
      <c r="G219" t="s">
        <v>732</v>
      </c>
      <c r="H219" t="s">
        <v>648</v>
      </c>
      <c r="I219" t="s">
        <v>649</v>
      </c>
      <c r="K219" t="s">
        <v>650</v>
      </c>
      <c r="L219" t="s">
        <v>651</v>
      </c>
      <c r="M219">
        <v>33072</v>
      </c>
      <c r="N219" t="s">
        <v>20</v>
      </c>
      <c r="O219" s="7">
        <v>25</v>
      </c>
      <c r="R219" t="s">
        <v>653</v>
      </c>
      <c r="S219" t="s">
        <v>654</v>
      </c>
      <c r="T219" s="11">
        <v>265</v>
      </c>
      <c r="U219" t="s">
        <v>674</v>
      </c>
      <c r="V219" t="s">
        <v>667</v>
      </c>
      <c r="W219" t="s">
        <v>668</v>
      </c>
      <c r="X219" t="s">
        <v>658</v>
      </c>
      <c r="Y219" t="s">
        <v>659</v>
      </c>
      <c r="Z219" t="s">
        <v>660</v>
      </c>
      <c r="AA219">
        <v>96019669</v>
      </c>
      <c r="AB219">
        <v>599815.1</v>
      </c>
      <c r="AC219">
        <v>9409</v>
      </c>
      <c r="AD219" s="5">
        <v>37165.564583333296</v>
      </c>
      <c r="AE219" s="5">
        <v>37256.564583333296</v>
      </c>
    </row>
    <row r="220" spans="1:31" x14ac:dyDescent="0.25">
      <c r="A220" s="71">
        <f t="shared" si="15"/>
        <v>37013</v>
      </c>
      <c r="B220" s="71" t="str">
        <f t="shared" si="12"/>
        <v>US East Power</v>
      </c>
      <c r="C220" s="72">
        <f t="shared" si="13"/>
        <v>73600</v>
      </c>
      <c r="D220" s="72">
        <f t="shared" si="14"/>
        <v>368</v>
      </c>
      <c r="E220" s="3">
        <v>1199082</v>
      </c>
      <c r="F220" s="5">
        <v>37013.4367824074</v>
      </c>
      <c r="G220" t="s">
        <v>707</v>
      </c>
      <c r="H220" t="s">
        <v>648</v>
      </c>
      <c r="I220" t="s">
        <v>649</v>
      </c>
      <c r="K220" t="s">
        <v>650</v>
      </c>
      <c r="L220" t="s">
        <v>690</v>
      </c>
      <c r="M220">
        <v>32890</v>
      </c>
      <c r="N220" t="s">
        <v>843</v>
      </c>
      <c r="O220" s="7">
        <v>50</v>
      </c>
      <c r="R220" t="s">
        <v>653</v>
      </c>
      <c r="S220" t="s">
        <v>654</v>
      </c>
      <c r="T220" s="11">
        <v>40.6</v>
      </c>
      <c r="U220" t="s">
        <v>709</v>
      </c>
      <c r="V220" t="s">
        <v>730</v>
      </c>
      <c r="W220" t="s">
        <v>731</v>
      </c>
      <c r="X220" t="s">
        <v>658</v>
      </c>
      <c r="Y220" t="s">
        <v>659</v>
      </c>
      <c r="Z220" t="s">
        <v>660</v>
      </c>
      <c r="AA220">
        <v>96009016</v>
      </c>
      <c r="AB220">
        <v>599838.1</v>
      </c>
      <c r="AC220">
        <v>18</v>
      </c>
      <c r="AD220" s="5">
        <v>37165.591666666704</v>
      </c>
      <c r="AE220" s="5">
        <v>37256.591666666704</v>
      </c>
    </row>
    <row r="221" spans="1:31" x14ac:dyDescent="0.25">
      <c r="A221" s="71">
        <f t="shared" si="15"/>
        <v>37013</v>
      </c>
      <c r="B221" s="71" t="str">
        <f t="shared" si="12"/>
        <v>US West Power</v>
      </c>
      <c r="C221" s="72">
        <f t="shared" si="13"/>
        <v>12400</v>
      </c>
      <c r="D221" s="72">
        <f t="shared" si="14"/>
        <v>93</v>
      </c>
      <c r="E221" s="3">
        <v>1199339</v>
      </c>
      <c r="F221" s="5">
        <v>37013.465405092596</v>
      </c>
      <c r="G221" t="s">
        <v>733</v>
      </c>
      <c r="H221" t="s">
        <v>648</v>
      </c>
      <c r="I221" t="s">
        <v>649</v>
      </c>
      <c r="K221" t="s">
        <v>650</v>
      </c>
      <c r="L221" t="s">
        <v>662</v>
      </c>
      <c r="M221">
        <v>36705</v>
      </c>
      <c r="N221" t="s">
        <v>31</v>
      </c>
      <c r="P221" s="7">
        <v>25</v>
      </c>
      <c r="R221" t="s">
        <v>653</v>
      </c>
      <c r="S221" t="s">
        <v>654</v>
      </c>
      <c r="T221" s="11">
        <v>280</v>
      </c>
      <c r="U221" t="s">
        <v>674</v>
      </c>
      <c r="V221" t="s">
        <v>664</v>
      </c>
      <c r="W221" t="s">
        <v>671</v>
      </c>
      <c r="X221" t="s">
        <v>658</v>
      </c>
      <c r="Y221" t="s">
        <v>659</v>
      </c>
      <c r="Z221" t="s">
        <v>660</v>
      </c>
      <c r="AA221">
        <v>96013065</v>
      </c>
      <c r="AB221">
        <v>599883.1</v>
      </c>
      <c r="AC221">
        <v>55265</v>
      </c>
      <c r="AD221" s="5">
        <v>37073.875</v>
      </c>
      <c r="AE221" s="5">
        <v>37103.875</v>
      </c>
    </row>
    <row r="222" spans="1:31" x14ac:dyDescent="0.25">
      <c r="A222" s="71">
        <f t="shared" si="15"/>
        <v>37013</v>
      </c>
      <c r="B222" s="71" t="str">
        <f t="shared" si="12"/>
        <v>US West Power</v>
      </c>
      <c r="C222" s="72">
        <f t="shared" si="13"/>
        <v>36800</v>
      </c>
      <c r="D222" s="72">
        <f t="shared" si="14"/>
        <v>276</v>
      </c>
      <c r="E222" s="3">
        <v>1199562</v>
      </c>
      <c r="F222" s="5">
        <v>37013.502546296302</v>
      </c>
      <c r="G222" t="s">
        <v>719</v>
      </c>
      <c r="H222" t="s">
        <v>648</v>
      </c>
      <c r="I222" t="s">
        <v>649</v>
      </c>
      <c r="K222" t="s">
        <v>650</v>
      </c>
      <c r="L222" t="s">
        <v>651</v>
      </c>
      <c r="M222">
        <v>31385</v>
      </c>
      <c r="N222" t="s">
        <v>32</v>
      </c>
      <c r="P222" s="7">
        <v>25</v>
      </c>
      <c r="R222" t="s">
        <v>653</v>
      </c>
      <c r="S222" t="s">
        <v>654</v>
      </c>
      <c r="T222" s="11">
        <v>392</v>
      </c>
      <c r="U222" t="s">
        <v>674</v>
      </c>
      <c r="V222" t="s">
        <v>667</v>
      </c>
      <c r="W222" t="s">
        <v>668</v>
      </c>
      <c r="X222" t="s">
        <v>658</v>
      </c>
      <c r="Y222" t="s">
        <v>659</v>
      </c>
      <c r="Z222" t="s">
        <v>660</v>
      </c>
      <c r="AA222">
        <v>96057469</v>
      </c>
      <c r="AB222">
        <v>599979.1</v>
      </c>
      <c r="AC222">
        <v>53350</v>
      </c>
      <c r="AD222" s="5">
        <v>37073.701388888898</v>
      </c>
      <c r="AE222" s="5">
        <v>37164.701388888898</v>
      </c>
    </row>
    <row r="223" spans="1:31" x14ac:dyDescent="0.25">
      <c r="A223" s="71">
        <f t="shared" si="15"/>
        <v>37013</v>
      </c>
      <c r="B223" s="71" t="str">
        <f t="shared" si="12"/>
        <v>US East Power</v>
      </c>
      <c r="C223" s="72">
        <f t="shared" si="13"/>
        <v>24000</v>
      </c>
      <c r="D223" s="72">
        <f t="shared" si="14"/>
        <v>120</v>
      </c>
      <c r="E223" s="3">
        <v>1200377</v>
      </c>
      <c r="F223" s="5">
        <v>37013.562106481499</v>
      </c>
      <c r="G223" t="s">
        <v>814</v>
      </c>
      <c r="H223" t="s">
        <v>648</v>
      </c>
      <c r="I223" t="s">
        <v>649</v>
      </c>
      <c r="K223" t="s">
        <v>650</v>
      </c>
      <c r="L223" t="s">
        <v>690</v>
      </c>
      <c r="M223">
        <v>32554</v>
      </c>
      <c r="N223" t="s">
        <v>729</v>
      </c>
      <c r="P223" s="7">
        <v>50</v>
      </c>
      <c r="R223" t="s">
        <v>653</v>
      </c>
      <c r="S223" t="s">
        <v>654</v>
      </c>
      <c r="T223" s="11">
        <v>67</v>
      </c>
      <c r="U223" t="s">
        <v>709</v>
      </c>
      <c r="V223" t="s">
        <v>730</v>
      </c>
      <c r="W223" t="s">
        <v>731</v>
      </c>
      <c r="X223" t="s">
        <v>658</v>
      </c>
      <c r="Y223" t="s">
        <v>659</v>
      </c>
      <c r="Z223" t="s">
        <v>660</v>
      </c>
      <c r="AA223">
        <v>96057479</v>
      </c>
      <c r="AB223">
        <v>600156.1</v>
      </c>
      <c r="AC223">
        <v>55134</v>
      </c>
      <c r="AD223" s="5">
        <v>37043.591666666704</v>
      </c>
      <c r="AE223" s="5">
        <v>37072.591666666704</v>
      </c>
    </row>
    <row r="224" spans="1:31" x14ac:dyDescent="0.25">
      <c r="A224" s="71">
        <f t="shared" si="15"/>
        <v>37014</v>
      </c>
      <c r="B224" s="71" t="str">
        <f t="shared" si="12"/>
        <v>Natural Gas</v>
      </c>
      <c r="C224" s="72">
        <f t="shared" si="13"/>
        <v>280000</v>
      </c>
      <c r="D224" s="72">
        <f t="shared" si="14"/>
        <v>83.999999999999986</v>
      </c>
      <c r="E224" s="3">
        <v>1202104</v>
      </c>
      <c r="F224" s="5">
        <v>37014.322743055556</v>
      </c>
      <c r="G224" t="s">
        <v>725</v>
      </c>
      <c r="H224" t="s">
        <v>648</v>
      </c>
      <c r="I224" t="s">
        <v>649</v>
      </c>
      <c r="K224" t="s">
        <v>679</v>
      </c>
      <c r="L224" t="s">
        <v>696</v>
      </c>
      <c r="M224">
        <v>28148</v>
      </c>
      <c r="N224" t="s">
        <v>38</v>
      </c>
      <c r="O224" s="7">
        <v>10000</v>
      </c>
      <c r="R224" t="s">
        <v>682</v>
      </c>
      <c r="S224" t="s">
        <v>654</v>
      </c>
      <c r="T224" s="11">
        <v>4.3899999999999997</v>
      </c>
      <c r="U224" t="s">
        <v>698</v>
      </c>
      <c r="V224" t="s">
        <v>776</v>
      </c>
      <c r="W224" t="s">
        <v>777</v>
      </c>
      <c r="X224" t="s">
        <v>686</v>
      </c>
      <c r="Y224" t="s">
        <v>659</v>
      </c>
      <c r="Z224" t="s">
        <v>687</v>
      </c>
      <c r="AA224">
        <v>96030374</v>
      </c>
      <c r="AB224" t="s">
        <v>39</v>
      </c>
      <c r="AC224">
        <v>53461</v>
      </c>
      <c r="AD224" s="5">
        <v>37015.875</v>
      </c>
      <c r="AE224" s="5">
        <v>37042.875</v>
      </c>
    </row>
    <row r="225" spans="1:31" x14ac:dyDescent="0.25">
      <c r="A225" s="71">
        <f t="shared" si="15"/>
        <v>37014</v>
      </c>
      <c r="B225" s="71" t="str">
        <f t="shared" si="12"/>
        <v>Natural Gas</v>
      </c>
      <c r="C225" s="72">
        <f t="shared" si="13"/>
        <v>140000</v>
      </c>
      <c r="D225" s="72">
        <f t="shared" si="14"/>
        <v>41.999999999999993</v>
      </c>
      <c r="E225" s="3">
        <v>1202112</v>
      </c>
      <c r="F225" s="5">
        <v>37014.323310185187</v>
      </c>
      <c r="G225" t="s">
        <v>725</v>
      </c>
      <c r="H225" t="s">
        <v>648</v>
      </c>
      <c r="I225" t="s">
        <v>649</v>
      </c>
      <c r="K225" t="s">
        <v>679</v>
      </c>
      <c r="L225" t="s">
        <v>696</v>
      </c>
      <c r="M225">
        <v>28148</v>
      </c>
      <c r="N225" t="s">
        <v>38</v>
      </c>
      <c r="O225" s="7">
        <v>5000</v>
      </c>
      <c r="R225" t="s">
        <v>682</v>
      </c>
      <c r="S225" t="s">
        <v>654</v>
      </c>
      <c r="T225" s="11">
        <v>4.3899999999999997</v>
      </c>
      <c r="U225" t="s">
        <v>698</v>
      </c>
      <c r="V225" t="s">
        <v>776</v>
      </c>
      <c r="W225" t="s">
        <v>777</v>
      </c>
      <c r="X225" t="s">
        <v>686</v>
      </c>
      <c r="Y225" t="s">
        <v>659</v>
      </c>
      <c r="Z225" t="s">
        <v>687</v>
      </c>
      <c r="AA225">
        <v>96030374</v>
      </c>
      <c r="AB225" t="s">
        <v>40</v>
      </c>
      <c r="AC225">
        <v>53461</v>
      </c>
      <c r="AD225" s="5">
        <v>37015.875</v>
      </c>
      <c r="AE225" s="5">
        <v>37042.875</v>
      </c>
    </row>
    <row r="226" spans="1:31" x14ac:dyDescent="0.25">
      <c r="A226" s="71">
        <f t="shared" si="15"/>
        <v>37014</v>
      </c>
      <c r="B226" s="71" t="str">
        <f t="shared" si="12"/>
        <v>US West Power</v>
      </c>
      <c r="C226" s="72">
        <f t="shared" si="13"/>
        <v>800</v>
      </c>
      <c r="D226" s="72">
        <f t="shared" si="14"/>
        <v>6</v>
      </c>
      <c r="E226" s="3">
        <v>1202633</v>
      </c>
      <c r="F226" s="5">
        <v>37014.345520833333</v>
      </c>
      <c r="G226" t="s">
        <v>902</v>
      </c>
      <c r="H226" t="s">
        <v>734</v>
      </c>
      <c r="I226" t="s">
        <v>649</v>
      </c>
      <c r="K226" t="s">
        <v>650</v>
      </c>
      <c r="L226" t="s">
        <v>662</v>
      </c>
      <c r="M226">
        <v>29383</v>
      </c>
      <c r="N226" t="s">
        <v>41</v>
      </c>
      <c r="P226" s="7">
        <v>25</v>
      </c>
      <c r="R226" t="s">
        <v>653</v>
      </c>
      <c r="S226" t="s">
        <v>654</v>
      </c>
      <c r="T226" s="11">
        <v>79</v>
      </c>
      <c r="U226" t="s">
        <v>735</v>
      </c>
      <c r="V226" t="s">
        <v>906</v>
      </c>
      <c r="W226" t="s">
        <v>671</v>
      </c>
      <c r="X226" t="s">
        <v>658</v>
      </c>
      <c r="Y226" t="s">
        <v>659</v>
      </c>
      <c r="Z226" t="s">
        <v>660</v>
      </c>
      <c r="AA226">
        <v>96004381</v>
      </c>
      <c r="AB226">
        <v>600969.1</v>
      </c>
      <c r="AC226">
        <v>12</v>
      </c>
      <c r="AD226" s="5">
        <v>37015.875</v>
      </c>
      <c r="AE226" s="5">
        <v>37016.875</v>
      </c>
    </row>
    <row r="227" spans="1:31" x14ac:dyDescent="0.25">
      <c r="A227" s="71">
        <f t="shared" si="15"/>
        <v>37014</v>
      </c>
      <c r="B227" s="71" t="str">
        <f t="shared" si="12"/>
        <v>US West Power</v>
      </c>
      <c r="C227" s="72">
        <f t="shared" si="13"/>
        <v>800</v>
      </c>
      <c r="D227" s="72">
        <f t="shared" si="14"/>
        <v>6</v>
      </c>
      <c r="E227" s="3">
        <v>1202763</v>
      </c>
      <c r="F227" s="5">
        <v>37014.35</v>
      </c>
      <c r="G227" t="s">
        <v>902</v>
      </c>
      <c r="H227" t="s">
        <v>734</v>
      </c>
      <c r="I227" t="s">
        <v>649</v>
      </c>
      <c r="K227" t="s">
        <v>650</v>
      </c>
      <c r="L227" t="s">
        <v>662</v>
      </c>
      <c r="M227">
        <v>29383</v>
      </c>
      <c r="N227" t="s">
        <v>41</v>
      </c>
      <c r="P227" s="7">
        <v>25</v>
      </c>
      <c r="R227" t="s">
        <v>653</v>
      </c>
      <c r="S227" t="s">
        <v>654</v>
      </c>
      <c r="T227" s="11">
        <v>90</v>
      </c>
      <c r="U227" t="s">
        <v>735</v>
      </c>
      <c r="V227" t="s">
        <v>906</v>
      </c>
      <c r="W227" t="s">
        <v>671</v>
      </c>
      <c r="X227" t="s">
        <v>658</v>
      </c>
      <c r="Y227" t="s">
        <v>659</v>
      </c>
      <c r="Z227" t="s">
        <v>660</v>
      </c>
      <c r="AA227">
        <v>96004381</v>
      </c>
      <c r="AB227">
        <v>601003.1</v>
      </c>
      <c r="AC227">
        <v>12</v>
      </c>
      <c r="AD227" s="5">
        <v>37015.875</v>
      </c>
      <c r="AE227" s="5">
        <v>37016.875</v>
      </c>
    </row>
    <row r="228" spans="1:31" x14ac:dyDescent="0.25">
      <c r="A228" s="71">
        <f t="shared" si="15"/>
        <v>37014</v>
      </c>
      <c r="B228" s="71" t="str">
        <f t="shared" si="12"/>
        <v>US West Power</v>
      </c>
      <c r="C228" s="72">
        <f t="shared" si="13"/>
        <v>36800</v>
      </c>
      <c r="D228" s="72">
        <f t="shared" si="14"/>
        <v>276</v>
      </c>
      <c r="E228" s="3">
        <v>1203044</v>
      </c>
      <c r="F228" s="5">
        <v>37014.357303240744</v>
      </c>
      <c r="G228" t="s">
        <v>647</v>
      </c>
      <c r="H228" t="s">
        <v>648</v>
      </c>
      <c r="I228" t="s">
        <v>649</v>
      </c>
      <c r="K228" t="s">
        <v>650</v>
      </c>
      <c r="L228" t="s">
        <v>651</v>
      </c>
      <c r="M228">
        <v>30847</v>
      </c>
      <c r="N228" t="s">
        <v>42</v>
      </c>
      <c r="O228" s="7">
        <v>25</v>
      </c>
      <c r="R228" t="s">
        <v>653</v>
      </c>
      <c r="S228" t="s">
        <v>654</v>
      </c>
      <c r="T228" s="11">
        <v>145</v>
      </c>
      <c r="U228" t="s">
        <v>674</v>
      </c>
      <c r="V228" t="s">
        <v>11</v>
      </c>
      <c r="W228" t="s">
        <v>657</v>
      </c>
      <c r="X228" t="s">
        <v>658</v>
      </c>
      <c r="Y228" t="s">
        <v>659</v>
      </c>
      <c r="Z228" t="s">
        <v>660</v>
      </c>
      <c r="AA228">
        <v>96004354</v>
      </c>
      <c r="AB228">
        <v>601051.1</v>
      </c>
      <c r="AC228">
        <v>29605</v>
      </c>
      <c r="AD228" s="5">
        <v>37165.564583333333</v>
      </c>
      <c r="AE228" s="5">
        <v>37256.564583333333</v>
      </c>
    </row>
    <row r="229" spans="1:31" x14ac:dyDescent="0.25">
      <c r="A229" s="71">
        <f t="shared" si="15"/>
        <v>37014</v>
      </c>
      <c r="B229" s="71" t="str">
        <f t="shared" si="12"/>
        <v>US East Power</v>
      </c>
      <c r="C229" s="72">
        <f t="shared" si="13"/>
        <v>14400</v>
      </c>
      <c r="D229" s="72">
        <f t="shared" si="14"/>
        <v>72</v>
      </c>
      <c r="E229" s="3">
        <v>1203892</v>
      </c>
      <c r="F229" s="5">
        <v>37014.371377314812</v>
      </c>
      <c r="G229" t="s">
        <v>814</v>
      </c>
      <c r="H229" t="s">
        <v>648</v>
      </c>
      <c r="I229" t="s">
        <v>649</v>
      </c>
      <c r="K229" t="s">
        <v>650</v>
      </c>
      <c r="L229" t="s">
        <v>690</v>
      </c>
      <c r="M229">
        <v>49745</v>
      </c>
      <c r="N229" t="s">
        <v>9</v>
      </c>
      <c r="O229" s="7">
        <v>50</v>
      </c>
      <c r="R229" t="s">
        <v>653</v>
      </c>
      <c r="S229" t="s">
        <v>654</v>
      </c>
      <c r="T229" s="11">
        <v>48.5</v>
      </c>
      <c r="U229" t="s">
        <v>709</v>
      </c>
      <c r="V229" t="s">
        <v>730</v>
      </c>
      <c r="W229" t="s">
        <v>711</v>
      </c>
      <c r="X229" t="s">
        <v>658</v>
      </c>
      <c r="Y229" t="s">
        <v>659</v>
      </c>
      <c r="Z229" t="s">
        <v>660</v>
      </c>
      <c r="AA229">
        <v>96057479</v>
      </c>
      <c r="AB229">
        <v>601112.1</v>
      </c>
      <c r="AC229">
        <v>55134</v>
      </c>
      <c r="AD229" s="5">
        <v>37025.875</v>
      </c>
      <c r="AE229" s="5">
        <v>37042.875</v>
      </c>
    </row>
    <row r="230" spans="1:31" x14ac:dyDescent="0.25">
      <c r="A230" s="71">
        <f t="shared" si="15"/>
        <v>37014</v>
      </c>
      <c r="B230" s="71" t="str">
        <f t="shared" si="12"/>
        <v>US East Power</v>
      </c>
      <c r="C230" s="72">
        <f t="shared" si="13"/>
        <v>800</v>
      </c>
      <c r="D230" s="72">
        <f t="shared" si="14"/>
        <v>4</v>
      </c>
      <c r="E230" s="3">
        <v>1203925</v>
      </c>
      <c r="F230" s="5">
        <v>37014.371793981481</v>
      </c>
      <c r="G230" t="s">
        <v>727</v>
      </c>
      <c r="H230" t="s">
        <v>648</v>
      </c>
      <c r="I230" t="s">
        <v>649</v>
      </c>
      <c r="K230" t="s">
        <v>650</v>
      </c>
      <c r="L230" t="s">
        <v>690</v>
      </c>
      <c r="M230">
        <v>29088</v>
      </c>
      <c r="N230" t="s">
        <v>43</v>
      </c>
      <c r="O230" s="7">
        <v>50</v>
      </c>
      <c r="R230" t="s">
        <v>653</v>
      </c>
      <c r="S230" t="s">
        <v>654</v>
      </c>
      <c r="T230" s="11">
        <v>60.75</v>
      </c>
      <c r="U230" t="s">
        <v>709</v>
      </c>
      <c r="V230" t="s">
        <v>730</v>
      </c>
      <c r="W230" t="s">
        <v>711</v>
      </c>
      <c r="X230" t="s">
        <v>658</v>
      </c>
      <c r="Y230" t="s">
        <v>659</v>
      </c>
      <c r="Z230" t="s">
        <v>660</v>
      </c>
      <c r="AB230">
        <v>601114.1</v>
      </c>
      <c r="AC230">
        <v>3246</v>
      </c>
      <c r="AD230" s="5">
        <v>37015.875</v>
      </c>
      <c r="AE230" s="5">
        <v>37015.875</v>
      </c>
    </row>
    <row r="231" spans="1:31" x14ac:dyDescent="0.25">
      <c r="A231" s="71">
        <f t="shared" si="15"/>
        <v>37014</v>
      </c>
      <c r="B231" s="71" t="str">
        <f t="shared" si="12"/>
        <v>US East Power</v>
      </c>
      <c r="C231" s="72">
        <f t="shared" si="13"/>
        <v>73600</v>
      </c>
      <c r="D231" s="72">
        <f t="shared" si="14"/>
        <v>368</v>
      </c>
      <c r="E231" s="3">
        <v>1204057</v>
      </c>
      <c r="F231" s="5">
        <v>37014.37394675926</v>
      </c>
      <c r="G231" t="s">
        <v>727</v>
      </c>
      <c r="H231" t="s">
        <v>648</v>
      </c>
      <c r="I231" t="s">
        <v>649</v>
      </c>
      <c r="K231" t="s">
        <v>650</v>
      </c>
      <c r="L231" t="s">
        <v>690</v>
      </c>
      <c r="M231">
        <v>32890</v>
      </c>
      <c r="N231" t="s">
        <v>843</v>
      </c>
      <c r="O231" s="7">
        <v>50</v>
      </c>
      <c r="R231" t="s">
        <v>653</v>
      </c>
      <c r="S231" t="s">
        <v>654</v>
      </c>
      <c r="T231" s="11">
        <v>39.950000000000003</v>
      </c>
      <c r="U231" t="s">
        <v>709</v>
      </c>
      <c r="V231" t="s">
        <v>730</v>
      </c>
      <c r="W231" t="s">
        <v>731</v>
      </c>
      <c r="X231" t="s">
        <v>658</v>
      </c>
      <c r="Y231" t="s">
        <v>659</v>
      </c>
      <c r="Z231" t="s">
        <v>660</v>
      </c>
      <c r="AB231">
        <v>601124.1</v>
      </c>
      <c r="AC231">
        <v>3246</v>
      </c>
      <c r="AD231" s="5">
        <v>37165.591666666667</v>
      </c>
      <c r="AE231" s="5">
        <v>37256.591666666667</v>
      </c>
    </row>
    <row r="232" spans="1:31" x14ac:dyDescent="0.25">
      <c r="A232" s="71">
        <f t="shared" si="15"/>
        <v>37014</v>
      </c>
      <c r="B232" s="71" t="str">
        <f t="shared" si="12"/>
        <v>Natural Gas</v>
      </c>
      <c r="C232" s="72">
        <f t="shared" si="13"/>
        <v>300000</v>
      </c>
      <c r="D232" s="72">
        <f t="shared" si="14"/>
        <v>89.999999999999986</v>
      </c>
      <c r="E232" s="3">
        <v>1204124</v>
      </c>
      <c r="F232" s="5">
        <v>37014.375439814816</v>
      </c>
      <c r="G232" t="s">
        <v>44</v>
      </c>
      <c r="H232" t="s">
        <v>648</v>
      </c>
      <c r="I232" t="s">
        <v>649</v>
      </c>
      <c r="K232" t="s">
        <v>679</v>
      </c>
      <c r="L232" t="s">
        <v>680</v>
      </c>
      <c r="M232">
        <v>47099</v>
      </c>
      <c r="N232" t="s">
        <v>800</v>
      </c>
      <c r="P232" s="7">
        <v>10000</v>
      </c>
      <c r="R232" t="s">
        <v>682</v>
      </c>
      <c r="S232" t="s">
        <v>654</v>
      </c>
      <c r="T232" s="11">
        <v>-0.05</v>
      </c>
      <c r="U232" t="s">
        <v>698</v>
      </c>
      <c r="V232" t="s">
        <v>776</v>
      </c>
      <c r="W232" t="s">
        <v>777</v>
      </c>
      <c r="X232" t="s">
        <v>686</v>
      </c>
      <c r="Y232" t="s">
        <v>659</v>
      </c>
      <c r="Z232" t="s">
        <v>687</v>
      </c>
      <c r="AA232">
        <v>96022095</v>
      </c>
      <c r="AB232" t="s">
        <v>45</v>
      </c>
      <c r="AC232">
        <v>31699</v>
      </c>
      <c r="AD232" s="5">
        <v>37043.875</v>
      </c>
      <c r="AE232" s="5">
        <v>37072.875</v>
      </c>
    </row>
    <row r="233" spans="1:31" x14ac:dyDescent="0.25">
      <c r="A233" s="71">
        <f t="shared" si="15"/>
        <v>37014</v>
      </c>
      <c r="B233" s="71" t="str">
        <f t="shared" si="12"/>
        <v>US West Power</v>
      </c>
      <c r="C233" s="72">
        <f t="shared" si="13"/>
        <v>12400</v>
      </c>
      <c r="D233" s="72">
        <f t="shared" si="14"/>
        <v>93</v>
      </c>
      <c r="E233" s="3">
        <v>1204834</v>
      </c>
      <c r="F233" s="5">
        <v>37014.395208333335</v>
      </c>
      <c r="G233" t="s">
        <v>719</v>
      </c>
      <c r="H233" t="s">
        <v>648</v>
      </c>
      <c r="I233" t="s">
        <v>649</v>
      </c>
      <c r="K233" t="s">
        <v>650</v>
      </c>
      <c r="L233" t="s">
        <v>662</v>
      </c>
      <c r="M233">
        <v>36705</v>
      </c>
      <c r="N233" t="s">
        <v>31</v>
      </c>
      <c r="P233" s="7">
        <v>25</v>
      </c>
      <c r="R233" t="s">
        <v>653</v>
      </c>
      <c r="S233" t="s">
        <v>654</v>
      </c>
      <c r="T233" s="11">
        <v>283</v>
      </c>
      <c r="U233" t="s">
        <v>674</v>
      </c>
      <c r="V233" t="s">
        <v>664</v>
      </c>
      <c r="W233" t="s">
        <v>671</v>
      </c>
      <c r="X233" t="s">
        <v>658</v>
      </c>
      <c r="Y233" t="s">
        <v>659</v>
      </c>
      <c r="Z233" t="s">
        <v>660</v>
      </c>
      <c r="AA233">
        <v>96057469</v>
      </c>
      <c r="AB233">
        <v>601222.1</v>
      </c>
      <c r="AC233">
        <v>53350</v>
      </c>
      <c r="AD233" s="5">
        <v>37073.875</v>
      </c>
      <c r="AE233" s="5">
        <v>37103.875</v>
      </c>
    </row>
    <row r="234" spans="1:31" x14ac:dyDescent="0.25">
      <c r="A234" s="71">
        <f t="shared" si="15"/>
        <v>37014</v>
      </c>
      <c r="B234" s="71" t="str">
        <f t="shared" si="12"/>
        <v>US West Power</v>
      </c>
      <c r="C234" s="72">
        <f t="shared" si="13"/>
        <v>36000</v>
      </c>
      <c r="D234" s="72">
        <f t="shared" si="14"/>
        <v>270</v>
      </c>
      <c r="E234" s="3">
        <v>1204922</v>
      </c>
      <c r="F234" s="5">
        <v>37014.3981712963</v>
      </c>
      <c r="G234" t="s">
        <v>902</v>
      </c>
      <c r="H234" t="s">
        <v>734</v>
      </c>
      <c r="I234" t="s">
        <v>649</v>
      </c>
      <c r="K234" t="s">
        <v>650</v>
      </c>
      <c r="L234" t="s">
        <v>651</v>
      </c>
      <c r="M234">
        <v>36942</v>
      </c>
      <c r="N234" t="s">
        <v>46</v>
      </c>
      <c r="O234" s="7">
        <v>25</v>
      </c>
      <c r="R234" t="s">
        <v>653</v>
      </c>
      <c r="S234" t="s">
        <v>654</v>
      </c>
      <c r="T234" s="11">
        <v>100</v>
      </c>
      <c r="U234" t="s">
        <v>735</v>
      </c>
      <c r="V234" t="s">
        <v>11</v>
      </c>
      <c r="W234" t="s">
        <v>657</v>
      </c>
      <c r="X234" t="s">
        <v>658</v>
      </c>
      <c r="Y234" t="s">
        <v>659</v>
      </c>
      <c r="Z234" t="s">
        <v>660</v>
      </c>
      <c r="AA234">
        <v>96004381</v>
      </c>
      <c r="AB234">
        <v>601228.1</v>
      </c>
      <c r="AC234">
        <v>12</v>
      </c>
      <c r="AD234" s="5">
        <v>37257.701388888891</v>
      </c>
      <c r="AE234" s="5">
        <v>37346.701388888891</v>
      </c>
    </row>
    <row r="235" spans="1:31" x14ac:dyDescent="0.25">
      <c r="A235" s="71">
        <f t="shared" si="15"/>
        <v>37014</v>
      </c>
      <c r="B235" s="71" t="str">
        <f t="shared" si="12"/>
        <v>US West Power</v>
      </c>
      <c r="C235" s="72">
        <f t="shared" si="13"/>
        <v>36400</v>
      </c>
      <c r="D235" s="72">
        <f t="shared" si="14"/>
        <v>273</v>
      </c>
      <c r="E235" s="3">
        <v>1204927</v>
      </c>
      <c r="F235" s="5">
        <v>37014.398368055554</v>
      </c>
      <c r="G235" t="s">
        <v>902</v>
      </c>
      <c r="H235" t="s">
        <v>734</v>
      </c>
      <c r="I235" t="s">
        <v>649</v>
      </c>
      <c r="K235" t="s">
        <v>650</v>
      </c>
      <c r="L235" t="s">
        <v>662</v>
      </c>
      <c r="M235">
        <v>45336</v>
      </c>
      <c r="N235" t="s">
        <v>47</v>
      </c>
      <c r="O235" s="7">
        <v>25</v>
      </c>
      <c r="R235" t="s">
        <v>653</v>
      </c>
      <c r="S235" t="s">
        <v>654</v>
      </c>
      <c r="T235" s="11">
        <v>85</v>
      </c>
      <c r="U235" t="s">
        <v>735</v>
      </c>
      <c r="V235" t="s">
        <v>664</v>
      </c>
      <c r="W235" t="s">
        <v>665</v>
      </c>
      <c r="X235" t="s">
        <v>658</v>
      </c>
      <c r="Y235" t="s">
        <v>659</v>
      </c>
      <c r="Z235" t="s">
        <v>660</v>
      </c>
      <c r="AA235">
        <v>96004381</v>
      </c>
      <c r="AB235">
        <v>601229.1</v>
      </c>
      <c r="AC235">
        <v>12</v>
      </c>
      <c r="AD235" s="5">
        <v>37347</v>
      </c>
      <c r="AE235" s="5">
        <v>37437</v>
      </c>
    </row>
    <row r="236" spans="1:31" x14ac:dyDescent="0.25">
      <c r="A236" s="71">
        <f t="shared" si="15"/>
        <v>37014</v>
      </c>
      <c r="B236" s="71" t="str">
        <f t="shared" si="12"/>
        <v>Natural Gas</v>
      </c>
      <c r="C236" s="72">
        <f t="shared" si="13"/>
        <v>755000</v>
      </c>
      <c r="D236" s="72">
        <f t="shared" si="14"/>
        <v>226.49999999999997</v>
      </c>
      <c r="E236" s="3">
        <v>1205555</v>
      </c>
      <c r="F236" s="5">
        <v>37014.429143518515</v>
      </c>
      <c r="G236" t="s">
        <v>811</v>
      </c>
      <c r="H236" t="s">
        <v>648</v>
      </c>
      <c r="I236" t="s">
        <v>649</v>
      </c>
      <c r="K236" t="s">
        <v>679</v>
      </c>
      <c r="L236" t="s">
        <v>680</v>
      </c>
      <c r="M236">
        <v>34972</v>
      </c>
      <c r="N236" t="s">
        <v>48</v>
      </c>
      <c r="P236" s="7">
        <v>5000</v>
      </c>
      <c r="R236" t="s">
        <v>682</v>
      </c>
      <c r="S236" t="s">
        <v>654</v>
      </c>
      <c r="T236" s="11">
        <v>-0.17</v>
      </c>
      <c r="U236" t="s">
        <v>683</v>
      </c>
      <c r="V236" t="s">
        <v>49</v>
      </c>
      <c r="W236" t="s">
        <v>50</v>
      </c>
      <c r="X236" t="s">
        <v>686</v>
      </c>
      <c r="Y236" t="s">
        <v>659</v>
      </c>
      <c r="Z236" t="s">
        <v>687</v>
      </c>
      <c r="AA236">
        <v>96041878</v>
      </c>
      <c r="AB236" t="s">
        <v>51</v>
      </c>
      <c r="AC236">
        <v>11135</v>
      </c>
      <c r="AD236" s="5">
        <v>37196</v>
      </c>
      <c r="AE236" s="5">
        <v>37346</v>
      </c>
    </row>
    <row r="237" spans="1:31" x14ac:dyDescent="0.25">
      <c r="A237" s="71">
        <f t="shared" si="15"/>
        <v>37014</v>
      </c>
      <c r="B237" s="71" t="str">
        <f t="shared" si="12"/>
        <v>US East Power</v>
      </c>
      <c r="C237" s="72">
        <f t="shared" si="13"/>
        <v>14400</v>
      </c>
      <c r="D237" s="72">
        <f t="shared" si="14"/>
        <v>72</v>
      </c>
      <c r="E237" s="3">
        <v>1206075</v>
      </c>
      <c r="F237" s="5">
        <v>37014.466261574074</v>
      </c>
      <c r="G237" t="s">
        <v>725</v>
      </c>
      <c r="H237" t="s">
        <v>648</v>
      </c>
      <c r="I237" t="s">
        <v>649</v>
      </c>
      <c r="K237" t="s">
        <v>650</v>
      </c>
      <c r="L237" t="s">
        <v>690</v>
      </c>
      <c r="M237">
        <v>49745</v>
      </c>
      <c r="N237" t="s">
        <v>9</v>
      </c>
      <c r="O237" s="7">
        <v>50</v>
      </c>
      <c r="R237" t="s">
        <v>653</v>
      </c>
      <c r="S237" t="s">
        <v>654</v>
      </c>
      <c r="T237" s="11">
        <v>48</v>
      </c>
      <c r="U237" t="s">
        <v>709</v>
      </c>
      <c r="V237" t="s">
        <v>730</v>
      </c>
      <c r="W237" t="s">
        <v>711</v>
      </c>
      <c r="X237" t="s">
        <v>658</v>
      </c>
      <c r="Y237" t="s">
        <v>659</v>
      </c>
      <c r="Z237" t="s">
        <v>660</v>
      </c>
      <c r="AA237">
        <v>96005582</v>
      </c>
      <c r="AB237">
        <v>601388.1</v>
      </c>
      <c r="AC237">
        <v>53461</v>
      </c>
      <c r="AD237" s="5">
        <v>37025.875</v>
      </c>
      <c r="AE237" s="5">
        <v>37042.875</v>
      </c>
    </row>
    <row r="238" spans="1:31" x14ac:dyDescent="0.25">
      <c r="A238" s="71">
        <f t="shared" si="15"/>
        <v>37014</v>
      </c>
      <c r="B238" s="71" t="str">
        <f t="shared" si="12"/>
        <v>US East Power</v>
      </c>
      <c r="C238" s="72">
        <f t="shared" si="13"/>
        <v>24000</v>
      </c>
      <c r="D238" s="72">
        <f t="shared" si="14"/>
        <v>120</v>
      </c>
      <c r="E238" s="3">
        <v>1206427</v>
      </c>
      <c r="F238" s="5">
        <v>37014.522280092591</v>
      </c>
      <c r="G238" t="s">
        <v>736</v>
      </c>
      <c r="H238" t="s">
        <v>734</v>
      </c>
      <c r="I238" t="s">
        <v>649</v>
      </c>
      <c r="K238" t="s">
        <v>650</v>
      </c>
      <c r="L238" t="s">
        <v>690</v>
      </c>
      <c r="M238">
        <v>33275</v>
      </c>
      <c r="N238" t="s">
        <v>850</v>
      </c>
      <c r="O238" s="7">
        <v>50</v>
      </c>
      <c r="R238" t="s">
        <v>653</v>
      </c>
      <c r="S238" t="s">
        <v>654</v>
      </c>
      <c r="T238" s="11">
        <v>62</v>
      </c>
      <c r="U238" t="s">
        <v>766</v>
      </c>
      <c r="V238" t="s">
        <v>739</v>
      </c>
      <c r="W238" t="s">
        <v>740</v>
      </c>
      <c r="X238" t="s">
        <v>658</v>
      </c>
      <c r="Y238" t="s">
        <v>659</v>
      </c>
      <c r="Z238" t="s">
        <v>660</v>
      </c>
      <c r="AA238">
        <v>96004396</v>
      </c>
      <c r="AB238">
        <v>601473.1</v>
      </c>
      <c r="AC238">
        <v>64245</v>
      </c>
      <c r="AD238" s="5">
        <v>37043.710416666669</v>
      </c>
      <c r="AE238" s="5">
        <v>37072.710416666669</v>
      </c>
    </row>
    <row r="239" spans="1:31" x14ac:dyDescent="0.25">
      <c r="A239" s="71">
        <f t="shared" si="15"/>
        <v>37014</v>
      </c>
      <c r="B239" s="71" t="str">
        <f t="shared" si="12"/>
        <v>US West Power</v>
      </c>
      <c r="C239" s="72">
        <f t="shared" si="13"/>
        <v>36400</v>
      </c>
      <c r="D239" s="72">
        <f t="shared" si="14"/>
        <v>273</v>
      </c>
      <c r="E239" s="3">
        <v>1206465</v>
      </c>
      <c r="F239" s="5">
        <v>37014.526412037034</v>
      </c>
      <c r="G239" t="s">
        <v>719</v>
      </c>
      <c r="H239" t="s">
        <v>648</v>
      </c>
      <c r="I239" t="s">
        <v>649</v>
      </c>
      <c r="K239" t="s">
        <v>650</v>
      </c>
      <c r="L239" t="s">
        <v>662</v>
      </c>
      <c r="M239">
        <v>45336</v>
      </c>
      <c r="N239" t="s">
        <v>47</v>
      </c>
      <c r="P239" s="7">
        <v>25</v>
      </c>
      <c r="R239" t="s">
        <v>653</v>
      </c>
      <c r="S239" t="s">
        <v>654</v>
      </c>
      <c r="T239" s="11">
        <v>88</v>
      </c>
      <c r="U239" t="s">
        <v>674</v>
      </c>
      <c r="V239" t="s">
        <v>664</v>
      </c>
      <c r="W239" t="s">
        <v>665</v>
      </c>
      <c r="X239" t="s">
        <v>658</v>
      </c>
      <c r="Y239" t="s">
        <v>659</v>
      </c>
      <c r="Z239" t="s">
        <v>660</v>
      </c>
      <c r="AA239">
        <v>96057469</v>
      </c>
      <c r="AB239">
        <v>601479.1</v>
      </c>
      <c r="AC239">
        <v>53350</v>
      </c>
      <c r="AD239" s="5">
        <v>37347</v>
      </c>
      <c r="AE239" s="5">
        <v>37437</v>
      </c>
    </row>
    <row r="240" spans="1:31" x14ac:dyDescent="0.25">
      <c r="A240" s="71">
        <f t="shared" si="15"/>
        <v>37014</v>
      </c>
      <c r="B240" s="71" t="str">
        <f t="shared" si="12"/>
        <v>US East Power</v>
      </c>
      <c r="C240" s="72">
        <f t="shared" si="13"/>
        <v>73600</v>
      </c>
      <c r="D240" s="72">
        <f t="shared" si="14"/>
        <v>368</v>
      </c>
      <c r="E240" s="3">
        <v>1206635</v>
      </c>
      <c r="F240" s="5">
        <v>37014.554594907408</v>
      </c>
      <c r="G240" t="s">
        <v>746</v>
      </c>
      <c r="H240" t="s">
        <v>734</v>
      </c>
      <c r="I240" t="s">
        <v>649</v>
      </c>
      <c r="K240" t="s">
        <v>650</v>
      </c>
      <c r="L240" t="s">
        <v>786</v>
      </c>
      <c r="M240">
        <v>30187</v>
      </c>
      <c r="N240" t="s">
        <v>17</v>
      </c>
      <c r="P240" s="7">
        <v>50</v>
      </c>
      <c r="R240" t="s">
        <v>653</v>
      </c>
      <c r="S240" t="s">
        <v>654</v>
      </c>
      <c r="T240" s="11">
        <v>42.25</v>
      </c>
      <c r="U240" t="s">
        <v>781</v>
      </c>
      <c r="V240" t="s">
        <v>848</v>
      </c>
      <c r="W240" t="s">
        <v>694</v>
      </c>
      <c r="X240" t="s">
        <v>658</v>
      </c>
      <c r="Y240" t="s">
        <v>659</v>
      </c>
      <c r="Z240" t="s">
        <v>687</v>
      </c>
      <c r="AA240">
        <v>96057022</v>
      </c>
      <c r="AB240">
        <v>601571.1</v>
      </c>
      <c r="AC240">
        <v>91219</v>
      </c>
      <c r="AD240" s="5">
        <v>37165</v>
      </c>
      <c r="AE240" s="5">
        <v>37256</v>
      </c>
    </row>
    <row r="241" spans="1:31" x14ac:dyDescent="0.25">
      <c r="A241" s="71">
        <f t="shared" si="15"/>
        <v>37014</v>
      </c>
      <c r="B241" s="71" t="str">
        <f t="shared" si="12"/>
        <v>US East Power</v>
      </c>
      <c r="C241" s="72">
        <f t="shared" si="13"/>
        <v>4000</v>
      </c>
      <c r="D241" s="72">
        <f t="shared" si="14"/>
        <v>20</v>
      </c>
      <c r="E241" s="3">
        <v>1206912</v>
      </c>
      <c r="F241" s="5">
        <v>37014.59747685185</v>
      </c>
      <c r="G241" t="s">
        <v>52</v>
      </c>
      <c r="H241" t="s">
        <v>734</v>
      </c>
      <c r="I241" t="s">
        <v>649</v>
      </c>
      <c r="K241" t="s">
        <v>650</v>
      </c>
      <c r="L241" t="s">
        <v>690</v>
      </c>
      <c r="M241">
        <v>29070</v>
      </c>
      <c r="N241" t="s">
        <v>53</v>
      </c>
      <c r="P241" s="7">
        <v>50</v>
      </c>
      <c r="R241" t="s">
        <v>653</v>
      </c>
      <c r="S241" t="s">
        <v>654</v>
      </c>
      <c r="T241" s="11">
        <v>38</v>
      </c>
      <c r="U241" t="s">
        <v>766</v>
      </c>
      <c r="V241" t="s">
        <v>767</v>
      </c>
      <c r="W241" t="s">
        <v>743</v>
      </c>
      <c r="X241" t="s">
        <v>658</v>
      </c>
      <c r="Y241" t="s">
        <v>659</v>
      </c>
      <c r="Z241" t="s">
        <v>660</v>
      </c>
      <c r="AA241">
        <v>96056752</v>
      </c>
      <c r="AB241">
        <v>601655.1</v>
      </c>
      <c r="AC241">
        <v>3254</v>
      </c>
      <c r="AD241" s="5">
        <v>37018.875</v>
      </c>
      <c r="AE241" s="5">
        <v>37022.875</v>
      </c>
    </row>
    <row r="242" spans="1:31" x14ac:dyDescent="0.25">
      <c r="A242" s="71">
        <f t="shared" si="15"/>
        <v>37018</v>
      </c>
      <c r="B242" s="71" t="str">
        <f t="shared" si="12"/>
        <v>US East Power</v>
      </c>
      <c r="C242" s="72">
        <f t="shared" si="13"/>
        <v>800</v>
      </c>
      <c r="D242" s="72">
        <f t="shared" si="14"/>
        <v>4</v>
      </c>
      <c r="E242" s="3">
        <v>1212190</v>
      </c>
      <c r="F242" s="5">
        <v>37018.294317129599</v>
      </c>
      <c r="G242" t="s">
        <v>782</v>
      </c>
      <c r="H242" t="s">
        <v>648</v>
      </c>
      <c r="I242" t="s">
        <v>649</v>
      </c>
      <c r="K242" t="s">
        <v>650</v>
      </c>
      <c r="L242" t="s">
        <v>690</v>
      </c>
      <c r="M242">
        <v>29088</v>
      </c>
      <c r="N242" t="s">
        <v>54</v>
      </c>
      <c r="P242" s="7">
        <v>50</v>
      </c>
      <c r="R242" t="s">
        <v>653</v>
      </c>
      <c r="S242" t="s">
        <v>654</v>
      </c>
      <c r="T242" s="11">
        <v>33.5</v>
      </c>
      <c r="U242" t="s">
        <v>709</v>
      </c>
      <c r="V242" t="s">
        <v>710</v>
      </c>
      <c r="W242" t="s">
        <v>711</v>
      </c>
      <c r="X242" t="s">
        <v>658</v>
      </c>
      <c r="Y242" t="s">
        <v>659</v>
      </c>
      <c r="Z242" t="s">
        <v>660</v>
      </c>
      <c r="AB242">
        <v>603114.1</v>
      </c>
      <c r="AC242">
        <v>5607</v>
      </c>
      <c r="AD242" s="5">
        <v>37019.875</v>
      </c>
      <c r="AE242" s="5">
        <v>37019.875</v>
      </c>
    </row>
    <row r="243" spans="1:31" x14ac:dyDescent="0.25">
      <c r="A243" s="71">
        <f t="shared" si="15"/>
        <v>37018</v>
      </c>
      <c r="B243" s="71" t="str">
        <f t="shared" si="12"/>
        <v>US East Power</v>
      </c>
      <c r="C243" s="72">
        <f t="shared" si="13"/>
        <v>2400</v>
      </c>
      <c r="D243" s="72">
        <f t="shared" si="14"/>
        <v>12</v>
      </c>
      <c r="E243" s="3">
        <v>1212200</v>
      </c>
      <c r="F243" s="5">
        <v>37018.296006944402</v>
      </c>
      <c r="G243" t="s">
        <v>727</v>
      </c>
      <c r="H243" t="s">
        <v>648</v>
      </c>
      <c r="I243" t="s">
        <v>649</v>
      </c>
      <c r="K243" t="s">
        <v>650</v>
      </c>
      <c r="L243" t="s">
        <v>690</v>
      </c>
      <c r="M243">
        <v>29085</v>
      </c>
      <c r="N243" t="s">
        <v>55</v>
      </c>
      <c r="O243" s="7">
        <v>50</v>
      </c>
      <c r="R243" t="s">
        <v>653</v>
      </c>
      <c r="S243" t="s">
        <v>654</v>
      </c>
      <c r="T243" s="11">
        <v>37</v>
      </c>
      <c r="U243" t="s">
        <v>709</v>
      </c>
      <c r="V243" t="s">
        <v>710</v>
      </c>
      <c r="W243" t="s">
        <v>711</v>
      </c>
      <c r="X243" t="s">
        <v>658</v>
      </c>
      <c r="Y243" t="s">
        <v>659</v>
      </c>
      <c r="Z243" t="s">
        <v>660</v>
      </c>
      <c r="AB243">
        <v>603122.1</v>
      </c>
      <c r="AC243">
        <v>3246</v>
      </c>
      <c r="AD243" s="5">
        <v>37020.875</v>
      </c>
      <c r="AE243" s="5">
        <v>37022.875</v>
      </c>
    </row>
    <row r="244" spans="1:31" x14ac:dyDescent="0.25">
      <c r="A244" s="71">
        <f t="shared" si="15"/>
        <v>37018</v>
      </c>
      <c r="B244" s="71" t="str">
        <f t="shared" si="12"/>
        <v>US East Power</v>
      </c>
      <c r="C244" s="72">
        <f t="shared" si="13"/>
        <v>2400</v>
      </c>
      <c r="D244" s="72">
        <f t="shared" si="14"/>
        <v>12</v>
      </c>
      <c r="E244" s="3">
        <v>1212211</v>
      </c>
      <c r="F244" s="5">
        <v>37018.298634259299</v>
      </c>
      <c r="G244" t="s">
        <v>727</v>
      </c>
      <c r="H244" t="s">
        <v>648</v>
      </c>
      <c r="I244" t="s">
        <v>649</v>
      </c>
      <c r="K244" t="s">
        <v>650</v>
      </c>
      <c r="L244" t="s">
        <v>690</v>
      </c>
      <c r="M244">
        <v>29085</v>
      </c>
      <c r="N244" t="s">
        <v>55</v>
      </c>
      <c r="O244" s="7">
        <v>50</v>
      </c>
      <c r="R244" t="s">
        <v>653</v>
      </c>
      <c r="S244" t="s">
        <v>654</v>
      </c>
      <c r="T244" s="11">
        <v>35.5</v>
      </c>
      <c r="U244" t="s">
        <v>709</v>
      </c>
      <c r="V244" t="s">
        <v>710</v>
      </c>
      <c r="W244" t="s">
        <v>711</v>
      </c>
      <c r="X244" t="s">
        <v>658</v>
      </c>
      <c r="Y244" t="s">
        <v>659</v>
      </c>
      <c r="Z244" t="s">
        <v>660</v>
      </c>
      <c r="AB244">
        <v>603131.1</v>
      </c>
      <c r="AC244">
        <v>3246</v>
      </c>
      <c r="AD244" s="5">
        <v>37020.875</v>
      </c>
      <c r="AE244" s="5">
        <v>37022.875</v>
      </c>
    </row>
    <row r="245" spans="1:31" x14ac:dyDescent="0.25">
      <c r="A245" s="71">
        <f t="shared" si="15"/>
        <v>37018</v>
      </c>
      <c r="B245" s="71" t="str">
        <f t="shared" si="12"/>
        <v>US East Power</v>
      </c>
      <c r="C245" s="72">
        <f t="shared" si="13"/>
        <v>73600</v>
      </c>
      <c r="D245" s="72">
        <f t="shared" si="14"/>
        <v>368</v>
      </c>
      <c r="E245" s="3">
        <v>1212282</v>
      </c>
      <c r="F245" s="5">
        <v>37018.3120023148</v>
      </c>
      <c r="G245" t="s">
        <v>811</v>
      </c>
      <c r="H245" t="s">
        <v>734</v>
      </c>
      <c r="I245" t="s">
        <v>649</v>
      </c>
      <c r="K245" t="s">
        <v>650</v>
      </c>
      <c r="L245" t="s">
        <v>786</v>
      </c>
      <c r="M245">
        <v>30187</v>
      </c>
      <c r="N245" t="s">
        <v>17</v>
      </c>
      <c r="P245" s="7">
        <v>50</v>
      </c>
      <c r="R245" t="s">
        <v>653</v>
      </c>
      <c r="S245" t="s">
        <v>654</v>
      </c>
      <c r="T245" s="11">
        <v>42.5</v>
      </c>
      <c r="U245" t="s">
        <v>781</v>
      </c>
      <c r="V245" t="s">
        <v>848</v>
      </c>
      <c r="W245" t="s">
        <v>694</v>
      </c>
      <c r="X245" t="s">
        <v>658</v>
      </c>
      <c r="Y245" t="s">
        <v>659</v>
      </c>
      <c r="Z245" t="s">
        <v>687</v>
      </c>
      <c r="AA245">
        <v>96041878</v>
      </c>
      <c r="AB245">
        <v>603178.1</v>
      </c>
      <c r="AC245">
        <v>11135</v>
      </c>
      <c r="AD245" s="5">
        <v>37165</v>
      </c>
      <c r="AE245" s="5">
        <v>37256</v>
      </c>
    </row>
    <row r="246" spans="1:31" x14ac:dyDescent="0.25">
      <c r="A246" s="71">
        <f t="shared" si="15"/>
        <v>37018</v>
      </c>
      <c r="B246" s="71" t="str">
        <f t="shared" si="12"/>
        <v>US West Power</v>
      </c>
      <c r="C246" s="72">
        <f t="shared" si="13"/>
        <v>400</v>
      </c>
      <c r="D246" s="72">
        <f t="shared" si="14"/>
        <v>3</v>
      </c>
      <c r="E246" s="3">
        <v>1212738</v>
      </c>
      <c r="F246" s="5">
        <v>37018.3446064815</v>
      </c>
      <c r="G246" t="s">
        <v>902</v>
      </c>
      <c r="H246" t="s">
        <v>734</v>
      </c>
      <c r="I246" t="s">
        <v>649</v>
      </c>
      <c r="K246" t="s">
        <v>650</v>
      </c>
      <c r="L246" t="s">
        <v>662</v>
      </c>
      <c r="M246">
        <v>29487</v>
      </c>
      <c r="N246" t="s">
        <v>56</v>
      </c>
      <c r="P246" s="7">
        <v>25</v>
      </c>
      <c r="R246" t="s">
        <v>653</v>
      </c>
      <c r="S246" t="s">
        <v>654</v>
      </c>
      <c r="T246" s="11">
        <v>310</v>
      </c>
      <c r="U246" t="s">
        <v>735</v>
      </c>
      <c r="V246" t="s">
        <v>930</v>
      </c>
      <c r="W246" t="s">
        <v>671</v>
      </c>
      <c r="X246" t="s">
        <v>658</v>
      </c>
      <c r="Y246" t="s">
        <v>659</v>
      </c>
      <c r="Z246" t="s">
        <v>660</v>
      </c>
      <c r="AA246">
        <v>96004381</v>
      </c>
      <c r="AB246">
        <v>603364.1</v>
      </c>
      <c r="AC246">
        <v>12</v>
      </c>
      <c r="AD246" s="5">
        <v>37019.875</v>
      </c>
      <c r="AE246" s="5">
        <v>37019.875</v>
      </c>
    </row>
    <row r="247" spans="1:31" x14ac:dyDescent="0.25">
      <c r="A247" s="71">
        <f t="shared" si="15"/>
        <v>37018</v>
      </c>
      <c r="B247" s="71" t="str">
        <f t="shared" si="12"/>
        <v>US West Power</v>
      </c>
      <c r="C247" s="72">
        <f t="shared" si="13"/>
        <v>400</v>
      </c>
      <c r="D247" s="72">
        <f t="shared" si="14"/>
        <v>3</v>
      </c>
      <c r="E247" s="3">
        <v>1212753</v>
      </c>
      <c r="F247" s="5">
        <v>37018.345162037003</v>
      </c>
      <c r="G247" t="s">
        <v>902</v>
      </c>
      <c r="H247" t="s">
        <v>734</v>
      </c>
      <c r="I247" t="s">
        <v>649</v>
      </c>
      <c r="K247" t="s">
        <v>650</v>
      </c>
      <c r="L247" t="s">
        <v>662</v>
      </c>
      <c r="M247">
        <v>29383</v>
      </c>
      <c r="N247" t="s">
        <v>57</v>
      </c>
      <c r="P247" s="7">
        <v>25</v>
      </c>
      <c r="R247" t="s">
        <v>653</v>
      </c>
      <c r="S247" t="s">
        <v>654</v>
      </c>
      <c r="T247" s="11">
        <v>163</v>
      </c>
      <c r="U247" t="s">
        <v>735</v>
      </c>
      <c r="V247" t="s">
        <v>58</v>
      </c>
      <c r="W247" t="s">
        <v>671</v>
      </c>
      <c r="X247" t="s">
        <v>658</v>
      </c>
      <c r="Y247" t="s">
        <v>659</v>
      </c>
      <c r="Z247" t="s">
        <v>660</v>
      </c>
      <c r="AA247">
        <v>96004381</v>
      </c>
      <c r="AB247">
        <v>603369.1</v>
      </c>
      <c r="AC247">
        <v>12</v>
      </c>
      <c r="AD247" s="5">
        <v>37019.875</v>
      </c>
      <c r="AE247" s="5">
        <v>37019.875</v>
      </c>
    </row>
    <row r="248" spans="1:31" x14ac:dyDescent="0.25">
      <c r="A248" s="71">
        <f t="shared" si="15"/>
        <v>37018</v>
      </c>
      <c r="B248" s="71" t="str">
        <f t="shared" si="12"/>
        <v>US West Power</v>
      </c>
      <c r="C248" s="72">
        <f t="shared" si="13"/>
        <v>400</v>
      </c>
      <c r="D248" s="72">
        <f t="shared" si="14"/>
        <v>3</v>
      </c>
      <c r="E248" s="3">
        <v>1212898</v>
      </c>
      <c r="F248" s="5">
        <v>37018.350983796299</v>
      </c>
      <c r="G248" t="s">
        <v>902</v>
      </c>
      <c r="H248" t="s">
        <v>734</v>
      </c>
      <c r="I248" t="s">
        <v>649</v>
      </c>
      <c r="K248" t="s">
        <v>650</v>
      </c>
      <c r="L248" t="s">
        <v>662</v>
      </c>
      <c r="M248">
        <v>29383</v>
      </c>
      <c r="N248" t="s">
        <v>57</v>
      </c>
      <c r="P248" s="7">
        <v>25</v>
      </c>
      <c r="R248" t="s">
        <v>653</v>
      </c>
      <c r="S248" t="s">
        <v>654</v>
      </c>
      <c r="T248" s="11">
        <v>174</v>
      </c>
      <c r="U248" t="s">
        <v>735</v>
      </c>
      <c r="V248" t="s">
        <v>58</v>
      </c>
      <c r="W248" t="s">
        <v>671</v>
      </c>
      <c r="X248" t="s">
        <v>658</v>
      </c>
      <c r="Y248" t="s">
        <v>659</v>
      </c>
      <c r="Z248" t="s">
        <v>660</v>
      </c>
      <c r="AA248">
        <v>96004381</v>
      </c>
      <c r="AB248">
        <v>603415.1</v>
      </c>
      <c r="AC248">
        <v>12</v>
      </c>
      <c r="AD248" s="5">
        <v>37019.875</v>
      </c>
      <c r="AE248" s="5">
        <v>37019.875</v>
      </c>
    </row>
    <row r="249" spans="1:31" x14ac:dyDescent="0.25">
      <c r="A249" s="71">
        <f t="shared" si="15"/>
        <v>37018</v>
      </c>
      <c r="B249" s="71" t="str">
        <f t="shared" si="12"/>
        <v>US East Power</v>
      </c>
      <c r="C249" s="72">
        <f t="shared" si="13"/>
        <v>18400</v>
      </c>
      <c r="D249" s="72">
        <f t="shared" si="14"/>
        <v>92</v>
      </c>
      <c r="E249" s="3">
        <v>1213253</v>
      </c>
      <c r="F249" s="5">
        <v>37018.364745370403</v>
      </c>
      <c r="G249" t="s">
        <v>717</v>
      </c>
      <c r="H249" t="s">
        <v>734</v>
      </c>
      <c r="I249" t="s">
        <v>649</v>
      </c>
      <c r="K249" t="s">
        <v>650</v>
      </c>
      <c r="L249" t="s">
        <v>59</v>
      </c>
      <c r="M249">
        <v>32892</v>
      </c>
      <c r="N249" t="s">
        <v>60</v>
      </c>
      <c r="O249" s="7">
        <v>50</v>
      </c>
      <c r="R249" t="s">
        <v>653</v>
      </c>
      <c r="S249" t="s">
        <v>654</v>
      </c>
      <c r="T249" s="11">
        <v>47.5</v>
      </c>
      <c r="U249" t="s">
        <v>61</v>
      </c>
      <c r="V249" t="s">
        <v>62</v>
      </c>
      <c r="W249" t="s">
        <v>63</v>
      </c>
      <c r="X249" t="s">
        <v>658</v>
      </c>
      <c r="Y249" t="s">
        <v>659</v>
      </c>
      <c r="Z249" t="s">
        <v>660</v>
      </c>
      <c r="AA249">
        <v>96006417</v>
      </c>
      <c r="AB249">
        <v>603483.1</v>
      </c>
      <c r="AC249">
        <v>56264</v>
      </c>
      <c r="AD249" s="5">
        <v>37020.875</v>
      </c>
      <c r="AE249" s="5">
        <v>37042.875</v>
      </c>
    </row>
    <row r="250" spans="1:31" x14ac:dyDescent="0.25">
      <c r="A250" s="71">
        <f t="shared" si="15"/>
        <v>37018</v>
      </c>
      <c r="B250" s="71" t="str">
        <f t="shared" si="12"/>
        <v>US East Power</v>
      </c>
      <c r="C250" s="72">
        <f t="shared" si="13"/>
        <v>800</v>
      </c>
      <c r="D250" s="72">
        <f t="shared" si="14"/>
        <v>4</v>
      </c>
      <c r="E250" s="3">
        <v>1213310</v>
      </c>
      <c r="F250" s="5">
        <v>37018.366215277798</v>
      </c>
      <c r="G250" t="s">
        <v>727</v>
      </c>
      <c r="H250" t="s">
        <v>648</v>
      </c>
      <c r="I250" t="s">
        <v>649</v>
      </c>
      <c r="K250" t="s">
        <v>650</v>
      </c>
      <c r="L250" t="s">
        <v>690</v>
      </c>
      <c r="M250">
        <v>29088</v>
      </c>
      <c r="N250" t="s">
        <v>54</v>
      </c>
      <c r="O250" s="7">
        <v>50</v>
      </c>
      <c r="R250" t="s">
        <v>653</v>
      </c>
      <c r="S250" t="s">
        <v>654</v>
      </c>
      <c r="T250" s="11">
        <v>36</v>
      </c>
      <c r="U250" t="s">
        <v>709</v>
      </c>
      <c r="V250" t="s">
        <v>710</v>
      </c>
      <c r="W250" t="s">
        <v>711</v>
      </c>
      <c r="X250" t="s">
        <v>658</v>
      </c>
      <c r="Y250" t="s">
        <v>659</v>
      </c>
      <c r="Z250" t="s">
        <v>660</v>
      </c>
      <c r="AB250">
        <v>603492.1</v>
      </c>
      <c r="AC250">
        <v>3246</v>
      </c>
      <c r="AD250" s="5">
        <v>37019.875</v>
      </c>
      <c r="AE250" s="5">
        <v>37019.875</v>
      </c>
    </row>
    <row r="251" spans="1:31" x14ac:dyDescent="0.25">
      <c r="A251" s="71">
        <f t="shared" si="15"/>
        <v>37018</v>
      </c>
      <c r="B251" s="71" t="str">
        <f t="shared" si="12"/>
        <v>US East Power</v>
      </c>
      <c r="C251" s="72">
        <f t="shared" si="13"/>
        <v>18400</v>
      </c>
      <c r="D251" s="72">
        <f t="shared" si="14"/>
        <v>92</v>
      </c>
      <c r="E251" s="3">
        <v>1213316</v>
      </c>
      <c r="F251" s="5">
        <v>37018.366400462997</v>
      </c>
      <c r="G251" t="s">
        <v>669</v>
      </c>
      <c r="H251" t="s">
        <v>734</v>
      </c>
      <c r="I251" t="s">
        <v>649</v>
      </c>
      <c r="K251" t="s">
        <v>650</v>
      </c>
      <c r="L251" t="s">
        <v>690</v>
      </c>
      <c r="M251">
        <v>29065</v>
      </c>
      <c r="N251" t="s">
        <v>64</v>
      </c>
      <c r="P251" s="7">
        <v>50</v>
      </c>
      <c r="R251" t="s">
        <v>653</v>
      </c>
      <c r="S251" t="s">
        <v>654</v>
      </c>
      <c r="T251" s="11">
        <v>38</v>
      </c>
      <c r="U251" t="s">
        <v>766</v>
      </c>
      <c r="V251" t="s">
        <v>767</v>
      </c>
      <c r="W251" t="s">
        <v>743</v>
      </c>
      <c r="X251" t="s">
        <v>658</v>
      </c>
      <c r="Y251" t="s">
        <v>659</v>
      </c>
      <c r="Z251" t="s">
        <v>660</v>
      </c>
      <c r="AA251">
        <v>96028954</v>
      </c>
      <c r="AB251">
        <v>603493.1</v>
      </c>
      <c r="AC251">
        <v>54979</v>
      </c>
      <c r="AD251" s="5">
        <v>37020.875</v>
      </c>
      <c r="AE251" s="5">
        <v>37042.875</v>
      </c>
    </row>
    <row r="252" spans="1:31" x14ac:dyDescent="0.25">
      <c r="A252" s="71">
        <f t="shared" si="15"/>
        <v>37018</v>
      </c>
      <c r="B252" s="71" t="str">
        <f t="shared" si="12"/>
        <v>US East Power</v>
      </c>
      <c r="C252" s="72">
        <f t="shared" si="13"/>
        <v>800</v>
      </c>
      <c r="D252" s="72">
        <f t="shared" si="14"/>
        <v>4</v>
      </c>
      <c r="E252" s="3">
        <v>1213362</v>
      </c>
      <c r="F252" s="5">
        <v>37018.369189814803</v>
      </c>
      <c r="G252" t="s">
        <v>725</v>
      </c>
      <c r="H252" t="s">
        <v>648</v>
      </c>
      <c r="I252" t="s">
        <v>649</v>
      </c>
      <c r="K252" t="s">
        <v>650</v>
      </c>
      <c r="L252" t="s">
        <v>690</v>
      </c>
      <c r="M252">
        <v>29088</v>
      </c>
      <c r="N252" t="s">
        <v>54</v>
      </c>
      <c r="O252" s="7">
        <v>50</v>
      </c>
      <c r="R252" t="s">
        <v>653</v>
      </c>
      <c r="S252" t="s">
        <v>654</v>
      </c>
      <c r="T252" s="11">
        <v>35.75</v>
      </c>
      <c r="U252" t="s">
        <v>709</v>
      </c>
      <c r="V252" t="s">
        <v>710</v>
      </c>
      <c r="W252" t="s">
        <v>711</v>
      </c>
      <c r="X252" t="s">
        <v>658</v>
      </c>
      <c r="Y252" t="s">
        <v>659</v>
      </c>
      <c r="Z252" t="s">
        <v>660</v>
      </c>
      <c r="AA252">
        <v>96005582</v>
      </c>
      <c r="AB252">
        <v>603498.1</v>
      </c>
      <c r="AC252">
        <v>53461</v>
      </c>
      <c r="AD252" s="5">
        <v>37019.875</v>
      </c>
      <c r="AE252" s="5">
        <v>37019.875</v>
      </c>
    </row>
    <row r="253" spans="1:31" x14ac:dyDescent="0.25">
      <c r="A253" s="71">
        <f t="shared" si="15"/>
        <v>37018</v>
      </c>
      <c r="B253" s="71" t="str">
        <f t="shared" si="12"/>
        <v>Natural Gas</v>
      </c>
      <c r="C253" s="72">
        <f t="shared" si="13"/>
        <v>1070000</v>
      </c>
      <c r="D253" s="72">
        <f t="shared" si="14"/>
        <v>267.5</v>
      </c>
      <c r="E253" s="3">
        <v>1213625</v>
      </c>
      <c r="F253" s="5">
        <v>37018.376655092601</v>
      </c>
      <c r="G253" t="s">
        <v>811</v>
      </c>
      <c r="H253" t="s">
        <v>734</v>
      </c>
      <c r="I253" t="s">
        <v>649</v>
      </c>
      <c r="K253" t="s">
        <v>679</v>
      </c>
      <c r="L253" t="s">
        <v>680</v>
      </c>
      <c r="M253">
        <v>39374</v>
      </c>
      <c r="N253" t="s">
        <v>65</v>
      </c>
      <c r="P253" s="7">
        <v>5000</v>
      </c>
      <c r="R253" t="s">
        <v>682</v>
      </c>
      <c r="S253" t="s">
        <v>654</v>
      </c>
      <c r="T253" s="11">
        <v>0.09</v>
      </c>
      <c r="U253" t="s">
        <v>760</v>
      </c>
      <c r="V253" t="s">
        <v>806</v>
      </c>
      <c r="W253" t="s">
        <v>798</v>
      </c>
      <c r="X253" t="s">
        <v>686</v>
      </c>
      <c r="Y253" t="s">
        <v>659</v>
      </c>
      <c r="Z253" t="s">
        <v>687</v>
      </c>
      <c r="AA253">
        <v>96041878</v>
      </c>
      <c r="AB253" t="s">
        <v>66</v>
      </c>
      <c r="AC253">
        <v>11135</v>
      </c>
      <c r="AD253" s="5">
        <v>37347</v>
      </c>
      <c r="AE253" s="5">
        <v>37560</v>
      </c>
    </row>
    <row r="254" spans="1:31" x14ac:dyDescent="0.25">
      <c r="A254" s="71">
        <f t="shared" si="15"/>
        <v>37018</v>
      </c>
      <c r="B254" s="71" t="str">
        <f t="shared" si="12"/>
        <v>US East Power</v>
      </c>
      <c r="C254" s="72">
        <f t="shared" si="13"/>
        <v>24000</v>
      </c>
      <c r="D254" s="72">
        <f t="shared" si="14"/>
        <v>120</v>
      </c>
      <c r="E254" s="3">
        <v>1213897</v>
      </c>
      <c r="F254" s="5">
        <v>37018.380185185197</v>
      </c>
      <c r="G254" t="s">
        <v>736</v>
      </c>
      <c r="H254" t="s">
        <v>648</v>
      </c>
      <c r="I254" t="s">
        <v>649</v>
      </c>
      <c r="K254" t="s">
        <v>650</v>
      </c>
      <c r="L254" t="s">
        <v>690</v>
      </c>
      <c r="M254">
        <v>45311</v>
      </c>
      <c r="N254" t="s">
        <v>747</v>
      </c>
      <c r="O254" s="7">
        <v>50</v>
      </c>
      <c r="R254" t="s">
        <v>653</v>
      </c>
      <c r="S254" t="s">
        <v>654</v>
      </c>
      <c r="T254" s="11">
        <v>57.75</v>
      </c>
      <c r="U254" t="s">
        <v>709</v>
      </c>
      <c r="V254" t="s">
        <v>730</v>
      </c>
      <c r="W254" t="s">
        <v>731</v>
      </c>
      <c r="X254" t="s">
        <v>658</v>
      </c>
      <c r="Y254" t="s">
        <v>659</v>
      </c>
      <c r="Z254" t="s">
        <v>660</v>
      </c>
      <c r="AA254">
        <v>96004396</v>
      </c>
      <c r="AB254">
        <v>603537.1</v>
      </c>
      <c r="AC254">
        <v>64245</v>
      </c>
      <c r="AD254" s="5">
        <v>37408.591666666704</v>
      </c>
      <c r="AE254" s="5">
        <v>37437.591666666704</v>
      </c>
    </row>
    <row r="255" spans="1:31" x14ac:dyDescent="0.25">
      <c r="A255" s="71">
        <f t="shared" si="15"/>
        <v>37018</v>
      </c>
      <c r="B255" s="71" t="str">
        <f t="shared" si="12"/>
        <v>US West Power</v>
      </c>
      <c r="C255" s="72">
        <f t="shared" si="13"/>
        <v>36000</v>
      </c>
      <c r="D255" s="72">
        <f t="shared" si="14"/>
        <v>270</v>
      </c>
      <c r="E255" s="3">
        <v>1214136</v>
      </c>
      <c r="F255" s="5">
        <v>37018.384016203701</v>
      </c>
      <c r="G255" t="s">
        <v>733</v>
      </c>
      <c r="H255" t="s">
        <v>648</v>
      </c>
      <c r="I255" t="s">
        <v>649</v>
      </c>
      <c r="K255" t="s">
        <v>650</v>
      </c>
      <c r="L255" t="s">
        <v>651</v>
      </c>
      <c r="M255">
        <v>38269</v>
      </c>
      <c r="N255" t="s">
        <v>67</v>
      </c>
      <c r="P255" s="7">
        <v>25</v>
      </c>
      <c r="R255" t="s">
        <v>653</v>
      </c>
      <c r="S255" t="s">
        <v>654</v>
      </c>
      <c r="T255" s="11">
        <v>210</v>
      </c>
      <c r="U255" t="s">
        <v>674</v>
      </c>
      <c r="V255" t="s">
        <v>667</v>
      </c>
      <c r="W255" t="s">
        <v>668</v>
      </c>
      <c r="X255" t="s">
        <v>658</v>
      </c>
      <c r="Y255" t="s">
        <v>659</v>
      </c>
      <c r="Z255" t="s">
        <v>660</v>
      </c>
      <c r="AA255">
        <v>96013065</v>
      </c>
      <c r="AB255">
        <v>603548.1</v>
      </c>
      <c r="AC255">
        <v>55265</v>
      </c>
      <c r="AD255" s="5">
        <v>37257.701388888898</v>
      </c>
      <c r="AE255" s="5">
        <v>37346.701388888898</v>
      </c>
    </row>
    <row r="256" spans="1:31" x14ac:dyDescent="0.25">
      <c r="A256" s="71">
        <f t="shared" si="15"/>
        <v>37018</v>
      </c>
      <c r="B256" s="71" t="str">
        <f t="shared" si="12"/>
        <v>US West Power</v>
      </c>
      <c r="C256" s="72">
        <f t="shared" si="13"/>
        <v>9200</v>
      </c>
      <c r="D256" s="72">
        <f t="shared" si="14"/>
        <v>69</v>
      </c>
      <c r="E256" s="3">
        <v>1215231</v>
      </c>
      <c r="F256" s="5">
        <v>37018.423055555599</v>
      </c>
      <c r="G256" t="s">
        <v>36</v>
      </c>
      <c r="H256" t="s">
        <v>734</v>
      </c>
      <c r="I256" t="s">
        <v>649</v>
      </c>
      <c r="K256" t="s">
        <v>650</v>
      </c>
      <c r="L256" t="s">
        <v>651</v>
      </c>
      <c r="M256">
        <v>29396</v>
      </c>
      <c r="N256" t="s">
        <v>68</v>
      </c>
      <c r="P256" s="7">
        <v>25</v>
      </c>
      <c r="R256" t="s">
        <v>653</v>
      </c>
      <c r="S256" t="s">
        <v>654</v>
      </c>
      <c r="T256" s="11">
        <v>130</v>
      </c>
      <c r="U256" t="s">
        <v>735</v>
      </c>
      <c r="V256" t="s">
        <v>675</v>
      </c>
      <c r="W256" t="s">
        <v>657</v>
      </c>
      <c r="X256" t="s">
        <v>658</v>
      </c>
      <c r="Y256" t="s">
        <v>659</v>
      </c>
      <c r="Z256" t="s">
        <v>660</v>
      </c>
      <c r="AA256">
        <v>96050448</v>
      </c>
      <c r="AB256">
        <v>603646.1</v>
      </c>
      <c r="AC256">
        <v>62413</v>
      </c>
      <c r="AD256" s="5">
        <v>37020.875</v>
      </c>
      <c r="AE256" s="5">
        <v>37042.875</v>
      </c>
    </row>
    <row r="257" spans="1:31" x14ac:dyDescent="0.25">
      <c r="A257" s="71">
        <f t="shared" si="15"/>
        <v>37018</v>
      </c>
      <c r="B257" s="71" t="str">
        <f t="shared" si="12"/>
        <v>US West Power</v>
      </c>
      <c r="C257" s="72">
        <f t="shared" si="13"/>
        <v>36800</v>
      </c>
      <c r="D257" s="72">
        <f t="shared" si="14"/>
        <v>276</v>
      </c>
      <c r="E257" s="3">
        <v>1215324</v>
      </c>
      <c r="F257" s="5">
        <v>37018.434687499997</v>
      </c>
      <c r="G257" t="s">
        <v>732</v>
      </c>
      <c r="H257" t="s">
        <v>648</v>
      </c>
      <c r="I257" t="s">
        <v>649</v>
      </c>
      <c r="K257" t="s">
        <v>650</v>
      </c>
      <c r="L257" t="s">
        <v>662</v>
      </c>
      <c r="M257">
        <v>29303</v>
      </c>
      <c r="N257" t="s">
        <v>69</v>
      </c>
      <c r="P257" s="7">
        <v>25</v>
      </c>
      <c r="R257" t="s">
        <v>653</v>
      </c>
      <c r="S257" t="s">
        <v>654</v>
      </c>
      <c r="T257" s="11">
        <v>179</v>
      </c>
      <c r="U257" t="s">
        <v>674</v>
      </c>
      <c r="V257" t="s">
        <v>664</v>
      </c>
      <c r="W257" t="s">
        <v>665</v>
      </c>
      <c r="X257" t="s">
        <v>658</v>
      </c>
      <c r="Y257" t="s">
        <v>659</v>
      </c>
      <c r="Z257" t="s">
        <v>660</v>
      </c>
      <c r="AA257">
        <v>96019669</v>
      </c>
      <c r="AB257">
        <v>603663.1</v>
      </c>
      <c r="AC257">
        <v>9409</v>
      </c>
      <c r="AD257" s="5">
        <v>37165</v>
      </c>
      <c r="AE257" s="5">
        <v>37256</v>
      </c>
    </row>
    <row r="258" spans="1:31" x14ac:dyDescent="0.25">
      <c r="A258" s="71">
        <f t="shared" si="15"/>
        <v>37018</v>
      </c>
      <c r="B258" s="71" t="str">
        <f t="shared" si="12"/>
        <v>US East Power</v>
      </c>
      <c r="C258" s="72">
        <f t="shared" si="13"/>
        <v>24800</v>
      </c>
      <c r="D258" s="72">
        <f t="shared" si="14"/>
        <v>124</v>
      </c>
      <c r="E258" s="3">
        <v>1215464</v>
      </c>
      <c r="F258" s="5">
        <v>37018.4542013889</v>
      </c>
      <c r="G258" t="s">
        <v>707</v>
      </c>
      <c r="H258" t="s">
        <v>648</v>
      </c>
      <c r="I258" t="s">
        <v>649</v>
      </c>
      <c r="K258" t="s">
        <v>650</v>
      </c>
      <c r="L258" t="s">
        <v>690</v>
      </c>
      <c r="M258">
        <v>33303</v>
      </c>
      <c r="N258" t="s">
        <v>70</v>
      </c>
      <c r="P258" s="7">
        <v>25</v>
      </c>
      <c r="R258" t="s">
        <v>653</v>
      </c>
      <c r="S258" t="s">
        <v>654</v>
      </c>
      <c r="T258" s="11">
        <v>77</v>
      </c>
      <c r="U258" t="s">
        <v>692</v>
      </c>
      <c r="V258" t="s">
        <v>848</v>
      </c>
      <c r="W258" t="s">
        <v>694</v>
      </c>
      <c r="X258" t="s">
        <v>658</v>
      </c>
      <c r="Y258" t="s">
        <v>659</v>
      </c>
      <c r="Z258" t="s">
        <v>660</v>
      </c>
      <c r="AA258">
        <v>96009016</v>
      </c>
      <c r="AB258">
        <v>603734.1</v>
      </c>
      <c r="AC258">
        <v>18</v>
      </c>
      <c r="AD258" s="5">
        <v>37438.715972222199</v>
      </c>
      <c r="AE258" s="5">
        <v>37499.715972222199</v>
      </c>
    </row>
    <row r="259" spans="1:31" x14ac:dyDescent="0.25">
      <c r="A259" s="71">
        <f t="shared" si="15"/>
        <v>37018</v>
      </c>
      <c r="B259" s="71" t="str">
        <f t="shared" si="12"/>
        <v>Natural Gas</v>
      </c>
      <c r="C259" s="72">
        <f t="shared" si="13"/>
        <v>150000</v>
      </c>
      <c r="D259" s="72">
        <f t="shared" si="14"/>
        <v>44.999999999999993</v>
      </c>
      <c r="E259" s="3">
        <v>1215890</v>
      </c>
      <c r="F259" s="5">
        <v>37018.492245370398</v>
      </c>
      <c r="G259" t="s">
        <v>816</v>
      </c>
      <c r="H259" t="s">
        <v>966</v>
      </c>
      <c r="I259" t="s">
        <v>649</v>
      </c>
      <c r="K259" t="s">
        <v>679</v>
      </c>
      <c r="L259" t="s">
        <v>696</v>
      </c>
      <c r="M259">
        <v>43378</v>
      </c>
      <c r="N259" t="s">
        <v>837</v>
      </c>
      <c r="P259" s="7">
        <v>5000</v>
      </c>
      <c r="R259" t="s">
        <v>682</v>
      </c>
      <c r="S259" t="s">
        <v>654</v>
      </c>
      <c r="T259" s="11">
        <v>4.2750000000000004</v>
      </c>
      <c r="U259" t="s">
        <v>950</v>
      </c>
      <c r="V259" t="s">
        <v>754</v>
      </c>
      <c r="W259" t="s">
        <v>755</v>
      </c>
      <c r="X259" t="s">
        <v>686</v>
      </c>
      <c r="Y259" t="s">
        <v>659</v>
      </c>
      <c r="Z259" t="s">
        <v>687</v>
      </c>
      <c r="AB259" t="s">
        <v>71</v>
      </c>
      <c r="AC259">
        <v>68856</v>
      </c>
      <c r="AD259" s="5">
        <v>37043.875</v>
      </c>
      <c r="AE259" s="5">
        <v>37072.875</v>
      </c>
    </row>
    <row r="260" spans="1:31" x14ac:dyDescent="0.25">
      <c r="A260" s="71">
        <f t="shared" si="15"/>
        <v>37018</v>
      </c>
      <c r="B260" s="71" t="str">
        <f t="shared" si="12"/>
        <v>US East Power</v>
      </c>
      <c r="C260" s="72">
        <f t="shared" si="13"/>
        <v>24000</v>
      </c>
      <c r="D260" s="72">
        <f t="shared" si="14"/>
        <v>120</v>
      </c>
      <c r="E260" s="3">
        <v>1216541</v>
      </c>
      <c r="F260" s="5">
        <v>37018.603032407402</v>
      </c>
      <c r="G260" t="s">
        <v>669</v>
      </c>
      <c r="H260" t="s">
        <v>734</v>
      </c>
      <c r="I260" t="s">
        <v>649</v>
      </c>
      <c r="K260" t="s">
        <v>650</v>
      </c>
      <c r="L260" t="s">
        <v>690</v>
      </c>
      <c r="M260">
        <v>3749</v>
      </c>
      <c r="N260" t="s">
        <v>742</v>
      </c>
      <c r="O260" s="7">
        <v>50</v>
      </c>
      <c r="R260" t="s">
        <v>653</v>
      </c>
      <c r="S260" t="s">
        <v>654</v>
      </c>
      <c r="T260" s="11">
        <v>62.25</v>
      </c>
      <c r="U260" t="s">
        <v>766</v>
      </c>
      <c r="V260" t="s">
        <v>739</v>
      </c>
      <c r="W260" t="s">
        <v>743</v>
      </c>
      <c r="X260" t="s">
        <v>658</v>
      </c>
      <c r="Y260" t="s">
        <v>659</v>
      </c>
      <c r="Z260" t="s">
        <v>660</v>
      </c>
      <c r="AA260">
        <v>96028954</v>
      </c>
      <c r="AB260">
        <v>604112.1</v>
      </c>
      <c r="AC260">
        <v>54979</v>
      </c>
      <c r="AD260" s="5">
        <v>37043.715972222199</v>
      </c>
      <c r="AE260" s="5">
        <v>37072.715972222199</v>
      </c>
    </row>
    <row r="261" spans="1:31" x14ac:dyDescent="0.25">
      <c r="A261" s="71">
        <f t="shared" si="15"/>
        <v>37018</v>
      </c>
      <c r="B261" s="71" t="str">
        <f t="shared" si="12"/>
        <v>US West Power</v>
      </c>
      <c r="C261" s="72">
        <f t="shared" si="13"/>
        <v>12000</v>
      </c>
      <c r="D261" s="72">
        <f t="shared" si="14"/>
        <v>90</v>
      </c>
      <c r="E261" s="3">
        <v>1216590</v>
      </c>
      <c r="F261" s="5">
        <v>37018.623553240701</v>
      </c>
      <c r="G261" t="s">
        <v>719</v>
      </c>
      <c r="H261" t="s">
        <v>648</v>
      </c>
      <c r="I261" t="s">
        <v>649</v>
      </c>
      <c r="K261" t="s">
        <v>650</v>
      </c>
      <c r="L261" t="s">
        <v>651</v>
      </c>
      <c r="M261">
        <v>49075</v>
      </c>
      <c r="N261" t="s">
        <v>14</v>
      </c>
      <c r="P261" s="7">
        <v>25</v>
      </c>
      <c r="R261" t="s">
        <v>653</v>
      </c>
      <c r="S261" t="s">
        <v>654</v>
      </c>
      <c r="T261" s="11">
        <v>352.5</v>
      </c>
      <c r="U261" t="s">
        <v>674</v>
      </c>
      <c r="V261" t="s">
        <v>677</v>
      </c>
      <c r="W261" t="s">
        <v>657</v>
      </c>
      <c r="X261" t="s">
        <v>658</v>
      </c>
      <c r="Y261" t="s">
        <v>659</v>
      </c>
      <c r="Z261" t="s">
        <v>660</v>
      </c>
      <c r="AA261">
        <v>96057469</v>
      </c>
      <c r="AB261">
        <v>604136.1</v>
      </c>
      <c r="AC261">
        <v>53350</v>
      </c>
      <c r="AD261" s="5">
        <v>37043.875</v>
      </c>
      <c r="AE261" s="5">
        <v>37072.875</v>
      </c>
    </row>
    <row r="262" spans="1:31" x14ac:dyDescent="0.25">
      <c r="A262" s="71">
        <f t="shared" si="15"/>
        <v>37019</v>
      </c>
      <c r="B262" s="71" t="str">
        <f t="shared" si="12"/>
        <v>US East Power</v>
      </c>
      <c r="C262" s="72">
        <f t="shared" si="13"/>
        <v>800</v>
      </c>
      <c r="D262" s="72">
        <f t="shared" si="14"/>
        <v>4</v>
      </c>
      <c r="E262" s="3">
        <v>1217245</v>
      </c>
      <c r="F262" s="5">
        <v>37019.271481481497</v>
      </c>
      <c r="G262" t="s">
        <v>727</v>
      </c>
      <c r="H262" t="s">
        <v>648</v>
      </c>
      <c r="I262" t="s">
        <v>649</v>
      </c>
      <c r="K262" t="s">
        <v>650</v>
      </c>
      <c r="L262" t="s">
        <v>690</v>
      </c>
      <c r="M262">
        <v>29088</v>
      </c>
      <c r="N262" t="s">
        <v>74</v>
      </c>
      <c r="O262" s="7">
        <v>50</v>
      </c>
      <c r="R262" t="s">
        <v>653</v>
      </c>
      <c r="S262" t="s">
        <v>654</v>
      </c>
      <c r="T262" s="11">
        <v>37.75</v>
      </c>
      <c r="U262" t="s">
        <v>709</v>
      </c>
      <c r="V262" t="s">
        <v>710</v>
      </c>
      <c r="W262" t="s">
        <v>711</v>
      </c>
      <c r="X262" t="s">
        <v>658</v>
      </c>
      <c r="Y262" t="s">
        <v>659</v>
      </c>
      <c r="Z262" t="s">
        <v>660</v>
      </c>
      <c r="AB262">
        <v>604365.1</v>
      </c>
      <c r="AC262">
        <v>3246</v>
      </c>
      <c r="AD262" s="5">
        <v>37020.875</v>
      </c>
      <c r="AE262" s="5">
        <v>37020.875</v>
      </c>
    </row>
    <row r="263" spans="1:31" x14ac:dyDescent="0.25">
      <c r="A263" s="71">
        <f t="shared" si="15"/>
        <v>37019</v>
      </c>
      <c r="B263" s="71" t="str">
        <f t="shared" si="12"/>
        <v>US East Power</v>
      </c>
      <c r="C263" s="72">
        <f t="shared" si="13"/>
        <v>800</v>
      </c>
      <c r="D263" s="72">
        <f t="shared" si="14"/>
        <v>4</v>
      </c>
      <c r="E263" s="3">
        <v>1217290</v>
      </c>
      <c r="F263" s="5">
        <v>37019.276168981502</v>
      </c>
      <c r="G263" t="s">
        <v>727</v>
      </c>
      <c r="H263" t="s">
        <v>648</v>
      </c>
      <c r="I263" t="s">
        <v>649</v>
      </c>
      <c r="K263" t="s">
        <v>650</v>
      </c>
      <c r="L263" t="s">
        <v>690</v>
      </c>
      <c r="M263">
        <v>29088</v>
      </c>
      <c r="N263" t="s">
        <v>74</v>
      </c>
      <c r="O263" s="7">
        <v>50</v>
      </c>
      <c r="R263" t="s">
        <v>653</v>
      </c>
      <c r="S263" t="s">
        <v>654</v>
      </c>
      <c r="T263" s="11">
        <v>38.25</v>
      </c>
      <c r="U263" t="s">
        <v>709</v>
      </c>
      <c r="V263" t="s">
        <v>710</v>
      </c>
      <c r="W263" t="s">
        <v>711</v>
      </c>
      <c r="X263" t="s">
        <v>658</v>
      </c>
      <c r="Y263" t="s">
        <v>659</v>
      </c>
      <c r="Z263" t="s">
        <v>660</v>
      </c>
      <c r="AB263">
        <v>604407.1</v>
      </c>
      <c r="AC263">
        <v>3246</v>
      </c>
      <c r="AD263" s="5">
        <v>37020.875</v>
      </c>
      <c r="AE263" s="5">
        <v>37020.875</v>
      </c>
    </row>
    <row r="264" spans="1:31" x14ac:dyDescent="0.25">
      <c r="A264" s="71">
        <f t="shared" si="15"/>
        <v>37019</v>
      </c>
      <c r="B264" s="71" t="str">
        <f t="shared" si="12"/>
        <v>US East Power</v>
      </c>
      <c r="C264" s="72">
        <f t="shared" si="13"/>
        <v>800</v>
      </c>
      <c r="D264" s="72">
        <f t="shared" si="14"/>
        <v>4</v>
      </c>
      <c r="E264" s="3">
        <v>1217324</v>
      </c>
      <c r="F264" s="5">
        <v>37019.280995370398</v>
      </c>
      <c r="G264" t="s">
        <v>888</v>
      </c>
      <c r="H264" t="s">
        <v>734</v>
      </c>
      <c r="I264" t="s">
        <v>649</v>
      </c>
      <c r="K264" t="s">
        <v>650</v>
      </c>
      <c r="L264" t="s">
        <v>690</v>
      </c>
      <c r="M264">
        <v>29062</v>
      </c>
      <c r="N264" t="s">
        <v>75</v>
      </c>
      <c r="O264" s="7">
        <v>50</v>
      </c>
      <c r="R264" t="s">
        <v>653</v>
      </c>
      <c r="S264" t="s">
        <v>654</v>
      </c>
      <c r="T264" s="11">
        <v>31.25</v>
      </c>
      <c r="U264" t="s">
        <v>766</v>
      </c>
      <c r="V264" t="s">
        <v>76</v>
      </c>
      <c r="W264" t="s">
        <v>77</v>
      </c>
      <c r="X264" t="s">
        <v>658</v>
      </c>
      <c r="Y264" t="s">
        <v>659</v>
      </c>
      <c r="Z264" t="s">
        <v>660</v>
      </c>
      <c r="AA264">
        <v>96018400</v>
      </c>
      <c r="AB264">
        <v>604444.1</v>
      </c>
      <c r="AC264">
        <v>53295</v>
      </c>
      <c r="AD264" s="5">
        <v>37020.875</v>
      </c>
      <c r="AE264" s="5">
        <v>37020.875</v>
      </c>
    </row>
    <row r="265" spans="1:31" x14ac:dyDescent="0.25">
      <c r="A265" s="71">
        <f t="shared" si="15"/>
        <v>37019</v>
      </c>
      <c r="B265" s="71" t="str">
        <f t="shared" si="12"/>
        <v>US East Power</v>
      </c>
      <c r="C265" s="72">
        <f t="shared" si="13"/>
        <v>1600</v>
      </c>
      <c r="D265" s="72">
        <f t="shared" si="14"/>
        <v>8</v>
      </c>
      <c r="E265" s="3">
        <v>1217356</v>
      </c>
      <c r="F265" s="5">
        <v>37019.2883912037</v>
      </c>
      <c r="G265" t="s">
        <v>727</v>
      </c>
      <c r="H265" t="s">
        <v>648</v>
      </c>
      <c r="I265" t="s">
        <v>649</v>
      </c>
      <c r="K265" t="s">
        <v>650</v>
      </c>
      <c r="L265" t="s">
        <v>690</v>
      </c>
      <c r="M265">
        <v>29085</v>
      </c>
      <c r="N265" t="s">
        <v>78</v>
      </c>
      <c r="O265" s="7">
        <v>50</v>
      </c>
      <c r="R265" t="s">
        <v>653</v>
      </c>
      <c r="S265" t="s">
        <v>654</v>
      </c>
      <c r="T265" s="11">
        <v>42.5</v>
      </c>
      <c r="U265" t="s">
        <v>709</v>
      </c>
      <c r="V265" t="s">
        <v>710</v>
      </c>
      <c r="W265" t="s">
        <v>711</v>
      </c>
      <c r="X265" t="s">
        <v>658</v>
      </c>
      <c r="Y265" t="s">
        <v>659</v>
      </c>
      <c r="Z265" t="s">
        <v>660</v>
      </c>
      <c r="AB265">
        <v>604468.1</v>
      </c>
      <c r="AC265">
        <v>3246</v>
      </c>
      <c r="AD265" s="5">
        <v>37021.875</v>
      </c>
      <c r="AE265" s="5">
        <v>37022.875</v>
      </c>
    </row>
    <row r="266" spans="1:31" x14ac:dyDescent="0.25">
      <c r="A266" s="71">
        <f t="shared" si="15"/>
        <v>37019</v>
      </c>
      <c r="B266" s="71" t="str">
        <f t="shared" si="12"/>
        <v>US East Power</v>
      </c>
      <c r="C266" s="72">
        <f t="shared" si="13"/>
        <v>800</v>
      </c>
      <c r="D266" s="72">
        <f t="shared" si="14"/>
        <v>4</v>
      </c>
      <c r="E266" s="3">
        <v>1217363</v>
      </c>
      <c r="F266" s="5">
        <v>37019.290300925903</v>
      </c>
      <c r="G266" t="s">
        <v>727</v>
      </c>
      <c r="H266" t="s">
        <v>648</v>
      </c>
      <c r="I266" t="s">
        <v>649</v>
      </c>
      <c r="K266" t="s">
        <v>650</v>
      </c>
      <c r="L266" t="s">
        <v>690</v>
      </c>
      <c r="M266">
        <v>29088</v>
      </c>
      <c r="N266" t="s">
        <v>74</v>
      </c>
      <c r="O266" s="7">
        <v>50</v>
      </c>
      <c r="R266" t="s">
        <v>653</v>
      </c>
      <c r="S266" t="s">
        <v>654</v>
      </c>
      <c r="T266" s="11">
        <v>38.75</v>
      </c>
      <c r="U266" t="s">
        <v>709</v>
      </c>
      <c r="V266" t="s">
        <v>710</v>
      </c>
      <c r="W266" t="s">
        <v>711</v>
      </c>
      <c r="X266" t="s">
        <v>658</v>
      </c>
      <c r="Y266" t="s">
        <v>659</v>
      </c>
      <c r="Z266" t="s">
        <v>660</v>
      </c>
      <c r="AB266">
        <v>604478.1</v>
      </c>
      <c r="AC266">
        <v>3246</v>
      </c>
      <c r="AD266" s="5">
        <v>37020.875</v>
      </c>
      <c r="AE266" s="5">
        <v>37020.875</v>
      </c>
    </row>
    <row r="267" spans="1:31" x14ac:dyDescent="0.25">
      <c r="A267" s="71">
        <f t="shared" si="15"/>
        <v>37019</v>
      </c>
      <c r="B267" s="71" t="str">
        <f t="shared" si="12"/>
        <v>US East Power</v>
      </c>
      <c r="C267" s="72">
        <f t="shared" si="13"/>
        <v>24000</v>
      </c>
      <c r="D267" s="72">
        <f t="shared" si="14"/>
        <v>120</v>
      </c>
      <c r="E267" s="3">
        <v>1217455</v>
      </c>
      <c r="F267" s="5">
        <v>37019.309687499997</v>
      </c>
      <c r="G267" t="s">
        <v>727</v>
      </c>
      <c r="H267" t="s">
        <v>648</v>
      </c>
      <c r="I267" t="s">
        <v>649</v>
      </c>
      <c r="K267" t="s">
        <v>650</v>
      </c>
      <c r="L267" t="s">
        <v>690</v>
      </c>
      <c r="M267">
        <v>32554</v>
      </c>
      <c r="N267" t="s">
        <v>729</v>
      </c>
      <c r="P267" s="7">
        <v>50</v>
      </c>
      <c r="R267" t="s">
        <v>653</v>
      </c>
      <c r="S267" t="s">
        <v>654</v>
      </c>
      <c r="T267" s="11">
        <v>64.25</v>
      </c>
      <c r="U267" t="s">
        <v>709</v>
      </c>
      <c r="V267" t="s">
        <v>730</v>
      </c>
      <c r="W267" t="s">
        <v>731</v>
      </c>
      <c r="X267" t="s">
        <v>658</v>
      </c>
      <c r="Y267" t="s">
        <v>659</v>
      </c>
      <c r="Z267" t="s">
        <v>660</v>
      </c>
      <c r="AB267">
        <v>604539.1</v>
      </c>
      <c r="AC267">
        <v>3246</v>
      </c>
      <c r="AD267" s="5">
        <v>37043.591666666704</v>
      </c>
      <c r="AE267" s="5">
        <v>37072.591666666704</v>
      </c>
    </row>
    <row r="268" spans="1:31" x14ac:dyDescent="0.25">
      <c r="A268" s="71">
        <f t="shared" si="15"/>
        <v>37019</v>
      </c>
      <c r="B268" s="71" t="str">
        <f t="shared" si="12"/>
        <v>US East Power</v>
      </c>
      <c r="C268" s="72">
        <f t="shared" si="13"/>
        <v>800</v>
      </c>
      <c r="D268" s="72">
        <f t="shared" si="14"/>
        <v>4</v>
      </c>
      <c r="E268" s="3">
        <v>1217479</v>
      </c>
      <c r="F268" s="5">
        <v>37019.312719907401</v>
      </c>
      <c r="G268" t="s">
        <v>790</v>
      </c>
      <c r="H268" t="s">
        <v>648</v>
      </c>
      <c r="I268" t="s">
        <v>649</v>
      </c>
      <c r="K268" t="s">
        <v>650</v>
      </c>
      <c r="L268" t="s">
        <v>690</v>
      </c>
      <c r="M268">
        <v>29088</v>
      </c>
      <c r="N268" t="s">
        <v>74</v>
      </c>
      <c r="P268" s="7">
        <v>50</v>
      </c>
      <c r="R268" t="s">
        <v>653</v>
      </c>
      <c r="S268" t="s">
        <v>654</v>
      </c>
      <c r="T268" s="11">
        <v>39.25</v>
      </c>
      <c r="U268" t="s">
        <v>709</v>
      </c>
      <c r="V268" t="s">
        <v>710</v>
      </c>
      <c r="W268" t="s">
        <v>711</v>
      </c>
      <c r="X268" t="s">
        <v>658</v>
      </c>
      <c r="Y268" t="s">
        <v>659</v>
      </c>
      <c r="Z268" t="s">
        <v>660</v>
      </c>
      <c r="AA268">
        <v>96049254</v>
      </c>
      <c r="AB268">
        <v>604550.1</v>
      </c>
      <c r="AC268">
        <v>84074</v>
      </c>
      <c r="AD268" s="5">
        <v>37020.875</v>
      </c>
      <c r="AE268" s="5">
        <v>37020.875</v>
      </c>
    </row>
    <row r="269" spans="1:31" x14ac:dyDescent="0.25">
      <c r="A269" s="71">
        <f t="shared" si="15"/>
        <v>37019</v>
      </c>
      <c r="B269" s="71" t="str">
        <f t="shared" si="12"/>
        <v>US East Power</v>
      </c>
      <c r="C269" s="72">
        <f t="shared" si="13"/>
        <v>24000</v>
      </c>
      <c r="D269" s="72">
        <f t="shared" si="14"/>
        <v>120</v>
      </c>
      <c r="E269" s="3">
        <v>1217532</v>
      </c>
      <c r="F269" s="5">
        <v>37019.316574074102</v>
      </c>
      <c r="G269" t="s">
        <v>79</v>
      </c>
      <c r="H269" t="s">
        <v>734</v>
      </c>
      <c r="I269" t="s">
        <v>649</v>
      </c>
      <c r="K269" t="s">
        <v>650</v>
      </c>
      <c r="L269" t="s">
        <v>690</v>
      </c>
      <c r="M269">
        <v>3749</v>
      </c>
      <c r="N269" t="s">
        <v>742</v>
      </c>
      <c r="O269" s="7">
        <v>50</v>
      </c>
      <c r="R269" t="s">
        <v>653</v>
      </c>
      <c r="S269" t="s">
        <v>654</v>
      </c>
      <c r="T269" s="11">
        <v>66</v>
      </c>
      <c r="U269" t="s">
        <v>766</v>
      </c>
      <c r="V269" t="s">
        <v>739</v>
      </c>
      <c r="W269" t="s">
        <v>743</v>
      </c>
      <c r="X269" t="s">
        <v>658</v>
      </c>
      <c r="Y269" t="s">
        <v>659</v>
      </c>
      <c r="Z269" t="s">
        <v>660</v>
      </c>
      <c r="AB269">
        <v>604558.1</v>
      </c>
      <c r="AC269">
        <v>27457</v>
      </c>
      <c r="AD269" s="5">
        <v>37043.715972222199</v>
      </c>
      <c r="AE269" s="5">
        <v>37072.715972222199</v>
      </c>
    </row>
    <row r="270" spans="1:31" x14ac:dyDescent="0.25">
      <c r="A270" s="71">
        <f t="shared" si="15"/>
        <v>37019</v>
      </c>
      <c r="B270" s="71" t="str">
        <f t="shared" si="12"/>
        <v>US East Power</v>
      </c>
      <c r="C270" s="72">
        <f t="shared" si="13"/>
        <v>8800</v>
      </c>
      <c r="D270" s="72">
        <f t="shared" si="14"/>
        <v>44</v>
      </c>
      <c r="E270" s="3">
        <v>1217788</v>
      </c>
      <c r="F270" s="5">
        <v>37019.330312500002</v>
      </c>
      <c r="G270" t="s">
        <v>727</v>
      </c>
      <c r="H270" t="s">
        <v>648</v>
      </c>
      <c r="I270" t="s">
        <v>649</v>
      </c>
      <c r="K270" t="s">
        <v>650</v>
      </c>
      <c r="L270" t="s">
        <v>690</v>
      </c>
      <c r="M270">
        <v>50356</v>
      </c>
      <c r="N270" t="s">
        <v>80</v>
      </c>
      <c r="O270" s="7">
        <v>50</v>
      </c>
      <c r="R270" t="s">
        <v>653</v>
      </c>
      <c r="S270" t="s">
        <v>654</v>
      </c>
      <c r="T270" s="11">
        <v>45.75</v>
      </c>
      <c r="U270" t="s">
        <v>709</v>
      </c>
      <c r="V270" t="s">
        <v>710</v>
      </c>
      <c r="W270" t="s">
        <v>711</v>
      </c>
      <c r="X270" t="s">
        <v>658</v>
      </c>
      <c r="Y270" t="s">
        <v>659</v>
      </c>
      <c r="Z270" t="s">
        <v>660</v>
      </c>
      <c r="AB270">
        <v>604597.1</v>
      </c>
      <c r="AC270">
        <v>3246</v>
      </c>
      <c r="AD270" s="5">
        <v>37032.875</v>
      </c>
      <c r="AE270" s="5">
        <v>37042.875</v>
      </c>
    </row>
    <row r="271" spans="1:31" x14ac:dyDescent="0.25">
      <c r="A271" s="71">
        <f t="shared" si="15"/>
        <v>37019</v>
      </c>
      <c r="B271" s="71" t="str">
        <f t="shared" si="12"/>
        <v>US West Power</v>
      </c>
      <c r="C271" s="72">
        <f t="shared" si="13"/>
        <v>400</v>
      </c>
      <c r="D271" s="72">
        <f t="shared" si="14"/>
        <v>3</v>
      </c>
      <c r="E271" s="3">
        <v>1218153</v>
      </c>
      <c r="F271" s="5">
        <v>37019.341400463003</v>
      </c>
      <c r="G271" t="s">
        <v>902</v>
      </c>
      <c r="H271" t="s">
        <v>734</v>
      </c>
      <c r="I271" t="s">
        <v>649</v>
      </c>
      <c r="K271" t="s">
        <v>650</v>
      </c>
      <c r="L271" t="s">
        <v>662</v>
      </c>
      <c r="M271">
        <v>29487</v>
      </c>
      <c r="N271" t="s">
        <v>81</v>
      </c>
      <c r="P271" s="7">
        <v>25</v>
      </c>
      <c r="R271" t="s">
        <v>653</v>
      </c>
      <c r="S271" t="s">
        <v>654</v>
      </c>
      <c r="T271" s="11">
        <v>450</v>
      </c>
      <c r="U271" t="s">
        <v>735</v>
      </c>
      <c r="V271" t="s">
        <v>930</v>
      </c>
      <c r="W271" t="s">
        <v>671</v>
      </c>
      <c r="X271" t="s">
        <v>658</v>
      </c>
      <c r="Y271" t="s">
        <v>659</v>
      </c>
      <c r="Z271" t="s">
        <v>660</v>
      </c>
      <c r="AA271">
        <v>96004381</v>
      </c>
      <c r="AB271">
        <v>604667.1</v>
      </c>
      <c r="AC271">
        <v>12</v>
      </c>
      <c r="AD271" s="5">
        <v>37020.875</v>
      </c>
      <c r="AE271" s="5">
        <v>37020.875</v>
      </c>
    </row>
    <row r="272" spans="1:31" x14ac:dyDescent="0.25">
      <c r="A272" s="71">
        <f t="shared" si="15"/>
        <v>37019</v>
      </c>
      <c r="B272" s="71" t="str">
        <f t="shared" ref="B272:B335" si="16">IF(K272="Power",IF(Z272="Enron Canada Corp.",LEFT(L272,9),LEFT(L272,13)),K272)</f>
        <v>US West Power</v>
      </c>
      <c r="C272" s="72">
        <f t="shared" ref="C272:C335" si="17">IF(K272="Power",((AE272-AD272+1)*16*SUM(O272:P272)),((AE272-AD272+1)*SUM(O272:P272)))</f>
        <v>400</v>
      </c>
      <c r="D272" s="72">
        <f t="shared" ref="D272:D335" si="18">VLOOKUP(H272,$A$7:$E$12,(HLOOKUP(B272,$B$5:$E$6,2,FALSE)),FALSE)*C272</f>
        <v>3</v>
      </c>
      <c r="E272" s="3">
        <v>1218249</v>
      </c>
      <c r="F272" s="5">
        <v>37019.3441087963</v>
      </c>
      <c r="G272" t="s">
        <v>902</v>
      </c>
      <c r="H272" t="s">
        <v>734</v>
      </c>
      <c r="I272" t="s">
        <v>649</v>
      </c>
      <c r="K272" t="s">
        <v>650</v>
      </c>
      <c r="L272" t="s">
        <v>662</v>
      </c>
      <c r="M272">
        <v>29487</v>
      </c>
      <c r="N272" t="s">
        <v>81</v>
      </c>
      <c r="P272" s="7">
        <v>25</v>
      </c>
      <c r="R272" t="s">
        <v>653</v>
      </c>
      <c r="S272" t="s">
        <v>654</v>
      </c>
      <c r="T272" s="11">
        <v>455</v>
      </c>
      <c r="U272" t="s">
        <v>735</v>
      </c>
      <c r="V272" t="s">
        <v>930</v>
      </c>
      <c r="W272" t="s">
        <v>671</v>
      </c>
      <c r="X272" t="s">
        <v>658</v>
      </c>
      <c r="Y272" t="s">
        <v>659</v>
      </c>
      <c r="Z272" t="s">
        <v>660</v>
      </c>
      <c r="AA272">
        <v>96004381</v>
      </c>
      <c r="AB272">
        <v>604700.1</v>
      </c>
      <c r="AC272">
        <v>12</v>
      </c>
      <c r="AD272" s="5">
        <v>37020.875</v>
      </c>
      <c r="AE272" s="5">
        <v>37020.875</v>
      </c>
    </row>
    <row r="273" spans="1:31" x14ac:dyDescent="0.25">
      <c r="A273" s="71">
        <f t="shared" si="15"/>
        <v>37019</v>
      </c>
      <c r="B273" s="71" t="str">
        <f t="shared" si="16"/>
        <v>Natural Gas</v>
      </c>
      <c r="C273" s="72">
        <f t="shared" si="17"/>
        <v>755000</v>
      </c>
      <c r="D273" s="72">
        <f t="shared" si="18"/>
        <v>188.75</v>
      </c>
      <c r="E273" s="3">
        <v>1218332</v>
      </c>
      <c r="F273" s="5">
        <v>37019.347523148099</v>
      </c>
      <c r="G273" t="s">
        <v>802</v>
      </c>
      <c r="H273" t="s">
        <v>734</v>
      </c>
      <c r="I273" t="s">
        <v>649</v>
      </c>
      <c r="K273" t="s">
        <v>679</v>
      </c>
      <c r="L273" t="s">
        <v>680</v>
      </c>
      <c r="M273">
        <v>35675</v>
      </c>
      <c r="N273" t="s">
        <v>82</v>
      </c>
      <c r="O273" s="7">
        <v>5000</v>
      </c>
      <c r="R273" t="s">
        <v>682</v>
      </c>
      <c r="S273" t="s">
        <v>654</v>
      </c>
      <c r="T273" s="11">
        <v>0.105</v>
      </c>
      <c r="U273" t="s">
        <v>760</v>
      </c>
      <c r="V273" t="s">
        <v>761</v>
      </c>
      <c r="W273" t="s">
        <v>762</v>
      </c>
      <c r="X273" t="s">
        <v>686</v>
      </c>
      <c r="Y273" t="s">
        <v>659</v>
      </c>
      <c r="Z273" t="s">
        <v>687</v>
      </c>
      <c r="AA273">
        <v>95001227</v>
      </c>
      <c r="AB273" t="s">
        <v>83</v>
      </c>
      <c r="AC273">
        <v>208</v>
      </c>
      <c r="AD273" s="5">
        <v>37196</v>
      </c>
      <c r="AE273" s="5">
        <v>37346</v>
      </c>
    </row>
    <row r="274" spans="1:31" x14ac:dyDescent="0.25">
      <c r="A274" s="71">
        <f t="shared" si="15"/>
        <v>37019</v>
      </c>
      <c r="B274" s="71" t="str">
        <f t="shared" si="16"/>
        <v>US West Power</v>
      </c>
      <c r="C274" s="72">
        <f t="shared" si="17"/>
        <v>400</v>
      </c>
      <c r="D274" s="72">
        <f t="shared" si="18"/>
        <v>3</v>
      </c>
      <c r="E274" s="3">
        <v>1218437</v>
      </c>
      <c r="F274" s="5">
        <v>37019.351331018501</v>
      </c>
      <c r="G274" t="s">
        <v>902</v>
      </c>
      <c r="H274" t="s">
        <v>734</v>
      </c>
      <c r="I274" t="s">
        <v>649</v>
      </c>
      <c r="K274" t="s">
        <v>650</v>
      </c>
      <c r="L274" t="s">
        <v>662</v>
      </c>
      <c r="M274">
        <v>29487</v>
      </c>
      <c r="N274" t="s">
        <v>81</v>
      </c>
      <c r="P274" s="7">
        <v>25</v>
      </c>
      <c r="R274" t="s">
        <v>653</v>
      </c>
      <c r="S274" t="s">
        <v>654</v>
      </c>
      <c r="T274" s="11">
        <v>500</v>
      </c>
      <c r="U274" t="s">
        <v>735</v>
      </c>
      <c r="V274" t="s">
        <v>930</v>
      </c>
      <c r="W274" t="s">
        <v>671</v>
      </c>
      <c r="X274" t="s">
        <v>658</v>
      </c>
      <c r="Y274" t="s">
        <v>659</v>
      </c>
      <c r="Z274" t="s">
        <v>660</v>
      </c>
      <c r="AA274">
        <v>96004381</v>
      </c>
      <c r="AB274">
        <v>604761.1</v>
      </c>
      <c r="AC274">
        <v>12</v>
      </c>
      <c r="AD274" s="5">
        <v>37020.875</v>
      </c>
      <c r="AE274" s="5">
        <v>37020.875</v>
      </c>
    </row>
    <row r="275" spans="1:31" x14ac:dyDescent="0.25">
      <c r="A275" s="71">
        <f t="shared" si="15"/>
        <v>37019</v>
      </c>
      <c r="B275" s="71" t="str">
        <f t="shared" si="16"/>
        <v>US East Power</v>
      </c>
      <c r="C275" s="72">
        <f t="shared" si="17"/>
        <v>17600</v>
      </c>
      <c r="D275" s="72">
        <f t="shared" si="18"/>
        <v>88</v>
      </c>
      <c r="E275" s="3">
        <v>1218497</v>
      </c>
      <c r="F275" s="5">
        <v>37019.353564814803</v>
      </c>
      <c r="G275" t="s">
        <v>728</v>
      </c>
      <c r="H275" t="s">
        <v>734</v>
      </c>
      <c r="I275" t="s">
        <v>649</v>
      </c>
      <c r="K275" t="s">
        <v>650</v>
      </c>
      <c r="L275" t="s">
        <v>690</v>
      </c>
      <c r="M275">
        <v>29071</v>
      </c>
      <c r="N275" t="s">
        <v>84</v>
      </c>
      <c r="P275" s="7">
        <v>50</v>
      </c>
      <c r="R275" t="s">
        <v>653</v>
      </c>
      <c r="S275" t="s">
        <v>654</v>
      </c>
      <c r="T275" s="11">
        <v>50.5</v>
      </c>
      <c r="U275" t="s">
        <v>85</v>
      </c>
      <c r="V275" t="s">
        <v>86</v>
      </c>
      <c r="W275" t="s">
        <v>87</v>
      </c>
      <c r="X275" t="s">
        <v>658</v>
      </c>
      <c r="Y275" t="s">
        <v>659</v>
      </c>
      <c r="Z275" t="s">
        <v>660</v>
      </c>
      <c r="AA275">
        <v>96053024</v>
      </c>
      <c r="AB275">
        <v>604777.1</v>
      </c>
      <c r="AC275">
        <v>65268</v>
      </c>
      <c r="AD275" s="5">
        <v>37021.875</v>
      </c>
      <c r="AE275" s="5">
        <v>37042.875</v>
      </c>
    </row>
    <row r="276" spans="1:31" x14ac:dyDescent="0.25">
      <c r="A276" s="71">
        <f t="shared" ref="A276:A336" si="19">DATEVALUE(TEXT(F276, "mm/dd/yy"))</f>
        <v>37019</v>
      </c>
      <c r="B276" s="71" t="str">
        <f t="shared" si="16"/>
        <v>US East Power</v>
      </c>
      <c r="C276" s="72">
        <f t="shared" si="17"/>
        <v>800</v>
      </c>
      <c r="D276" s="72">
        <f t="shared" si="18"/>
        <v>4</v>
      </c>
      <c r="E276" s="3">
        <v>1218598</v>
      </c>
      <c r="F276" s="5">
        <v>37019.356493055602</v>
      </c>
      <c r="G276" t="s">
        <v>736</v>
      </c>
      <c r="H276" t="s">
        <v>734</v>
      </c>
      <c r="I276" t="s">
        <v>649</v>
      </c>
      <c r="K276" t="s">
        <v>650</v>
      </c>
      <c r="L276" t="s">
        <v>690</v>
      </c>
      <c r="M276">
        <v>34503</v>
      </c>
      <c r="N276" t="s">
        <v>88</v>
      </c>
      <c r="P276" s="7">
        <v>50</v>
      </c>
      <c r="R276" t="s">
        <v>653</v>
      </c>
      <c r="S276" t="s">
        <v>654</v>
      </c>
      <c r="T276" s="11">
        <v>39</v>
      </c>
      <c r="U276" t="s">
        <v>781</v>
      </c>
      <c r="V276" t="s">
        <v>693</v>
      </c>
      <c r="W276" t="s">
        <v>706</v>
      </c>
      <c r="X276" t="s">
        <v>658</v>
      </c>
      <c r="Y276" t="s">
        <v>659</v>
      </c>
      <c r="Z276" t="s">
        <v>660</v>
      </c>
      <c r="AA276">
        <v>96004396</v>
      </c>
      <c r="AB276">
        <v>604800.1</v>
      </c>
      <c r="AC276">
        <v>64245</v>
      </c>
      <c r="AD276" s="5">
        <v>37020.875</v>
      </c>
      <c r="AE276" s="5">
        <v>37020.875</v>
      </c>
    </row>
    <row r="277" spans="1:31" x14ac:dyDescent="0.25">
      <c r="A277" s="71">
        <f t="shared" si="19"/>
        <v>37019</v>
      </c>
      <c r="B277" s="71" t="str">
        <f t="shared" si="16"/>
        <v>US East Power</v>
      </c>
      <c r="C277" s="72">
        <f t="shared" si="17"/>
        <v>800</v>
      </c>
      <c r="D277" s="72">
        <f t="shared" si="18"/>
        <v>4</v>
      </c>
      <c r="E277" s="3">
        <v>1218615</v>
      </c>
      <c r="F277" s="5">
        <v>37019.357060185197</v>
      </c>
      <c r="G277" t="s">
        <v>736</v>
      </c>
      <c r="H277" t="s">
        <v>734</v>
      </c>
      <c r="I277" t="s">
        <v>649</v>
      </c>
      <c r="K277" t="s">
        <v>650</v>
      </c>
      <c r="L277" t="s">
        <v>690</v>
      </c>
      <c r="M277">
        <v>34503</v>
      </c>
      <c r="N277" t="s">
        <v>88</v>
      </c>
      <c r="P277" s="7">
        <v>50</v>
      </c>
      <c r="R277" t="s">
        <v>653</v>
      </c>
      <c r="S277" t="s">
        <v>654</v>
      </c>
      <c r="T277" s="11">
        <v>39.5</v>
      </c>
      <c r="U277" t="s">
        <v>781</v>
      </c>
      <c r="V277" t="s">
        <v>693</v>
      </c>
      <c r="W277" t="s">
        <v>706</v>
      </c>
      <c r="X277" t="s">
        <v>658</v>
      </c>
      <c r="Y277" t="s">
        <v>659</v>
      </c>
      <c r="Z277" t="s">
        <v>660</v>
      </c>
      <c r="AA277">
        <v>96004396</v>
      </c>
      <c r="AB277">
        <v>604808.1</v>
      </c>
      <c r="AC277">
        <v>64245</v>
      </c>
      <c r="AD277" s="5">
        <v>37020.875</v>
      </c>
      <c r="AE277" s="5">
        <v>37020.875</v>
      </c>
    </row>
    <row r="278" spans="1:31" x14ac:dyDescent="0.25">
      <c r="A278" s="71">
        <f t="shared" si="19"/>
        <v>37019</v>
      </c>
      <c r="B278" s="71" t="str">
        <f t="shared" si="16"/>
        <v>US East Power</v>
      </c>
      <c r="C278" s="72">
        <f t="shared" si="17"/>
        <v>24000</v>
      </c>
      <c r="D278" s="72">
        <f t="shared" si="18"/>
        <v>120</v>
      </c>
      <c r="E278" s="3">
        <v>1219348</v>
      </c>
      <c r="F278" s="5">
        <v>37019.374803240702</v>
      </c>
      <c r="G278" t="s">
        <v>725</v>
      </c>
      <c r="H278" t="s">
        <v>648</v>
      </c>
      <c r="I278" t="s">
        <v>649</v>
      </c>
      <c r="K278" t="s">
        <v>650</v>
      </c>
      <c r="L278" t="s">
        <v>690</v>
      </c>
      <c r="M278">
        <v>32554</v>
      </c>
      <c r="N278" t="s">
        <v>729</v>
      </c>
      <c r="P278" s="7">
        <v>50</v>
      </c>
      <c r="R278" t="s">
        <v>653</v>
      </c>
      <c r="S278" t="s">
        <v>654</v>
      </c>
      <c r="T278" s="11">
        <v>64.25</v>
      </c>
      <c r="U278" t="s">
        <v>709</v>
      </c>
      <c r="V278" t="s">
        <v>730</v>
      </c>
      <c r="W278" t="s">
        <v>731</v>
      </c>
      <c r="X278" t="s">
        <v>658</v>
      </c>
      <c r="Y278" t="s">
        <v>659</v>
      </c>
      <c r="Z278" t="s">
        <v>660</v>
      </c>
      <c r="AA278">
        <v>96005582</v>
      </c>
      <c r="AB278">
        <v>604878.1</v>
      </c>
      <c r="AC278">
        <v>53461</v>
      </c>
      <c r="AD278" s="5">
        <v>37043.591666666704</v>
      </c>
      <c r="AE278" s="5">
        <v>37072.591666666704</v>
      </c>
    </row>
    <row r="279" spans="1:31" x14ac:dyDescent="0.25">
      <c r="A279" s="71">
        <f t="shared" si="19"/>
        <v>37019</v>
      </c>
      <c r="B279" s="71" t="str">
        <f t="shared" si="16"/>
        <v>Natural Gas</v>
      </c>
      <c r="C279" s="72">
        <f t="shared" si="17"/>
        <v>755000</v>
      </c>
      <c r="D279" s="72">
        <f t="shared" si="18"/>
        <v>188.75</v>
      </c>
      <c r="E279" s="3">
        <v>1219840</v>
      </c>
      <c r="F279" s="5">
        <v>37019.384872685099</v>
      </c>
      <c r="G279" t="s">
        <v>802</v>
      </c>
      <c r="H279" t="s">
        <v>734</v>
      </c>
      <c r="I279" t="s">
        <v>649</v>
      </c>
      <c r="K279" t="s">
        <v>679</v>
      </c>
      <c r="L279" t="s">
        <v>680</v>
      </c>
      <c r="M279">
        <v>35675</v>
      </c>
      <c r="N279" t="s">
        <v>82</v>
      </c>
      <c r="O279" s="7">
        <v>5000</v>
      </c>
      <c r="R279" t="s">
        <v>682</v>
      </c>
      <c r="S279" t="s">
        <v>654</v>
      </c>
      <c r="T279" s="11">
        <v>0.1</v>
      </c>
      <c r="U279" t="s">
        <v>760</v>
      </c>
      <c r="V279" t="s">
        <v>761</v>
      </c>
      <c r="W279" t="s">
        <v>762</v>
      </c>
      <c r="X279" t="s">
        <v>686</v>
      </c>
      <c r="Y279" t="s">
        <v>659</v>
      </c>
      <c r="Z279" t="s">
        <v>687</v>
      </c>
      <c r="AA279">
        <v>95001227</v>
      </c>
      <c r="AB279" t="s">
        <v>89</v>
      </c>
      <c r="AC279">
        <v>208</v>
      </c>
      <c r="AD279" s="5">
        <v>37196</v>
      </c>
      <c r="AE279" s="5">
        <v>37346</v>
      </c>
    </row>
    <row r="280" spans="1:31" x14ac:dyDescent="0.25">
      <c r="A280" s="71">
        <f t="shared" si="19"/>
        <v>37019</v>
      </c>
      <c r="B280" s="71" t="str">
        <f t="shared" si="16"/>
        <v>US East Power</v>
      </c>
      <c r="C280" s="72">
        <f t="shared" si="17"/>
        <v>24000</v>
      </c>
      <c r="D280" s="72">
        <f t="shared" si="18"/>
        <v>120</v>
      </c>
      <c r="E280" s="3">
        <v>1220280</v>
      </c>
      <c r="F280" s="5">
        <v>37019.394062500003</v>
      </c>
      <c r="G280" t="s">
        <v>736</v>
      </c>
      <c r="H280" t="s">
        <v>734</v>
      </c>
      <c r="I280" t="s">
        <v>649</v>
      </c>
      <c r="K280" t="s">
        <v>650</v>
      </c>
      <c r="L280" t="s">
        <v>690</v>
      </c>
      <c r="M280">
        <v>33275</v>
      </c>
      <c r="N280" t="s">
        <v>850</v>
      </c>
      <c r="O280" s="7">
        <v>50</v>
      </c>
      <c r="R280" t="s">
        <v>653</v>
      </c>
      <c r="S280" t="s">
        <v>654</v>
      </c>
      <c r="T280" s="11">
        <v>60.25</v>
      </c>
      <c r="U280" t="s">
        <v>766</v>
      </c>
      <c r="V280" t="s">
        <v>739</v>
      </c>
      <c r="W280" t="s">
        <v>740</v>
      </c>
      <c r="X280" t="s">
        <v>658</v>
      </c>
      <c r="Y280" t="s">
        <v>659</v>
      </c>
      <c r="Z280" t="s">
        <v>660</v>
      </c>
      <c r="AA280">
        <v>96004396</v>
      </c>
      <c r="AB280">
        <v>604900.1</v>
      </c>
      <c r="AC280">
        <v>64245</v>
      </c>
      <c r="AD280" s="5">
        <v>37043.710416666698</v>
      </c>
      <c r="AE280" s="5">
        <v>37072.710416666698</v>
      </c>
    </row>
    <row r="281" spans="1:31" x14ac:dyDescent="0.25">
      <c r="A281" s="71">
        <f t="shared" si="19"/>
        <v>37019</v>
      </c>
      <c r="B281" s="71" t="str">
        <f t="shared" si="16"/>
        <v>US East Power</v>
      </c>
      <c r="C281" s="72">
        <f t="shared" si="17"/>
        <v>4000</v>
      </c>
      <c r="D281" s="72">
        <f t="shared" si="18"/>
        <v>20</v>
      </c>
      <c r="E281" s="3">
        <v>1220755</v>
      </c>
      <c r="F281" s="5">
        <v>37019.416064814803</v>
      </c>
      <c r="G281" t="s">
        <v>902</v>
      </c>
      <c r="H281" t="s">
        <v>734</v>
      </c>
      <c r="I281" t="s">
        <v>649</v>
      </c>
      <c r="K281" t="s">
        <v>650</v>
      </c>
      <c r="L281" t="s">
        <v>59</v>
      </c>
      <c r="M281">
        <v>32893</v>
      </c>
      <c r="N281" t="s">
        <v>90</v>
      </c>
      <c r="O281" s="7">
        <v>50</v>
      </c>
      <c r="R281" t="s">
        <v>653</v>
      </c>
      <c r="S281" t="s">
        <v>654</v>
      </c>
      <c r="T281" s="11">
        <v>47.75</v>
      </c>
      <c r="U281" t="s">
        <v>61</v>
      </c>
      <c r="V281" t="s">
        <v>62</v>
      </c>
      <c r="W281" t="s">
        <v>63</v>
      </c>
      <c r="X281" t="s">
        <v>658</v>
      </c>
      <c r="Y281" t="s">
        <v>659</v>
      </c>
      <c r="Z281" t="s">
        <v>660</v>
      </c>
      <c r="AA281">
        <v>96004381</v>
      </c>
      <c r="AB281">
        <v>604991.1</v>
      </c>
      <c r="AC281">
        <v>12</v>
      </c>
      <c r="AD281" s="5">
        <v>37025.875</v>
      </c>
      <c r="AE281" s="5">
        <v>37029.875</v>
      </c>
    </row>
    <row r="282" spans="1:31" x14ac:dyDescent="0.25">
      <c r="A282" s="71">
        <f t="shared" si="19"/>
        <v>37019</v>
      </c>
      <c r="B282" s="71" t="str">
        <f t="shared" si="16"/>
        <v>US East Power</v>
      </c>
      <c r="C282" s="72">
        <f t="shared" si="17"/>
        <v>1600</v>
      </c>
      <c r="D282" s="72">
        <f t="shared" si="18"/>
        <v>8</v>
      </c>
      <c r="E282" s="3">
        <v>1221284</v>
      </c>
      <c r="F282" s="5">
        <v>37019.460972222201</v>
      </c>
      <c r="G282" t="s">
        <v>736</v>
      </c>
      <c r="H282" t="s">
        <v>734</v>
      </c>
      <c r="I282" t="s">
        <v>649</v>
      </c>
      <c r="K282" t="s">
        <v>650</v>
      </c>
      <c r="L282" t="s">
        <v>690</v>
      </c>
      <c r="M282">
        <v>29078</v>
      </c>
      <c r="N282" t="s">
        <v>91</v>
      </c>
      <c r="O282" s="7">
        <v>50</v>
      </c>
      <c r="R282" t="s">
        <v>653</v>
      </c>
      <c r="S282" t="s">
        <v>654</v>
      </c>
      <c r="T282" s="11">
        <v>58</v>
      </c>
      <c r="U282" t="s">
        <v>781</v>
      </c>
      <c r="V282" t="s">
        <v>693</v>
      </c>
      <c r="W282" t="s">
        <v>706</v>
      </c>
      <c r="X282" t="s">
        <v>658</v>
      </c>
      <c r="Y282" t="s">
        <v>659</v>
      </c>
      <c r="Z282" t="s">
        <v>660</v>
      </c>
      <c r="AA282">
        <v>96004396</v>
      </c>
      <c r="AB282">
        <v>605127.1</v>
      </c>
      <c r="AC282">
        <v>64245</v>
      </c>
      <c r="AD282" s="5">
        <v>37021.875</v>
      </c>
      <c r="AE282" s="5">
        <v>37022.875</v>
      </c>
    </row>
    <row r="283" spans="1:31" x14ac:dyDescent="0.25">
      <c r="A283" s="71">
        <f t="shared" si="19"/>
        <v>37019</v>
      </c>
      <c r="B283" s="71" t="str">
        <f t="shared" si="16"/>
        <v>US East Power</v>
      </c>
      <c r="C283" s="72">
        <f t="shared" si="17"/>
        <v>4000</v>
      </c>
      <c r="D283" s="72">
        <f t="shared" si="18"/>
        <v>20</v>
      </c>
      <c r="E283" s="3">
        <v>1221287</v>
      </c>
      <c r="F283" s="5">
        <v>37019.461087962998</v>
      </c>
      <c r="G283" t="s">
        <v>736</v>
      </c>
      <c r="H283" t="s">
        <v>734</v>
      </c>
      <c r="I283" t="s">
        <v>649</v>
      </c>
      <c r="K283" t="s">
        <v>650</v>
      </c>
      <c r="L283" t="s">
        <v>690</v>
      </c>
      <c r="M283">
        <v>29083</v>
      </c>
      <c r="N283" t="s">
        <v>92</v>
      </c>
      <c r="O283" s="7">
        <v>50</v>
      </c>
      <c r="R283" t="s">
        <v>653</v>
      </c>
      <c r="S283" t="s">
        <v>654</v>
      </c>
      <c r="T283" s="11">
        <v>54.5</v>
      </c>
      <c r="U283" t="s">
        <v>781</v>
      </c>
      <c r="V283" t="s">
        <v>693</v>
      </c>
      <c r="W283" t="s">
        <v>706</v>
      </c>
      <c r="X283" t="s">
        <v>658</v>
      </c>
      <c r="Y283" t="s">
        <v>659</v>
      </c>
      <c r="Z283" t="s">
        <v>660</v>
      </c>
      <c r="AA283">
        <v>96004396</v>
      </c>
      <c r="AB283">
        <v>605128.1</v>
      </c>
      <c r="AC283">
        <v>64245</v>
      </c>
      <c r="AD283" s="5">
        <v>37025.875</v>
      </c>
      <c r="AE283" s="5">
        <v>37029.875</v>
      </c>
    </row>
    <row r="284" spans="1:31" x14ac:dyDescent="0.25">
      <c r="A284" s="71">
        <f t="shared" si="19"/>
        <v>37019</v>
      </c>
      <c r="B284" s="71" t="str">
        <f t="shared" si="16"/>
        <v>US East Power</v>
      </c>
      <c r="C284" s="72">
        <f t="shared" si="17"/>
        <v>24000</v>
      </c>
      <c r="D284" s="72">
        <f t="shared" si="18"/>
        <v>120</v>
      </c>
      <c r="E284" s="3">
        <v>1221603</v>
      </c>
      <c r="F284" s="5">
        <v>37019.509895833296</v>
      </c>
      <c r="G284" t="s">
        <v>736</v>
      </c>
      <c r="H284" t="s">
        <v>734</v>
      </c>
      <c r="I284" t="s">
        <v>649</v>
      </c>
      <c r="K284" t="s">
        <v>650</v>
      </c>
      <c r="L284" t="s">
        <v>690</v>
      </c>
      <c r="M284">
        <v>33275</v>
      </c>
      <c r="N284" t="s">
        <v>850</v>
      </c>
      <c r="O284" s="7">
        <v>50</v>
      </c>
      <c r="R284" t="s">
        <v>653</v>
      </c>
      <c r="S284" t="s">
        <v>654</v>
      </c>
      <c r="T284" s="11">
        <v>61.5</v>
      </c>
      <c r="U284" t="s">
        <v>766</v>
      </c>
      <c r="V284" t="s">
        <v>739</v>
      </c>
      <c r="W284" t="s">
        <v>740</v>
      </c>
      <c r="X284" t="s">
        <v>658</v>
      </c>
      <c r="Y284" t="s">
        <v>659</v>
      </c>
      <c r="Z284" t="s">
        <v>660</v>
      </c>
      <c r="AA284">
        <v>96004396</v>
      </c>
      <c r="AB284">
        <v>605234.1</v>
      </c>
      <c r="AC284">
        <v>64245</v>
      </c>
      <c r="AD284" s="5">
        <v>37043.710416666698</v>
      </c>
      <c r="AE284" s="5">
        <v>37072.710416666698</v>
      </c>
    </row>
    <row r="285" spans="1:31" x14ac:dyDescent="0.25">
      <c r="A285" s="71">
        <f t="shared" si="19"/>
        <v>37019</v>
      </c>
      <c r="B285" s="71" t="str">
        <f t="shared" si="16"/>
        <v>US East Power</v>
      </c>
      <c r="C285" s="72">
        <f t="shared" si="17"/>
        <v>8800</v>
      </c>
      <c r="D285" s="72">
        <f t="shared" si="18"/>
        <v>44</v>
      </c>
      <c r="E285" s="3">
        <v>1221704</v>
      </c>
      <c r="F285" s="5">
        <v>37019.524375000001</v>
      </c>
      <c r="G285" t="s">
        <v>727</v>
      </c>
      <c r="H285" t="s">
        <v>648</v>
      </c>
      <c r="I285" t="s">
        <v>649</v>
      </c>
      <c r="K285" t="s">
        <v>650</v>
      </c>
      <c r="L285" t="s">
        <v>690</v>
      </c>
      <c r="M285">
        <v>50356</v>
      </c>
      <c r="N285" t="s">
        <v>80</v>
      </c>
      <c r="O285" s="7">
        <v>50</v>
      </c>
      <c r="R285" t="s">
        <v>653</v>
      </c>
      <c r="S285" t="s">
        <v>654</v>
      </c>
      <c r="T285" s="11">
        <v>47</v>
      </c>
      <c r="U285" t="s">
        <v>709</v>
      </c>
      <c r="V285" t="s">
        <v>710</v>
      </c>
      <c r="W285" t="s">
        <v>711</v>
      </c>
      <c r="X285" t="s">
        <v>658</v>
      </c>
      <c r="Y285" t="s">
        <v>659</v>
      </c>
      <c r="Z285" t="s">
        <v>660</v>
      </c>
      <c r="AB285">
        <v>605250.1</v>
      </c>
      <c r="AC285">
        <v>3246</v>
      </c>
      <c r="AD285" s="5">
        <v>37032.875</v>
      </c>
      <c r="AE285" s="5">
        <v>37042.875</v>
      </c>
    </row>
    <row r="286" spans="1:31" x14ac:dyDescent="0.25">
      <c r="A286" s="71">
        <f t="shared" si="19"/>
        <v>37019</v>
      </c>
      <c r="B286" s="71" t="str">
        <f t="shared" si="16"/>
        <v>US East Power</v>
      </c>
      <c r="C286" s="72">
        <f t="shared" si="17"/>
        <v>73600</v>
      </c>
      <c r="D286" s="72">
        <f t="shared" si="18"/>
        <v>368</v>
      </c>
      <c r="E286" s="3">
        <v>1222114</v>
      </c>
      <c r="F286" s="5">
        <v>37019.615092592598</v>
      </c>
      <c r="G286" t="s">
        <v>902</v>
      </c>
      <c r="H286" t="s">
        <v>734</v>
      </c>
      <c r="I286" t="s">
        <v>649</v>
      </c>
      <c r="K286" t="s">
        <v>650</v>
      </c>
      <c r="L286" t="s">
        <v>59</v>
      </c>
      <c r="M286">
        <v>34797</v>
      </c>
      <c r="N286" t="s">
        <v>93</v>
      </c>
      <c r="O286" s="7">
        <v>50</v>
      </c>
      <c r="R286" t="s">
        <v>653</v>
      </c>
      <c r="S286" t="s">
        <v>654</v>
      </c>
      <c r="T286" s="11">
        <v>40.5</v>
      </c>
      <c r="U286" t="s">
        <v>781</v>
      </c>
      <c r="V286" t="s">
        <v>94</v>
      </c>
      <c r="W286" t="s">
        <v>95</v>
      </c>
      <c r="X286" t="s">
        <v>658</v>
      </c>
      <c r="Y286" t="s">
        <v>659</v>
      </c>
      <c r="Z286" t="s">
        <v>660</v>
      </c>
      <c r="AA286">
        <v>96004381</v>
      </c>
      <c r="AB286">
        <v>605439.1</v>
      </c>
      <c r="AC286">
        <v>12</v>
      </c>
      <c r="AD286" s="5">
        <v>37165</v>
      </c>
      <c r="AE286" s="5">
        <v>37256</v>
      </c>
    </row>
    <row r="287" spans="1:31" x14ac:dyDescent="0.25">
      <c r="A287" s="71">
        <f t="shared" si="19"/>
        <v>37019</v>
      </c>
      <c r="B287" s="71" t="str">
        <f t="shared" si="16"/>
        <v>US East Power</v>
      </c>
      <c r="C287" s="72">
        <f t="shared" si="17"/>
        <v>24000</v>
      </c>
      <c r="D287" s="72">
        <f t="shared" si="18"/>
        <v>120</v>
      </c>
      <c r="E287" s="3">
        <v>1222150</v>
      </c>
      <c r="F287" s="5">
        <v>37019.642349537004</v>
      </c>
      <c r="G287" t="s">
        <v>707</v>
      </c>
      <c r="H287" t="s">
        <v>648</v>
      </c>
      <c r="I287" t="s">
        <v>649</v>
      </c>
      <c r="K287" t="s">
        <v>650</v>
      </c>
      <c r="L287" t="s">
        <v>690</v>
      </c>
      <c r="M287">
        <v>3942</v>
      </c>
      <c r="N287" t="s">
        <v>911</v>
      </c>
      <c r="P287" s="7">
        <v>50</v>
      </c>
      <c r="R287" t="s">
        <v>653</v>
      </c>
      <c r="S287" t="s">
        <v>654</v>
      </c>
      <c r="T287" s="11">
        <v>43.5</v>
      </c>
      <c r="U287" t="s">
        <v>709</v>
      </c>
      <c r="V287" t="s">
        <v>730</v>
      </c>
      <c r="W287" t="s">
        <v>731</v>
      </c>
      <c r="X287" t="s">
        <v>658</v>
      </c>
      <c r="Y287" t="s">
        <v>659</v>
      </c>
      <c r="Z287" t="s">
        <v>660</v>
      </c>
      <c r="AA287">
        <v>96009016</v>
      </c>
      <c r="AB287">
        <v>605484.1</v>
      </c>
      <c r="AC287">
        <v>18</v>
      </c>
      <c r="AD287" s="5">
        <v>37135.591666666704</v>
      </c>
      <c r="AE287" s="5">
        <v>37164.591666666704</v>
      </c>
    </row>
    <row r="288" spans="1:31" x14ac:dyDescent="0.25">
      <c r="A288" s="71">
        <f t="shared" si="19"/>
        <v>37020</v>
      </c>
      <c r="B288" s="71" t="str">
        <f t="shared" si="16"/>
        <v>US East Power</v>
      </c>
      <c r="C288" s="72">
        <f t="shared" si="17"/>
        <v>4000</v>
      </c>
      <c r="D288" s="72">
        <f t="shared" si="18"/>
        <v>20</v>
      </c>
      <c r="E288" s="3">
        <v>1222797</v>
      </c>
      <c r="F288" s="5">
        <v>37020.284722222197</v>
      </c>
      <c r="G288" t="s">
        <v>689</v>
      </c>
      <c r="H288" t="s">
        <v>648</v>
      </c>
      <c r="I288" t="s">
        <v>649</v>
      </c>
      <c r="K288" t="s">
        <v>650</v>
      </c>
      <c r="L288" t="s">
        <v>786</v>
      </c>
      <c r="M288">
        <v>30600</v>
      </c>
      <c r="N288" t="s">
        <v>102</v>
      </c>
      <c r="O288" s="7">
        <v>50</v>
      </c>
      <c r="R288" t="s">
        <v>653</v>
      </c>
      <c r="S288" t="s">
        <v>654</v>
      </c>
      <c r="T288" s="11">
        <v>44.25</v>
      </c>
      <c r="U288" t="s">
        <v>788</v>
      </c>
      <c r="V288" t="s">
        <v>789</v>
      </c>
      <c r="W288" t="s">
        <v>706</v>
      </c>
      <c r="X288" t="s">
        <v>658</v>
      </c>
      <c r="Y288" t="s">
        <v>659</v>
      </c>
      <c r="Z288" t="s">
        <v>687</v>
      </c>
      <c r="AA288">
        <v>96051537</v>
      </c>
      <c r="AB288">
        <v>605730.1</v>
      </c>
      <c r="AC288">
        <v>66682</v>
      </c>
      <c r="AD288" s="5">
        <v>37025.875</v>
      </c>
      <c r="AE288" s="5">
        <v>37029.875</v>
      </c>
    </row>
    <row r="289" spans="1:31" x14ac:dyDescent="0.25">
      <c r="A289" s="71">
        <f t="shared" si="19"/>
        <v>37020</v>
      </c>
      <c r="B289" s="71" t="str">
        <f t="shared" si="16"/>
        <v>Natural Gas</v>
      </c>
      <c r="C289" s="72">
        <f t="shared" si="17"/>
        <v>3825000</v>
      </c>
      <c r="D289" s="72">
        <f t="shared" si="18"/>
        <v>956.25</v>
      </c>
      <c r="E289" s="3">
        <v>1224299</v>
      </c>
      <c r="F289" s="5">
        <v>37020.364050925898</v>
      </c>
      <c r="G289" t="s">
        <v>695</v>
      </c>
      <c r="H289" t="s">
        <v>734</v>
      </c>
      <c r="I289" t="s">
        <v>649</v>
      </c>
      <c r="K289" t="s">
        <v>679</v>
      </c>
      <c r="L289" t="s">
        <v>680</v>
      </c>
      <c r="M289">
        <v>49159</v>
      </c>
      <c r="N289" t="s">
        <v>100</v>
      </c>
      <c r="P289" s="7">
        <v>25000</v>
      </c>
      <c r="R289" t="s">
        <v>682</v>
      </c>
      <c r="S289" t="s">
        <v>654</v>
      </c>
      <c r="T289" s="11">
        <v>-1.4999999999999999E-2</v>
      </c>
      <c r="U289" t="s">
        <v>925</v>
      </c>
      <c r="V289" t="s">
        <v>926</v>
      </c>
      <c r="W289" t="s">
        <v>927</v>
      </c>
      <c r="X289" t="s">
        <v>686</v>
      </c>
      <c r="Y289" t="s">
        <v>659</v>
      </c>
      <c r="Z289" t="s">
        <v>687</v>
      </c>
      <c r="AA289">
        <v>96021110</v>
      </c>
      <c r="AB289" t="s">
        <v>101</v>
      </c>
      <c r="AC289">
        <v>57399</v>
      </c>
      <c r="AD289" s="5">
        <v>37043</v>
      </c>
      <c r="AE289" s="5">
        <v>37195</v>
      </c>
    </row>
    <row r="290" spans="1:31" x14ac:dyDescent="0.25">
      <c r="A290" s="71">
        <f t="shared" si="19"/>
        <v>37020</v>
      </c>
      <c r="B290" s="71" t="str">
        <f t="shared" si="16"/>
        <v>US West Power</v>
      </c>
      <c r="C290" s="72">
        <f t="shared" si="17"/>
        <v>36800</v>
      </c>
      <c r="D290" s="72">
        <f t="shared" si="18"/>
        <v>276</v>
      </c>
      <c r="E290" s="3">
        <v>1225790</v>
      </c>
      <c r="F290" s="5">
        <v>37020.402106481502</v>
      </c>
      <c r="G290" t="s">
        <v>746</v>
      </c>
      <c r="H290" t="s">
        <v>734</v>
      </c>
      <c r="I290" t="s">
        <v>649</v>
      </c>
      <c r="K290" t="s">
        <v>650</v>
      </c>
      <c r="L290" t="s">
        <v>662</v>
      </c>
      <c r="M290">
        <v>48318</v>
      </c>
      <c r="N290" t="s">
        <v>99</v>
      </c>
      <c r="O290" s="7">
        <v>25</v>
      </c>
      <c r="R290" t="s">
        <v>653</v>
      </c>
      <c r="S290" t="s">
        <v>654</v>
      </c>
      <c r="T290" s="11">
        <v>167</v>
      </c>
      <c r="U290" t="s">
        <v>735</v>
      </c>
      <c r="V290" t="s">
        <v>664</v>
      </c>
      <c r="W290" t="s">
        <v>665</v>
      </c>
      <c r="X290" t="s">
        <v>658</v>
      </c>
      <c r="Y290" t="s">
        <v>659</v>
      </c>
      <c r="Z290" t="s">
        <v>660</v>
      </c>
      <c r="AA290">
        <v>96050496</v>
      </c>
      <c r="AB290">
        <v>606165.1</v>
      </c>
      <c r="AC290">
        <v>91219</v>
      </c>
      <c r="AD290" s="5">
        <v>37438</v>
      </c>
      <c r="AE290" s="5">
        <v>37529</v>
      </c>
    </row>
    <row r="291" spans="1:31" x14ac:dyDescent="0.25">
      <c r="A291" s="71">
        <f t="shared" si="19"/>
        <v>37020</v>
      </c>
      <c r="B291" s="71" t="str">
        <f t="shared" si="16"/>
        <v>Natural Gas</v>
      </c>
      <c r="C291" s="72">
        <f t="shared" si="17"/>
        <v>300000</v>
      </c>
      <c r="D291" s="72">
        <f t="shared" si="18"/>
        <v>75</v>
      </c>
      <c r="E291" s="3">
        <v>1226085</v>
      </c>
      <c r="F291" s="5">
        <v>37020.413020833301</v>
      </c>
      <c r="G291" t="s">
        <v>899</v>
      </c>
      <c r="H291" t="s">
        <v>734</v>
      </c>
      <c r="I291" t="s">
        <v>649</v>
      </c>
      <c r="K291" t="s">
        <v>679</v>
      </c>
      <c r="L291" t="s">
        <v>680</v>
      </c>
      <c r="M291">
        <v>36207</v>
      </c>
      <c r="N291" t="s">
        <v>97</v>
      </c>
      <c r="O291" s="7">
        <v>10000</v>
      </c>
      <c r="R291" t="s">
        <v>682</v>
      </c>
      <c r="S291" t="s">
        <v>654</v>
      </c>
      <c r="T291" s="11">
        <v>0.17749999999999999</v>
      </c>
      <c r="U291" t="s">
        <v>760</v>
      </c>
      <c r="V291" t="s">
        <v>806</v>
      </c>
      <c r="W291" t="s">
        <v>851</v>
      </c>
      <c r="X291" t="s">
        <v>686</v>
      </c>
      <c r="Y291" t="s">
        <v>659</v>
      </c>
      <c r="Z291" t="s">
        <v>687</v>
      </c>
      <c r="AA291">
        <v>95000199</v>
      </c>
      <c r="AB291" t="s">
        <v>98</v>
      </c>
      <c r="AC291">
        <v>61981</v>
      </c>
      <c r="AD291" s="5">
        <v>37043.875</v>
      </c>
      <c r="AE291" s="5">
        <v>37072.875</v>
      </c>
    </row>
    <row r="292" spans="1:31" x14ac:dyDescent="0.25">
      <c r="A292" s="71">
        <f t="shared" si="19"/>
        <v>37020</v>
      </c>
      <c r="B292" s="71" t="str">
        <f t="shared" si="16"/>
        <v>US East Power</v>
      </c>
      <c r="C292" s="72">
        <f t="shared" si="17"/>
        <v>8000</v>
      </c>
      <c r="D292" s="72">
        <f t="shared" si="18"/>
        <v>40</v>
      </c>
      <c r="E292" s="3">
        <v>1226817</v>
      </c>
      <c r="F292" s="5">
        <v>37020.507465277798</v>
      </c>
      <c r="G292" t="s">
        <v>902</v>
      </c>
      <c r="H292" t="s">
        <v>734</v>
      </c>
      <c r="I292" t="s">
        <v>649</v>
      </c>
      <c r="K292" t="s">
        <v>650</v>
      </c>
      <c r="L292" t="s">
        <v>59</v>
      </c>
      <c r="M292">
        <v>32893</v>
      </c>
      <c r="N292" t="s">
        <v>90</v>
      </c>
      <c r="O292" s="7">
        <v>100</v>
      </c>
      <c r="R292" t="s">
        <v>653</v>
      </c>
      <c r="S292" t="s">
        <v>654</v>
      </c>
      <c r="T292" s="11">
        <v>46.75</v>
      </c>
      <c r="U292" t="s">
        <v>781</v>
      </c>
      <c r="V292" t="s">
        <v>62</v>
      </c>
      <c r="W292" t="s">
        <v>63</v>
      </c>
      <c r="X292" t="s">
        <v>658</v>
      </c>
      <c r="Y292" t="s">
        <v>659</v>
      </c>
      <c r="Z292" t="s">
        <v>660</v>
      </c>
      <c r="AA292">
        <v>96004381</v>
      </c>
      <c r="AB292">
        <v>606370.1</v>
      </c>
      <c r="AC292">
        <v>12</v>
      </c>
      <c r="AD292" s="5">
        <v>37025.875</v>
      </c>
      <c r="AE292" s="5">
        <v>37029.875</v>
      </c>
    </row>
    <row r="293" spans="1:31" x14ac:dyDescent="0.25">
      <c r="A293" s="71">
        <f t="shared" si="19"/>
        <v>37021</v>
      </c>
      <c r="B293" s="71" t="str">
        <f t="shared" si="16"/>
        <v>Natural Gas</v>
      </c>
      <c r="C293" s="72">
        <f t="shared" si="17"/>
        <v>3825000</v>
      </c>
      <c r="D293" s="72">
        <f t="shared" si="18"/>
        <v>956.25</v>
      </c>
      <c r="E293" s="3">
        <v>1228879</v>
      </c>
      <c r="F293" s="5">
        <v>37021.333726851903</v>
      </c>
      <c r="G293" t="s">
        <v>695</v>
      </c>
      <c r="H293" t="s">
        <v>734</v>
      </c>
      <c r="I293" t="s">
        <v>649</v>
      </c>
      <c r="K293" t="s">
        <v>679</v>
      </c>
      <c r="L293" t="s">
        <v>680</v>
      </c>
      <c r="M293">
        <v>49185</v>
      </c>
      <c r="N293" t="s">
        <v>103</v>
      </c>
      <c r="P293" s="7">
        <v>25000</v>
      </c>
      <c r="R293" t="s">
        <v>682</v>
      </c>
      <c r="S293" t="s">
        <v>654</v>
      </c>
      <c r="T293" s="11">
        <v>-9.5000000000000001E-2</v>
      </c>
      <c r="U293" t="s">
        <v>760</v>
      </c>
      <c r="V293" t="s">
        <v>926</v>
      </c>
      <c r="W293" t="s">
        <v>927</v>
      </c>
      <c r="X293" t="s">
        <v>686</v>
      </c>
      <c r="Y293" t="s">
        <v>659</v>
      </c>
      <c r="Z293" t="s">
        <v>687</v>
      </c>
      <c r="AA293">
        <v>96021110</v>
      </c>
      <c r="AB293" t="s">
        <v>104</v>
      </c>
      <c r="AC293">
        <v>57399</v>
      </c>
      <c r="AD293" s="5">
        <v>37043.649305555598</v>
      </c>
      <c r="AE293" s="5">
        <v>37195.649305555598</v>
      </c>
    </row>
    <row r="294" spans="1:31" x14ac:dyDescent="0.25">
      <c r="A294" s="71">
        <f t="shared" si="19"/>
        <v>37021</v>
      </c>
      <c r="B294" s="71" t="str">
        <f t="shared" si="16"/>
        <v>Natural Gas</v>
      </c>
      <c r="C294" s="72">
        <f t="shared" si="17"/>
        <v>750000</v>
      </c>
      <c r="D294" s="72">
        <f t="shared" si="18"/>
        <v>187.5</v>
      </c>
      <c r="E294" s="3">
        <v>1228883</v>
      </c>
      <c r="F294" s="5">
        <v>37021.333831018499</v>
      </c>
      <c r="G294" t="s">
        <v>695</v>
      </c>
      <c r="H294" t="s">
        <v>734</v>
      </c>
      <c r="I294" t="s">
        <v>649</v>
      </c>
      <c r="K294" t="s">
        <v>679</v>
      </c>
      <c r="L294" t="s">
        <v>680</v>
      </c>
      <c r="M294">
        <v>49181</v>
      </c>
      <c r="N294" t="s">
        <v>105</v>
      </c>
      <c r="P294" s="7">
        <v>25000</v>
      </c>
      <c r="R294" t="s">
        <v>682</v>
      </c>
      <c r="S294" t="s">
        <v>654</v>
      </c>
      <c r="T294" s="11">
        <v>-9.5000000000000001E-2</v>
      </c>
      <c r="U294" t="s">
        <v>760</v>
      </c>
      <c r="V294" t="s">
        <v>926</v>
      </c>
      <c r="W294" t="s">
        <v>927</v>
      </c>
      <c r="X294" t="s">
        <v>686</v>
      </c>
      <c r="Y294" t="s">
        <v>659</v>
      </c>
      <c r="Z294" t="s">
        <v>687</v>
      </c>
      <c r="AA294">
        <v>96021110</v>
      </c>
      <c r="AB294" t="s">
        <v>106</v>
      </c>
      <c r="AC294">
        <v>57399</v>
      </c>
      <c r="AD294" s="5">
        <v>37043.875</v>
      </c>
      <c r="AE294" s="5">
        <v>37072.875</v>
      </c>
    </row>
    <row r="295" spans="1:31" x14ac:dyDescent="0.25">
      <c r="A295" s="71">
        <f t="shared" si="19"/>
        <v>37021</v>
      </c>
      <c r="B295" s="71" t="str">
        <f t="shared" si="16"/>
        <v>US West Power</v>
      </c>
      <c r="C295" s="72">
        <f t="shared" si="17"/>
        <v>800</v>
      </c>
      <c r="D295" s="72">
        <f t="shared" si="18"/>
        <v>6</v>
      </c>
      <c r="E295" s="3">
        <v>1229873</v>
      </c>
      <c r="F295" s="5">
        <v>37021.366666666698</v>
      </c>
      <c r="G295" t="s">
        <v>902</v>
      </c>
      <c r="H295" t="s">
        <v>734</v>
      </c>
      <c r="I295" t="s">
        <v>649</v>
      </c>
      <c r="K295" t="s">
        <v>650</v>
      </c>
      <c r="L295" t="s">
        <v>662</v>
      </c>
      <c r="M295">
        <v>29487</v>
      </c>
      <c r="N295" t="s">
        <v>107</v>
      </c>
      <c r="P295" s="7">
        <v>25</v>
      </c>
      <c r="R295" t="s">
        <v>653</v>
      </c>
      <c r="S295" t="s">
        <v>654</v>
      </c>
      <c r="T295" s="11">
        <v>375</v>
      </c>
      <c r="U295" t="s">
        <v>735</v>
      </c>
      <c r="V295" t="s">
        <v>930</v>
      </c>
      <c r="W295" t="s">
        <v>671</v>
      </c>
      <c r="X295" t="s">
        <v>658</v>
      </c>
      <c r="Y295" t="s">
        <v>659</v>
      </c>
      <c r="Z295" t="s">
        <v>660</v>
      </c>
      <c r="AA295">
        <v>96004381</v>
      </c>
      <c r="AB295">
        <v>607345.1</v>
      </c>
      <c r="AC295">
        <v>12</v>
      </c>
      <c r="AD295" s="5">
        <v>37022.875</v>
      </c>
      <c r="AE295" s="5">
        <v>37023.875</v>
      </c>
    </row>
    <row r="296" spans="1:31" x14ac:dyDescent="0.25">
      <c r="A296" s="71">
        <f t="shared" si="19"/>
        <v>37021</v>
      </c>
      <c r="B296" s="71" t="str">
        <f t="shared" si="16"/>
        <v>US West Power</v>
      </c>
      <c r="C296" s="72">
        <f t="shared" si="17"/>
        <v>36400</v>
      </c>
      <c r="D296" s="72">
        <f t="shared" si="18"/>
        <v>273</v>
      </c>
      <c r="E296" s="3">
        <v>1229887</v>
      </c>
      <c r="F296" s="5">
        <v>37021.367013888899</v>
      </c>
      <c r="G296" t="s">
        <v>736</v>
      </c>
      <c r="H296" t="s">
        <v>648</v>
      </c>
      <c r="I296" t="s">
        <v>649</v>
      </c>
      <c r="K296" t="s">
        <v>650</v>
      </c>
      <c r="L296" t="s">
        <v>662</v>
      </c>
      <c r="M296">
        <v>45336</v>
      </c>
      <c r="N296" t="s">
        <v>47</v>
      </c>
      <c r="O296" s="7">
        <v>25</v>
      </c>
      <c r="R296" t="s">
        <v>653</v>
      </c>
      <c r="S296" t="s">
        <v>654</v>
      </c>
      <c r="T296" s="11">
        <v>92</v>
      </c>
      <c r="U296" t="s">
        <v>674</v>
      </c>
      <c r="V296" t="s">
        <v>664</v>
      </c>
      <c r="W296" t="s">
        <v>665</v>
      </c>
      <c r="X296" t="s">
        <v>658</v>
      </c>
      <c r="Y296" t="s">
        <v>659</v>
      </c>
      <c r="Z296" t="s">
        <v>660</v>
      </c>
      <c r="AA296">
        <v>96004396</v>
      </c>
      <c r="AB296">
        <v>607346.1</v>
      </c>
      <c r="AC296">
        <v>64245</v>
      </c>
      <c r="AD296" s="5">
        <v>37347</v>
      </c>
      <c r="AE296" s="5">
        <v>37437</v>
      </c>
    </row>
    <row r="297" spans="1:31" x14ac:dyDescent="0.25">
      <c r="A297" s="71">
        <f t="shared" si="19"/>
        <v>37021</v>
      </c>
      <c r="B297" s="71" t="str">
        <f t="shared" si="16"/>
        <v>US West Power</v>
      </c>
      <c r="C297" s="72">
        <f t="shared" si="17"/>
        <v>800</v>
      </c>
      <c r="D297" s="72">
        <f t="shared" si="18"/>
        <v>6</v>
      </c>
      <c r="E297" s="3">
        <v>1230039</v>
      </c>
      <c r="F297" s="5">
        <v>37021.369988425897</v>
      </c>
      <c r="G297" t="s">
        <v>902</v>
      </c>
      <c r="H297" t="s">
        <v>734</v>
      </c>
      <c r="I297" t="s">
        <v>649</v>
      </c>
      <c r="K297" t="s">
        <v>650</v>
      </c>
      <c r="L297" t="s">
        <v>662</v>
      </c>
      <c r="M297">
        <v>29487</v>
      </c>
      <c r="N297" t="s">
        <v>107</v>
      </c>
      <c r="P297" s="7">
        <v>25</v>
      </c>
      <c r="R297" t="s">
        <v>653</v>
      </c>
      <c r="S297" t="s">
        <v>654</v>
      </c>
      <c r="T297" s="11">
        <v>380</v>
      </c>
      <c r="U297" t="s">
        <v>735</v>
      </c>
      <c r="V297" t="s">
        <v>930</v>
      </c>
      <c r="W297" t="s">
        <v>671</v>
      </c>
      <c r="X297" t="s">
        <v>658</v>
      </c>
      <c r="Y297" t="s">
        <v>659</v>
      </c>
      <c r="Z297" t="s">
        <v>660</v>
      </c>
      <c r="AA297">
        <v>96004381</v>
      </c>
      <c r="AB297">
        <v>607350.1</v>
      </c>
      <c r="AC297">
        <v>12</v>
      </c>
      <c r="AD297" s="5">
        <v>37022.875</v>
      </c>
      <c r="AE297" s="5">
        <v>37023.875</v>
      </c>
    </row>
    <row r="298" spans="1:31" x14ac:dyDescent="0.25">
      <c r="A298" s="71">
        <f t="shared" si="19"/>
        <v>37021</v>
      </c>
      <c r="B298" s="71" t="str">
        <f t="shared" si="16"/>
        <v>Natural Gas</v>
      </c>
      <c r="C298" s="72">
        <f t="shared" si="17"/>
        <v>1530000</v>
      </c>
      <c r="D298" s="72">
        <f t="shared" si="18"/>
        <v>382.5</v>
      </c>
      <c r="E298" s="3">
        <v>1231514</v>
      </c>
      <c r="F298" s="5">
        <v>37021.414490740703</v>
      </c>
      <c r="G298" t="s">
        <v>891</v>
      </c>
      <c r="H298" t="s">
        <v>734</v>
      </c>
      <c r="I298" t="s">
        <v>649</v>
      </c>
      <c r="K298" t="s">
        <v>679</v>
      </c>
      <c r="L298" t="s">
        <v>680</v>
      </c>
      <c r="M298">
        <v>48734</v>
      </c>
      <c r="N298" t="s">
        <v>108</v>
      </c>
      <c r="O298" s="7">
        <v>10000</v>
      </c>
      <c r="R298" t="s">
        <v>682</v>
      </c>
      <c r="S298" t="s">
        <v>654</v>
      </c>
      <c r="T298" s="11">
        <v>0.185</v>
      </c>
      <c r="U298" t="s">
        <v>760</v>
      </c>
      <c r="V298" t="s">
        <v>806</v>
      </c>
      <c r="W298" t="s">
        <v>798</v>
      </c>
      <c r="X298" t="s">
        <v>686</v>
      </c>
      <c r="Y298" t="s">
        <v>659</v>
      </c>
      <c r="Z298" t="s">
        <v>687</v>
      </c>
      <c r="AA298">
        <v>96030230</v>
      </c>
      <c r="AB298" t="s">
        <v>109</v>
      </c>
      <c r="AC298">
        <v>66652</v>
      </c>
      <c r="AD298" s="5">
        <v>37043</v>
      </c>
      <c r="AE298" s="5">
        <v>37195</v>
      </c>
    </row>
    <row r="299" spans="1:31" x14ac:dyDescent="0.25">
      <c r="A299" s="71">
        <f t="shared" si="19"/>
        <v>37021</v>
      </c>
      <c r="B299" s="71" t="str">
        <f t="shared" si="16"/>
        <v>US West Power</v>
      </c>
      <c r="C299" s="72">
        <f t="shared" si="17"/>
        <v>12000</v>
      </c>
      <c r="D299" s="72">
        <f t="shared" si="18"/>
        <v>90</v>
      </c>
      <c r="E299" s="3">
        <v>1231669</v>
      </c>
      <c r="F299" s="5">
        <v>37021.420092592598</v>
      </c>
      <c r="G299" t="s">
        <v>717</v>
      </c>
      <c r="H299" t="s">
        <v>734</v>
      </c>
      <c r="I299" t="s">
        <v>649</v>
      </c>
      <c r="K299" t="s">
        <v>650</v>
      </c>
      <c r="L299" t="s">
        <v>651</v>
      </c>
      <c r="M299">
        <v>38591</v>
      </c>
      <c r="N299" t="s">
        <v>110</v>
      </c>
      <c r="P299" s="7">
        <v>25</v>
      </c>
      <c r="R299" t="s">
        <v>653</v>
      </c>
      <c r="S299" t="s">
        <v>654</v>
      </c>
      <c r="T299" s="11">
        <v>225</v>
      </c>
      <c r="U299" t="s">
        <v>735</v>
      </c>
      <c r="V299" t="s">
        <v>667</v>
      </c>
      <c r="W299" t="s">
        <v>668</v>
      </c>
      <c r="X299" t="s">
        <v>658</v>
      </c>
      <c r="Y299" t="s">
        <v>659</v>
      </c>
      <c r="Z299" t="s">
        <v>660</v>
      </c>
      <c r="AA299">
        <v>96006417</v>
      </c>
      <c r="AB299">
        <v>607439.1</v>
      </c>
      <c r="AC299">
        <v>56264</v>
      </c>
      <c r="AD299" s="5">
        <v>37043.875</v>
      </c>
      <c r="AE299" s="5">
        <v>37072.875</v>
      </c>
    </row>
    <row r="300" spans="1:31" x14ac:dyDescent="0.25">
      <c r="A300" s="71">
        <f t="shared" si="19"/>
        <v>37021</v>
      </c>
      <c r="B300" s="71" t="str">
        <f t="shared" si="16"/>
        <v>Natural Gas</v>
      </c>
      <c r="C300" s="72">
        <f t="shared" si="17"/>
        <v>755000</v>
      </c>
      <c r="D300" s="72">
        <f t="shared" si="18"/>
        <v>188.75</v>
      </c>
      <c r="E300" s="3">
        <v>1231867</v>
      </c>
      <c r="F300" s="5">
        <v>37021.430069444403</v>
      </c>
      <c r="G300" t="s">
        <v>736</v>
      </c>
      <c r="H300" t="s">
        <v>734</v>
      </c>
      <c r="I300" t="s">
        <v>649</v>
      </c>
      <c r="K300" t="s">
        <v>679</v>
      </c>
      <c r="L300" t="s">
        <v>680</v>
      </c>
      <c r="M300">
        <v>37288</v>
      </c>
      <c r="N300" t="s">
        <v>111</v>
      </c>
      <c r="P300" s="7">
        <v>5000</v>
      </c>
      <c r="R300" t="s">
        <v>682</v>
      </c>
      <c r="S300" t="s">
        <v>654</v>
      </c>
      <c r="T300" s="11">
        <v>-0.4</v>
      </c>
      <c r="U300" t="s">
        <v>760</v>
      </c>
      <c r="V300" t="s">
        <v>714</v>
      </c>
      <c r="W300" t="s">
        <v>750</v>
      </c>
      <c r="X300" t="s">
        <v>686</v>
      </c>
      <c r="Y300" t="s">
        <v>659</v>
      </c>
      <c r="Z300" t="s">
        <v>687</v>
      </c>
      <c r="AA300">
        <v>95000226</v>
      </c>
      <c r="AB300" t="s">
        <v>112</v>
      </c>
      <c r="AC300">
        <v>64245</v>
      </c>
      <c r="AD300" s="5">
        <v>37196</v>
      </c>
      <c r="AE300" s="5">
        <v>37346</v>
      </c>
    </row>
    <row r="301" spans="1:31" x14ac:dyDescent="0.25">
      <c r="A301" s="71">
        <f t="shared" si="19"/>
        <v>37021</v>
      </c>
      <c r="B301" s="71" t="str">
        <f t="shared" si="16"/>
        <v>Natural Gas</v>
      </c>
      <c r="C301" s="72">
        <f t="shared" si="17"/>
        <v>1510000</v>
      </c>
      <c r="D301" s="72">
        <f t="shared" si="18"/>
        <v>377.5</v>
      </c>
      <c r="E301" s="3">
        <v>1232147</v>
      </c>
      <c r="F301" s="5">
        <v>37021.453877314802</v>
      </c>
      <c r="G301" t="s">
        <v>888</v>
      </c>
      <c r="H301" t="s">
        <v>734</v>
      </c>
      <c r="I301" t="s">
        <v>649</v>
      </c>
      <c r="K301" t="s">
        <v>679</v>
      </c>
      <c r="L301" t="s">
        <v>113</v>
      </c>
      <c r="M301">
        <v>45239</v>
      </c>
      <c r="N301" t="s">
        <v>114</v>
      </c>
      <c r="P301" s="7">
        <v>10000</v>
      </c>
      <c r="R301" t="s">
        <v>682</v>
      </c>
      <c r="S301" t="s">
        <v>654</v>
      </c>
      <c r="T301" s="11">
        <v>-7.4999999999999997E-3</v>
      </c>
      <c r="U301" t="s">
        <v>760</v>
      </c>
      <c r="V301" t="s">
        <v>862</v>
      </c>
      <c r="W301" t="s">
        <v>115</v>
      </c>
      <c r="X301" t="s">
        <v>857</v>
      </c>
      <c r="Y301" t="s">
        <v>659</v>
      </c>
      <c r="Z301" t="s">
        <v>687</v>
      </c>
      <c r="AB301" t="s">
        <v>116</v>
      </c>
      <c r="AC301">
        <v>53295</v>
      </c>
      <c r="AD301" s="5">
        <v>37196</v>
      </c>
      <c r="AE301" s="5">
        <v>37346</v>
      </c>
    </row>
    <row r="302" spans="1:31" x14ac:dyDescent="0.25">
      <c r="A302" s="71">
        <f t="shared" si="19"/>
        <v>37021</v>
      </c>
      <c r="B302" s="71" t="str">
        <f t="shared" si="16"/>
        <v>US East Power</v>
      </c>
      <c r="C302" s="72">
        <f t="shared" si="17"/>
        <v>4000</v>
      </c>
      <c r="D302" s="72">
        <f t="shared" si="18"/>
        <v>20</v>
      </c>
      <c r="E302" s="3">
        <v>1232838</v>
      </c>
      <c r="F302" s="5">
        <v>37021.5222222222</v>
      </c>
      <c r="G302" t="s">
        <v>811</v>
      </c>
      <c r="H302" t="s">
        <v>734</v>
      </c>
      <c r="I302" t="s">
        <v>649</v>
      </c>
      <c r="K302" t="s">
        <v>650</v>
      </c>
      <c r="L302" t="s">
        <v>786</v>
      </c>
      <c r="M302">
        <v>30600</v>
      </c>
      <c r="N302" t="s">
        <v>102</v>
      </c>
      <c r="O302" s="7">
        <v>50</v>
      </c>
      <c r="R302" t="s">
        <v>653</v>
      </c>
      <c r="S302" t="s">
        <v>654</v>
      </c>
      <c r="T302" s="11">
        <v>44.75</v>
      </c>
      <c r="U302" t="s">
        <v>781</v>
      </c>
      <c r="V302" t="s">
        <v>789</v>
      </c>
      <c r="W302" t="s">
        <v>706</v>
      </c>
      <c r="X302" t="s">
        <v>658</v>
      </c>
      <c r="Y302" t="s">
        <v>659</v>
      </c>
      <c r="Z302" t="s">
        <v>687</v>
      </c>
      <c r="AA302">
        <v>96041878</v>
      </c>
      <c r="AB302">
        <v>607647.1</v>
      </c>
      <c r="AC302">
        <v>11135</v>
      </c>
      <c r="AD302" s="5">
        <v>37025.875</v>
      </c>
      <c r="AE302" s="5">
        <v>37029.875</v>
      </c>
    </row>
    <row r="303" spans="1:31" x14ac:dyDescent="0.25">
      <c r="A303" s="71">
        <f t="shared" si="19"/>
        <v>37022</v>
      </c>
      <c r="B303" s="71" t="str">
        <f t="shared" si="16"/>
        <v>US East Power</v>
      </c>
      <c r="C303" s="72">
        <f t="shared" si="17"/>
        <v>800</v>
      </c>
      <c r="D303" s="72">
        <f t="shared" si="18"/>
        <v>4</v>
      </c>
      <c r="E303" s="3">
        <v>1234120</v>
      </c>
      <c r="F303" s="5">
        <v>37022.2735763889</v>
      </c>
      <c r="G303" t="s">
        <v>869</v>
      </c>
      <c r="H303" t="s">
        <v>734</v>
      </c>
      <c r="I303" t="s">
        <v>649</v>
      </c>
      <c r="K303" t="s">
        <v>650</v>
      </c>
      <c r="L303" t="s">
        <v>786</v>
      </c>
      <c r="M303">
        <v>30594</v>
      </c>
      <c r="N303" t="s">
        <v>119</v>
      </c>
      <c r="O303" s="7">
        <v>50</v>
      </c>
      <c r="R303" t="s">
        <v>653</v>
      </c>
      <c r="S303" t="s">
        <v>654</v>
      </c>
      <c r="T303" s="11">
        <v>46</v>
      </c>
      <c r="U303" t="s">
        <v>781</v>
      </c>
      <c r="V303" t="s">
        <v>789</v>
      </c>
      <c r="W303" t="s">
        <v>706</v>
      </c>
      <c r="X303" t="s">
        <v>658</v>
      </c>
      <c r="Y303" t="s">
        <v>659</v>
      </c>
      <c r="Z303" t="s">
        <v>687</v>
      </c>
      <c r="AB303">
        <v>608081.1</v>
      </c>
      <c r="AC303">
        <v>69121</v>
      </c>
      <c r="AD303" s="5">
        <v>37025.875</v>
      </c>
      <c r="AE303" s="5">
        <v>37025.875</v>
      </c>
    </row>
    <row r="304" spans="1:31" x14ac:dyDescent="0.25">
      <c r="A304" s="71">
        <f t="shared" si="19"/>
        <v>37022</v>
      </c>
      <c r="B304" s="71" t="str">
        <f t="shared" si="16"/>
        <v>US East Power</v>
      </c>
      <c r="C304" s="72">
        <f t="shared" si="17"/>
        <v>3200</v>
      </c>
      <c r="D304" s="72">
        <f t="shared" si="18"/>
        <v>16</v>
      </c>
      <c r="E304" s="3">
        <v>1234252</v>
      </c>
      <c r="F304" s="5">
        <v>37022.298969907402</v>
      </c>
      <c r="G304" t="s">
        <v>727</v>
      </c>
      <c r="H304" t="s">
        <v>648</v>
      </c>
      <c r="I304" t="s">
        <v>649</v>
      </c>
      <c r="K304" t="s">
        <v>650</v>
      </c>
      <c r="L304" t="s">
        <v>690</v>
      </c>
      <c r="M304">
        <v>29085</v>
      </c>
      <c r="N304" t="s">
        <v>120</v>
      </c>
      <c r="O304" s="7">
        <v>50</v>
      </c>
      <c r="R304" t="s">
        <v>653</v>
      </c>
      <c r="S304" t="s">
        <v>654</v>
      </c>
      <c r="T304" s="11">
        <v>38.5</v>
      </c>
      <c r="U304" t="s">
        <v>709</v>
      </c>
      <c r="V304" t="s">
        <v>710</v>
      </c>
      <c r="W304" t="s">
        <v>711</v>
      </c>
      <c r="X304" t="s">
        <v>658</v>
      </c>
      <c r="Y304" t="s">
        <v>659</v>
      </c>
      <c r="Z304" t="s">
        <v>660</v>
      </c>
      <c r="AB304">
        <v>608190.1</v>
      </c>
      <c r="AC304">
        <v>3246</v>
      </c>
      <c r="AD304" s="5">
        <v>37026.875</v>
      </c>
      <c r="AE304" s="5">
        <v>37029.875</v>
      </c>
    </row>
    <row r="305" spans="1:31" x14ac:dyDescent="0.25">
      <c r="A305" s="71">
        <f t="shared" si="19"/>
        <v>37022</v>
      </c>
      <c r="B305" s="71" t="str">
        <f t="shared" si="16"/>
        <v>US East Power</v>
      </c>
      <c r="C305" s="72">
        <f t="shared" si="17"/>
        <v>800</v>
      </c>
      <c r="D305" s="72">
        <f t="shared" si="18"/>
        <v>4</v>
      </c>
      <c r="E305" s="3">
        <v>1234327</v>
      </c>
      <c r="F305" s="5">
        <v>37022.307951388902</v>
      </c>
      <c r="G305" t="s">
        <v>727</v>
      </c>
      <c r="H305" t="s">
        <v>648</v>
      </c>
      <c r="I305" t="s">
        <v>649</v>
      </c>
      <c r="K305" t="s">
        <v>650</v>
      </c>
      <c r="L305" t="s">
        <v>690</v>
      </c>
      <c r="M305">
        <v>29088</v>
      </c>
      <c r="N305" t="s">
        <v>121</v>
      </c>
      <c r="O305" s="7">
        <v>50</v>
      </c>
      <c r="R305" t="s">
        <v>653</v>
      </c>
      <c r="S305" t="s">
        <v>654</v>
      </c>
      <c r="T305" s="11">
        <v>41</v>
      </c>
      <c r="U305" t="s">
        <v>709</v>
      </c>
      <c r="V305" t="s">
        <v>710</v>
      </c>
      <c r="W305" t="s">
        <v>711</v>
      </c>
      <c r="X305" t="s">
        <v>658</v>
      </c>
      <c r="Y305" t="s">
        <v>659</v>
      </c>
      <c r="Z305" t="s">
        <v>660</v>
      </c>
      <c r="AB305">
        <v>608219.1</v>
      </c>
      <c r="AC305">
        <v>3246</v>
      </c>
      <c r="AD305" s="5">
        <v>37025.875</v>
      </c>
      <c r="AE305" s="5">
        <v>37025.875</v>
      </c>
    </row>
    <row r="306" spans="1:31" x14ac:dyDescent="0.25">
      <c r="A306" s="71">
        <f t="shared" si="19"/>
        <v>37022</v>
      </c>
      <c r="B306" s="71" t="str">
        <f t="shared" si="16"/>
        <v>US East Power</v>
      </c>
      <c r="C306" s="72">
        <f t="shared" si="17"/>
        <v>3200</v>
      </c>
      <c r="D306" s="72">
        <f t="shared" si="18"/>
        <v>16</v>
      </c>
      <c r="E306" s="3">
        <v>1234329</v>
      </c>
      <c r="F306" s="5">
        <v>37022.308020833298</v>
      </c>
      <c r="G306" t="s">
        <v>727</v>
      </c>
      <c r="H306" t="s">
        <v>648</v>
      </c>
      <c r="I306" t="s">
        <v>649</v>
      </c>
      <c r="K306" t="s">
        <v>650</v>
      </c>
      <c r="L306" t="s">
        <v>690</v>
      </c>
      <c r="M306">
        <v>29085</v>
      </c>
      <c r="N306" t="s">
        <v>120</v>
      </c>
      <c r="O306" s="7">
        <v>50</v>
      </c>
      <c r="R306" t="s">
        <v>653</v>
      </c>
      <c r="S306" t="s">
        <v>654</v>
      </c>
      <c r="T306" s="11">
        <v>38</v>
      </c>
      <c r="U306" t="s">
        <v>709</v>
      </c>
      <c r="V306" t="s">
        <v>710</v>
      </c>
      <c r="W306" t="s">
        <v>711</v>
      </c>
      <c r="X306" t="s">
        <v>658</v>
      </c>
      <c r="Y306" t="s">
        <v>659</v>
      </c>
      <c r="Z306" t="s">
        <v>660</v>
      </c>
      <c r="AB306">
        <v>608221.1</v>
      </c>
      <c r="AC306">
        <v>3246</v>
      </c>
      <c r="AD306" s="5">
        <v>37026.875</v>
      </c>
      <c r="AE306" s="5">
        <v>37029.875</v>
      </c>
    </row>
    <row r="307" spans="1:31" x14ac:dyDescent="0.25">
      <c r="A307" s="71">
        <f t="shared" si="19"/>
        <v>37022</v>
      </c>
      <c r="B307" s="71" t="str">
        <f t="shared" si="16"/>
        <v>US East Power</v>
      </c>
      <c r="C307" s="72">
        <f t="shared" si="17"/>
        <v>800</v>
      </c>
      <c r="D307" s="72">
        <f t="shared" si="18"/>
        <v>4</v>
      </c>
      <c r="E307" s="3">
        <v>1234372</v>
      </c>
      <c r="F307" s="5">
        <v>37022.314710648097</v>
      </c>
      <c r="G307" t="s">
        <v>736</v>
      </c>
      <c r="H307" t="s">
        <v>734</v>
      </c>
      <c r="I307" t="s">
        <v>649</v>
      </c>
      <c r="K307" t="s">
        <v>650</v>
      </c>
      <c r="L307" t="s">
        <v>690</v>
      </c>
      <c r="M307">
        <v>29069</v>
      </c>
      <c r="N307" t="s">
        <v>122</v>
      </c>
      <c r="P307" s="7">
        <v>50</v>
      </c>
      <c r="R307" t="s">
        <v>653</v>
      </c>
      <c r="S307" t="s">
        <v>654</v>
      </c>
      <c r="T307" s="11">
        <v>27.75</v>
      </c>
      <c r="U307" t="s">
        <v>766</v>
      </c>
      <c r="V307" t="s">
        <v>76</v>
      </c>
      <c r="W307" t="s">
        <v>743</v>
      </c>
      <c r="X307" t="s">
        <v>658</v>
      </c>
      <c r="Y307" t="s">
        <v>659</v>
      </c>
      <c r="Z307" t="s">
        <v>660</v>
      </c>
      <c r="AA307">
        <v>96004396</v>
      </c>
      <c r="AB307">
        <v>608242.1</v>
      </c>
      <c r="AC307">
        <v>64245</v>
      </c>
      <c r="AD307" s="5">
        <v>37025.875</v>
      </c>
      <c r="AE307" s="5">
        <v>37025.875</v>
      </c>
    </row>
    <row r="308" spans="1:31" x14ac:dyDescent="0.25">
      <c r="A308" s="71">
        <f t="shared" si="19"/>
        <v>37022</v>
      </c>
      <c r="B308" s="71" t="str">
        <f t="shared" si="16"/>
        <v>US East Power</v>
      </c>
      <c r="C308" s="72">
        <f t="shared" si="17"/>
        <v>800</v>
      </c>
      <c r="D308" s="72">
        <f t="shared" si="18"/>
        <v>4</v>
      </c>
      <c r="E308" s="3">
        <v>1234451</v>
      </c>
      <c r="F308" s="5">
        <v>37022.3226041667</v>
      </c>
      <c r="G308" t="s">
        <v>727</v>
      </c>
      <c r="H308" t="s">
        <v>648</v>
      </c>
      <c r="I308" t="s">
        <v>649</v>
      </c>
      <c r="K308" t="s">
        <v>650</v>
      </c>
      <c r="L308" t="s">
        <v>690</v>
      </c>
      <c r="M308">
        <v>29088</v>
      </c>
      <c r="N308" t="s">
        <v>121</v>
      </c>
      <c r="O308" s="7">
        <v>50</v>
      </c>
      <c r="R308" t="s">
        <v>653</v>
      </c>
      <c r="S308" t="s">
        <v>654</v>
      </c>
      <c r="T308" s="11">
        <v>41.75</v>
      </c>
      <c r="U308" t="s">
        <v>709</v>
      </c>
      <c r="V308" t="s">
        <v>710</v>
      </c>
      <c r="W308" t="s">
        <v>711</v>
      </c>
      <c r="X308" t="s">
        <v>658</v>
      </c>
      <c r="Y308" t="s">
        <v>659</v>
      </c>
      <c r="Z308" t="s">
        <v>660</v>
      </c>
      <c r="AB308">
        <v>608287.1</v>
      </c>
      <c r="AC308">
        <v>3246</v>
      </c>
      <c r="AD308" s="5">
        <v>37025.875</v>
      </c>
      <c r="AE308" s="5">
        <v>37025.875</v>
      </c>
    </row>
    <row r="309" spans="1:31" x14ac:dyDescent="0.25">
      <c r="A309" s="71">
        <f t="shared" si="19"/>
        <v>37022</v>
      </c>
      <c r="B309" s="71" t="str">
        <f t="shared" si="16"/>
        <v>US East Power</v>
      </c>
      <c r="C309" s="72">
        <f t="shared" si="17"/>
        <v>800</v>
      </c>
      <c r="D309" s="72">
        <f t="shared" si="18"/>
        <v>4</v>
      </c>
      <c r="E309" s="3">
        <v>1234472</v>
      </c>
      <c r="F309" s="5">
        <v>37022.324340277803</v>
      </c>
      <c r="G309" t="s">
        <v>727</v>
      </c>
      <c r="H309" t="s">
        <v>648</v>
      </c>
      <c r="I309" t="s">
        <v>649</v>
      </c>
      <c r="K309" t="s">
        <v>650</v>
      </c>
      <c r="L309" t="s">
        <v>690</v>
      </c>
      <c r="M309">
        <v>29088</v>
      </c>
      <c r="N309" t="s">
        <v>121</v>
      </c>
      <c r="O309" s="7">
        <v>50</v>
      </c>
      <c r="R309" t="s">
        <v>653</v>
      </c>
      <c r="S309" t="s">
        <v>654</v>
      </c>
      <c r="T309" s="11">
        <v>41.5</v>
      </c>
      <c r="U309" t="s">
        <v>709</v>
      </c>
      <c r="V309" t="s">
        <v>710</v>
      </c>
      <c r="W309" t="s">
        <v>711</v>
      </c>
      <c r="X309" t="s">
        <v>658</v>
      </c>
      <c r="Y309" t="s">
        <v>659</v>
      </c>
      <c r="Z309" t="s">
        <v>660</v>
      </c>
      <c r="AB309">
        <v>608296.1</v>
      </c>
      <c r="AC309">
        <v>3246</v>
      </c>
      <c r="AD309" s="5">
        <v>37025.875</v>
      </c>
      <c r="AE309" s="5">
        <v>37025.875</v>
      </c>
    </row>
    <row r="310" spans="1:31" x14ac:dyDescent="0.25">
      <c r="A310" s="71">
        <f t="shared" si="19"/>
        <v>37022</v>
      </c>
      <c r="B310" s="71" t="str">
        <f t="shared" si="16"/>
        <v>US East Power</v>
      </c>
      <c r="C310" s="72">
        <f t="shared" si="17"/>
        <v>3200</v>
      </c>
      <c r="D310" s="72">
        <f t="shared" si="18"/>
        <v>16</v>
      </c>
      <c r="E310" s="3">
        <v>1234673</v>
      </c>
      <c r="F310" s="5">
        <v>37022.338773148098</v>
      </c>
      <c r="G310" t="s">
        <v>123</v>
      </c>
      <c r="H310" t="s">
        <v>734</v>
      </c>
      <c r="I310" t="s">
        <v>649</v>
      </c>
      <c r="K310" t="s">
        <v>650</v>
      </c>
      <c r="L310" t="s">
        <v>59</v>
      </c>
      <c r="M310">
        <v>32891</v>
      </c>
      <c r="N310" t="s">
        <v>124</v>
      </c>
      <c r="O310" s="7">
        <v>50</v>
      </c>
      <c r="R310" t="s">
        <v>653</v>
      </c>
      <c r="S310" t="s">
        <v>654</v>
      </c>
      <c r="T310" s="11">
        <v>49</v>
      </c>
      <c r="U310" t="s">
        <v>781</v>
      </c>
      <c r="V310" t="s">
        <v>62</v>
      </c>
      <c r="W310" t="s">
        <v>63</v>
      </c>
      <c r="X310" t="s">
        <v>658</v>
      </c>
      <c r="Y310" t="s">
        <v>659</v>
      </c>
      <c r="Z310" t="s">
        <v>660</v>
      </c>
      <c r="AA310">
        <v>96035737</v>
      </c>
      <c r="AB310">
        <v>608371.1</v>
      </c>
      <c r="AC310">
        <v>79689</v>
      </c>
      <c r="AD310" s="5">
        <v>37026.875</v>
      </c>
      <c r="AE310" s="5">
        <v>37029.875</v>
      </c>
    </row>
    <row r="311" spans="1:31" x14ac:dyDescent="0.25">
      <c r="A311" s="71">
        <f t="shared" si="19"/>
        <v>37022</v>
      </c>
      <c r="B311" s="71" t="str">
        <f t="shared" si="16"/>
        <v>US East Power</v>
      </c>
      <c r="C311" s="72">
        <f t="shared" si="17"/>
        <v>3200</v>
      </c>
      <c r="D311" s="72">
        <f t="shared" si="18"/>
        <v>16</v>
      </c>
      <c r="E311" s="3">
        <v>1234676</v>
      </c>
      <c r="F311" s="5">
        <v>37022.338958333297</v>
      </c>
      <c r="G311" t="s">
        <v>123</v>
      </c>
      <c r="H311" t="s">
        <v>734</v>
      </c>
      <c r="I311" t="s">
        <v>649</v>
      </c>
      <c r="K311" t="s">
        <v>650</v>
      </c>
      <c r="L311" t="s">
        <v>59</v>
      </c>
      <c r="M311">
        <v>32891</v>
      </c>
      <c r="N311" t="s">
        <v>124</v>
      </c>
      <c r="O311" s="7">
        <v>50</v>
      </c>
      <c r="R311" t="s">
        <v>653</v>
      </c>
      <c r="S311" t="s">
        <v>654</v>
      </c>
      <c r="T311" s="11">
        <v>49</v>
      </c>
      <c r="U311" t="s">
        <v>781</v>
      </c>
      <c r="V311" t="s">
        <v>62</v>
      </c>
      <c r="W311" t="s">
        <v>63</v>
      </c>
      <c r="X311" t="s">
        <v>658</v>
      </c>
      <c r="Y311" t="s">
        <v>659</v>
      </c>
      <c r="Z311" t="s">
        <v>660</v>
      </c>
      <c r="AA311">
        <v>96035737</v>
      </c>
      <c r="AB311">
        <v>608372.1</v>
      </c>
      <c r="AC311">
        <v>79689</v>
      </c>
      <c r="AD311" s="5">
        <v>37026.875</v>
      </c>
      <c r="AE311" s="5">
        <v>37029.875</v>
      </c>
    </row>
    <row r="312" spans="1:31" x14ac:dyDescent="0.25">
      <c r="A312" s="71">
        <f t="shared" si="19"/>
        <v>37022</v>
      </c>
      <c r="B312" s="71" t="str">
        <f t="shared" si="16"/>
        <v>US West Power</v>
      </c>
      <c r="C312" s="72">
        <f t="shared" si="17"/>
        <v>800</v>
      </c>
      <c r="D312" s="72">
        <f t="shared" si="18"/>
        <v>6</v>
      </c>
      <c r="E312" s="3">
        <v>1234852</v>
      </c>
      <c r="F312" s="5">
        <v>37022.345810185099</v>
      </c>
      <c r="G312" t="s">
        <v>902</v>
      </c>
      <c r="H312" t="s">
        <v>734</v>
      </c>
      <c r="I312" t="s">
        <v>649</v>
      </c>
      <c r="K312" t="s">
        <v>650</v>
      </c>
      <c r="L312" t="s">
        <v>662</v>
      </c>
      <c r="M312">
        <v>29383</v>
      </c>
      <c r="N312" t="s">
        <v>125</v>
      </c>
      <c r="P312" s="7">
        <v>25</v>
      </c>
      <c r="R312" t="s">
        <v>653</v>
      </c>
      <c r="S312" t="s">
        <v>654</v>
      </c>
      <c r="T312" s="11">
        <v>238</v>
      </c>
      <c r="U312" t="s">
        <v>735</v>
      </c>
      <c r="V312" t="s">
        <v>58</v>
      </c>
      <c r="W312" t="s">
        <v>671</v>
      </c>
      <c r="X312" t="s">
        <v>658</v>
      </c>
      <c r="Y312" t="s">
        <v>659</v>
      </c>
      <c r="Z312" t="s">
        <v>660</v>
      </c>
      <c r="AA312">
        <v>96004381</v>
      </c>
      <c r="AB312">
        <v>608437.1</v>
      </c>
      <c r="AC312">
        <v>12</v>
      </c>
      <c r="AD312" s="5">
        <v>37024.875</v>
      </c>
      <c r="AE312" s="5">
        <v>37025.875</v>
      </c>
    </row>
    <row r="313" spans="1:31" x14ac:dyDescent="0.25">
      <c r="A313" s="71">
        <f t="shared" si="19"/>
        <v>37022</v>
      </c>
      <c r="B313" s="71" t="str">
        <f t="shared" si="16"/>
        <v>US West Power</v>
      </c>
      <c r="C313" s="72">
        <f t="shared" si="17"/>
        <v>800</v>
      </c>
      <c r="D313" s="72">
        <f t="shared" si="18"/>
        <v>6</v>
      </c>
      <c r="E313" s="3">
        <v>1234904</v>
      </c>
      <c r="F313" s="5">
        <v>37022.347893518498</v>
      </c>
      <c r="G313" t="s">
        <v>902</v>
      </c>
      <c r="H313" t="s">
        <v>734</v>
      </c>
      <c r="I313" t="s">
        <v>649</v>
      </c>
      <c r="K313" t="s">
        <v>650</v>
      </c>
      <c r="L313" t="s">
        <v>662</v>
      </c>
      <c r="M313">
        <v>29383</v>
      </c>
      <c r="N313" t="s">
        <v>125</v>
      </c>
      <c r="P313" s="7">
        <v>25</v>
      </c>
      <c r="R313" t="s">
        <v>653</v>
      </c>
      <c r="S313" t="s">
        <v>654</v>
      </c>
      <c r="T313" s="11">
        <v>241</v>
      </c>
      <c r="U313" t="s">
        <v>735</v>
      </c>
      <c r="V313" t="s">
        <v>58</v>
      </c>
      <c r="W313" t="s">
        <v>671</v>
      </c>
      <c r="X313" t="s">
        <v>658</v>
      </c>
      <c r="Y313" t="s">
        <v>659</v>
      </c>
      <c r="Z313" t="s">
        <v>660</v>
      </c>
      <c r="AA313">
        <v>96004381</v>
      </c>
      <c r="AB313">
        <v>608448.1</v>
      </c>
      <c r="AC313">
        <v>12</v>
      </c>
      <c r="AD313" s="5">
        <v>37024.875</v>
      </c>
      <c r="AE313" s="5">
        <v>37025.875</v>
      </c>
    </row>
    <row r="314" spans="1:31" x14ac:dyDescent="0.25">
      <c r="A314" s="71">
        <f t="shared" si="19"/>
        <v>37022</v>
      </c>
      <c r="B314" s="71" t="str">
        <f t="shared" si="16"/>
        <v>Natural Gas</v>
      </c>
      <c r="C314" s="72">
        <f t="shared" si="17"/>
        <v>300000</v>
      </c>
      <c r="D314" s="72">
        <f t="shared" si="18"/>
        <v>75</v>
      </c>
      <c r="E314" s="3">
        <v>1234928</v>
      </c>
      <c r="F314" s="5">
        <v>37022.348900462901</v>
      </c>
      <c r="G314" t="s">
        <v>888</v>
      </c>
      <c r="H314" t="s">
        <v>734</v>
      </c>
      <c r="I314" t="s">
        <v>649</v>
      </c>
      <c r="K314" t="s">
        <v>679</v>
      </c>
      <c r="L314" t="s">
        <v>680</v>
      </c>
      <c r="M314">
        <v>36157</v>
      </c>
      <c r="N314" t="s">
        <v>126</v>
      </c>
      <c r="P314" s="7">
        <v>10000</v>
      </c>
      <c r="R314" t="s">
        <v>682</v>
      </c>
      <c r="S314" t="s">
        <v>654</v>
      </c>
      <c r="T314" s="11">
        <v>-5.5E-2</v>
      </c>
      <c r="U314" t="s">
        <v>760</v>
      </c>
      <c r="V314" t="s">
        <v>776</v>
      </c>
      <c r="W314" t="s">
        <v>777</v>
      </c>
      <c r="X314" t="s">
        <v>686</v>
      </c>
      <c r="Y314" t="s">
        <v>659</v>
      </c>
      <c r="Z314" t="s">
        <v>687</v>
      </c>
      <c r="AA314">
        <v>96014540</v>
      </c>
      <c r="AB314" t="s">
        <v>127</v>
      </c>
      <c r="AC314">
        <v>53295</v>
      </c>
      <c r="AD314" s="5">
        <v>37043.875</v>
      </c>
      <c r="AE314" s="5">
        <v>37072.875</v>
      </c>
    </row>
    <row r="315" spans="1:31" x14ac:dyDescent="0.25">
      <c r="A315" s="71">
        <f t="shared" si="19"/>
        <v>37022</v>
      </c>
      <c r="B315" s="71" t="str">
        <f t="shared" si="16"/>
        <v>US East Power</v>
      </c>
      <c r="C315" s="72">
        <f t="shared" si="17"/>
        <v>800</v>
      </c>
      <c r="D315" s="72">
        <f t="shared" si="18"/>
        <v>4</v>
      </c>
      <c r="E315" s="3">
        <v>1234973</v>
      </c>
      <c r="F315" s="5">
        <v>37022.350879629601</v>
      </c>
      <c r="G315" t="s">
        <v>727</v>
      </c>
      <c r="H315" t="s">
        <v>648</v>
      </c>
      <c r="I315" t="s">
        <v>649</v>
      </c>
      <c r="K315" t="s">
        <v>650</v>
      </c>
      <c r="L315" t="s">
        <v>690</v>
      </c>
      <c r="M315">
        <v>29088</v>
      </c>
      <c r="N315" t="s">
        <v>121</v>
      </c>
      <c r="O315" s="7">
        <v>50</v>
      </c>
      <c r="R315" t="s">
        <v>653</v>
      </c>
      <c r="S315" t="s">
        <v>654</v>
      </c>
      <c r="T315" s="11">
        <v>40</v>
      </c>
      <c r="U315" t="s">
        <v>709</v>
      </c>
      <c r="V315" t="s">
        <v>710</v>
      </c>
      <c r="W315" t="s">
        <v>711</v>
      </c>
      <c r="X315" t="s">
        <v>658</v>
      </c>
      <c r="Y315" t="s">
        <v>659</v>
      </c>
      <c r="Z315" t="s">
        <v>660</v>
      </c>
      <c r="AB315">
        <v>608466.1</v>
      </c>
      <c r="AC315">
        <v>3246</v>
      </c>
      <c r="AD315" s="5">
        <v>37025.875</v>
      </c>
      <c r="AE315" s="5">
        <v>37025.875</v>
      </c>
    </row>
    <row r="316" spans="1:31" x14ac:dyDescent="0.25">
      <c r="A316" s="71">
        <f t="shared" si="19"/>
        <v>37022</v>
      </c>
      <c r="B316" s="71" t="str">
        <f t="shared" si="16"/>
        <v>US West Power</v>
      </c>
      <c r="C316" s="72">
        <f t="shared" si="17"/>
        <v>400</v>
      </c>
      <c r="D316" s="72">
        <f t="shared" si="18"/>
        <v>3</v>
      </c>
      <c r="E316" s="3">
        <v>1235190</v>
      </c>
      <c r="F316" s="5">
        <v>37022.359942129602</v>
      </c>
      <c r="G316" t="s">
        <v>902</v>
      </c>
      <c r="H316" t="s">
        <v>734</v>
      </c>
      <c r="I316" t="s">
        <v>649</v>
      </c>
      <c r="K316" t="s">
        <v>650</v>
      </c>
      <c r="L316" t="s">
        <v>662</v>
      </c>
      <c r="M316">
        <v>29487</v>
      </c>
      <c r="N316" t="s">
        <v>128</v>
      </c>
      <c r="P316" s="7">
        <v>25</v>
      </c>
      <c r="R316" t="s">
        <v>653</v>
      </c>
      <c r="S316" t="s">
        <v>654</v>
      </c>
      <c r="T316" s="11">
        <v>395</v>
      </c>
      <c r="U316" t="s">
        <v>735</v>
      </c>
      <c r="V316" t="s">
        <v>930</v>
      </c>
      <c r="W316" t="s">
        <v>671</v>
      </c>
      <c r="X316" t="s">
        <v>658</v>
      </c>
      <c r="Y316" t="s">
        <v>659</v>
      </c>
      <c r="Z316" t="s">
        <v>660</v>
      </c>
      <c r="AA316">
        <v>96004381</v>
      </c>
      <c r="AB316">
        <v>608504.1</v>
      </c>
      <c r="AC316">
        <v>12</v>
      </c>
      <c r="AD316" s="5">
        <v>37025.875</v>
      </c>
      <c r="AE316" s="5">
        <v>37025.875</v>
      </c>
    </row>
    <row r="317" spans="1:31" x14ac:dyDescent="0.25">
      <c r="A317" s="71">
        <f t="shared" si="19"/>
        <v>37022</v>
      </c>
      <c r="B317" s="71" t="str">
        <f t="shared" si="16"/>
        <v>US West Power</v>
      </c>
      <c r="C317" s="72">
        <f t="shared" si="17"/>
        <v>400</v>
      </c>
      <c r="D317" s="72">
        <f t="shared" si="18"/>
        <v>3</v>
      </c>
      <c r="E317" s="3">
        <v>1235254</v>
      </c>
      <c r="F317" s="5">
        <v>37022.362418981502</v>
      </c>
      <c r="G317" t="s">
        <v>902</v>
      </c>
      <c r="H317" t="s">
        <v>734</v>
      </c>
      <c r="I317" t="s">
        <v>649</v>
      </c>
      <c r="K317" t="s">
        <v>650</v>
      </c>
      <c r="L317" t="s">
        <v>662</v>
      </c>
      <c r="M317">
        <v>29487</v>
      </c>
      <c r="N317" t="s">
        <v>128</v>
      </c>
      <c r="P317" s="7">
        <v>25</v>
      </c>
      <c r="R317" t="s">
        <v>653</v>
      </c>
      <c r="S317" t="s">
        <v>654</v>
      </c>
      <c r="T317" s="11">
        <v>395</v>
      </c>
      <c r="U317" t="s">
        <v>735</v>
      </c>
      <c r="V317" t="s">
        <v>930</v>
      </c>
      <c r="W317" t="s">
        <v>671</v>
      </c>
      <c r="X317" t="s">
        <v>658</v>
      </c>
      <c r="Y317" t="s">
        <v>659</v>
      </c>
      <c r="Z317" t="s">
        <v>660</v>
      </c>
      <c r="AA317">
        <v>96004381</v>
      </c>
      <c r="AB317">
        <v>608515.1</v>
      </c>
      <c r="AC317">
        <v>12</v>
      </c>
      <c r="AD317" s="5">
        <v>37025.875</v>
      </c>
      <c r="AE317" s="5">
        <v>37025.875</v>
      </c>
    </row>
    <row r="318" spans="1:31" x14ac:dyDescent="0.25">
      <c r="A318" s="71">
        <f t="shared" si="19"/>
        <v>37022</v>
      </c>
      <c r="B318" s="71" t="str">
        <f t="shared" si="16"/>
        <v>US East Power</v>
      </c>
      <c r="C318" s="72">
        <f t="shared" si="17"/>
        <v>8800</v>
      </c>
      <c r="D318" s="72">
        <f t="shared" si="18"/>
        <v>44</v>
      </c>
      <c r="E318" s="3">
        <v>1235938</v>
      </c>
      <c r="F318" s="5">
        <v>37022.378043981502</v>
      </c>
      <c r="G318" t="s">
        <v>727</v>
      </c>
      <c r="H318" t="s">
        <v>648</v>
      </c>
      <c r="I318" t="s">
        <v>649</v>
      </c>
      <c r="K318" t="s">
        <v>650</v>
      </c>
      <c r="L318" t="s">
        <v>690</v>
      </c>
      <c r="M318">
        <v>50356</v>
      </c>
      <c r="N318" t="s">
        <v>80</v>
      </c>
      <c r="O318" s="7">
        <v>50</v>
      </c>
      <c r="R318" t="s">
        <v>653</v>
      </c>
      <c r="S318" t="s">
        <v>654</v>
      </c>
      <c r="T318" s="11">
        <v>45.5</v>
      </c>
      <c r="U318" t="s">
        <v>709</v>
      </c>
      <c r="V318" t="s">
        <v>710</v>
      </c>
      <c r="W318" t="s">
        <v>711</v>
      </c>
      <c r="X318" t="s">
        <v>658</v>
      </c>
      <c r="Y318" t="s">
        <v>659</v>
      </c>
      <c r="Z318" t="s">
        <v>660</v>
      </c>
      <c r="AB318">
        <v>608579.1</v>
      </c>
      <c r="AC318">
        <v>3246</v>
      </c>
      <c r="AD318" s="5">
        <v>37032.875</v>
      </c>
      <c r="AE318" s="5">
        <v>37042.875</v>
      </c>
    </row>
    <row r="319" spans="1:31" x14ac:dyDescent="0.25">
      <c r="A319" s="71">
        <f t="shared" si="19"/>
        <v>37022</v>
      </c>
      <c r="B319" s="71" t="str">
        <f t="shared" si="16"/>
        <v>US East Power</v>
      </c>
      <c r="C319" s="72">
        <f t="shared" si="17"/>
        <v>8800</v>
      </c>
      <c r="D319" s="72">
        <f t="shared" si="18"/>
        <v>44</v>
      </c>
      <c r="E319" s="3">
        <v>1235946</v>
      </c>
      <c r="F319" s="5">
        <v>37022.378321759301</v>
      </c>
      <c r="G319" t="s">
        <v>727</v>
      </c>
      <c r="H319" t="s">
        <v>648</v>
      </c>
      <c r="I319" t="s">
        <v>649</v>
      </c>
      <c r="K319" t="s">
        <v>650</v>
      </c>
      <c r="L319" t="s">
        <v>690</v>
      </c>
      <c r="M319">
        <v>50356</v>
      </c>
      <c r="N319" t="s">
        <v>80</v>
      </c>
      <c r="O319" s="7">
        <v>50</v>
      </c>
      <c r="R319" t="s">
        <v>653</v>
      </c>
      <c r="S319" t="s">
        <v>654</v>
      </c>
      <c r="T319" s="11">
        <v>45.5</v>
      </c>
      <c r="U319" t="s">
        <v>709</v>
      </c>
      <c r="V319" t="s">
        <v>710</v>
      </c>
      <c r="W319" t="s">
        <v>711</v>
      </c>
      <c r="X319" t="s">
        <v>658</v>
      </c>
      <c r="Y319" t="s">
        <v>659</v>
      </c>
      <c r="Z319" t="s">
        <v>660</v>
      </c>
      <c r="AB319">
        <v>608581.1</v>
      </c>
      <c r="AC319">
        <v>3246</v>
      </c>
      <c r="AD319" s="5">
        <v>37032.875</v>
      </c>
      <c r="AE319" s="5">
        <v>37042.875</v>
      </c>
    </row>
    <row r="320" spans="1:31" x14ac:dyDescent="0.25">
      <c r="A320" s="71">
        <f t="shared" si="19"/>
        <v>37022</v>
      </c>
      <c r="B320" s="71" t="str">
        <f t="shared" si="16"/>
        <v>Natural Gas</v>
      </c>
      <c r="C320" s="72">
        <f t="shared" si="17"/>
        <v>3210000</v>
      </c>
      <c r="D320" s="72">
        <f t="shared" si="18"/>
        <v>802.5</v>
      </c>
      <c r="E320" s="3">
        <v>1237098</v>
      </c>
      <c r="F320" s="5">
        <v>37022.401307870401</v>
      </c>
      <c r="G320" t="s">
        <v>899</v>
      </c>
      <c r="H320" t="s">
        <v>734</v>
      </c>
      <c r="I320" t="s">
        <v>649</v>
      </c>
      <c r="K320" t="s">
        <v>679</v>
      </c>
      <c r="L320" t="s">
        <v>680</v>
      </c>
      <c r="M320">
        <v>41701</v>
      </c>
      <c r="N320" t="s">
        <v>129</v>
      </c>
      <c r="P320" s="7">
        <v>15000</v>
      </c>
      <c r="R320" t="s">
        <v>682</v>
      </c>
      <c r="S320" t="s">
        <v>654</v>
      </c>
      <c r="T320" s="11">
        <v>0.16500000000000001</v>
      </c>
      <c r="U320" t="s">
        <v>760</v>
      </c>
      <c r="V320" t="s">
        <v>806</v>
      </c>
      <c r="W320" t="s">
        <v>798</v>
      </c>
      <c r="X320" t="s">
        <v>686</v>
      </c>
      <c r="Y320" t="s">
        <v>659</v>
      </c>
      <c r="Z320" t="s">
        <v>687</v>
      </c>
      <c r="AA320">
        <v>95000199</v>
      </c>
      <c r="AB320" t="s">
        <v>130</v>
      </c>
      <c r="AC320">
        <v>61981</v>
      </c>
      <c r="AD320" s="5">
        <v>37347</v>
      </c>
      <c r="AE320" s="5">
        <v>37560</v>
      </c>
    </row>
    <row r="321" spans="1:31" x14ac:dyDescent="0.25">
      <c r="A321" s="71">
        <f t="shared" si="19"/>
        <v>37022</v>
      </c>
      <c r="B321" s="71" t="str">
        <f t="shared" si="16"/>
        <v>US West Power</v>
      </c>
      <c r="C321" s="72">
        <f t="shared" si="17"/>
        <v>12400</v>
      </c>
      <c r="D321" s="72">
        <f t="shared" si="18"/>
        <v>93</v>
      </c>
      <c r="E321" s="3">
        <v>1238016</v>
      </c>
      <c r="F321" s="5">
        <v>37022.449918981503</v>
      </c>
      <c r="G321" t="s">
        <v>736</v>
      </c>
      <c r="H321" t="s">
        <v>734</v>
      </c>
      <c r="I321" t="s">
        <v>649</v>
      </c>
      <c r="K321" t="s">
        <v>650</v>
      </c>
      <c r="L321" t="s">
        <v>651</v>
      </c>
      <c r="M321">
        <v>36473</v>
      </c>
      <c r="N321" t="s">
        <v>131</v>
      </c>
      <c r="O321" s="7">
        <v>25</v>
      </c>
      <c r="R321" t="s">
        <v>653</v>
      </c>
      <c r="S321" t="s">
        <v>654</v>
      </c>
      <c r="T321" s="11">
        <v>410</v>
      </c>
      <c r="U321" t="s">
        <v>735</v>
      </c>
      <c r="V321" t="s">
        <v>11</v>
      </c>
      <c r="W321" t="s">
        <v>657</v>
      </c>
      <c r="X321" t="s">
        <v>658</v>
      </c>
      <c r="Y321" t="s">
        <v>659</v>
      </c>
      <c r="Z321" t="s">
        <v>660</v>
      </c>
      <c r="AA321">
        <v>96004396</v>
      </c>
      <c r="AB321">
        <v>608778.1</v>
      </c>
      <c r="AC321">
        <v>64245</v>
      </c>
      <c r="AD321" s="5">
        <v>37073.875</v>
      </c>
      <c r="AE321" s="5">
        <v>37103.875</v>
      </c>
    </row>
    <row r="322" spans="1:31" x14ac:dyDescent="0.25">
      <c r="A322" s="71">
        <f t="shared" si="19"/>
        <v>37022</v>
      </c>
      <c r="B322" s="71" t="str">
        <f t="shared" si="16"/>
        <v>US East Power</v>
      </c>
      <c r="C322" s="72">
        <f t="shared" si="17"/>
        <v>13600</v>
      </c>
      <c r="D322" s="72">
        <f t="shared" si="18"/>
        <v>68</v>
      </c>
      <c r="E322" s="3">
        <v>1238304</v>
      </c>
      <c r="F322" s="5">
        <v>37022.512071759302</v>
      </c>
      <c r="G322" t="s">
        <v>669</v>
      </c>
      <c r="H322" t="s">
        <v>734</v>
      </c>
      <c r="I322" t="s">
        <v>649</v>
      </c>
      <c r="K322" t="s">
        <v>650</v>
      </c>
      <c r="L322" t="s">
        <v>690</v>
      </c>
      <c r="M322">
        <v>29065</v>
      </c>
      <c r="N322" t="s">
        <v>132</v>
      </c>
      <c r="P322" s="7">
        <v>50</v>
      </c>
      <c r="R322" t="s">
        <v>653</v>
      </c>
      <c r="S322" t="s">
        <v>654</v>
      </c>
      <c r="T322" s="11">
        <v>41.75</v>
      </c>
      <c r="U322" t="s">
        <v>766</v>
      </c>
      <c r="V322" t="s">
        <v>76</v>
      </c>
      <c r="W322" t="s">
        <v>743</v>
      </c>
      <c r="X322" t="s">
        <v>658</v>
      </c>
      <c r="Y322" t="s">
        <v>659</v>
      </c>
      <c r="Z322" t="s">
        <v>660</v>
      </c>
      <c r="AA322">
        <v>96028954</v>
      </c>
      <c r="AB322">
        <v>608869.1</v>
      </c>
      <c r="AC322">
        <v>54979</v>
      </c>
      <c r="AD322" s="5">
        <v>37026.875</v>
      </c>
      <c r="AE322" s="5">
        <v>37042.875</v>
      </c>
    </row>
    <row r="323" spans="1:31" x14ac:dyDescent="0.25">
      <c r="A323" s="71">
        <f t="shared" si="19"/>
        <v>37022</v>
      </c>
      <c r="B323" s="71" t="str">
        <f t="shared" si="16"/>
        <v>US East Power</v>
      </c>
      <c r="C323" s="72">
        <f t="shared" si="17"/>
        <v>13600</v>
      </c>
      <c r="D323" s="72">
        <f t="shared" si="18"/>
        <v>68</v>
      </c>
      <c r="E323" s="3">
        <v>1238313</v>
      </c>
      <c r="F323" s="5">
        <v>37022.514259259297</v>
      </c>
      <c r="G323" t="s">
        <v>669</v>
      </c>
      <c r="H323" t="s">
        <v>734</v>
      </c>
      <c r="I323" t="s">
        <v>649</v>
      </c>
      <c r="K323" t="s">
        <v>650</v>
      </c>
      <c r="L323" t="s">
        <v>690</v>
      </c>
      <c r="M323">
        <v>29065</v>
      </c>
      <c r="N323" t="s">
        <v>132</v>
      </c>
      <c r="O323" s="7">
        <v>50</v>
      </c>
      <c r="R323" t="s">
        <v>653</v>
      </c>
      <c r="S323" t="s">
        <v>654</v>
      </c>
      <c r="T323" s="11">
        <v>41.75</v>
      </c>
      <c r="U323" t="s">
        <v>766</v>
      </c>
      <c r="V323" t="s">
        <v>76</v>
      </c>
      <c r="W323" t="s">
        <v>743</v>
      </c>
      <c r="X323" t="s">
        <v>658</v>
      </c>
      <c r="Y323" t="s">
        <v>659</v>
      </c>
      <c r="Z323" t="s">
        <v>660</v>
      </c>
      <c r="AA323">
        <v>96028954</v>
      </c>
      <c r="AB323">
        <v>608884.1</v>
      </c>
      <c r="AC323">
        <v>54979</v>
      </c>
      <c r="AD323" s="5">
        <v>37026.875</v>
      </c>
      <c r="AE323" s="5">
        <v>37042.875</v>
      </c>
    </row>
    <row r="324" spans="1:31" x14ac:dyDescent="0.25">
      <c r="A324" s="71">
        <f t="shared" si="19"/>
        <v>37022</v>
      </c>
      <c r="B324" s="71" t="str">
        <f t="shared" si="16"/>
        <v>US East Power</v>
      </c>
      <c r="C324" s="72">
        <f t="shared" si="17"/>
        <v>24800</v>
      </c>
      <c r="D324" s="72">
        <f t="shared" si="18"/>
        <v>124</v>
      </c>
      <c r="E324" s="3">
        <v>1238450</v>
      </c>
      <c r="F324" s="5">
        <v>37022.543263888903</v>
      </c>
      <c r="G324" t="s">
        <v>707</v>
      </c>
      <c r="H324" t="s">
        <v>734</v>
      </c>
      <c r="I324" t="s">
        <v>649</v>
      </c>
      <c r="K324" t="s">
        <v>650</v>
      </c>
      <c r="L324" t="s">
        <v>690</v>
      </c>
      <c r="M324">
        <v>33303</v>
      </c>
      <c r="N324" t="s">
        <v>70</v>
      </c>
      <c r="P324" s="7">
        <v>25</v>
      </c>
      <c r="R324" t="s">
        <v>653</v>
      </c>
      <c r="S324" t="s">
        <v>654</v>
      </c>
      <c r="T324" s="11">
        <v>75</v>
      </c>
      <c r="U324" t="s">
        <v>781</v>
      </c>
      <c r="V324" t="s">
        <v>848</v>
      </c>
      <c r="W324" t="s">
        <v>694</v>
      </c>
      <c r="X324" t="s">
        <v>658</v>
      </c>
      <c r="Y324" t="s">
        <v>659</v>
      </c>
      <c r="Z324" t="s">
        <v>660</v>
      </c>
      <c r="AA324">
        <v>96009016</v>
      </c>
      <c r="AB324">
        <v>608934.1</v>
      </c>
      <c r="AC324">
        <v>18</v>
      </c>
      <c r="AD324" s="5">
        <v>37438.715972222199</v>
      </c>
      <c r="AE324" s="5">
        <v>37499.715972222199</v>
      </c>
    </row>
    <row r="325" spans="1:31" x14ac:dyDescent="0.25">
      <c r="A325" s="71">
        <f t="shared" si="19"/>
        <v>37025</v>
      </c>
      <c r="B325" s="71" t="str">
        <f t="shared" si="16"/>
        <v>US East Power</v>
      </c>
      <c r="C325" s="72">
        <f t="shared" si="17"/>
        <v>4000</v>
      </c>
      <c r="D325" s="72">
        <f t="shared" si="18"/>
        <v>20</v>
      </c>
      <c r="E325" s="3">
        <v>1239893</v>
      </c>
      <c r="F325" s="5">
        <v>37025.329212962999</v>
      </c>
      <c r="G325" t="s">
        <v>736</v>
      </c>
      <c r="H325" t="s">
        <v>734</v>
      </c>
      <c r="I325" t="s">
        <v>649</v>
      </c>
      <c r="K325" t="s">
        <v>650</v>
      </c>
      <c r="L325" t="s">
        <v>690</v>
      </c>
      <c r="M325">
        <v>29083</v>
      </c>
      <c r="N325" t="s">
        <v>133</v>
      </c>
      <c r="O325" s="7">
        <v>50</v>
      </c>
      <c r="R325" t="s">
        <v>653</v>
      </c>
      <c r="S325" t="s">
        <v>654</v>
      </c>
      <c r="T325" s="11">
        <v>52.5</v>
      </c>
      <c r="U325" t="s">
        <v>781</v>
      </c>
      <c r="V325" t="s">
        <v>693</v>
      </c>
      <c r="W325" t="s">
        <v>706</v>
      </c>
      <c r="X325" t="s">
        <v>658</v>
      </c>
      <c r="Y325" t="s">
        <v>659</v>
      </c>
      <c r="Z325" t="s">
        <v>660</v>
      </c>
      <c r="AA325">
        <v>96004396</v>
      </c>
      <c r="AB325">
        <v>609640.1</v>
      </c>
      <c r="AC325">
        <v>64245</v>
      </c>
      <c r="AD325" s="5">
        <v>37032.875</v>
      </c>
      <c r="AE325" s="5">
        <v>37036.875</v>
      </c>
    </row>
    <row r="326" spans="1:31" x14ac:dyDescent="0.25">
      <c r="A326" s="71">
        <f t="shared" si="19"/>
        <v>37025</v>
      </c>
      <c r="B326" s="71" t="str">
        <f t="shared" si="16"/>
        <v>US West Power</v>
      </c>
      <c r="C326" s="72">
        <f t="shared" si="17"/>
        <v>400</v>
      </c>
      <c r="D326" s="72">
        <f t="shared" si="18"/>
        <v>3</v>
      </c>
      <c r="E326" s="3">
        <v>1240107</v>
      </c>
      <c r="F326" s="5">
        <v>37025.340358796202</v>
      </c>
      <c r="G326" t="s">
        <v>902</v>
      </c>
      <c r="H326" t="s">
        <v>734</v>
      </c>
      <c r="I326" t="s">
        <v>649</v>
      </c>
      <c r="K326" t="s">
        <v>650</v>
      </c>
      <c r="L326" t="s">
        <v>662</v>
      </c>
      <c r="M326">
        <v>29383</v>
      </c>
      <c r="N326" t="s">
        <v>134</v>
      </c>
      <c r="P326" s="7">
        <v>25</v>
      </c>
      <c r="R326" t="s">
        <v>653</v>
      </c>
      <c r="S326" t="s">
        <v>654</v>
      </c>
      <c r="T326" s="11">
        <v>95</v>
      </c>
      <c r="U326" t="s">
        <v>735</v>
      </c>
      <c r="V326" t="s">
        <v>906</v>
      </c>
      <c r="W326" t="s">
        <v>671</v>
      </c>
      <c r="X326" t="s">
        <v>658</v>
      </c>
      <c r="Y326" t="s">
        <v>659</v>
      </c>
      <c r="Z326" t="s">
        <v>660</v>
      </c>
      <c r="AA326">
        <v>96004381</v>
      </c>
      <c r="AB326">
        <v>609714.1</v>
      </c>
      <c r="AC326">
        <v>12</v>
      </c>
      <c r="AD326" s="5">
        <v>37026.875</v>
      </c>
      <c r="AE326" s="5">
        <v>37026.875</v>
      </c>
    </row>
    <row r="327" spans="1:31" x14ac:dyDescent="0.25">
      <c r="A327" s="71">
        <f t="shared" si="19"/>
        <v>37025</v>
      </c>
      <c r="B327" s="71" t="str">
        <f t="shared" si="16"/>
        <v>US West Power</v>
      </c>
      <c r="C327" s="72">
        <f t="shared" si="17"/>
        <v>400</v>
      </c>
      <c r="D327" s="72">
        <f t="shared" si="18"/>
        <v>3</v>
      </c>
      <c r="E327" s="3">
        <v>1240176</v>
      </c>
      <c r="F327" s="5">
        <v>37025.344143518501</v>
      </c>
      <c r="G327" t="s">
        <v>902</v>
      </c>
      <c r="H327" t="s">
        <v>734</v>
      </c>
      <c r="I327" t="s">
        <v>649</v>
      </c>
      <c r="K327" t="s">
        <v>650</v>
      </c>
      <c r="L327" t="s">
        <v>662</v>
      </c>
      <c r="M327">
        <v>29383</v>
      </c>
      <c r="N327" t="s">
        <v>134</v>
      </c>
      <c r="P327" s="7">
        <v>25</v>
      </c>
      <c r="R327" t="s">
        <v>653</v>
      </c>
      <c r="S327" t="s">
        <v>654</v>
      </c>
      <c r="T327" s="11">
        <v>93</v>
      </c>
      <c r="U327" t="s">
        <v>735</v>
      </c>
      <c r="V327" t="s">
        <v>906</v>
      </c>
      <c r="W327" t="s">
        <v>671</v>
      </c>
      <c r="X327" t="s">
        <v>658</v>
      </c>
      <c r="Y327" t="s">
        <v>659</v>
      </c>
      <c r="Z327" t="s">
        <v>660</v>
      </c>
      <c r="AA327">
        <v>96004381</v>
      </c>
      <c r="AB327">
        <v>609747.1</v>
      </c>
      <c r="AC327">
        <v>12</v>
      </c>
      <c r="AD327" s="5">
        <v>37026.875</v>
      </c>
      <c r="AE327" s="5">
        <v>37026.875</v>
      </c>
    </row>
    <row r="328" spans="1:31" x14ac:dyDescent="0.25">
      <c r="A328" s="71">
        <f t="shared" si="19"/>
        <v>37025</v>
      </c>
      <c r="B328" s="71" t="str">
        <f t="shared" si="16"/>
        <v>US West Power</v>
      </c>
      <c r="C328" s="72">
        <f t="shared" si="17"/>
        <v>400</v>
      </c>
      <c r="D328" s="72">
        <f t="shared" si="18"/>
        <v>3</v>
      </c>
      <c r="E328" s="3">
        <v>1240196</v>
      </c>
      <c r="F328" s="5">
        <v>37025.3452314815</v>
      </c>
      <c r="G328" t="s">
        <v>902</v>
      </c>
      <c r="H328" t="s">
        <v>734</v>
      </c>
      <c r="I328" t="s">
        <v>649</v>
      </c>
      <c r="K328" t="s">
        <v>650</v>
      </c>
      <c r="L328" t="s">
        <v>662</v>
      </c>
      <c r="M328">
        <v>29383</v>
      </c>
      <c r="N328" t="s">
        <v>134</v>
      </c>
      <c r="P328" s="7">
        <v>25</v>
      </c>
      <c r="R328" t="s">
        <v>653</v>
      </c>
      <c r="S328" t="s">
        <v>654</v>
      </c>
      <c r="T328" s="11">
        <v>93</v>
      </c>
      <c r="U328" t="s">
        <v>735</v>
      </c>
      <c r="V328" t="s">
        <v>906</v>
      </c>
      <c r="W328" t="s">
        <v>671</v>
      </c>
      <c r="X328" t="s">
        <v>658</v>
      </c>
      <c r="Y328" t="s">
        <v>659</v>
      </c>
      <c r="Z328" t="s">
        <v>660</v>
      </c>
      <c r="AA328">
        <v>96004381</v>
      </c>
      <c r="AB328">
        <v>609753.1</v>
      </c>
      <c r="AC328">
        <v>12</v>
      </c>
      <c r="AD328" s="5">
        <v>37026.875</v>
      </c>
      <c r="AE328" s="5">
        <v>37026.875</v>
      </c>
    </row>
    <row r="329" spans="1:31" x14ac:dyDescent="0.25">
      <c r="A329" s="71">
        <f t="shared" si="19"/>
        <v>37025</v>
      </c>
      <c r="B329" s="71" t="str">
        <f t="shared" si="16"/>
        <v>US West Power</v>
      </c>
      <c r="C329" s="72">
        <f t="shared" si="17"/>
        <v>160</v>
      </c>
      <c r="D329" s="72">
        <f t="shared" si="18"/>
        <v>1.2</v>
      </c>
      <c r="E329" s="3">
        <v>1240198</v>
      </c>
      <c r="F329" s="5">
        <v>37025.345393518503</v>
      </c>
      <c r="G329" t="s">
        <v>902</v>
      </c>
      <c r="H329" t="s">
        <v>734</v>
      </c>
      <c r="I329" t="s">
        <v>649</v>
      </c>
      <c r="K329" t="s">
        <v>650</v>
      </c>
      <c r="L329" t="s">
        <v>662</v>
      </c>
      <c r="M329">
        <v>48328</v>
      </c>
      <c r="N329" t="s">
        <v>135</v>
      </c>
      <c r="P329" s="7">
        <v>10</v>
      </c>
      <c r="R329" t="s">
        <v>653</v>
      </c>
      <c r="S329" t="s">
        <v>654</v>
      </c>
      <c r="T329" s="11">
        <v>93</v>
      </c>
      <c r="U329" t="s">
        <v>735</v>
      </c>
      <c r="V329" t="s">
        <v>58</v>
      </c>
      <c r="W329" t="s">
        <v>671</v>
      </c>
      <c r="X329" t="s">
        <v>658</v>
      </c>
      <c r="Y329" t="s">
        <v>659</v>
      </c>
      <c r="Z329" t="s">
        <v>660</v>
      </c>
      <c r="AA329">
        <v>96004381</v>
      </c>
      <c r="AB329">
        <v>609755.1</v>
      </c>
      <c r="AC329">
        <v>12</v>
      </c>
      <c r="AD329" s="5">
        <v>37026.875</v>
      </c>
      <c r="AE329" s="5">
        <v>37026.875</v>
      </c>
    </row>
    <row r="330" spans="1:31" x14ac:dyDescent="0.25">
      <c r="A330" s="71">
        <f t="shared" si="19"/>
        <v>37025</v>
      </c>
      <c r="B330" s="71" t="str">
        <f t="shared" si="16"/>
        <v>US West Power</v>
      </c>
      <c r="C330" s="72">
        <f t="shared" si="17"/>
        <v>400</v>
      </c>
      <c r="D330" s="72">
        <f t="shared" si="18"/>
        <v>3</v>
      </c>
      <c r="E330" s="3">
        <v>1240331</v>
      </c>
      <c r="F330" s="5">
        <v>37025.3520138889</v>
      </c>
      <c r="G330" t="s">
        <v>902</v>
      </c>
      <c r="H330" t="s">
        <v>734</v>
      </c>
      <c r="I330" t="s">
        <v>649</v>
      </c>
      <c r="K330" t="s">
        <v>650</v>
      </c>
      <c r="L330" t="s">
        <v>662</v>
      </c>
      <c r="M330">
        <v>29383</v>
      </c>
      <c r="N330" t="s">
        <v>134</v>
      </c>
      <c r="P330" s="7">
        <v>25</v>
      </c>
      <c r="R330" t="s">
        <v>653</v>
      </c>
      <c r="S330" t="s">
        <v>654</v>
      </c>
      <c r="T330" s="11">
        <v>99</v>
      </c>
      <c r="U330" t="s">
        <v>735</v>
      </c>
      <c r="V330" t="s">
        <v>906</v>
      </c>
      <c r="W330" t="s">
        <v>671</v>
      </c>
      <c r="X330" t="s">
        <v>658</v>
      </c>
      <c r="Y330" t="s">
        <v>659</v>
      </c>
      <c r="Z330" t="s">
        <v>660</v>
      </c>
      <c r="AA330">
        <v>96004381</v>
      </c>
      <c r="AB330">
        <v>609783.1</v>
      </c>
      <c r="AC330">
        <v>12</v>
      </c>
      <c r="AD330" s="5">
        <v>37026.875</v>
      </c>
      <c r="AE330" s="5">
        <v>37026.875</v>
      </c>
    </row>
    <row r="331" spans="1:31" x14ac:dyDescent="0.25">
      <c r="A331" s="71">
        <f t="shared" si="19"/>
        <v>37025</v>
      </c>
      <c r="B331" s="71" t="str">
        <f t="shared" si="16"/>
        <v>US West Power</v>
      </c>
      <c r="C331" s="72">
        <f t="shared" si="17"/>
        <v>160</v>
      </c>
      <c r="D331" s="72">
        <f t="shared" si="18"/>
        <v>1.2</v>
      </c>
      <c r="E331" s="3">
        <v>1240369</v>
      </c>
      <c r="F331" s="5">
        <v>37025.353599536997</v>
      </c>
      <c r="G331" t="s">
        <v>902</v>
      </c>
      <c r="H331" t="s">
        <v>734</v>
      </c>
      <c r="I331" t="s">
        <v>649</v>
      </c>
      <c r="K331" t="s">
        <v>650</v>
      </c>
      <c r="L331" t="s">
        <v>662</v>
      </c>
      <c r="M331">
        <v>48328</v>
      </c>
      <c r="N331" t="s">
        <v>135</v>
      </c>
      <c r="P331" s="7">
        <v>10</v>
      </c>
      <c r="R331" t="s">
        <v>653</v>
      </c>
      <c r="S331" t="s">
        <v>654</v>
      </c>
      <c r="T331" s="11">
        <v>101</v>
      </c>
      <c r="U331" t="s">
        <v>735</v>
      </c>
      <c r="V331" t="s">
        <v>58</v>
      </c>
      <c r="W331" t="s">
        <v>671</v>
      </c>
      <c r="X331" t="s">
        <v>658</v>
      </c>
      <c r="Y331" t="s">
        <v>659</v>
      </c>
      <c r="Z331" t="s">
        <v>660</v>
      </c>
      <c r="AA331">
        <v>96004381</v>
      </c>
      <c r="AB331">
        <v>609801.1</v>
      </c>
      <c r="AC331">
        <v>12</v>
      </c>
      <c r="AD331" s="5">
        <v>37026.875</v>
      </c>
      <c r="AE331" s="5">
        <v>37026.875</v>
      </c>
    </row>
    <row r="332" spans="1:31" x14ac:dyDescent="0.25">
      <c r="A332" s="71">
        <f t="shared" si="19"/>
        <v>37025</v>
      </c>
      <c r="B332" s="71" t="str">
        <f t="shared" si="16"/>
        <v>US West Power</v>
      </c>
      <c r="C332" s="72">
        <f t="shared" si="17"/>
        <v>400</v>
      </c>
      <c r="D332" s="72">
        <f t="shared" si="18"/>
        <v>3</v>
      </c>
      <c r="E332" s="3">
        <v>1240372</v>
      </c>
      <c r="F332" s="5">
        <v>37025.3536342593</v>
      </c>
      <c r="G332" t="s">
        <v>902</v>
      </c>
      <c r="H332" t="s">
        <v>734</v>
      </c>
      <c r="I332" t="s">
        <v>649</v>
      </c>
      <c r="K332" t="s">
        <v>650</v>
      </c>
      <c r="L332" t="s">
        <v>662</v>
      </c>
      <c r="M332">
        <v>29383</v>
      </c>
      <c r="N332" t="s">
        <v>134</v>
      </c>
      <c r="P332" s="7">
        <v>25</v>
      </c>
      <c r="R332" t="s">
        <v>653</v>
      </c>
      <c r="S332" t="s">
        <v>654</v>
      </c>
      <c r="T332" s="11">
        <v>102</v>
      </c>
      <c r="U332" t="s">
        <v>735</v>
      </c>
      <c r="V332" t="s">
        <v>906</v>
      </c>
      <c r="W332" t="s">
        <v>671</v>
      </c>
      <c r="X332" t="s">
        <v>658</v>
      </c>
      <c r="Y332" t="s">
        <v>659</v>
      </c>
      <c r="Z332" t="s">
        <v>660</v>
      </c>
      <c r="AA332">
        <v>96004381</v>
      </c>
      <c r="AB332">
        <v>609802.1</v>
      </c>
      <c r="AC332">
        <v>12</v>
      </c>
      <c r="AD332" s="5">
        <v>37026.875</v>
      </c>
      <c r="AE332" s="5">
        <v>37026.875</v>
      </c>
    </row>
    <row r="333" spans="1:31" x14ac:dyDescent="0.25">
      <c r="A333" s="71">
        <f t="shared" si="19"/>
        <v>37025</v>
      </c>
      <c r="B333" s="71" t="str">
        <f t="shared" si="16"/>
        <v>US West Power</v>
      </c>
      <c r="C333" s="72">
        <f t="shared" si="17"/>
        <v>64</v>
      </c>
      <c r="D333" s="72">
        <f t="shared" si="18"/>
        <v>0.48</v>
      </c>
      <c r="E333" s="3">
        <v>1240846</v>
      </c>
      <c r="F333" s="5">
        <v>37025.365162037</v>
      </c>
      <c r="G333" t="s">
        <v>902</v>
      </c>
      <c r="H333" t="s">
        <v>734</v>
      </c>
      <c r="I333" t="s">
        <v>649</v>
      </c>
      <c r="K333" t="s">
        <v>650</v>
      </c>
      <c r="L333" t="s">
        <v>662</v>
      </c>
      <c r="M333">
        <v>48326</v>
      </c>
      <c r="N333" t="s">
        <v>136</v>
      </c>
      <c r="P333" s="7">
        <v>4</v>
      </c>
      <c r="R333" t="s">
        <v>653</v>
      </c>
      <c r="S333" t="s">
        <v>654</v>
      </c>
      <c r="T333" s="11">
        <v>230</v>
      </c>
      <c r="U333" t="s">
        <v>735</v>
      </c>
      <c r="V333" t="s">
        <v>58</v>
      </c>
      <c r="W333" t="s">
        <v>671</v>
      </c>
      <c r="X333" t="s">
        <v>658</v>
      </c>
      <c r="Y333" t="s">
        <v>659</v>
      </c>
      <c r="Z333" t="s">
        <v>660</v>
      </c>
      <c r="AA333">
        <v>96004381</v>
      </c>
      <c r="AB333">
        <v>609858.1</v>
      </c>
      <c r="AC333">
        <v>12</v>
      </c>
      <c r="AD333" s="5">
        <v>37026.875</v>
      </c>
      <c r="AE333" s="5">
        <v>37026.875</v>
      </c>
    </row>
    <row r="334" spans="1:31" x14ac:dyDescent="0.25">
      <c r="A334" s="71">
        <f t="shared" si="19"/>
        <v>37025</v>
      </c>
      <c r="B334" s="71" t="str">
        <f t="shared" si="16"/>
        <v>Natural Gas</v>
      </c>
      <c r="C334" s="72">
        <f t="shared" si="17"/>
        <v>300000</v>
      </c>
      <c r="D334" s="72">
        <f t="shared" si="18"/>
        <v>75</v>
      </c>
      <c r="E334" s="3">
        <v>1241772</v>
      </c>
      <c r="F334" s="5">
        <v>37025.384270833303</v>
      </c>
      <c r="G334" t="s">
        <v>802</v>
      </c>
      <c r="H334" t="s">
        <v>734</v>
      </c>
      <c r="I334" t="s">
        <v>649</v>
      </c>
      <c r="K334" t="s">
        <v>679</v>
      </c>
      <c r="L334" t="s">
        <v>680</v>
      </c>
      <c r="M334">
        <v>36157</v>
      </c>
      <c r="N334" t="s">
        <v>126</v>
      </c>
      <c r="P334" s="7">
        <v>10000</v>
      </c>
      <c r="R334" t="s">
        <v>682</v>
      </c>
      <c r="S334" t="s">
        <v>654</v>
      </c>
      <c r="T334" s="11">
        <v>-5.7500000000000002E-2</v>
      </c>
      <c r="U334" t="s">
        <v>760</v>
      </c>
      <c r="V334" t="s">
        <v>776</v>
      </c>
      <c r="W334" t="s">
        <v>777</v>
      </c>
      <c r="X334" t="s">
        <v>686</v>
      </c>
      <c r="Y334" t="s">
        <v>659</v>
      </c>
      <c r="Z334" t="s">
        <v>687</v>
      </c>
      <c r="AA334">
        <v>95001227</v>
      </c>
      <c r="AB334" t="s">
        <v>137</v>
      </c>
      <c r="AC334">
        <v>208</v>
      </c>
      <c r="AD334" s="5">
        <v>37043.875</v>
      </c>
      <c r="AE334" s="5">
        <v>37072.875</v>
      </c>
    </row>
    <row r="335" spans="1:31" x14ac:dyDescent="0.25">
      <c r="A335" s="71">
        <f t="shared" si="19"/>
        <v>37025</v>
      </c>
      <c r="B335" s="71" t="str">
        <f t="shared" si="16"/>
        <v>US East Power</v>
      </c>
      <c r="C335" s="72">
        <f t="shared" si="17"/>
        <v>2400</v>
      </c>
      <c r="D335" s="72">
        <f t="shared" si="18"/>
        <v>12</v>
      </c>
      <c r="E335" s="3">
        <v>1243392</v>
      </c>
      <c r="F335" s="5">
        <v>37025.495300925897</v>
      </c>
      <c r="G335" t="s">
        <v>727</v>
      </c>
      <c r="H335" t="s">
        <v>648</v>
      </c>
      <c r="I335" t="s">
        <v>649</v>
      </c>
      <c r="K335" t="s">
        <v>650</v>
      </c>
      <c r="L335" t="s">
        <v>690</v>
      </c>
      <c r="M335">
        <v>29085</v>
      </c>
      <c r="N335" t="s">
        <v>138</v>
      </c>
      <c r="O335" s="7">
        <v>50</v>
      </c>
      <c r="R335" t="s">
        <v>653</v>
      </c>
      <c r="S335" t="s">
        <v>654</v>
      </c>
      <c r="T335" s="11">
        <v>37.5</v>
      </c>
      <c r="U335" t="s">
        <v>709</v>
      </c>
      <c r="V335" t="s">
        <v>710</v>
      </c>
      <c r="W335" t="s">
        <v>711</v>
      </c>
      <c r="X335" t="s">
        <v>658</v>
      </c>
      <c r="Y335" t="s">
        <v>659</v>
      </c>
      <c r="Z335" t="s">
        <v>660</v>
      </c>
      <c r="AB335">
        <v>610139.1</v>
      </c>
      <c r="AC335">
        <v>3246</v>
      </c>
      <c r="AD335" s="5">
        <v>37027.875</v>
      </c>
      <c r="AE335" s="5">
        <v>37029.875</v>
      </c>
    </row>
    <row r="336" spans="1:31" x14ac:dyDescent="0.25">
      <c r="A336" s="71">
        <f t="shared" si="19"/>
        <v>37025</v>
      </c>
      <c r="B336" s="71" t="str">
        <f>IF(K336="Power",IF(Z336="Enron Canada Corp.",LEFT(L336,9),LEFT(L336,13)),K336)</f>
        <v>US East Power</v>
      </c>
      <c r="C336" s="72">
        <f>IF(K336="Power",((AE336-AD336+1)*16*SUM(O336:P336)),((AE336-AD336+1)*SUM(O336:P336)))</f>
        <v>2400</v>
      </c>
      <c r="D336" s="72">
        <f t="shared" ref="D336:D399" si="20">VLOOKUP(H336,$A$7:$E$12,(HLOOKUP(B336,$B$5:$E$6,2,FALSE)),FALSE)*C336</f>
        <v>12</v>
      </c>
      <c r="E336" s="3">
        <v>1244307</v>
      </c>
      <c r="F336" s="5">
        <v>37025.659490740698</v>
      </c>
      <c r="G336" t="s">
        <v>727</v>
      </c>
      <c r="H336" t="s">
        <v>648</v>
      </c>
      <c r="I336" t="s">
        <v>649</v>
      </c>
      <c r="K336" t="s">
        <v>650</v>
      </c>
      <c r="L336" t="s">
        <v>690</v>
      </c>
      <c r="M336">
        <v>29085</v>
      </c>
      <c r="N336" t="s">
        <v>138</v>
      </c>
      <c r="O336" s="7">
        <v>50</v>
      </c>
      <c r="R336" t="s">
        <v>653</v>
      </c>
      <c r="S336" t="s">
        <v>654</v>
      </c>
      <c r="T336" s="11">
        <v>37.5</v>
      </c>
      <c r="U336" t="s">
        <v>709</v>
      </c>
      <c r="V336" t="s">
        <v>710</v>
      </c>
      <c r="W336" t="s">
        <v>711</v>
      </c>
      <c r="X336" t="s">
        <v>658</v>
      </c>
      <c r="Y336" t="s">
        <v>659</v>
      </c>
      <c r="Z336" t="s">
        <v>660</v>
      </c>
      <c r="AB336">
        <v>610566.1</v>
      </c>
      <c r="AC336">
        <v>3246</v>
      </c>
      <c r="AD336" s="5">
        <v>37027.875</v>
      </c>
      <c r="AE336" s="5">
        <v>37029.875</v>
      </c>
    </row>
    <row r="337" spans="1:31" x14ac:dyDescent="0.25">
      <c r="A337" s="71">
        <f t="shared" ref="A337:A350" si="21">DATEVALUE(TEXT(F337, "mm/dd/yy"))</f>
        <v>37026</v>
      </c>
      <c r="B337" s="71" t="str">
        <f t="shared" ref="B337:B350" si="22">IF(K337="Power",IF(Z337="Enron Canada Corp.",LEFT(L337,9),LEFT(L337,13)),K337)</f>
        <v>US East Power</v>
      </c>
      <c r="C337" s="72">
        <f t="shared" ref="C337:C350" si="23">IF(K337="Power",((AE337-AD337+1)*16*SUM(O337:P337)),((AE337-AD337+1)*SUM(O337:P337)))</f>
        <v>1600</v>
      </c>
      <c r="D337" s="72">
        <f t="shared" si="20"/>
        <v>8</v>
      </c>
      <c r="E337" s="3">
        <v>1244934</v>
      </c>
      <c r="F337" s="5">
        <v>37026.284502314797</v>
      </c>
      <c r="G337" t="s">
        <v>727</v>
      </c>
      <c r="H337" t="s">
        <v>648</v>
      </c>
      <c r="I337" t="s">
        <v>649</v>
      </c>
      <c r="K337" t="s">
        <v>650</v>
      </c>
      <c r="L337" t="s">
        <v>690</v>
      </c>
      <c r="M337">
        <v>29085</v>
      </c>
      <c r="N337" t="s">
        <v>182</v>
      </c>
      <c r="O337" s="7">
        <v>50</v>
      </c>
      <c r="R337" t="s">
        <v>653</v>
      </c>
      <c r="S337" t="s">
        <v>654</v>
      </c>
      <c r="T337" s="11">
        <v>40</v>
      </c>
      <c r="U337" t="s">
        <v>709</v>
      </c>
      <c r="V337" t="s">
        <v>710</v>
      </c>
      <c r="W337" t="s">
        <v>711</v>
      </c>
      <c r="X337" t="s">
        <v>658</v>
      </c>
      <c r="Y337" t="s">
        <v>659</v>
      </c>
      <c r="Z337" t="s">
        <v>660</v>
      </c>
      <c r="AB337">
        <v>610777.1</v>
      </c>
      <c r="AC337">
        <v>3246</v>
      </c>
      <c r="AD337" s="5">
        <v>37028.875</v>
      </c>
      <c r="AE337" s="5">
        <v>37029.875</v>
      </c>
    </row>
    <row r="338" spans="1:31" x14ac:dyDescent="0.25">
      <c r="A338" s="71">
        <f t="shared" si="21"/>
        <v>37026</v>
      </c>
      <c r="B338" s="71" t="str">
        <f t="shared" si="22"/>
        <v>Natural Gas</v>
      </c>
      <c r="C338" s="72">
        <f t="shared" si="23"/>
        <v>450000</v>
      </c>
      <c r="D338" s="72">
        <f t="shared" si="20"/>
        <v>135</v>
      </c>
      <c r="E338" s="3">
        <v>1245193</v>
      </c>
      <c r="F338" s="5">
        <v>37026.317314814798</v>
      </c>
      <c r="G338" t="s">
        <v>736</v>
      </c>
      <c r="H338" t="s">
        <v>966</v>
      </c>
      <c r="I338" t="s">
        <v>649</v>
      </c>
      <c r="K338" t="s">
        <v>679</v>
      </c>
      <c r="L338" t="s">
        <v>696</v>
      </c>
      <c r="M338">
        <v>43378</v>
      </c>
      <c r="N338" t="s">
        <v>837</v>
      </c>
      <c r="O338" s="7">
        <v>15000</v>
      </c>
      <c r="R338" t="s">
        <v>682</v>
      </c>
      <c r="S338" t="s">
        <v>654</v>
      </c>
      <c r="T338" s="11">
        <v>4.5149999999999997</v>
      </c>
      <c r="U338" t="s">
        <v>950</v>
      </c>
      <c r="V338" t="s">
        <v>754</v>
      </c>
      <c r="W338" t="s">
        <v>755</v>
      </c>
      <c r="X338" t="s">
        <v>686</v>
      </c>
      <c r="Y338" t="s">
        <v>659</v>
      </c>
      <c r="Z338" t="s">
        <v>687</v>
      </c>
      <c r="AA338">
        <v>95000226</v>
      </c>
      <c r="AB338" t="s">
        <v>183</v>
      </c>
      <c r="AC338">
        <v>64245</v>
      </c>
      <c r="AD338" s="5">
        <v>37043.875</v>
      </c>
      <c r="AE338" s="5">
        <v>37072.875</v>
      </c>
    </row>
    <row r="339" spans="1:31" x14ac:dyDescent="0.25">
      <c r="A339" s="71">
        <f t="shared" si="21"/>
        <v>37026</v>
      </c>
      <c r="B339" s="71" t="str">
        <f t="shared" si="22"/>
        <v>Natural Gas</v>
      </c>
      <c r="C339" s="72">
        <f t="shared" si="23"/>
        <v>150000</v>
      </c>
      <c r="D339" s="72">
        <f t="shared" si="20"/>
        <v>44.999999999999993</v>
      </c>
      <c r="E339" s="3">
        <v>1245252</v>
      </c>
      <c r="F339" s="5">
        <v>37026.3204050926</v>
      </c>
      <c r="G339" t="s">
        <v>695</v>
      </c>
      <c r="H339" t="s">
        <v>966</v>
      </c>
      <c r="I339" t="s">
        <v>649</v>
      </c>
      <c r="K339" t="s">
        <v>679</v>
      </c>
      <c r="L339" t="s">
        <v>696</v>
      </c>
      <c r="M339">
        <v>43378</v>
      </c>
      <c r="N339" t="s">
        <v>837</v>
      </c>
      <c r="P339" s="7">
        <v>5000</v>
      </c>
      <c r="R339" t="s">
        <v>682</v>
      </c>
      <c r="S339" t="s">
        <v>654</v>
      </c>
      <c r="T339" s="11">
        <v>4.51</v>
      </c>
      <c r="U339" t="s">
        <v>950</v>
      </c>
      <c r="V339" t="s">
        <v>754</v>
      </c>
      <c r="W339" t="s">
        <v>755</v>
      </c>
      <c r="X339" t="s">
        <v>686</v>
      </c>
      <c r="Y339" t="s">
        <v>659</v>
      </c>
      <c r="Z339" t="s">
        <v>687</v>
      </c>
      <c r="AA339">
        <v>96021110</v>
      </c>
      <c r="AB339" t="s">
        <v>184</v>
      </c>
      <c r="AC339">
        <v>57399</v>
      </c>
      <c r="AD339" s="5">
        <v>37043.875</v>
      </c>
      <c r="AE339" s="5">
        <v>37072.875</v>
      </c>
    </row>
    <row r="340" spans="1:31" x14ac:dyDescent="0.25">
      <c r="A340" s="71">
        <f t="shared" si="21"/>
        <v>37026</v>
      </c>
      <c r="B340" s="71" t="str">
        <f t="shared" si="22"/>
        <v>US West Power</v>
      </c>
      <c r="C340" s="72">
        <f t="shared" si="23"/>
        <v>400</v>
      </c>
      <c r="D340" s="72">
        <f t="shared" si="20"/>
        <v>3</v>
      </c>
      <c r="E340" s="3">
        <v>1245980</v>
      </c>
      <c r="F340" s="5">
        <v>37026.3517013889</v>
      </c>
      <c r="G340" t="s">
        <v>902</v>
      </c>
      <c r="H340" t="s">
        <v>734</v>
      </c>
      <c r="I340" t="s">
        <v>649</v>
      </c>
      <c r="K340" t="s">
        <v>650</v>
      </c>
      <c r="L340" t="s">
        <v>662</v>
      </c>
      <c r="M340">
        <v>29487</v>
      </c>
      <c r="N340" t="s">
        <v>185</v>
      </c>
      <c r="P340" s="7">
        <v>25</v>
      </c>
      <c r="R340" t="s">
        <v>653</v>
      </c>
      <c r="S340" t="s">
        <v>654</v>
      </c>
      <c r="T340" s="11">
        <v>240</v>
      </c>
      <c r="U340" t="s">
        <v>735</v>
      </c>
      <c r="V340" t="s">
        <v>906</v>
      </c>
      <c r="W340" t="s">
        <v>671</v>
      </c>
      <c r="X340" t="s">
        <v>658</v>
      </c>
      <c r="Y340" t="s">
        <v>659</v>
      </c>
      <c r="Z340" t="s">
        <v>660</v>
      </c>
      <c r="AA340">
        <v>96004381</v>
      </c>
      <c r="AB340">
        <v>611090.1</v>
      </c>
      <c r="AC340">
        <v>12</v>
      </c>
      <c r="AD340" s="5">
        <v>37027.875</v>
      </c>
      <c r="AE340" s="5">
        <v>37027.875</v>
      </c>
    </row>
    <row r="341" spans="1:31" x14ac:dyDescent="0.25">
      <c r="A341" s="71">
        <f t="shared" si="21"/>
        <v>37026</v>
      </c>
      <c r="B341" s="71" t="str">
        <f t="shared" si="22"/>
        <v>US West Power</v>
      </c>
      <c r="C341" s="72">
        <f t="shared" si="23"/>
        <v>400</v>
      </c>
      <c r="D341" s="72">
        <f t="shared" si="20"/>
        <v>3</v>
      </c>
      <c r="E341" s="3">
        <v>1246109</v>
      </c>
      <c r="F341" s="5">
        <v>37026.356550925899</v>
      </c>
      <c r="G341" t="s">
        <v>902</v>
      </c>
      <c r="H341" t="s">
        <v>734</v>
      </c>
      <c r="I341" t="s">
        <v>649</v>
      </c>
      <c r="K341" t="s">
        <v>650</v>
      </c>
      <c r="L341" t="s">
        <v>662</v>
      </c>
      <c r="M341">
        <v>29383</v>
      </c>
      <c r="N341" t="s">
        <v>186</v>
      </c>
      <c r="P341" s="7">
        <v>25</v>
      </c>
      <c r="R341" t="s">
        <v>653</v>
      </c>
      <c r="S341" t="s">
        <v>654</v>
      </c>
      <c r="T341" s="11">
        <v>96</v>
      </c>
      <c r="U341" t="s">
        <v>735</v>
      </c>
      <c r="V341" t="s">
        <v>58</v>
      </c>
      <c r="W341" t="s">
        <v>671</v>
      </c>
      <c r="X341" t="s">
        <v>658</v>
      </c>
      <c r="Y341" t="s">
        <v>659</v>
      </c>
      <c r="Z341" t="s">
        <v>660</v>
      </c>
      <c r="AA341">
        <v>96004381</v>
      </c>
      <c r="AB341">
        <v>611112.1</v>
      </c>
      <c r="AC341">
        <v>12</v>
      </c>
      <c r="AD341" s="5">
        <v>37027.875</v>
      </c>
      <c r="AE341" s="5">
        <v>37027.875</v>
      </c>
    </row>
    <row r="342" spans="1:31" x14ac:dyDescent="0.25">
      <c r="A342" s="71">
        <f t="shared" si="21"/>
        <v>37026</v>
      </c>
      <c r="B342" s="71" t="str">
        <f t="shared" si="22"/>
        <v>US West Power</v>
      </c>
      <c r="C342" s="72">
        <f t="shared" si="23"/>
        <v>400</v>
      </c>
      <c r="D342" s="72">
        <f t="shared" si="20"/>
        <v>3</v>
      </c>
      <c r="E342" s="3">
        <v>1246375</v>
      </c>
      <c r="F342" s="5">
        <v>37026.363425925898</v>
      </c>
      <c r="G342" t="s">
        <v>736</v>
      </c>
      <c r="H342" t="s">
        <v>734</v>
      </c>
      <c r="I342" t="s">
        <v>649</v>
      </c>
      <c r="K342" t="s">
        <v>650</v>
      </c>
      <c r="L342" t="s">
        <v>662</v>
      </c>
      <c r="M342">
        <v>29383</v>
      </c>
      <c r="N342" t="s">
        <v>186</v>
      </c>
      <c r="P342" s="7">
        <v>25</v>
      </c>
      <c r="R342" t="s">
        <v>653</v>
      </c>
      <c r="S342" t="s">
        <v>654</v>
      </c>
      <c r="T342" s="11">
        <v>93</v>
      </c>
      <c r="U342" t="s">
        <v>735</v>
      </c>
      <c r="V342" t="s">
        <v>58</v>
      </c>
      <c r="W342" t="s">
        <v>671</v>
      </c>
      <c r="X342" t="s">
        <v>658</v>
      </c>
      <c r="Y342" t="s">
        <v>659</v>
      </c>
      <c r="Z342" t="s">
        <v>660</v>
      </c>
      <c r="AA342">
        <v>96004396</v>
      </c>
      <c r="AB342">
        <v>611147.1</v>
      </c>
      <c r="AC342">
        <v>64245</v>
      </c>
      <c r="AD342" s="5">
        <v>37027.875</v>
      </c>
      <c r="AE342" s="5">
        <v>37027.875</v>
      </c>
    </row>
    <row r="343" spans="1:31" x14ac:dyDescent="0.25">
      <c r="A343" s="71">
        <f t="shared" si="21"/>
        <v>37026</v>
      </c>
      <c r="B343" s="71" t="str">
        <f t="shared" si="22"/>
        <v>US West Power</v>
      </c>
      <c r="C343" s="72">
        <f t="shared" si="23"/>
        <v>400</v>
      </c>
      <c r="D343" s="72">
        <f t="shared" si="20"/>
        <v>3</v>
      </c>
      <c r="E343" s="3">
        <v>1246581</v>
      </c>
      <c r="F343" s="5">
        <v>37026.3676388889</v>
      </c>
      <c r="G343" t="s">
        <v>736</v>
      </c>
      <c r="H343" t="s">
        <v>734</v>
      </c>
      <c r="I343" t="s">
        <v>649</v>
      </c>
      <c r="K343" t="s">
        <v>650</v>
      </c>
      <c r="L343" t="s">
        <v>662</v>
      </c>
      <c r="M343">
        <v>29383</v>
      </c>
      <c r="N343" t="s">
        <v>186</v>
      </c>
      <c r="P343" s="7">
        <v>25</v>
      </c>
      <c r="R343" t="s">
        <v>653</v>
      </c>
      <c r="S343" t="s">
        <v>654</v>
      </c>
      <c r="T343" s="11">
        <v>92</v>
      </c>
      <c r="U343" t="s">
        <v>735</v>
      </c>
      <c r="V343" t="s">
        <v>58</v>
      </c>
      <c r="W343" t="s">
        <v>671</v>
      </c>
      <c r="X343" t="s">
        <v>658</v>
      </c>
      <c r="Y343" t="s">
        <v>659</v>
      </c>
      <c r="Z343" t="s">
        <v>660</v>
      </c>
      <c r="AA343">
        <v>96004396</v>
      </c>
      <c r="AB343">
        <v>611174.1</v>
      </c>
      <c r="AC343">
        <v>64245</v>
      </c>
      <c r="AD343" s="5">
        <v>37027.875</v>
      </c>
      <c r="AE343" s="5">
        <v>37027.875</v>
      </c>
    </row>
    <row r="344" spans="1:31" x14ac:dyDescent="0.25">
      <c r="A344" s="71">
        <f t="shared" si="21"/>
        <v>37026</v>
      </c>
      <c r="B344" s="71" t="str">
        <f t="shared" si="22"/>
        <v>Natural Gas</v>
      </c>
      <c r="C344" s="72">
        <f t="shared" si="23"/>
        <v>450000</v>
      </c>
      <c r="D344" s="72">
        <f t="shared" si="20"/>
        <v>112.5</v>
      </c>
      <c r="E344" s="3">
        <v>1247276</v>
      </c>
      <c r="F344" s="5">
        <v>37026.381388888898</v>
      </c>
      <c r="G344" t="s">
        <v>695</v>
      </c>
      <c r="H344" t="s">
        <v>734</v>
      </c>
      <c r="I344" t="s">
        <v>649</v>
      </c>
      <c r="K344" t="s">
        <v>679</v>
      </c>
      <c r="L344" t="s">
        <v>680</v>
      </c>
      <c r="M344">
        <v>36167</v>
      </c>
      <c r="N344" t="s">
        <v>187</v>
      </c>
      <c r="P344" s="7">
        <v>15000</v>
      </c>
      <c r="R344" t="s">
        <v>682</v>
      </c>
      <c r="S344" t="s">
        <v>654</v>
      </c>
      <c r="T344" s="11">
        <v>1.7500000000000002E-2</v>
      </c>
      <c r="U344" t="s">
        <v>925</v>
      </c>
      <c r="V344" t="s">
        <v>926</v>
      </c>
      <c r="W344" t="s">
        <v>927</v>
      </c>
      <c r="X344" t="s">
        <v>686</v>
      </c>
      <c r="Y344" t="s">
        <v>659</v>
      </c>
      <c r="Z344" t="s">
        <v>687</v>
      </c>
      <c r="AA344">
        <v>96021110</v>
      </c>
      <c r="AB344" t="s">
        <v>188</v>
      </c>
      <c r="AC344">
        <v>57399</v>
      </c>
      <c r="AD344" s="5">
        <v>37043.875</v>
      </c>
      <c r="AE344" s="5">
        <v>37072.875</v>
      </c>
    </row>
    <row r="345" spans="1:31" x14ac:dyDescent="0.25">
      <c r="A345" s="71">
        <f t="shared" si="21"/>
        <v>37026</v>
      </c>
      <c r="B345" s="71" t="str">
        <f t="shared" si="22"/>
        <v>Natural Gas</v>
      </c>
      <c r="C345" s="72">
        <f t="shared" si="23"/>
        <v>900000</v>
      </c>
      <c r="D345" s="72">
        <f t="shared" si="20"/>
        <v>225</v>
      </c>
      <c r="E345" s="3">
        <v>1247363</v>
      </c>
      <c r="F345" s="5">
        <v>37026.383587962999</v>
      </c>
      <c r="G345" t="s">
        <v>719</v>
      </c>
      <c r="H345" t="s">
        <v>198</v>
      </c>
      <c r="I345" t="s">
        <v>649</v>
      </c>
      <c r="K345" t="s">
        <v>679</v>
      </c>
      <c r="L345" t="s">
        <v>680</v>
      </c>
      <c r="M345">
        <v>36161</v>
      </c>
      <c r="N345" t="s">
        <v>189</v>
      </c>
      <c r="P345" s="7">
        <v>30000</v>
      </c>
      <c r="R345" t="s">
        <v>682</v>
      </c>
      <c r="S345" t="s">
        <v>654</v>
      </c>
      <c r="T345" s="11">
        <v>0.2225</v>
      </c>
      <c r="U345" t="s">
        <v>190</v>
      </c>
      <c r="V345" t="s">
        <v>191</v>
      </c>
      <c r="W345" t="s">
        <v>192</v>
      </c>
      <c r="X345" t="s">
        <v>686</v>
      </c>
      <c r="Y345" t="s">
        <v>659</v>
      </c>
      <c r="Z345" t="s">
        <v>687</v>
      </c>
      <c r="AA345">
        <v>96045266</v>
      </c>
      <c r="AB345" t="s">
        <v>193</v>
      </c>
      <c r="AC345">
        <v>53350</v>
      </c>
      <c r="AD345" s="5">
        <v>37043.875</v>
      </c>
      <c r="AE345" s="5">
        <v>37072.875</v>
      </c>
    </row>
    <row r="346" spans="1:31" x14ac:dyDescent="0.25">
      <c r="A346" s="71">
        <f t="shared" si="21"/>
        <v>37026</v>
      </c>
      <c r="B346" s="71" t="str">
        <f t="shared" si="22"/>
        <v>US West Power</v>
      </c>
      <c r="C346" s="72">
        <f t="shared" si="23"/>
        <v>36800</v>
      </c>
      <c r="D346" s="72">
        <f t="shared" si="20"/>
        <v>276</v>
      </c>
      <c r="E346" s="3">
        <v>1248090</v>
      </c>
      <c r="F346" s="5">
        <v>37026.407268518502</v>
      </c>
      <c r="G346" t="s">
        <v>647</v>
      </c>
      <c r="H346" t="s">
        <v>648</v>
      </c>
      <c r="I346" t="s">
        <v>649</v>
      </c>
      <c r="K346" t="s">
        <v>650</v>
      </c>
      <c r="L346" t="s">
        <v>651</v>
      </c>
      <c r="M346">
        <v>30895</v>
      </c>
      <c r="N346" t="s">
        <v>703</v>
      </c>
      <c r="O346" s="7">
        <v>25</v>
      </c>
      <c r="R346" t="s">
        <v>653</v>
      </c>
      <c r="S346" t="s">
        <v>654</v>
      </c>
      <c r="T346" s="11">
        <v>344</v>
      </c>
      <c r="U346" t="s">
        <v>674</v>
      </c>
      <c r="V346" t="s">
        <v>667</v>
      </c>
      <c r="W346" t="s">
        <v>668</v>
      </c>
      <c r="X346" t="s">
        <v>658</v>
      </c>
      <c r="Y346" t="s">
        <v>659</v>
      </c>
      <c r="Z346" t="s">
        <v>660</v>
      </c>
      <c r="AA346">
        <v>96004354</v>
      </c>
      <c r="AB346">
        <v>611295.1</v>
      </c>
      <c r="AC346">
        <v>29605</v>
      </c>
      <c r="AD346" s="5">
        <v>37073.701388888898</v>
      </c>
      <c r="AE346" s="5">
        <v>37164.701388888898</v>
      </c>
    </row>
    <row r="347" spans="1:31" x14ac:dyDescent="0.25">
      <c r="A347" s="71">
        <f t="shared" si="21"/>
        <v>37026</v>
      </c>
      <c r="B347" s="71" t="str">
        <f t="shared" si="22"/>
        <v>Natural Gas</v>
      </c>
      <c r="C347" s="72">
        <f t="shared" si="23"/>
        <v>755000</v>
      </c>
      <c r="D347" s="72">
        <f t="shared" si="20"/>
        <v>188.75</v>
      </c>
      <c r="E347" s="3">
        <v>1249294</v>
      </c>
      <c r="F347" s="5">
        <v>37026.475856481498</v>
      </c>
      <c r="G347" t="s">
        <v>717</v>
      </c>
      <c r="H347" t="s">
        <v>734</v>
      </c>
      <c r="I347" t="s">
        <v>649</v>
      </c>
      <c r="K347" t="s">
        <v>679</v>
      </c>
      <c r="L347" t="s">
        <v>680</v>
      </c>
      <c r="M347">
        <v>37288</v>
      </c>
      <c r="N347" t="s">
        <v>111</v>
      </c>
      <c r="P347" s="7">
        <v>5000</v>
      </c>
      <c r="R347" t="s">
        <v>682</v>
      </c>
      <c r="S347" t="s">
        <v>654</v>
      </c>
      <c r="T347" s="11">
        <v>-0.43</v>
      </c>
      <c r="U347" t="s">
        <v>760</v>
      </c>
      <c r="V347" t="s">
        <v>714</v>
      </c>
      <c r="W347" t="s">
        <v>750</v>
      </c>
      <c r="X347" t="s">
        <v>686</v>
      </c>
      <c r="Y347" t="s">
        <v>659</v>
      </c>
      <c r="Z347" t="s">
        <v>687</v>
      </c>
      <c r="AA347">
        <v>95000281</v>
      </c>
      <c r="AB347" t="s">
        <v>194</v>
      </c>
      <c r="AC347">
        <v>56264</v>
      </c>
      <c r="AD347" s="5">
        <v>37196</v>
      </c>
      <c r="AE347" s="5">
        <v>37346</v>
      </c>
    </row>
    <row r="348" spans="1:31" x14ac:dyDescent="0.25">
      <c r="A348" s="71">
        <f t="shared" si="21"/>
        <v>37026</v>
      </c>
      <c r="B348" s="71" t="str">
        <f t="shared" si="22"/>
        <v>US East Power</v>
      </c>
      <c r="C348" s="72">
        <f t="shared" si="23"/>
        <v>24000</v>
      </c>
      <c r="D348" s="72">
        <f t="shared" si="20"/>
        <v>120</v>
      </c>
      <c r="E348" s="3">
        <v>1249406</v>
      </c>
      <c r="F348" s="5">
        <v>37026.487951388903</v>
      </c>
      <c r="G348" t="s">
        <v>719</v>
      </c>
      <c r="H348" t="s">
        <v>648</v>
      </c>
      <c r="I348" t="s">
        <v>649</v>
      </c>
      <c r="K348" t="s">
        <v>650</v>
      </c>
      <c r="L348" t="s">
        <v>690</v>
      </c>
      <c r="M348">
        <v>32554</v>
      </c>
      <c r="N348" t="s">
        <v>729</v>
      </c>
      <c r="P348" s="7">
        <v>50</v>
      </c>
      <c r="R348" t="s">
        <v>653</v>
      </c>
      <c r="S348" t="s">
        <v>654</v>
      </c>
      <c r="T348" s="11">
        <v>65.25</v>
      </c>
      <c r="U348" t="s">
        <v>709</v>
      </c>
      <c r="V348" t="s">
        <v>710</v>
      </c>
      <c r="W348" t="s">
        <v>731</v>
      </c>
      <c r="X348" t="s">
        <v>658</v>
      </c>
      <c r="Y348" t="s">
        <v>659</v>
      </c>
      <c r="Z348" t="s">
        <v>660</v>
      </c>
      <c r="AA348">
        <v>96057469</v>
      </c>
      <c r="AB348">
        <v>611550.1</v>
      </c>
      <c r="AC348">
        <v>53350</v>
      </c>
      <c r="AD348" s="5">
        <v>37043.591666666704</v>
      </c>
      <c r="AE348" s="5">
        <v>37072.591666666704</v>
      </c>
    </row>
    <row r="349" spans="1:31" x14ac:dyDescent="0.25">
      <c r="A349" s="71">
        <f t="shared" si="21"/>
        <v>37026</v>
      </c>
      <c r="B349" s="71" t="str">
        <f t="shared" si="22"/>
        <v>US East Power</v>
      </c>
      <c r="C349" s="72">
        <f t="shared" si="23"/>
        <v>4000</v>
      </c>
      <c r="D349" s="72">
        <f t="shared" si="20"/>
        <v>20</v>
      </c>
      <c r="E349" s="3">
        <v>1249706</v>
      </c>
      <c r="F349" s="5">
        <v>37026.539120370398</v>
      </c>
      <c r="G349" t="s">
        <v>52</v>
      </c>
      <c r="H349" t="s">
        <v>734</v>
      </c>
      <c r="I349" t="s">
        <v>649</v>
      </c>
      <c r="K349" t="s">
        <v>650</v>
      </c>
      <c r="L349" t="s">
        <v>690</v>
      </c>
      <c r="M349">
        <v>29063</v>
      </c>
      <c r="N349" t="s">
        <v>195</v>
      </c>
      <c r="O349" s="7">
        <v>50</v>
      </c>
      <c r="R349" t="s">
        <v>653</v>
      </c>
      <c r="S349" t="s">
        <v>654</v>
      </c>
      <c r="T349" s="11">
        <v>44.75</v>
      </c>
      <c r="U349" t="s">
        <v>766</v>
      </c>
      <c r="V349" t="s">
        <v>76</v>
      </c>
      <c r="W349" t="s">
        <v>77</v>
      </c>
      <c r="X349" t="s">
        <v>658</v>
      </c>
      <c r="Y349" t="s">
        <v>659</v>
      </c>
      <c r="Z349" t="s">
        <v>660</v>
      </c>
      <c r="AA349">
        <v>96056752</v>
      </c>
      <c r="AB349">
        <v>611713.1</v>
      </c>
      <c r="AC349">
        <v>3254</v>
      </c>
      <c r="AD349" s="5">
        <v>37032.875</v>
      </c>
      <c r="AE349" s="5">
        <v>37036.875</v>
      </c>
    </row>
    <row r="350" spans="1:31" x14ac:dyDescent="0.25">
      <c r="A350" s="71">
        <f t="shared" si="21"/>
        <v>37026</v>
      </c>
      <c r="B350" s="71" t="str">
        <f t="shared" si="22"/>
        <v>US East Power</v>
      </c>
      <c r="C350" s="72">
        <f t="shared" si="23"/>
        <v>1600</v>
      </c>
      <c r="D350" s="72">
        <f t="shared" si="20"/>
        <v>8</v>
      </c>
      <c r="E350" s="3">
        <v>1249807</v>
      </c>
      <c r="F350" s="5">
        <v>37026.553287037001</v>
      </c>
      <c r="G350" t="s">
        <v>727</v>
      </c>
      <c r="H350" t="s">
        <v>648</v>
      </c>
      <c r="I350" t="s">
        <v>649</v>
      </c>
      <c r="K350" t="s">
        <v>650</v>
      </c>
      <c r="L350" t="s">
        <v>690</v>
      </c>
      <c r="M350">
        <v>29066</v>
      </c>
      <c r="N350" t="s">
        <v>196</v>
      </c>
      <c r="O350" s="7">
        <v>50</v>
      </c>
      <c r="R350" t="s">
        <v>653</v>
      </c>
      <c r="S350" t="s">
        <v>654</v>
      </c>
      <c r="T350" s="11">
        <v>43</v>
      </c>
      <c r="U350" t="s">
        <v>197</v>
      </c>
      <c r="V350" t="s">
        <v>767</v>
      </c>
      <c r="W350" t="s">
        <v>743</v>
      </c>
      <c r="X350" t="s">
        <v>658</v>
      </c>
      <c r="Y350" t="s">
        <v>659</v>
      </c>
      <c r="Z350" t="s">
        <v>660</v>
      </c>
      <c r="AB350">
        <v>611755.1</v>
      </c>
      <c r="AC350">
        <v>3246</v>
      </c>
      <c r="AD350" s="5">
        <v>37028.875</v>
      </c>
      <c r="AE350" s="5">
        <v>37029.875</v>
      </c>
    </row>
    <row r="351" spans="1:31" x14ac:dyDescent="0.25">
      <c r="A351" s="71">
        <f t="shared" ref="A351:A371" si="24">DATEVALUE(TEXT(F351, "mm/dd/yy"))</f>
        <v>37027</v>
      </c>
      <c r="B351" s="71" t="str">
        <f t="shared" ref="B351:B371" si="25">IF(K351="Power",IF(Z351="Enron Canada Corp.",LEFT(L351,9),LEFT(L351,13)),K351)</f>
        <v>US West Power</v>
      </c>
      <c r="C351" s="72">
        <f t="shared" ref="C351:C371" si="26">IF(K351="Power",((AE351-AD351+1)*16*SUM(O351:P351)),((AE351-AD351+1)*SUM(O351:P351)))</f>
        <v>400</v>
      </c>
      <c r="D351" s="72">
        <f t="shared" si="20"/>
        <v>3</v>
      </c>
      <c r="E351" s="3">
        <v>1252000</v>
      </c>
      <c r="F351" s="5">
        <v>37027.34097222222</v>
      </c>
      <c r="G351" t="s">
        <v>902</v>
      </c>
      <c r="H351" t="s">
        <v>734</v>
      </c>
      <c r="I351" t="s">
        <v>649</v>
      </c>
      <c r="K351" t="s">
        <v>650</v>
      </c>
      <c r="L351" t="s">
        <v>662</v>
      </c>
      <c r="M351">
        <v>29383</v>
      </c>
      <c r="N351" t="s">
        <v>201</v>
      </c>
      <c r="P351" s="7">
        <v>25</v>
      </c>
      <c r="R351" t="s">
        <v>653</v>
      </c>
      <c r="S351" t="s">
        <v>654</v>
      </c>
      <c r="T351" s="11">
        <v>60</v>
      </c>
      <c r="U351" t="s">
        <v>735</v>
      </c>
      <c r="V351" t="s">
        <v>58</v>
      </c>
      <c r="W351" t="s">
        <v>671</v>
      </c>
      <c r="X351" t="s">
        <v>658</v>
      </c>
      <c r="Y351" t="s">
        <v>659</v>
      </c>
      <c r="Z351" t="s">
        <v>660</v>
      </c>
      <c r="AA351">
        <v>96060365</v>
      </c>
      <c r="AB351">
        <v>612445.1</v>
      </c>
      <c r="AC351">
        <v>12</v>
      </c>
      <c r="AD351" s="5">
        <v>37028.875</v>
      </c>
      <c r="AE351" s="5">
        <v>37028.875</v>
      </c>
    </row>
    <row r="352" spans="1:31" x14ac:dyDescent="0.25">
      <c r="A352" s="71">
        <f t="shared" si="24"/>
        <v>37027</v>
      </c>
      <c r="B352" s="71" t="str">
        <f t="shared" si="25"/>
        <v>US East Power</v>
      </c>
      <c r="C352" s="72">
        <f t="shared" si="26"/>
        <v>24000</v>
      </c>
      <c r="D352" s="72">
        <f t="shared" si="20"/>
        <v>120</v>
      </c>
      <c r="E352" s="3">
        <v>1252124</v>
      </c>
      <c r="F352" s="5">
        <v>37027.345833333333</v>
      </c>
      <c r="G352" t="s">
        <v>814</v>
      </c>
      <c r="H352" t="s">
        <v>648</v>
      </c>
      <c r="I352" t="s">
        <v>649</v>
      </c>
      <c r="K352" t="s">
        <v>650</v>
      </c>
      <c r="L352" t="s">
        <v>690</v>
      </c>
      <c r="M352">
        <v>3942</v>
      </c>
      <c r="N352" t="s">
        <v>911</v>
      </c>
      <c r="O352" s="7">
        <v>50</v>
      </c>
      <c r="R352" t="s">
        <v>653</v>
      </c>
      <c r="S352" t="s">
        <v>654</v>
      </c>
      <c r="T352" s="11">
        <v>42.75</v>
      </c>
      <c r="U352" t="s">
        <v>709</v>
      </c>
      <c r="V352" t="s">
        <v>730</v>
      </c>
      <c r="W352" t="s">
        <v>731</v>
      </c>
      <c r="X352" t="s">
        <v>658</v>
      </c>
      <c r="Y352" t="s">
        <v>659</v>
      </c>
      <c r="Z352" t="s">
        <v>660</v>
      </c>
      <c r="AA352">
        <v>96057479</v>
      </c>
      <c r="AB352">
        <v>612492.1</v>
      </c>
      <c r="AC352">
        <v>55134</v>
      </c>
      <c r="AD352" s="5">
        <v>37135.591666666667</v>
      </c>
      <c r="AE352" s="5">
        <v>37164.591666666667</v>
      </c>
    </row>
    <row r="353" spans="1:31" x14ac:dyDescent="0.25">
      <c r="A353" s="71">
        <f t="shared" si="24"/>
        <v>37027</v>
      </c>
      <c r="B353" s="71" t="str">
        <f t="shared" si="25"/>
        <v>Natural Gas</v>
      </c>
      <c r="C353" s="72">
        <f t="shared" si="26"/>
        <v>3060000</v>
      </c>
      <c r="D353" s="72">
        <f t="shared" si="20"/>
        <v>765</v>
      </c>
      <c r="E353" s="3">
        <v>1252211</v>
      </c>
      <c r="F353" s="5">
        <v>37027.348611111112</v>
      </c>
      <c r="G353" t="s">
        <v>719</v>
      </c>
      <c r="H353" t="s">
        <v>734</v>
      </c>
      <c r="I353" t="s">
        <v>649</v>
      </c>
      <c r="K353" t="s">
        <v>679</v>
      </c>
      <c r="L353" t="s">
        <v>680</v>
      </c>
      <c r="M353">
        <v>49193</v>
      </c>
      <c r="N353" t="s">
        <v>21</v>
      </c>
      <c r="O353" s="7">
        <v>20000</v>
      </c>
      <c r="R353" t="s">
        <v>682</v>
      </c>
      <c r="S353" t="s">
        <v>654</v>
      </c>
      <c r="T353" s="11">
        <v>-0.01</v>
      </c>
      <c r="U353" t="s">
        <v>925</v>
      </c>
      <c r="V353" t="s">
        <v>926</v>
      </c>
      <c r="W353" t="s">
        <v>927</v>
      </c>
      <c r="X353" t="s">
        <v>686</v>
      </c>
      <c r="Y353" t="s">
        <v>659</v>
      </c>
      <c r="Z353" t="s">
        <v>687</v>
      </c>
      <c r="AA353">
        <v>96045266</v>
      </c>
      <c r="AB353" t="s">
        <v>202</v>
      </c>
      <c r="AC353">
        <v>53350</v>
      </c>
      <c r="AD353" s="5">
        <v>37043.649305555555</v>
      </c>
      <c r="AE353" s="5">
        <v>37195.649305555555</v>
      </c>
    </row>
    <row r="354" spans="1:31" x14ac:dyDescent="0.25">
      <c r="A354" s="71">
        <f t="shared" si="24"/>
        <v>37027</v>
      </c>
      <c r="B354" s="71" t="str">
        <f t="shared" si="25"/>
        <v>Natural Gas</v>
      </c>
      <c r="C354" s="72">
        <f t="shared" si="26"/>
        <v>3000000</v>
      </c>
      <c r="D354" s="72">
        <f t="shared" si="20"/>
        <v>750</v>
      </c>
      <c r="E354" s="3">
        <v>1252359</v>
      </c>
      <c r="F354" s="5">
        <v>37027.353472222225</v>
      </c>
      <c r="G354" t="s">
        <v>768</v>
      </c>
      <c r="H354" t="s">
        <v>198</v>
      </c>
      <c r="I354" t="s">
        <v>649</v>
      </c>
      <c r="K354" t="s">
        <v>679</v>
      </c>
      <c r="L354" t="s">
        <v>680</v>
      </c>
      <c r="M354">
        <v>37083</v>
      </c>
      <c r="N354" t="s">
        <v>203</v>
      </c>
      <c r="P354" s="7">
        <v>100000</v>
      </c>
      <c r="R354" t="s">
        <v>682</v>
      </c>
      <c r="S354" t="s">
        <v>654</v>
      </c>
      <c r="T354" s="11">
        <v>-5.0000000000000001E-3</v>
      </c>
      <c r="U354" t="s">
        <v>190</v>
      </c>
      <c r="V354" t="s">
        <v>926</v>
      </c>
      <c r="W354" t="s">
        <v>927</v>
      </c>
      <c r="X354" t="s">
        <v>686</v>
      </c>
      <c r="Y354" t="s">
        <v>659</v>
      </c>
      <c r="Z354" t="s">
        <v>687</v>
      </c>
      <c r="AA354">
        <v>96011840</v>
      </c>
      <c r="AB354" t="s">
        <v>204</v>
      </c>
      <c r="AC354">
        <v>57508</v>
      </c>
      <c r="AD354" s="5">
        <v>37043.875</v>
      </c>
      <c r="AE354" s="5">
        <v>37072.875</v>
      </c>
    </row>
    <row r="355" spans="1:31" x14ac:dyDescent="0.25">
      <c r="A355" s="71">
        <f t="shared" si="24"/>
        <v>37027</v>
      </c>
      <c r="B355" s="71" t="str">
        <f t="shared" si="25"/>
        <v>Natural Gas</v>
      </c>
      <c r="C355" s="72">
        <f t="shared" si="26"/>
        <v>615000</v>
      </c>
      <c r="D355" s="72">
        <f t="shared" si="20"/>
        <v>153.75</v>
      </c>
      <c r="E355" s="3">
        <v>1252499</v>
      </c>
      <c r="F355" s="5">
        <v>37027.356249999997</v>
      </c>
      <c r="G355" t="s">
        <v>891</v>
      </c>
      <c r="H355" t="s">
        <v>734</v>
      </c>
      <c r="I355" t="s">
        <v>649</v>
      </c>
      <c r="K355" t="s">
        <v>679</v>
      </c>
      <c r="L355" t="s">
        <v>680</v>
      </c>
      <c r="M355">
        <v>50473</v>
      </c>
      <c r="N355" t="s">
        <v>205</v>
      </c>
      <c r="O355" s="7">
        <v>5000</v>
      </c>
      <c r="R355" t="s">
        <v>682</v>
      </c>
      <c r="S355" t="s">
        <v>654</v>
      </c>
      <c r="T355" s="11">
        <v>-7.0000000000000007E-2</v>
      </c>
      <c r="U355" t="s">
        <v>760</v>
      </c>
      <c r="V355" t="s">
        <v>761</v>
      </c>
      <c r="W355" t="s">
        <v>762</v>
      </c>
      <c r="X355" t="s">
        <v>686</v>
      </c>
      <c r="Y355" t="s">
        <v>659</v>
      </c>
      <c r="Z355" t="s">
        <v>687</v>
      </c>
      <c r="AA355">
        <v>96030230</v>
      </c>
      <c r="AB355" t="s">
        <v>206</v>
      </c>
      <c r="AC355">
        <v>66652</v>
      </c>
      <c r="AD355" s="5">
        <v>37073</v>
      </c>
      <c r="AE355" s="5">
        <v>37195</v>
      </c>
    </row>
    <row r="356" spans="1:31" x14ac:dyDescent="0.25">
      <c r="A356" s="71">
        <f t="shared" si="24"/>
        <v>37027</v>
      </c>
      <c r="B356" s="71" t="str">
        <f t="shared" si="25"/>
        <v>US East Power</v>
      </c>
      <c r="C356" s="72">
        <f t="shared" si="26"/>
        <v>800</v>
      </c>
      <c r="D356" s="72">
        <f t="shared" si="20"/>
        <v>4</v>
      </c>
      <c r="E356" s="3">
        <v>1252745</v>
      </c>
      <c r="F356" s="5">
        <v>37027.363194444442</v>
      </c>
      <c r="G356" t="s">
        <v>207</v>
      </c>
      <c r="H356" t="s">
        <v>198</v>
      </c>
      <c r="I356" t="s">
        <v>649</v>
      </c>
      <c r="K356" t="s">
        <v>650</v>
      </c>
      <c r="L356" t="s">
        <v>690</v>
      </c>
      <c r="M356">
        <v>29088</v>
      </c>
      <c r="N356" t="s">
        <v>208</v>
      </c>
      <c r="O356" s="7">
        <v>50</v>
      </c>
      <c r="R356" t="s">
        <v>653</v>
      </c>
      <c r="S356" t="s">
        <v>654</v>
      </c>
      <c r="T356" s="11">
        <v>39.299999999999997</v>
      </c>
      <c r="U356" t="s">
        <v>209</v>
      </c>
      <c r="V356" t="s">
        <v>710</v>
      </c>
      <c r="W356" t="s">
        <v>711</v>
      </c>
      <c r="X356" t="s">
        <v>658</v>
      </c>
      <c r="Y356" t="s">
        <v>659</v>
      </c>
      <c r="Z356" t="s">
        <v>660</v>
      </c>
      <c r="AA356">
        <v>96047472</v>
      </c>
      <c r="AB356">
        <v>612617.1</v>
      </c>
      <c r="AC356">
        <v>71243</v>
      </c>
      <c r="AD356" s="5">
        <v>37028.875</v>
      </c>
      <c r="AE356" s="5">
        <v>37028.875</v>
      </c>
    </row>
    <row r="357" spans="1:31" x14ac:dyDescent="0.25">
      <c r="A357" s="71">
        <f t="shared" si="24"/>
        <v>37027</v>
      </c>
      <c r="B357" s="71" t="str">
        <f t="shared" si="25"/>
        <v>US West Power</v>
      </c>
      <c r="C357" s="72">
        <f t="shared" si="26"/>
        <v>12000</v>
      </c>
      <c r="D357" s="72">
        <f t="shared" si="20"/>
        <v>90</v>
      </c>
      <c r="E357" s="3">
        <v>1253041</v>
      </c>
      <c r="F357" s="5">
        <v>37027.369444444441</v>
      </c>
      <c r="G357" t="s">
        <v>814</v>
      </c>
      <c r="H357" t="s">
        <v>648</v>
      </c>
      <c r="I357" t="s">
        <v>649</v>
      </c>
      <c r="K357" t="s">
        <v>650</v>
      </c>
      <c r="L357" t="s">
        <v>651</v>
      </c>
      <c r="M357">
        <v>49075</v>
      </c>
      <c r="N357" t="s">
        <v>14</v>
      </c>
      <c r="P357" s="7">
        <v>25</v>
      </c>
      <c r="R357" t="s">
        <v>653</v>
      </c>
      <c r="S357" t="s">
        <v>654</v>
      </c>
      <c r="T357" s="11">
        <v>307.5</v>
      </c>
      <c r="U357" t="s">
        <v>674</v>
      </c>
      <c r="V357" t="s">
        <v>677</v>
      </c>
      <c r="W357" t="s">
        <v>657</v>
      </c>
      <c r="X357" t="s">
        <v>658</v>
      </c>
      <c r="Y357" t="s">
        <v>659</v>
      </c>
      <c r="Z357" t="s">
        <v>660</v>
      </c>
      <c r="AA357">
        <v>96057479</v>
      </c>
      <c r="AB357">
        <v>612639.1</v>
      </c>
      <c r="AC357">
        <v>55134</v>
      </c>
      <c r="AD357" s="5">
        <v>37043.875</v>
      </c>
      <c r="AE357" s="5">
        <v>37072.875</v>
      </c>
    </row>
    <row r="358" spans="1:31" x14ac:dyDescent="0.25">
      <c r="A358" s="71">
        <f t="shared" si="24"/>
        <v>37027</v>
      </c>
      <c r="B358" s="71" t="str">
        <f t="shared" si="25"/>
        <v>Natural Gas</v>
      </c>
      <c r="C358" s="72">
        <f t="shared" si="26"/>
        <v>300000</v>
      </c>
      <c r="D358" s="72">
        <f t="shared" si="20"/>
        <v>75</v>
      </c>
      <c r="E358" s="3">
        <v>1253318</v>
      </c>
      <c r="F358" s="5">
        <v>37027.373611111114</v>
      </c>
      <c r="G358" t="s">
        <v>719</v>
      </c>
      <c r="H358" t="s">
        <v>734</v>
      </c>
      <c r="I358" t="s">
        <v>649</v>
      </c>
      <c r="K358" t="s">
        <v>679</v>
      </c>
      <c r="L358" t="s">
        <v>680</v>
      </c>
      <c r="M358">
        <v>36207</v>
      </c>
      <c r="N358" t="s">
        <v>97</v>
      </c>
      <c r="O358" s="7">
        <v>10000</v>
      </c>
      <c r="R358" t="s">
        <v>682</v>
      </c>
      <c r="S358" t="s">
        <v>654</v>
      </c>
      <c r="T358" s="11">
        <v>0.17499999999999999</v>
      </c>
      <c r="U358" t="s">
        <v>760</v>
      </c>
      <c r="V358" t="s">
        <v>806</v>
      </c>
      <c r="W358" t="s">
        <v>798</v>
      </c>
      <c r="X358" t="s">
        <v>686</v>
      </c>
      <c r="Y358" t="s">
        <v>659</v>
      </c>
      <c r="Z358" t="s">
        <v>687</v>
      </c>
      <c r="AA358">
        <v>96045266</v>
      </c>
      <c r="AB358" t="s">
        <v>210</v>
      </c>
      <c r="AC358">
        <v>53350</v>
      </c>
      <c r="AD358" s="5">
        <v>37043.875</v>
      </c>
      <c r="AE358" s="5">
        <v>37072.875</v>
      </c>
    </row>
    <row r="359" spans="1:31" x14ac:dyDescent="0.25">
      <c r="A359" s="71">
        <f t="shared" si="24"/>
        <v>37027</v>
      </c>
      <c r="B359" s="71" t="str">
        <f t="shared" si="25"/>
        <v>Natural Gas</v>
      </c>
      <c r="C359" s="72">
        <f t="shared" si="26"/>
        <v>150000</v>
      </c>
      <c r="D359" s="72">
        <f t="shared" si="20"/>
        <v>37.5</v>
      </c>
      <c r="E359" s="3">
        <v>1253395</v>
      </c>
      <c r="F359" s="5">
        <v>37027.375</v>
      </c>
      <c r="G359" t="s">
        <v>944</v>
      </c>
      <c r="H359" t="s">
        <v>734</v>
      </c>
      <c r="I359" t="s">
        <v>649</v>
      </c>
      <c r="K359" t="s">
        <v>679</v>
      </c>
      <c r="L359" t="s">
        <v>680</v>
      </c>
      <c r="M359">
        <v>36100</v>
      </c>
      <c r="N359" t="s">
        <v>211</v>
      </c>
      <c r="O359" s="7">
        <v>5000</v>
      </c>
      <c r="R359" t="s">
        <v>682</v>
      </c>
      <c r="S359" t="s">
        <v>654</v>
      </c>
      <c r="T359" s="11">
        <v>9.5000000000000001E-2</v>
      </c>
      <c r="U359" t="s">
        <v>760</v>
      </c>
      <c r="V359" t="s">
        <v>806</v>
      </c>
      <c r="W359" t="s">
        <v>798</v>
      </c>
      <c r="X359" t="s">
        <v>686</v>
      </c>
      <c r="Y359" t="s">
        <v>659</v>
      </c>
      <c r="Z359" t="s">
        <v>687</v>
      </c>
      <c r="AA359">
        <v>96038419</v>
      </c>
      <c r="AB359" t="s">
        <v>212</v>
      </c>
      <c r="AC359">
        <v>69034</v>
      </c>
      <c r="AD359" s="5">
        <v>37043.875</v>
      </c>
      <c r="AE359" s="5">
        <v>37072.875</v>
      </c>
    </row>
    <row r="360" spans="1:31" x14ac:dyDescent="0.25">
      <c r="A360" s="71">
        <f t="shared" si="24"/>
        <v>37027</v>
      </c>
      <c r="B360" s="71" t="str">
        <f t="shared" si="25"/>
        <v>Natural Gas</v>
      </c>
      <c r="C360" s="72">
        <f t="shared" si="26"/>
        <v>600000</v>
      </c>
      <c r="D360" s="72">
        <f t="shared" si="20"/>
        <v>150</v>
      </c>
      <c r="E360" s="3">
        <v>1253744</v>
      </c>
      <c r="F360" s="5">
        <v>37027.380555555559</v>
      </c>
      <c r="G360" t="s">
        <v>864</v>
      </c>
      <c r="H360" t="s">
        <v>198</v>
      </c>
      <c r="I360" t="s">
        <v>649</v>
      </c>
      <c r="K360" t="s">
        <v>679</v>
      </c>
      <c r="L360" t="s">
        <v>696</v>
      </c>
      <c r="M360">
        <v>36233</v>
      </c>
      <c r="N360" t="s">
        <v>213</v>
      </c>
      <c r="P360" s="7">
        <v>20000</v>
      </c>
      <c r="R360" t="s">
        <v>682</v>
      </c>
      <c r="S360" t="s">
        <v>654</v>
      </c>
      <c r="T360" s="11">
        <v>-2.5000000000000001E-3</v>
      </c>
      <c r="U360" t="s">
        <v>214</v>
      </c>
      <c r="V360" t="s">
        <v>776</v>
      </c>
      <c r="W360" t="s">
        <v>777</v>
      </c>
      <c r="X360" t="s">
        <v>686</v>
      </c>
      <c r="Y360" t="s">
        <v>659</v>
      </c>
      <c r="Z360" t="s">
        <v>687</v>
      </c>
      <c r="AA360">
        <v>96038383</v>
      </c>
      <c r="AB360" t="s">
        <v>215</v>
      </c>
      <c r="AC360">
        <v>65291</v>
      </c>
      <c r="AD360" s="5">
        <v>37043.875</v>
      </c>
      <c r="AE360" s="5">
        <v>37072.875</v>
      </c>
    </row>
    <row r="361" spans="1:31" x14ac:dyDescent="0.25">
      <c r="A361" s="71">
        <f t="shared" si="24"/>
        <v>37027</v>
      </c>
      <c r="B361" s="71" t="str">
        <f t="shared" si="25"/>
        <v>Natural Gas</v>
      </c>
      <c r="C361" s="72">
        <f t="shared" si="26"/>
        <v>300000</v>
      </c>
      <c r="D361" s="72">
        <f t="shared" si="20"/>
        <v>75</v>
      </c>
      <c r="E361" s="3">
        <v>1254462</v>
      </c>
      <c r="F361" s="5">
        <v>37027.400694444441</v>
      </c>
      <c r="G361" t="s">
        <v>216</v>
      </c>
      <c r="H361" t="s">
        <v>198</v>
      </c>
      <c r="I361" t="s">
        <v>649</v>
      </c>
      <c r="K361" t="s">
        <v>679</v>
      </c>
      <c r="L361" t="s">
        <v>680</v>
      </c>
      <c r="M361">
        <v>37083</v>
      </c>
      <c r="N361" t="s">
        <v>203</v>
      </c>
      <c r="P361" s="7">
        <v>10000</v>
      </c>
      <c r="R361" t="s">
        <v>682</v>
      </c>
      <c r="S361" t="s">
        <v>654</v>
      </c>
      <c r="T361" s="11">
        <v>-2.5000000000000001E-3</v>
      </c>
      <c r="U361" t="s">
        <v>190</v>
      </c>
      <c r="V361" t="s">
        <v>926</v>
      </c>
      <c r="W361" t="s">
        <v>927</v>
      </c>
      <c r="X361" t="s">
        <v>686</v>
      </c>
      <c r="Y361" t="s">
        <v>659</v>
      </c>
      <c r="Z361" t="s">
        <v>687</v>
      </c>
      <c r="AB361" t="s">
        <v>217</v>
      </c>
      <c r="AC361">
        <v>56759</v>
      </c>
      <c r="AD361" s="5">
        <v>37043.875</v>
      </c>
      <c r="AE361" s="5">
        <v>37072.875</v>
      </c>
    </row>
    <row r="362" spans="1:31" x14ac:dyDescent="0.25">
      <c r="A362" s="71">
        <f t="shared" si="24"/>
        <v>37027</v>
      </c>
      <c r="B362" s="71" t="str">
        <f t="shared" si="25"/>
        <v>US West Power</v>
      </c>
      <c r="C362" s="72">
        <f t="shared" si="26"/>
        <v>12400</v>
      </c>
      <c r="D362" s="72">
        <f t="shared" si="20"/>
        <v>93</v>
      </c>
      <c r="E362" s="3">
        <v>1254784</v>
      </c>
      <c r="F362" s="5">
        <v>37027.417361111111</v>
      </c>
      <c r="G362" t="s">
        <v>218</v>
      </c>
      <c r="H362" t="s">
        <v>648</v>
      </c>
      <c r="I362" t="s">
        <v>649</v>
      </c>
      <c r="K362" t="s">
        <v>650</v>
      </c>
      <c r="L362" t="s">
        <v>651</v>
      </c>
      <c r="M362">
        <v>36473</v>
      </c>
      <c r="N362" t="s">
        <v>131</v>
      </c>
      <c r="P362" s="7">
        <v>25</v>
      </c>
      <c r="R362" t="s">
        <v>653</v>
      </c>
      <c r="S362" t="s">
        <v>654</v>
      </c>
      <c r="T362" s="11">
        <v>345</v>
      </c>
      <c r="U362" t="s">
        <v>674</v>
      </c>
      <c r="V362" t="s">
        <v>11</v>
      </c>
      <c r="W362" t="s">
        <v>657</v>
      </c>
      <c r="X362" t="s">
        <v>658</v>
      </c>
      <c r="Y362" t="s">
        <v>659</v>
      </c>
      <c r="Z362" t="s">
        <v>660</v>
      </c>
      <c r="AA362">
        <v>95001154</v>
      </c>
      <c r="AB362">
        <v>612800.1</v>
      </c>
      <c r="AC362">
        <v>2584</v>
      </c>
      <c r="AD362" s="5">
        <v>37073.875</v>
      </c>
      <c r="AE362" s="5">
        <v>37103.875</v>
      </c>
    </row>
    <row r="363" spans="1:31" x14ac:dyDescent="0.25">
      <c r="A363" s="71">
        <f t="shared" si="24"/>
        <v>37027</v>
      </c>
      <c r="B363" s="71" t="str">
        <f t="shared" si="25"/>
        <v>Natural Gas</v>
      </c>
      <c r="C363" s="72">
        <f t="shared" si="26"/>
        <v>3000000</v>
      </c>
      <c r="D363" s="72">
        <f t="shared" si="20"/>
        <v>750</v>
      </c>
      <c r="E363" s="3">
        <v>1254805</v>
      </c>
      <c r="F363" s="5">
        <v>37027.418749999997</v>
      </c>
      <c r="G363" t="s">
        <v>695</v>
      </c>
      <c r="H363" t="s">
        <v>198</v>
      </c>
      <c r="I363" t="s">
        <v>649</v>
      </c>
      <c r="K363" t="s">
        <v>679</v>
      </c>
      <c r="L363" t="s">
        <v>680</v>
      </c>
      <c r="M363">
        <v>37083</v>
      </c>
      <c r="N363" t="s">
        <v>203</v>
      </c>
      <c r="P363" s="7">
        <v>100000</v>
      </c>
      <c r="R363" t="s">
        <v>682</v>
      </c>
      <c r="S363" t="s">
        <v>654</v>
      </c>
      <c r="T363" s="11">
        <v>-5.0000000000000001E-3</v>
      </c>
      <c r="U363" t="s">
        <v>190</v>
      </c>
      <c r="V363" t="s">
        <v>926</v>
      </c>
      <c r="W363" t="s">
        <v>927</v>
      </c>
      <c r="X363" t="s">
        <v>686</v>
      </c>
      <c r="Y363" t="s">
        <v>659</v>
      </c>
      <c r="Z363" t="s">
        <v>687</v>
      </c>
      <c r="AA363">
        <v>96021110</v>
      </c>
      <c r="AB363" t="s">
        <v>219</v>
      </c>
      <c r="AC363">
        <v>57399</v>
      </c>
      <c r="AD363" s="5">
        <v>37043.875</v>
      </c>
      <c r="AE363" s="5">
        <v>37072.875</v>
      </c>
    </row>
    <row r="364" spans="1:31" x14ac:dyDescent="0.25">
      <c r="A364" s="71">
        <f t="shared" si="24"/>
        <v>37027</v>
      </c>
      <c r="B364" s="71" t="str">
        <f t="shared" si="25"/>
        <v>Natural Gas</v>
      </c>
      <c r="C364" s="72">
        <f t="shared" si="26"/>
        <v>150000</v>
      </c>
      <c r="D364" s="72">
        <f t="shared" si="20"/>
        <v>37.5</v>
      </c>
      <c r="E364" s="3">
        <v>1255116</v>
      </c>
      <c r="F364" s="5">
        <v>37027.441666666666</v>
      </c>
      <c r="G364" t="s">
        <v>758</v>
      </c>
      <c r="H364" t="s">
        <v>734</v>
      </c>
      <c r="I364" t="s">
        <v>649</v>
      </c>
      <c r="K364" t="s">
        <v>679</v>
      </c>
      <c r="L364" t="s">
        <v>680</v>
      </c>
      <c r="M364">
        <v>36100</v>
      </c>
      <c r="N364" t="s">
        <v>211</v>
      </c>
      <c r="P364" s="7">
        <v>5000</v>
      </c>
      <c r="R364" t="s">
        <v>682</v>
      </c>
      <c r="S364" t="s">
        <v>654</v>
      </c>
      <c r="T364" s="11">
        <v>9.2499999999999999E-2</v>
      </c>
      <c r="U364" t="s">
        <v>760</v>
      </c>
      <c r="V364" t="s">
        <v>806</v>
      </c>
      <c r="W364" t="s">
        <v>798</v>
      </c>
      <c r="X364" t="s">
        <v>686</v>
      </c>
      <c r="Y364" t="s">
        <v>659</v>
      </c>
      <c r="Z364" t="s">
        <v>687</v>
      </c>
      <c r="AA364">
        <v>96043502</v>
      </c>
      <c r="AB364" t="s">
        <v>220</v>
      </c>
      <c r="AC364">
        <v>57543</v>
      </c>
      <c r="AD364" s="5">
        <v>37043.875</v>
      </c>
      <c r="AE364" s="5">
        <v>37072.875</v>
      </c>
    </row>
    <row r="365" spans="1:31" x14ac:dyDescent="0.25">
      <c r="A365" s="71">
        <f t="shared" si="24"/>
        <v>37027</v>
      </c>
      <c r="B365" s="71" t="str">
        <f t="shared" si="25"/>
        <v>Natural Gas</v>
      </c>
      <c r="C365" s="72">
        <f t="shared" si="26"/>
        <v>300000</v>
      </c>
      <c r="D365" s="72">
        <f t="shared" si="20"/>
        <v>75</v>
      </c>
      <c r="E365" s="3">
        <v>1255354</v>
      </c>
      <c r="F365" s="5">
        <v>37027.461111111108</v>
      </c>
      <c r="G365" t="s">
        <v>695</v>
      </c>
      <c r="H365" t="s">
        <v>198</v>
      </c>
      <c r="I365" t="s">
        <v>649</v>
      </c>
      <c r="K365" t="s">
        <v>679</v>
      </c>
      <c r="L365" t="s">
        <v>696</v>
      </c>
      <c r="M365">
        <v>37347</v>
      </c>
      <c r="N365" t="s">
        <v>221</v>
      </c>
      <c r="P365" s="7">
        <v>10000</v>
      </c>
      <c r="R365" t="s">
        <v>682</v>
      </c>
      <c r="S365" t="s">
        <v>654</v>
      </c>
      <c r="T365" s="11">
        <v>5.0000000000000001E-3</v>
      </c>
      <c r="U365" t="s">
        <v>214</v>
      </c>
      <c r="V365" t="s">
        <v>862</v>
      </c>
      <c r="W365" t="s">
        <v>798</v>
      </c>
      <c r="X365" t="s">
        <v>686</v>
      </c>
      <c r="Y365" t="s">
        <v>659</v>
      </c>
      <c r="Z365" t="s">
        <v>687</v>
      </c>
      <c r="AA365">
        <v>96021110</v>
      </c>
      <c r="AB365" t="s">
        <v>222</v>
      </c>
      <c r="AC365">
        <v>57399</v>
      </c>
      <c r="AD365" s="5">
        <v>37043.875</v>
      </c>
      <c r="AE365" s="5">
        <v>37072.875</v>
      </c>
    </row>
    <row r="366" spans="1:31" x14ac:dyDescent="0.25">
      <c r="A366" s="71">
        <f t="shared" si="24"/>
        <v>37027</v>
      </c>
      <c r="B366" s="71" t="str">
        <f t="shared" si="25"/>
        <v>US West Power</v>
      </c>
      <c r="C366" s="72">
        <f t="shared" si="26"/>
        <v>36800</v>
      </c>
      <c r="D366" s="72">
        <f t="shared" si="20"/>
        <v>276</v>
      </c>
      <c r="E366" s="3">
        <v>1255441</v>
      </c>
      <c r="F366" s="5">
        <v>37027.476388888892</v>
      </c>
      <c r="G366" t="s">
        <v>814</v>
      </c>
      <c r="H366" t="s">
        <v>648</v>
      </c>
      <c r="I366" t="s">
        <v>649</v>
      </c>
      <c r="K366" t="s">
        <v>650</v>
      </c>
      <c r="L366" t="s">
        <v>651</v>
      </c>
      <c r="M366">
        <v>30895</v>
      </c>
      <c r="N366" t="s">
        <v>703</v>
      </c>
      <c r="P366" s="7">
        <v>25</v>
      </c>
      <c r="R366" t="s">
        <v>653</v>
      </c>
      <c r="S366" t="s">
        <v>654</v>
      </c>
      <c r="T366" s="11">
        <v>332.5</v>
      </c>
      <c r="U366" t="s">
        <v>674</v>
      </c>
      <c r="V366" t="s">
        <v>667</v>
      </c>
      <c r="W366" t="s">
        <v>668</v>
      </c>
      <c r="X366" t="s">
        <v>658</v>
      </c>
      <c r="Y366" t="s">
        <v>659</v>
      </c>
      <c r="Z366" t="s">
        <v>660</v>
      </c>
      <c r="AA366">
        <v>96057479</v>
      </c>
      <c r="AB366">
        <v>612953.1</v>
      </c>
      <c r="AC366">
        <v>55134</v>
      </c>
      <c r="AD366" s="5">
        <v>37073.701388888891</v>
      </c>
      <c r="AE366" s="5">
        <v>37164.701388888891</v>
      </c>
    </row>
    <row r="367" spans="1:31" x14ac:dyDescent="0.25">
      <c r="A367" s="71">
        <f t="shared" si="24"/>
        <v>37027</v>
      </c>
      <c r="B367" s="71" t="str">
        <f t="shared" si="25"/>
        <v>Natural Gas</v>
      </c>
      <c r="C367" s="72">
        <f t="shared" si="26"/>
        <v>600000</v>
      </c>
      <c r="D367" s="72">
        <f t="shared" si="20"/>
        <v>150</v>
      </c>
      <c r="E367" s="3">
        <v>1255759</v>
      </c>
      <c r="F367" s="5">
        <v>37027.529861111114</v>
      </c>
      <c r="G367" t="s">
        <v>719</v>
      </c>
      <c r="H367" t="s">
        <v>198</v>
      </c>
      <c r="I367" t="s">
        <v>649</v>
      </c>
      <c r="K367" t="s">
        <v>679</v>
      </c>
      <c r="L367" t="s">
        <v>680</v>
      </c>
      <c r="M367">
        <v>37105</v>
      </c>
      <c r="N367" t="s">
        <v>223</v>
      </c>
      <c r="O367" s="7">
        <v>20000</v>
      </c>
      <c r="R367" t="s">
        <v>682</v>
      </c>
      <c r="S367" t="s">
        <v>654</v>
      </c>
      <c r="T367" s="11">
        <v>-0.13500000000000001</v>
      </c>
      <c r="U367" t="s">
        <v>190</v>
      </c>
      <c r="V367" t="s">
        <v>926</v>
      </c>
      <c r="W367" t="s">
        <v>927</v>
      </c>
      <c r="X367" t="s">
        <v>686</v>
      </c>
      <c r="Y367" t="s">
        <v>659</v>
      </c>
      <c r="Z367" t="s">
        <v>687</v>
      </c>
      <c r="AA367">
        <v>96045266</v>
      </c>
      <c r="AB367" t="s">
        <v>224</v>
      </c>
      <c r="AC367">
        <v>53350</v>
      </c>
      <c r="AD367" s="5">
        <v>37043.875</v>
      </c>
      <c r="AE367" s="5">
        <v>37072.875</v>
      </c>
    </row>
    <row r="368" spans="1:31" x14ac:dyDescent="0.25">
      <c r="A368" s="71">
        <f t="shared" si="24"/>
        <v>37027</v>
      </c>
      <c r="B368" s="71" t="str">
        <f t="shared" si="25"/>
        <v>Natural Gas</v>
      </c>
      <c r="C368" s="72">
        <f t="shared" si="26"/>
        <v>300000</v>
      </c>
      <c r="D368" s="72">
        <f t="shared" si="20"/>
        <v>75</v>
      </c>
      <c r="E368" s="3">
        <v>1255805</v>
      </c>
      <c r="F368" s="5">
        <v>37027.53402777778</v>
      </c>
      <c r="G368" t="s">
        <v>719</v>
      </c>
      <c r="H368" t="s">
        <v>198</v>
      </c>
      <c r="I368" t="s">
        <v>649</v>
      </c>
      <c r="K368" t="s">
        <v>679</v>
      </c>
      <c r="L368" t="s">
        <v>680</v>
      </c>
      <c r="M368">
        <v>37101</v>
      </c>
      <c r="N368" t="s">
        <v>225</v>
      </c>
      <c r="O368" s="7">
        <v>10000</v>
      </c>
      <c r="R368" t="s">
        <v>682</v>
      </c>
      <c r="S368" t="s">
        <v>654</v>
      </c>
      <c r="T368" s="11">
        <v>-0.10249999999999999</v>
      </c>
      <c r="U368" t="s">
        <v>190</v>
      </c>
      <c r="V368" t="s">
        <v>926</v>
      </c>
      <c r="W368" t="s">
        <v>927</v>
      </c>
      <c r="X368" t="s">
        <v>686</v>
      </c>
      <c r="Y368" t="s">
        <v>659</v>
      </c>
      <c r="Z368" t="s">
        <v>687</v>
      </c>
      <c r="AA368">
        <v>96045266</v>
      </c>
      <c r="AB368" t="s">
        <v>226</v>
      </c>
      <c r="AC368">
        <v>53350</v>
      </c>
      <c r="AD368" s="5">
        <v>37043.875</v>
      </c>
      <c r="AE368" s="5">
        <v>37072.875</v>
      </c>
    </row>
    <row r="369" spans="1:31" x14ac:dyDescent="0.25">
      <c r="A369" s="71">
        <f t="shared" si="24"/>
        <v>37027</v>
      </c>
      <c r="B369" s="71" t="str">
        <f t="shared" si="25"/>
        <v>US East Power</v>
      </c>
      <c r="C369" s="72">
        <f t="shared" si="26"/>
        <v>24000</v>
      </c>
      <c r="D369" s="72">
        <f t="shared" si="20"/>
        <v>120</v>
      </c>
      <c r="E369" s="3">
        <v>1256122</v>
      </c>
      <c r="F369" s="5">
        <v>37027.552083333336</v>
      </c>
      <c r="G369" t="s">
        <v>736</v>
      </c>
      <c r="H369" t="s">
        <v>734</v>
      </c>
      <c r="I369" t="s">
        <v>649</v>
      </c>
      <c r="K369" t="s">
        <v>650</v>
      </c>
      <c r="L369" t="s">
        <v>690</v>
      </c>
      <c r="M369">
        <v>33277</v>
      </c>
      <c r="N369" t="s">
        <v>737</v>
      </c>
      <c r="P369" s="7">
        <v>50</v>
      </c>
      <c r="R369" t="s">
        <v>653</v>
      </c>
      <c r="S369" t="s">
        <v>654</v>
      </c>
      <c r="T369" s="11">
        <v>36.9</v>
      </c>
      <c r="U369" t="s">
        <v>227</v>
      </c>
      <c r="V369" t="s">
        <v>739</v>
      </c>
      <c r="W369" t="s">
        <v>740</v>
      </c>
      <c r="X369" t="s">
        <v>658</v>
      </c>
      <c r="Y369" t="s">
        <v>659</v>
      </c>
      <c r="Z369" t="s">
        <v>660</v>
      </c>
      <c r="AA369">
        <v>96004396</v>
      </c>
      <c r="AB369">
        <v>613204.1</v>
      </c>
      <c r="AC369">
        <v>64245</v>
      </c>
      <c r="AD369" s="5">
        <v>37135.710416666669</v>
      </c>
      <c r="AE369" s="5">
        <v>37164.710416666669</v>
      </c>
    </row>
    <row r="370" spans="1:31" x14ac:dyDescent="0.25">
      <c r="A370" s="71">
        <f t="shared" si="24"/>
        <v>37027</v>
      </c>
      <c r="B370" s="71" t="str">
        <f t="shared" si="25"/>
        <v>Natural Gas</v>
      </c>
      <c r="C370" s="72">
        <f t="shared" si="26"/>
        <v>150000</v>
      </c>
      <c r="D370" s="72">
        <f t="shared" si="20"/>
        <v>37.5</v>
      </c>
      <c r="E370" s="3">
        <v>1256667</v>
      </c>
      <c r="F370" s="5">
        <v>37027.588194444441</v>
      </c>
      <c r="G370" t="s">
        <v>768</v>
      </c>
      <c r="H370" t="s">
        <v>734</v>
      </c>
      <c r="I370" t="s">
        <v>649</v>
      </c>
      <c r="K370" t="s">
        <v>679</v>
      </c>
      <c r="L370" t="s">
        <v>680</v>
      </c>
      <c r="M370">
        <v>38623</v>
      </c>
      <c r="N370" t="s">
        <v>228</v>
      </c>
      <c r="P370" s="7">
        <v>5000</v>
      </c>
      <c r="R370" t="s">
        <v>682</v>
      </c>
      <c r="S370" t="s">
        <v>654</v>
      </c>
      <c r="T370" s="11">
        <v>-8.5000000000000006E-2</v>
      </c>
      <c r="U370" t="s">
        <v>760</v>
      </c>
      <c r="V370" t="s">
        <v>761</v>
      </c>
      <c r="W370" t="s">
        <v>762</v>
      </c>
      <c r="X370" t="s">
        <v>686</v>
      </c>
      <c r="Y370" t="s">
        <v>659</v>
      </c>
      <c r="Z370" t="s">
        <v>687</v>
      </c>
      <c r="AA370">
        <v>96011840</v>
      </c>
      <c r="AB370" t="s">
        <v>229</v>
      </c>
      <c r="AC370">
        <v>57508</v>
      </c>
      <c r="AD370" s="5">
        <v>37043.875</v>
      </c>
      <c r="AE370" s="5">
        <v>37072.875</v>
      </c>
    </row>
    <row r="371" spans="1:31" x14ac:dyDescent="0.25">
      <c r="A371" s="71">
        <f t="shared" si="24"/>
        <v>37027</v>
      </c>
      <c r="B371" s="71" t="str">
        <f t="shared" si="25"/>
        <v>Natural Gas</v>
      </c>
      <c r="C371" s="72">
        <f t="shared" si="26"/>
        <v>300000</v>
      </c>
      <c r="D371" s="72">
        <f t="shared" si="20"/>
        <v>75</v>
      </c>
      <c r="E371" s="3">
        <v>1256905</v>
      </c>
      <c r="F371" s="5">
        <v>37027.663888888892</v>
      </c>
      <c r="G371" t="s">
        <v>816</v>
      </c>
      <c r="H371" t="s">
        <v>198</v>
      </c>
      <c r="I371" t="s">
        <v>649</v>
      </c>
      <c r="K371" t="s">
        <v>679</v>
      </c>
      <c r="L371" t="s">
        <v>696</v>
      </c>
      <c r="M371">
        <v>42364</v>
      </c>
      <c r="N371" t="s">
        <v>230</v>
      </c>
      <c r="O371" s="7">
        <v>10000</v>
      </c>
      <c r="R371" t="s">
        <v>682</v>
      </c>
      <c r="S371" t="s">
        <v>654</v>
      </c>
      <c r="T371" s="11">
        <v>0</v>
      </c>
      <c r="U371" t="s">
        <v>231</v>
      </c>
      <c r="V371" t="s">
        <v>776</v>
      </c>
      <c r="W371" t="s">
        <v>777</v>
      </c>
      <c r="X371" t="s">
        <v>686</v>
      </c>
      <c r="Y371" t="s">
        <v>659</v>
      </c>
      <c r="Z371" t="s">
        <v>687</v>
      </c>
      <c r="AB371" t="s">
        <v>232</v>
      </c>
      <c r="AC371">
        <v>68856</v>
      </c>
      <c r="AD371" s="5">
        <v>37043.875</v>
      </c>
      <c r="AE371" s="5">
        <v>37072.875</v>
      </c>
    </row>
    <row r="372" spans="1:31" x14ac:dyDescent="0.25">
      <c r="A372" s="71">
        <f t="shared" ref="A372:A398" si="27">DATEVALUE(TEXT(F372, "mm/dd/yy"))</f>
        <v>37028</v>
      </c>
      <c r="B372" s="71" t="str">
        <f t="shared" ref="B372:B398" si="28">IF(K372="Power",IF(Z372="Enron Canada Corp.",LEFT(L372,9),LEFT(L372,13)),K372)</f>
        <v>US East Power</v>
      </c>
      <c r="C372" s="72">
        <f t="shared" ref="C372:C398" si="29">IF(K372="Power",((AE372-AD372+1)*16*SUM(O372:P372)),((AE372-AD372+1)*SUM(O372:P372)))</f>
        <v>24000</v>
      </c>
      <c r="D372" s="72">
        <f t="shared" si="20"/>
        <v>120</v>
      </c>
      <c r="E372" s="3">
        <v>1257542</v>
      </c>
      <c r="F372" s="5">
        <v>37028.278912037</v>
      </c>
      <c r="G372" t="s">
        <v>814</v>
      </c>
      <c r="H372" t="s">
        <v>648</v>
      </c>
      <c r="I372" t="s">
        <v>649</v>
      </c>
      <c r="K372" t="s">
        <v>650</v>
      </c>
      <c r="L372" t="s">
        <v>690</v>
      </c>
      <c r="M372">
        <v>32554</v>
      </c>
      <c r="N372" t="s">
        <v>729</v>
      </c>
      <c r="O372" s="7">
        <v>50</v>
      </c>
      <c r="R372" t="s">
        <v>653</v>
      </c>
      <c r="S372" t="s">
        <v>654</v>
      </c>
      <c r="T372" s="11">
        <v>61</v>
      </c>
      <c r="U372" t="s">
        <v>709</v>
      </c>
      <c r="V372" t="s">
        <v>710</v>
      </c>
      <c r="W372" t="s">
        <v>731</v>
      </c>
      <c r="X372" t="s">
        <v>658</v>
      </c>
      <c r="Y372" t="s">
        <v>659</v>
      </c>
      <c r="Z372" t="s">
        <v>660</v>
      </c>
      <c r="AA372">
        <v>96057479</v>
      </c>
      <c r="AB372">
        <v>613639.1</v>
      </c>
      <c r="AC372">
        <v>55134</v>
      </c>
      <c r="AD372" s="5">
        <v>37043.591666666704</v>
      </c>
      <c r="AE372" s="5">
        <v>37072.591666666704</v>
      </c>
    </row>
    <row r="373" spans="1:31" x14ac:dyDescent="0.25">
      <c r="A373" s="71">
        <f t="shared" si="27"/>
        <v>37028</v>
      </c>
      <c r="B373" s="71" t="str">
        <f t="shared" si="28"/>
        <v>US East Power</v>
      </c>
      <c r="C373" s="72">
        <f t="shared" si="29"/>
        <v>24000</v>
      </c>
      <c r="D373" s="72">
        <f t="shared" si="20"/>
        <v>120</v>
      </c>
      <c r="E373" s="3">
        <v>1257549</v>
      </c>
      <c r="F373" s="5">
        <v>37028.280428240701</v>
      </c>
      <c r="G373" t="s">
        <v>814</v>
      </c>
      <c r="H373" t="s">
        <v>648</v>
      </c>
      <c r="I373" t="s">
        <v>649</v>
      </c>
      <c r="K373" t="s">
        <v>650</v>
      </c>
      <c r="L373" t="s">
        <v>690</v>
      </c>
      <c r="M373">
        <v>32554</v>
      </c>
      <c r="N373" t="s">
        <v>729</v>
      </c>
      <c r="O373" s="7">
        <v>50</v>
      </c>
      <c r="R373" t="s">
        <v>653</v>
      </c>
      <c r="S373" t="s">
        <v>654</v>
      </c>
      <c r="T373" s="11">
        <v>60.75</v>
      </c>
      <c r="U373" t="s">
        <v>709</v>
      </c>
      <c r="V373" t="s">
        <v>710</v>
      </c>
      <c r="W373" t="s">
        <v>731</v>
      </c>
      <c r="X373" t="s">
        <v>658</v>
      </c>
      <c r="Y373" t="s">
        <v>659</v>
      </c>
      <c r="Z373" t="s">
        <v>660</v>
      </c>
      <c r="AA373">
        <v>96057479</v>
      </c>
      <c r="AB373">
        <v>613645.1</v>
      </c>
      <c r="AC373">
        <v>55134</v>
      </c>
      <c r="AD373" s="5">
        <v>37043.591666666704</v>
      </c>
      <c r="AE373" s="5">
        <v>37072.591666666704</v>
      </c>
    </row>
    <row r="374" spans="1:31" x14ac:dyDescent="0.25">
      <c r="A374" s="71">
        <f t="shared" si="27"/>
        <v>37028</v>
      </c>
      <c r="B374" s="71" t="str">
        <f t="shared" si="28"/>
        <v>US East Power</v>
      </c>
      <c r="C374" s="72">
        <f t="shared" si="29"/>
        <v>24000</v>
      </c>
      <c r="D374" s="72">
        <f t="shared" si="20"/>
        <v>120</v>
      </c>
      <c r="E374" s="3">
        <v>1257585</v>
      </c>
      <c r="F374" s="5">
        <v>37028.285266203697</v>
      </c>
      <c r="G374" t="s">
        <v>814</v>
      </c>
      <c r="H374" t="s">
        <v>648</v>
      </c>
      <c r="I374" t="s">
        <v>649</v>
      </c>
      <c r="K374" t="s">
        <v>650</v>
      </c>
      <c r="L374" t="s">
        <v>690</v>
      </c>
      <c r="M374">
        <v>32554</v>
      </c>
      <c r="N374" t="s">
        <v>729</v>
      </c>
      <c r="O374" s="7">
        <v>50</v>
      </c>
      <c r="R374" t="s">
        <v>653</v>
      </c>
      <c r="S374" t="s">
        <v>654</v>
      </c>
      <c r="T374" s="11">
        <v>60.5</v>
      </c>
      <c r="U374" t="s">
        <v>709</v>
      </c>
      <c r="V374" t="s">
        <v>710</v>
      </c>
      <c r="W374" t="s">
        <v>731</v>
      </c>
      <c r="X374" t="s">
        <v>658</v>
      </c>
      <c r="Y374" t="s">
        <v>659</v>
      </c>
      <c r="Z374" t="s">
        <v>660</v>
      </c>
      <c r="AA374">
        <v>96057479</v>
      </c>
      <c r="AB374">
        <v>613676.1</v>
      </c>
      <c r="AC374">
        <v>55134</v>
      </c>
      <c r="AD374" s="5">
        <v>37043.591666666704</v>
      </c>
      <c r="AE374" s="5">
        <v>37072.591666666704</v>
      </c>
    </row>
    <row r="375" spans="1:31" x14ac:dyDescent="0.25">
      <c r="A375" s="71">
        <f t="shared" si="27"/>
        <v>37028</v>
      </c>
      <c r="B375" s="71" t="str">
        <f t="shared" si="28"/>
        <v>US East Power</v>
      </c>
      <c r="C375" s="72">
        <f t="shared" si="29"/>
        <v>4000</v>
      </c>
      <c r="D375" s="72">
        <f t="shared" si="20"/>
        <v>20</v>
      </c>
      <c r="E375" s="3">
        <v>1257590</v>
      </c>
      <c r="F375" s="5">
        <v>37028.285810185203</v>
      </c>
      <c r="G375" t="s">
        <v>79</v>
      </c>
      <c r="H375" t="s">
        <v>734</v>
      </c>
      <c r="I375" t="s">
        <v>649</v>
      </c>
      <c r="K375" t="s">
        <v>650</v>
      </c>
      <c r="L375" t="s">
        <v>690</v>
      </c>
      <c r="M375">
        <v>29089</v>
      </c>
      <c r="N375" t="s">
        <v>237</v>
      </c>
      <c r="O375" s="7">
        <v>50</v>
      </c>
      <c r="R375" t="s">
        <v>653</v>
      </c>
      <c r="S375" t="s">
        <v>654</v>
      </c>
      <c r="T375" s="11">
        <v>39</v>
      </c>
      <c r="U375" t="s">
        <v>766</v>
      </c>
      <c r="V375" t="s">
        <v>710</v>
      </c>
      <c r="W375" t="s">
        <v>711</v>
      </c>
      <c r="X375" t="s">
        <v>658</v>
      </c>
      <c r="Y375" t="s">
        <v>659</v>
      </c>
      <c r="Z375" t="s">
        <v>660</v>
      </c>
      <c r="AB375">
        <v>613683.1</v>
      </c>
      <c r="AC375">
        <v>27457</v>
      </c>
      <c r="AD375" s="5">
        <v>37032.875</v>
      </c>
      <c r="AE375" s="5">
        <v>37036.875</v>
      </c>
    </row>
    <row r="376" spans="1:31" x14ac:dyDescent="0.25">
      <c r="A376" s="71">
        <f t="shared" si="27"/>
        <v>37028</v>
      </c>
      <c r="B376" s="71" t="str">
        <f t="shared" si="28"/>
        <v>US East Power</v>
      </c>
      <c r="C376" s="72">
        <f t="shared" si="29"/>
        <v>4000</v>
      </c>
      <c r="D376" s="72">
        <f t="shared" si="20"/>
        <v>20</v>
      </c>
      <c r="E376" s="3">
        <v>1257607</v>
      </c>
      <c r="F376" s="5">
        <v>37028.286967592598</v>
      </c>
      <c r="G376" t="s">
        <v>79</v>
      </c>
      <c r="H376" t="s">
        <v>734</v>
      </c>
      <c r="I376" t="s">
        <v>649</v>
      </c>
      <c r="K376" t="s">
        <v>650</v>
      </c>
      <c r="L376" t="s">
        <v>690</v>
      </c>
      <c r="M376">
        <v>29089</v>
      </c>
      <c r="N376" t="s">
        <v>237</v>
      </c>
      <c r="O376" s="7">
        <v>50</v>
      </c>
      <c r="R376" t="s">
        <v>653</v>
      </c>
      <c r="S376" t="s">
        <v>654</v>
      </c>
      <c r="T376" s="11">
        <v>39</v>
      </c>
      <c r="U376" t="s">
        <v>766</v>
      </c>
      <c r="V376" t="s">
        <v>710</v>
      </c>
      <c r="W376" t="s">
        <v>711</v>
      </c>
      <c r="X376" t="s">
        <v>658</v>
      </c>
      <c r="Y376" t="s">
        <v>659</v>
      </c>
      <c r="Z376" t="s">
        <v>660</v>
      </c>
      <c r="AB376">
        <v>613694.1</v>
      </c>
      <c r="AC376">
        <v>27457</v>
      </c>
      <c r="AD376" s="5">
        <v>37032.875</v>
      </c>
      <c r="AE376" s="5">
        <v>37036.875</v>
      </c>
    </row>
    <row r="377" spans="1:31" x14ac:dyDescent="0.25">
      <c r="A377" s="71">
        <f t="shared" si="27"/>
        <v>37028</v>
      </c>
      <c r="B377" s="71" t="str">
        <f t="shared" si="28"/>
        <v>US East Power</v>
      </c>
      <c r="C377" s="72">
        <f t="shared" si="29"/>
        <v>800</v>
      </c>
      <c r="D377" s="72">
        <f t="shared" si="20"/>
        <v>4</v>
      </c>
      <c r="E377" s="3">
        <v>1257956</v>
      </c>
      <c r="F377" s="5">
        <v>37028.324027777802</v>
      </c>
      <c r="G377" t="s">
        <v>207</v>
      </c>
      <c r="H377" t="s">
        <v>238</v>
      </c>
      <c r="I377" t="s">
        <v>649</v>
      </c>
      <c r="K377" t="s">
        <v>650</v>
      </c>
      <c r="L377" t="s">
        <v>690</v>
      </c>
      <c r="M377">
        <v>29088</v>
      </c>
      <c r="N377" t="s">
        <v>239</v>
      </c>
      <c r="O377" s="7">
        <v>50</v>
      </c>
      <c r="R377" t="s">
        <v>653</v>
      </c>
      <c r="S377" t="s">
        <v>654</v>
      </c>
      <c r="T377" s="11">
        <v>38.799999999999997</v>
      </c>
      <c r="U377" t="s">
        <v>209</v>
      </c>
      <c r="V377" t="s">
        <v>710</v>
      </c>
      <c r="W377" t="s">
        <v>711</v>
      </c>
      <c r="X377" t="s">
        <v>658</v>
      </c>
      <c r="Y377" t="s">
        <v>659</v>
      </c>
      <c r="Z377" t="s">
        <v>660</v>
      </c>
      <c r="AA377">
        <v>96047472</v>
      </c>
      <c r="AB377">
        <v>613821.1</v>
      </c>
      <c r="AC377">
        <v>71243</v>
      </c>
      <c r="AD377" s="5">
        <v>37029.875</v>
      </c>
      <c r="AE377" s="5">
        <v>37029.875</v>
      </c>
    </row>
    <row r="378" spans="1:31" x14ac:dyDescent="0.25">
      <c r="A378" s="71">
        <f t="shared" si="27"/>
        <v>37028</v>
      </c>
      <c r="B378" s="71" t="str">
        <f t="shared" si="28"/>
        <v>US West Power</v>
      </c>
      <c r="C378" s="72">
        <f t="shared" si="29"/>
        <v>800</v>
      </c>
      <c r="D378" s="72">
        <f t="shared" si="20"/>
        <v>6</v>
      </c>
      <c r="E378" s="3">
        <v>1258332</v>
      </c>
      <c r="F378" s="5">
        <v>37028.342025462996</v>
      </c>
      <c r="G378" t="s">
        <v>902</v>
      </c>
      <c r="H378" t="s">
        <v>734</v>
      </c>
      <c r="I378" t="s">
        <v>649</v>
      </c>
      <c r="K378" t="s">
        <v>650</v>
      </c>
      <c r="L378" t="s">
        <v>662</v>
      </c>
      <c r="M378">
        <v>29487</v>
      </c>
      <c r="N378" t="s">
        <v>240</v>
      </c>
      <c r="P378" s="7">
        <v>25</v>
      </c>
      <c r="R378" t="s">
        <v>653</v>
      </c>
      <c r="S378" t="s">
        <v>654</v>
      </c>
      <c r="T378" s="11">
        <v>165</v>
      </c>
      <c r="U378" t="s">
        <v>735</v>
      </c>
      <c r="V378" t="s">
        <v>930</v>
      </c>
      <c r="W378" t="s">
        <v>671</v>
      </c>
      <c r="X378" t="s">
        <v>658</v>
      </c>
      <c r="Y378" t="s">
        <v>659</v>
      </c>
      <c r="Z378" t="s">
        <v>660</v>
      </c>
      <c r="AA378">
        <v>96060365</v>
      </c>
      <c r="AB378">
        <v>613916.1</v>
      </c>
      <c r="AC378">
        <v>12</v>
      </c>
      <c r="AD378" s="5">
        <v>37029.875</v>
      </c>
      <c r="AE378" s="5">
        <v>37030.875</v>
      </c>
    </row>
    <row r="379" spans="1:31" x14ac:dyDescent="0.25">
      <c r="A379" s="71">
        <f t="shared" si="27"/>
        <v>37028</v>
      </c>
      <c r="B379" s="71" t="str">
        <f t="shared" si="28"/>
        <v>US West Power</v>
      </c>
      <c r="C379" s="72">
        <f t="shared" si="29"/>
        <v>320</v>
      </c>
      <c r="D379" s="72">
        <f t="shared" si="20"/>
        <v>2.4</v>
      </c>
      <c r="E379" s="3">
        <v>1258345</v>
      </c>
      <c r="F379" s="5">
        <v>37028.342650462997</v>
      </c>
      <c r="G379" t="s">
        <v>902</v>
      </c>
      <c r="H379" t="s">
        <v>734</v>
      </c>
      <c r="I379" t="s">
        <v>649</v>
      </c>
      <c r="K379" t="s">
        <v>650</v>
      </c>
      <c r="L379" t="s">
        <v>662</v>
      </c>
      <c r="M379">
        <v>48326</v>
      </c>
      <c r="N379" t="s">
        <v>241</v>
      </c>
      <c r="P379" s="7">
        <v>10</v>
      </c>
      <c r="R379" t="s">
        <v>653</v>
      </c>
      <c r="S379" t="s">
        <v>654</v>
      </c>
      <c r="T379" s="11">
        <v>162</v>
      </c>
      <c r="U379" t="s">
        <v>735</v>
      </c>
      <c r="V379" t="s">
        <v>58</v>
      </c>
      <c r="W379" t="s">
        <v>671</v>
      </c>
      <c r="X379" t="s">
        <v>658</v>
      </c>
      <c r="Y379" t="s">
        <v>659</v>
      </c>
      <c r="Z379" t="s">
        <v>660</v>
      </c>
      <c r="AA379">
        <v>96060365</v>
      </c>
      <c r="AB379">
        <v>613922.1</v>
      </c>
      <c r="AC379">
        <v>12</v>
      </c>
      <c r="AD379" s="5">
        <v>37029.875</v>
      </c>
      <c r="AE379" s="5">
        <v>37030.875</v>
      </c>
    </row>
    <row r="380" spans="1:31" x14ac:dyDescent="0.25">
      <c r="A380" s="71">
        <f t="shared" si="27"/>
        <v>37028</v>
      </c>
      <c r="B380" s="71" t="str">
        <f t="shared" si="28"/>
        <v>US West Power</v>
      </c>
      <c r="C380" s="72">
        <f t="shared" si="29"/>
        <v>800</v>
      </c>
      <c r="D380" s="72">
        <f t="shared" si="20"/>
        <v>6</v>
      </c>
      <c r="E380" s="3">
        <v>1258346</v>
      </c>
      <c r="F380" s="5">
        <v>37028.342708333301</v>
      </c>
      <c r="G380" t="s">
        <v>902</v>
      </c>
      <c r="H380" t="s">
        <v>734</v>
      </c>
      <c r="I380" t="s">
        <v>649</v>
      </c>
      <c r="K380" t="s">
        <v>650</v>
      </c>
      <c r="L380" t="s">
        <v>662</v>
      </c>
      <c r="M380">
        <v>29487</v>
      </c>
      <c r="N380" t="s">
        <v>240</v>
      </c>
      <c r="P380" s="7">
        <v>25</v>
      </c>
      <c r="R380" t="s">
        <v>653</v>
      </c>
      <c r="S380" t="s">
        <v>654</v>
      </c>
      <c r="T380" s="11">
        <v>165</v>
      </c>
      <c r="U380" t="s">
        <v>735</v>
      </c>
      <c r="V380" t="s">
        <v>930</v>
      </c>
      <c r="W380" t="s">
        <v>671</v>
      </c>
      <c r="X380" t="s">
        <v>658</v>
      </c>
      <c r="Y380" t="s">
        <v>659</v>
      </c>
      <c r="Z380" t="s">
        <v>660</v>
      </c>
      <c r="AA380">
        <v>96060365</v>
      </c>
      <c r="AB380">
        <v>613923.1</v>
      </c>
      <c r="AC380">
        <v>12</v>
      </c>
      <c r="AD380" s="5">
        <v>37029.875</v>
      </c>
      <c r="AE380" s="5">
        <v>37030.875</v>
      </c>
    </row>
    <row r="381" spans="1:31" x14ac:dyDescent="0.25">
      <c r="A381" s="71">
        <f t="shared" si="27"/>
        <v>37028</v>
      </c>
      <c r="B381" s="71" t="str">
        <f t="shared" si="28"/>
        <v>US West Power</v>
      </c>
      <c r="C381" s="72">
        <f t="shared" si="29"/>
        <v>800</v>
      </c>
      <c r="D381" s="72">
        <f t="shared" si="20"/>
        <v>6</v>
      </c>
      <c r="E381" s="3">
        <v>1258379</v>
      </c>
      <c r="F381" s="5">
        <v>37028.344085648103</v>
      </c>
      <c r="G381" t="s">
        <v>902</v>
      </c>
      <c r="H381" t="s">
        <v>734</v>
      </c>
      <c r="I381" t="s">
        <v>649</v>
      </c>
      <c r="K381" t="s">
        <v>650</v>
      </c>
      <c r="L381" t="s">
        <v>662</v>
      </c>
      <c r="M381">
        <v>29383</v>
      </c>
      <c r="N381" t="s">
        <v>242</v>
      </c>
      <c r="P381" s="7">
        <v>25</v>
      </c>
      <c r="R381" t="s">
        <v>653</v>
      </c>
      <c r="S381" t="s">
        <v>654</v>
      </c>
      <c r="T381" s="11">
        <v>72</v>
      </c>
      <c r="U381" t="s">
        <v>735</v>
      </c>
      <c r="V381" t="s">
        <v>906</v>
      </c>
      <c r="W381" t="s">
        <v>671</v>
      </c>
      <c r="X381" t="s">
        <v>658</v>
      </c>
      <c r="Y381" t="s">
        <v>659</v>
      </c>
      <c r="Z381" t="s">
        <v>660</v>
      </c>
      <c r="AA381">
        <v>96060365</v>
      </c>
      <c r="AB381">
        <v>613941.1</v>
      </c>
      <c r="AC381">
        <v>12</v>
      </c>
      <c r="AD381" s="5">
        <v>37029.875</v>
      </c>
      <c r="AE381" s="5">
        <v>37030.875</v>
      </c>
    </row>
    <row r="382" spans="1:31" x14ac:dyDescent="0.25">
      <c r="A382" s="71">
        <f t="shared" si="27"/>
        <v>37028</v>
      </c>
      <c r="B382" s="71" t="str">
        <f t="shared" si="28"/>
        <v>US West Power</v>
      </c>
      <c r="C382" s="72">
        <f t="shared" si="29"/>
        <v>800</v>
      </c>
      <c r="D382" s="72">
        <f t="shared" si="20"/>
        <v>6</v>
      </c>
      <c r="E382" s="3">
        <v>1258506</v>
      </c>
      <c r="F382" s="5">
        <v>37028.350289351903</v>
      </c>
      <c r="G382" t="s">
        <v>902</v>
      </c>
      <c r="H382" t="s">
        <v>734</v>
      </c>
      <c r="I382" t="s">
        <v>649</v>
      </c>
      <c r="K382" t="s">
        <v>650</v>
      </c>
      <c r="L382" t="s">
        <v>662</v>
      </c>
      <c r="M382">
        <v>29487</v>
      </c>
      <c r="N382" t="s">
        <v>240</v>
      </c>
      <c r="P382" s="7">
        <v>25</v>
      </c>
      <c r="R382" t="s">
        <v>653</v>
      </c>
      <c r="S382" t="s">
        <v>654</v>
      </c>
      <c r="T382" s="11">
        <v>164</v>
      </c>
      <c r="U382" t="s">
        <v>735</v>
      </c>
      <c r="V382" t="s">
        <v>930</v>
      </c>
      <c r="W382" t="s">
        <v>671</v>
      </c>
      <c r="X382" t="s">
        <v>658</v>
      </c>
      <c r="Y382" t="s">
        <v>659</v>
      </c>
      <c r="Z382" t="s">
        <v>660</v>
      </c>
      <c r="AA382">
        <v>96060365</v>
      </c>
      <c r="AB382">
        <v>613973.1</v>
      </c>
      <c r="AC382">
        <v>12</v>
      </c>
      <c r="AD382" s="5">
        <v>37029.875</v>
      </c>
      <c r="AE382" s="5">
        <v>37030.875</v>
      </c>
    </row>
    <row r="383" spans="1:31" x14ac:dyDescent="0.25">
      <c r="A383" s="71">
        <f t="shared" si="27"/>
        <v>37028</v>
      </c>
      <c r="B383" s="71" t="str">
        <f t="shared" si="28"/>
        <v>US West Power</v>
      </c>
      <c r="C383" s="72">
        <f t="shared" si="29"/>
        <v>320</v>
      </c>
      <c r="D383" s="72">
        <f t="shared" si="20"/>
        <v>2.4</v>
      </c>
      <c r="E383" s="3">
        <v>1258574</v>
      </c>
      <c r="F383" s="5">
        <v>37028.3530902778</v>
      </c>
      <c r="G383" t="s">
        <v>902</v>
      </c>
      <c r="H383" t="s">
        <v>734</v>
      </c>
      <c r="I383" t="s">
        <v>649</v>
      </c>
      <c r="K383" t="s">
        <v>650</v>
      </c>
      <c r="L383" t="s">
        <v>662</v>
      </c>
      <c r="M383">
        <v>48328</v>
      </c>
      <c r="N383" t="s">
        <v>243</v>
      </c>
      <c r="P383" s="7">
        <v>10</v>
      </c>
      <c r="R383" t="s">
        <v>653</v>
      </c>
      <c r="S383" t="s">
        <v>654</v>
      </c>
      <c r="T383" s="11">
        <v>77</v>
      </c>
      <c r="U383" t="s">
        <v>735</v>
      </c>
      <c r="V383" t="s">
        <v>58</v>
      </c>
      <c r="W383" t="s">
        <v>671</v>
      </c>
      <c r="X383" t="s">
        <v>658</v>
      </c>
      <c r="Y383" t="s">
        <v>659</v>
      </c>
      <c r="Z383" t="s">
        <v>660</v>
      </c>
      <c r="AA383">
        <v>96060365</v>
      </c>
      <c r="AB383">
        <v>613999.1</v>
      </c>
      <c r="AC383">
        <v>12</v>
      </c>
      <c r="AD383" s="5">
        <v>37029.875</v>
      </c>
      <c r="AE383" s="5">
        <v>37030.875</v>
      </c>
    </row>
    <row r="384" spans="1:31" x14ac:dyDescent="0.25">
      <c r="A384" s="71">
        <f t="shared" si="27"/>
        <v>37028</v>
      </c>
      <c r="B384" s="71" t="str">
        <f t="shared" si="28"/>
        <v>Natural Gas</v>
      </c>
      <c r="C384" s="72">
        <f t="shared" si="29"/>
        <v>2140000</v>
      </c>
      <c r="D384" s="72">
        <f t="shared" si="20"/>
        <v>535</v>
      </c>
      <c r="E384" s="3">
        <v>1258775</v>
      </c>
      <c r="F384" s="5">
        <v>37028.360474537003</v>
      </c>
      <c r="G384" t="s">
        <v>899</v>
      </c>
      <c r="H384" t="s">
        <v>734</v>
      </c>
      <c r="I384" t="s">
        <v>649</v>
      </c>
      <c r="K384" t="s">
        <v>679</v>
      </c>
      <c r="L384" t="s">
        <v>680</v>
      </c>
      <c r="M384">
        <v>41701</v>
      </c>
      <c r="N384" t="s">
        <v>129</v>
      </c>
      <c r="P384" s="7">
        <v>10000</v>
      </c>
      <c r="R384" t="s">
        <v>682</v>
      </c>
      <c r="S384" t="s">
        <v>654</v>
      </c>
      <c r="T384" s="11">
        <v>0.16</v>
      </c>
      <c r="U384" t="s">
        <v>760</v>
      </c>
      <c r="V384" t="s">
        <v>806</v>
      </c>
      <c r="W384" t="s">
        <v>798</v>
      </c>
      <c r="X384" t="s">
        <v>686</v>
      </c>
      <c r="Y384" t="s">
        <v>659</v>
      </c>
      <c r="Z384" t="s">
        <v>687</v>
      </c>
      <c r="AA384">
        <v>95000199</v>
      </c>
      <c r="AB384" t="s">
        <v>244</v>
      </c>
      <c r="AC384">
        <v>61981</v>
      </c>
      <c r="AD384" s="5">
        <v>37347</v>
      </c>
      <c r="AE384" s="5">
        <v>37560</v>
      </c>
    </row>
    <row r="385" spans="1:31" x14ac:dyDescent="0.25">
      <c r="A385" s="71">
        <f t="shared" si="27"/>
        <v>37028</v>
      </c>
      <c r="B385" s="71" t="str">
        <f t="shared" si="28"/>
        <v>US East Power</v>
      </c>
      <c r="C385" s="72">
        <f t="shared" si="29"/>
        <v>4000</v>
      </c>
      <c r="D385" s="72">
        <f t="shared" si="20"/>
        <v>20</v>
      </c>
      <c r="E385" s="3">
        <v>1258893</v>
      </c>
      <c r="F385" s="5">
        <v>37028.362800925897</v>
      </c>
      <c r="G385" t="s">
        <v>661</v>
      </c>
      <c r="H385" t="s">
        <v>734</v>
      </c>
      <c r="I385" t="s">
        <v>649</v>
      </c>
      <c r="K385" t="s">
        <v>650</v>
      </c>
      <c r="L385" t="s">
        <v>690</v>
      </c>
      <c r="M385">
        <v>29063</v>
      </c>
      <c r="N385" t="s">
        <v>195</v>
      </c>
      <c r="O385" s="7">
        <v>50</v>
      </c>
      <c r="R385" t="s">
        <v>653</v>
      </c>
      <c r="S385" t="s">
        <v>654</v>
      </c>
      <c r="T385" s="11">
        <v>33.75</v>
      </c>
      <c r="U385" t="s">
        <v>766</v>
      </c>
      <c r="V385" t="s">
        <v>245</v>
      </c>
      <c r="W385" t="s">
        <v>77</v>
      </c>
      <c r="X385" t="s">
        <v>658</v>
      </c>
      <c r="Y385" t="s">
        <v>659</v>
      </c>
      <c r="Z385" t="s">
        <v>660</v>
      </c>
      <c r="AA385">
        <v>96020035</v>
      </c>
      <c r="AB385">
        <v>614065.1</v>
      </c>
      <c r="AC385">
        <v>71108</v>
      </c>
      <c r="AD385" s="5">
        <v>37032.875</v>
      </c>
      <c r="AE385" s="5">
        <v>37036.875</v>
      </c>
    </row>
    <row r="386" spans="1:31" x14ac:dyDescent="0.25">
      <c r="A386" s="71">
        <f t="shared" si="27"/>
        <v>37028</v>
      </c>
      <c r="B386" s="71" t="str">
        <f t="shared" si="28"/>
        <v>US West Power</v>
      </c>
      <c r="C386" s="72">
        <f t="shared" si="29"/>
        <v>12000</v>
      </c>
      <c r="D386" s="72">
        <f t="shared" si="20"/>
        <v>90</v>
      </c>
      <c r="E386" s="3">
        <v>1258930</v>
      </c>
      <c r="F386" s="5">
        <v>37028.363518518498</v>
      </c>
      <c r="G386" t="s">
        <v>764</v>
      </c>
      <c r="H386" t="s">
        <v>648</v>
      </c>
      <c r="I386" t="s">
        <v>649</v>
      </c>
      <c r="K386" t="s">
        <v>650</v>
      </c>
      <c r="L386" t="s">
        <v>651</v>
      </c>
      <c r="M386">
        <v>49075</v>
      </c>
      <c r="N386" t="s">
        <v>14</v>
      </c>
      <c r="P386" s="7">
        <v>25</v>
      </c>
      <c r="R386" t="s">
        <v>653</v>
      </c>
      <c r="S386" t="s">
        <v>654</v>
      </c>
      <c r="T386" s="11">
        <v>305</v>
      </c>
      <c r="U386" t="s">
        <v>674</v>
      </c>
      <c r="V386" t="s">
        <v>677</v>
      </c>
      <c r="W386" t="s">
        <v>657</v>
      </c>
      <c r="X386" t="s">
        <v>658</v>
      </c>
      <c r="Y386" t="s">
        <v>659</v>
      </c>
      <c r="Z386" t="s">
        <v>660</v>
      </c>
      <c r="AA386">
        <v>96026964</v>
      </c>
      <c r="AB386">
        <v>614068.1</v>
      </c>
      <c r="AC386">
        <v>177</v>
      </c>
      <c r="AD386" s="5">
        <v>37043.875</v>
      </c>
      <c r="AE386" s="5">
        <v>37072.875</v>
      </c>
    </row>
    <row r="387" spans="1:31" x14ac:dyDescent="0.25">
      <c r="A387" s="71">
        <f t="shared" si="27"/>
        <v>37028</v>
      </c>
      <c r="B387" s="71" t="str">
        <f t="shared" si="28"/>
        <v>US West Power</v>
      </c>
      <c r="C387" s="72">
        <f t="shared" si="29"/>
        <v>4400</v>
      </c>
      <c r="D387" s="72">
        <f t="shared" si="20"/>
        <v>33</v>
      </c>
      <c r="E387" s="3">
        <v>1261378</v>
      </c>
      <c r="F387" s="5">
        <v>37028.4283796296</v>
      </c>
      <c r="G387" t="s">
        <v>246</v>
      </c>
      <c r="H387" t="s">
        <v>734</v>
      </c>
      <c r="I387" t="s">
        <v>649</v>
      </c>
      <c r="K387" t="s">
        <v>650</v>
      </c>
      <c r="L387" t="s">
        <v>651</v>
      </c>
      <c r="M387">
        <v>10630</v>
      </c>
      <c r="N387" t="s">
        <v>247</v>
      </c>
      <c r="O387" s="7">
        <v>25</v>
      </c>
      <c r="R387" t="s">
        <v>653</v>
      </c>
      <c r="S387" t="s">
        <v>654</v>
      </c>
      <c r="T387" s="11">
        <v>275</v>
      </c>
      <c r="U387" t="s">
        <v>735</v>
      </c>
      <c r="V387" t="s">
        <v>29</v>
      </c>
      <c r="W387" t="s">
        <v>30</v>
      </c>
      <c r="X387" t="s">
        <v>658</v>
      </c>
      <c r="Y387" t="s">
        <v>659</v>
      </c>
      <c r="Z387" t="s">
        <v>660</v>
      </c>
      <c r="AA387">
        <v>95001154</v>
      </c>
      <c r="AB387">
        <v>614239.1</v>
      </c>
      <c r="AC387">
        <v>2482</v>
      </c>
      <c r="AD387" s="5">
        <v>37032.875</v>
      </c>
      <c r="AE387" s="5">
        <v>37042.875</v>
      </c>
    </row>
    <row r="388" spans="1:31" x14ac:dyDescent="0.25">
      <c r="A388" s="71">
        <f t="shared" si="27"/>
        <v>37028</v>
      </c>
      <c r="B388" s="71" t="str">
        <f t="shared" si="28"/>
        <v>US East Power</v>
      </c>
      <c r="C388" s="72">
        <f t="shared" si="29"/>
        <v>4000</v>
      </c>
      <c r="D388" s="72">
        <f t="shared" si="20"/>
        <v>20</v>
      </c>
      <c r="E388" s="3">
        <v>1262005</v>
      </c>
      <c r="F388" s="5">
        <v>37028.487986111097</v>
      </c>
      <c r="G388" t="s">
        <v>727</v>
      </c>
      <c r="H388" t="s">
        <v>238</v>
      </c>
      <c r="I388" t="s">
        <v>649</v>
      </c>
      <c r="K388" t="s">
        <v>650</v>
      </c>
      <c r="L388" t="s">
        <v>690</v>
      </c>
      <c r="M388">
        <v>25667</v>
      </c>
      <c r="N388" t="s">
        <v>248</v>
      </c>
      <c r="P388" s="7">
        <v>50</v>
      </c>
      <c r="R388" t="s">
        <v>653</v>
      </c>
      <c r="S388" t="s">
        <v>654</v>
      </c>
      <c r="T388" s="11">
        <v>35.5</v>
      </c>
      <c r="U388" t="s">
        <v>249</v>
      </c>
      <c r="V388" t="s">
        <v>250</v>
      </c>
      <c r="W388" t="s">
        <v>251</v>
      </c>
      <c r="X388" t="s">
        <v>658</v>
      </c>
      <c r="Y388" t="s">
        <v>659</v>
      </c>
      <c r="Z388" t="s">
        <v>660</v>
      </c>
      <c r="AB388">
        <v>614336.1</v>
      </c>
      <c r="AC388">
        <v>3246</v>
      </c>
      <c r="AD388" s="5">
        <v>37032.875</v>
      </c>
      <c r="AE388" s="5">
        <v>37036.875</v>
      </c>
    </row>
    <row r="389" spans="1:31" x14ac:dyDescent="0.25">
      <c r="A389" s="71">
        <f t="shared" si="27"/>
        <v>37028</v>
      </c>
      <c r="B389" s="71" t="str">
        <f t="shared" si="28"/>
        <v>US East Power</v>
      </c>
      <c r="C389" s="72">
        <f t="shared" si="29"/>
        <v>2400</v>
      </c>
      <c r="D389" s="72">
        <f t="shared" si="20"/>
        <v>12</v>
      </c>
      <c r="E389" s="3">
        <v>1262026</v>
      </c>
      <c r="F389" s="5">
        <v>37028.4928587963</v>
      </c>
      <c r="G389" t="s">
        <v>736</v>
      </c>
      <c r="H389" t="s">
        <v>734</v>
      </c>
      <c r="I389" t="s">
        <v>649</v>
      </c>
      <c r="K389" t="s">
        <v>650</v>
      </c>
      <c r="L389" t="s">
        <v>690</v>
      </c>
      <c r="M389">
        <v>50766</v>
      </c>
      <c r="N389" t="s">
        <v>252</v>
      </c>
      <c r="O389" s="7">
        <v>50</v>
      </c>
      <c r="R389" t="s">
        <v>653</v>
      </c>
      <c r="S389" t="s">
        <v>654</v>
      </c>
      <c r="T389" s="11">
        <v>57</v>
      </c>
      <c r="U389" t="s">
        <v>781</v>
      </c>
      <c r="V389" t="s">
        <v>693</v>
      </c>
      <c r="W389" t="s">
        <v>706</v>
      </c>
      <c r="X389" t="s">
        <v>658</v>
      </c>
      <c r="Y389" t="s">
        <v>659</v>
      </c>
      <c r="Z389" t="s">
        <v>660</v>
      </c>
      <c r="AA389">
        <v>96004396</v>
      </c>
      <c r="AB389">
        <v>614342.1</v>
      </c>
      <c r="AC389">
        <v>64245</v>
      </c>
      <c r="AD389" s="5">
        <v>37040.875</v>
      </c>
      <c r="AE389" s="5">
        <v>37042.875</v>
      </c>
    </row>
    <row r="390" spans="1:31" x14ac:dyDescent="0.25">
      <c r="A390" s="71">
        <f t="shared" si="27"/>
        <v>37028</v>
      </c>
      <c r="B390" s="71" t="str">
        <f t="shared" si="28"/>
        <v>Natural Gas</v>
      </c>
      <c r="C390" s="72">
        <f t="shared" si="29"/>
        <v>300000</v>
      </c>
      <c r="D390" s="72">
        <f t="shared" si="20"/>
        <v>75</v>
      </c>
      <c r="E390" s="3">
        <v>1262079</v>
      </c>
      <c r="F390" s="5">
        <v>37028.503159722197</v>
      </c>
      <c r="G390" t="s">
        <v>802</v>
      </c>
      <c r="H390" t="s">
        <v>734</v>
      </c>
      <c r="I390" t="s">
        <v>649</v>
      </c>
      <c r="K390" t="s">
        <v>679</v>
      </c>
      <c r="L390" t="s">
        <v>696</v>
      </c>
      <c r="M390">
        <v>42364</v>
      </c>
      <c r="N390" t="s">
        <v>230</v>
      </c>
      <c r="O390" s="7">
        <v>10000</v>
      </c>
      <c r="R390" t="s">
        <v>682</v>
      </c>
      <c r="S390" t="s">
        <v>654</v>
      </c>
      <c r="T390" s="11">
        <v>0</v>
      </c>
      <c r="U390" t="s">
        <v>760</v>
      </c>
      <c r="V390" t="s">
        <v>776</v>
      </c>
      <c r="W390" t="s">
        <v>777</v>
      </c>
      <c r="X390" t="s">
        <v>686</v>
      </c>
      <c r="Y390" t="s">
        <v>659</v>
      </c>
      <c r="Z390" t="s">
        <v>687</v>
      </c>
      <c r="AA390">
        <v>95001227</v>
      </c>
      <c r="AB390" t="s">
        <v>253</v>
      </c>
      <c r="AC390">
        <v>208</v>
      </c>
      <c r="AD390" s="5">
        <v>37043.875</v>
      </c>
      <c r="AE390" s="5">
        <v>37072.875</v>
      </c>
    </row>
    <row r="391" spans="1:31" x14ac:dyDescent="0.25">
      <c r="A391" s="71">
        <f t="shared" si="27"/>
        <v>37028</v>
      </c>
      <c r="B391" s="71" t="str">
        <f t="shared" si="28"/>
        <v>US East Power</v>
      </c>
      <c r="C391" s="72">
        <f t="shared" si="29"/>
        <v>24000</v>
      </c>
      <c r="D391" s="72">
        <f t="shared" si="20"/>
        <v>120</v>
      </c>
      <c r="E391" s="3">
        <v>1262117</v>
      </c>
      <c r="F391" s="5">
        <v>37028.509317129603</v>
      </c>
      <c r="G391" t="s">
        <v>707</v>
      </c>
      <c r="H391" t="s">
        <v>648</v>
      </c>
      <c r="I391" t="s">
        <v>649</v>
      </c>
      <c r="K391" t="s">
        <v>650</v>
      </c>
      <c r="L391" t="s">
        <v>690</v>
      </c>
      <c r="M391">
        <v>32554</v>
      </c>
      <c r="N391" t="s">
        <v>729</v>
      </c>
      <c r="O391" s="7">
        <v>50</v>
      </c>
      <c r="R391" t="s">
        <v>653</v>
      </c>
      <c r="S391" t="s">
        <v>654</v>
      </c>
      <c r="T391" s="11">
        <v>61.5</v>
      </c>
      <c r="U391" t="s">
        <v>709</v>
      </c>
      <c r="V391" t="s">
        <v>710</v>
      </c>
      <c r="W391" t="s">
        <v>731</v>
      </c>
      <c r="X391" t="s">
        <v>658</v>
      </c>
      <c r="Y391" t="s">
        <v>659</v>
      </c>
      <c r="Z391" t="s">
        <v>660</v>
      </c>
      <c r="AA391">
        <v>96009016</v>
      </c>
      <c r="AB391">
        <v>614370.1</v>
      </c>
      <c r="AC391">
        <v>18</v>
      </c>
      <c r="AD391" s="5">
        <v>37043.591666666704</v>
      </c>
      <c r="AE391" s="5">
        <v>37072.591666666704</v>
      </c>
    </row>
    <row r="392" spans="1:31" x14ac:dyDescent="0.25">
      <c r="A392" s="71">
        <f t="shared" si="27"/>
        <v>37028</v>
      </c>
      <c r="B392" s="71" t="str">
        <f t="shared" si="28"/>
        <v>US East Power</v>
      </c>
      <c r="C392" s="72">
        <f t="shared" si="29"/>
        <v>4000</v>
      </c>
      <c r="D392" s="72">
        <f t="shared" si="20"/>
        <v>20</v>
      </c>
      <c r="E392" s="3">
        <v>1262225</v>
      </c>
      <c r="F392" s="5">
        <v>37028.526122685202</v>
      </c>
      <c r="G392" t="s">
        <v>52</v>
      </c>
      <c r="H392" t="s">
        <v>734</v>
      </c>
      <c r="I392" t="s">
        <v>649</v>
      </c>
      <c r="K392" t="s">
        <v>650</v>
      </c>
      <c r="L392" t="s">
        <v>690</v>
      </c>
      <c r="M392">
        <v>29063</v>
      </c>
      <c r="N392" t="s">
        <v>195</v>
      </c>
      <c r="O392" s="7">
        <v>50</v>
      </c>
      <c r="R392" t="s">
        <v>653</v>
      </c>
      <c r="S392" t="s">
        <v>654</v>
      </c>
      <c r="T392" s="11">
        <v>33</v>
      </c>
      <c r="U392" t="s">
        <v>766</v>
      </c>
      <c r="V392" t="s">
        <v>245</v>
      </c>
      <c r="W392" t="s">
        <v>77</v>
      </c>
      <c r="X392" t="s">
        <v>658</v>
      </c>
      <c r="Y392" t="s">
        <v>659</v>
      </c>
      <c r="Z392" t="s">
        <v>660</v>
      </c>
      <c r="AA392">
        <v>96056752</v>
      </c>
      <c r="AB392">
        <v>614406.1</v>
      </c>
      <c r="AC392">
        <v>3254</v>
      </c>
      <c r="AD392" s="5">
        <v>37032.875</v>
      </c>
      <c r="AE392" s="5">
        <v>37036.875</v>
      </c>
    </row>
    <row r="393" spans="1:31" x14ac:dyDescent="0.25">
      <c r="A393" s="71">
        <f t="shared" si="27"/>
        <v>37028</v>
      </c>
      <c r="B393" s="71" t="str">
        <f t="shared" si="28"/>
        <v>US East Power</v>
      </c>
      <c r="C393" s="72">
        <f t="shared" si="29"/>
        <v>24000</v>
      </c>
      <c r="D393" s="72">
        <f t="shared" si="20"/>
        <v>120</v>
      </c>
      <c r="E393" s="3">
        <v>1262318</v>
      </c>
      <c r="F393" s="5">
        <v>37028.534386574102</v>
      </c>
      <c r="G393" t="s">
        <v>736</v>
      </c>
      <c r="H393" t="s">
        <v>648</v>
      </c>
      <c r="I393" t="s">
        <v>649</v>
      </c>
      <c r="K393" t="s">
        <v>650</v>
      </c>
      <c r="L393" t="s">
        <v>690</v>
      </c>
      <c r="M393">
        <v>32554</v>
      </c>
      <c r="N393" t="s">
        <v>729</v>
      </c>
      <c r="O393" s="7">
        <v>50</v>
      </c>
      <c r="R393" t="s">
        <v>653</v>
      </c>
      <c r="S393" t="s">
        <v>654</v>
      </c>
      <c r="T393" s="11">
        <v>61</v>
      </c>
      <c r="U393" t="s">
        <v>709</v>
      </c>
      <c r="V393" t="s">
        <v>710</v>
      </c>
      <c r="W393" t="s">
        <v>731</v>
      </c>
      <c r="X393" t="s">
        <v>658</v>
      </c>
      <c r="Y393" t="s">
        <v>659</v>
      </c>
      <c r="Z393" t="s">
        <v>660</v>
      </c>
      <c r="AA393">
        <v>96004396</v>
      </c>
      <c r="AB393">
        <v>614434.1</v>
      </c>
      <c r="AC393">
        <v>64245</v>
      </c>
      <c r="AD393" s="5">
        <v>37043.591666666704</v>
      </c>
      <c r="AE393" s="5">
        <v>37072.591666666704</v>
      </c>
    </row>
    <row r="394" spans="1:31" x14ac:dyDescent="0.25">
      <c r="A394" s="71">
        <f t="shared" si="27"/>
        <v>37028</v>
      </c>
      <c r="B394" s="71" t="str">
        <f t="shared" si="28"/>
        <v>US West Power</v>
      </c>
      <c r="C394" s="72">
        <f t="shared" si="29"/>
        <v>12000</v>
      </c>
      <c r="D394" s="72">
        <f t="shared" si="20"/>
        <v>90</v>
      </c>
      <c r="E394" s="3">
        <v>1262322</v>
      </c>
      <c r="F394" s="5">
        <v>37028.534548611096</v>
      </c>
      <c r="G394" t="s">
        <v>717</v>
      </c>
      <c r="H394" t="s">
        <v>734</v>
      </c>
      <c r="I394" t="s">
        <v>649</v>
      </c>
      <c r="K394" t="s">
        <v>650</v>
      </c>
      <c r="L394" t="s">
        <v>651</v>
      </c>
      <c r="M394">
        <v>40685</v>
      </c>
      <c r="N394" t="s">
        <v>254</v>
      </c>
      <c r="P394" s="7">
        <v>25</v>
      </c>
      <c r="R394" t="s">
        <v>653</v>
      </c>
      <c r="S394" t="s">
        <v>654</v>
      </c>
      <c r="T394" s="11">
        <v>100</v>
      </c>
      <c r="U394" t="s">
        <v>735</v>
      </c>
      <c r="V394" t="s">
        <v>677</v>
      </c>
      <c r="W394" t="s">
        <v>657</v>
      </c>
      <c r="X394" t="s">
        <v>658</v>
      </c>
      <c r="Y394" t="s">
        <v>659</v>
      </c>
      <c r="Z394" t="s">
        <v>660</v>
      </c>
      <c r="AA394">
        <v>96006417</v>
      </c>
      <c r="AB394">
        <v>614436.1</v>
      </c>
      <c r="AC394">
        <v>56264</v>
      </c>
      <c r="AD394" s="5">
        <v>37043.875</v>
      </c>
      <c r="AE394" s="5">
        <v>37072.875</v>
      </c>
    </row>
    <row r="395" spans="1:31" x14ac:dyDescent="0.25">
      <c r="A395" s="71">
        <f t="shared" si="27"/>
        <v>37028</v>
      </c>
      <c r="B395" s="71" t="str">
        <f t="shared" si="28"/>
        <v>Natural Gas</v>
      </c>
      <c r="C395" s="72">
        <f t="shared" si="29"/>
        <v>150000</v>
      </c>
      <c r="D395" s="72">
        <f t="shared" si="20"/>
        <v>37.5</v>
      </c>
      <c r="E395" s="3">
        <v>1262540</v>
      </c>
      <c r="F395" s="5">
        <v>37028.548958333296</v>
      </c>
      <c r="G395" t="s">
        <v>717</v>
      </c>
      <c r="H395" t="s">
        <v>198</v>
      </c>
      <c r="I395" t="s">
        <v>649</v>
      </c>
      <c r="K395" t="s">
        <v>679</v>
      </c>
      <c r="L395" t="s">
        <v>680</v>
      </c>
      <c r="M395">
        <v>36135</v>
      </c>
      <c r="N395" t="s">
        <v>255</v>
      </c>
      <c r="P395" s="7">
        <v>5000</v>
      </c>
      <c r="R395" t="s">
        <v>682</v>
      </c>
      <c r="S395" t="s">
        <v>654</v>
      </c>
      <c r="T395" s="11">
        <v>-1.24</v>
      </c>
      <c r="U395" t="s">
        <v>256</v>
      </c>
      <c r="V395" t="s">
        <v>714</v>
      </c>
      <c r="W395" t="s">
        <v>750</v>
      </c>
      <c r="X395" t="s">
        <v>686</v>
      </c>
      <c r="Y395" t="s">
        <v>659</v>
      </c>
      <c r="Z395" t="s">
        <v>687</v>
      </c>
      <c r="AA395">
        <v>95000281</v>
      </c>
      <c r="AB395" t="s">
        <v>257</v>
      </c>
      <c r="AC395">
        <v>56264</v>
      </c>
      <c r="AD395" s="5">
        <v>37043.875</v>
      </c>
      <c r="AE395" s="5">
        <v>37072.875</v>
      </c>
    </row>
    <row r="396" spans="1:31" x14ac:dyDescent="0.25">
      <c r="A396" s="71">
        <f t="shared" si="27"/>
        <v>37028</v>
      </c>
      <c r="B396" s="71" t="str">
        <f t="shared" si="28"/>
        <v>Natural Gas</v>
      </c>
      <c r="C396" s="72">
        <f t="shared" si="29"/>
        <v>150000</v>
      </c>
      <c r="D396" s="72">
        <f t="shared" si="20"/>
        <v>37.5</v>
      </c>
      <c r="E396" s="3">
        <v>1262605</v>
      </c>
      <c r="F396" s="5">
        <v>37028.557083333297</v>
      </c>
      <c r="G396" t="s">
        <v>717</v>
      </c>
      <c r="H396" t="s">
        <v>198</v>
      </c>
      <c r="I396" t="s">
        <v>649</v>
      </c>
      <c r="K396" t="s">
        <v>679</v>
      </c>
      <c r="L396" t="s">
        <v>680</v>
      </c>
      <c r="M396">
        <v>36135</v>
      </c>
      <c r="N396" t="s">
        <v>255</v>
      </c>
      <c r="P396" s="7">
        <v>5000</v>
      </c>
      <c r="R396" t="s">
        <v>682</v>
      </c>
      <c r="S396" t="s">
        <v>654</v>
      </c>
      <c r="T396" s="11">
        <v>-1.2549999999999999</v>
      </c>
      <c r="U396" t="s">
        <v>256</v>
      </c>
      <c r="V396" t="s">
        <v>714</v>
      </c>
      <c r="W396" t="s">
        <v>750</v>
      </c>
      <c r="X396" t="s">
        <v>686</v>
      </c>
      <c r="Y396" t="s">
        <v>659</v>
      </c>
      <c r="Z396" t="s">
        <v>687</v>
      </c>
      <c r="AA396">
        <v>95000281</v>
      </c>
      <c r="AB396" t="s">
        <v>258</v>
      </c>
      <c r="AC396">
        <v>56264</v>
      </c>
      <c r="AD396" s="5">
        <v>37043.875</v>
      </c>
      <c r="AE396" s="5">
        <v>37072.875</v>
      </c>
    </row>
    <row r="397" spans="1:31" x14ac:dyDescent="0.25">
      <c r="A397" s="71">
        <f t="shared" si="27"/>
        <v>37028</v>
      </c>
      <c r="B397" s="71" t="str">
        <f t="shared" si="28"/>
        <v>Natural Gas</v>
      </c>
      <c r="C397" s="72">
        <f t="shared" si="29"/>
        <v>755000</v>
      </c>
      <c r="D397" s="72">
        <f t="shared" si="20"/>
        <v>188.75</v>
      </c>
      <c r="E397" s="3">
        <v>1262614</v>
      </c>
      <c r="F397" s="5">
        <v>37028.558634259301</v>
      </c>
      <c r="G397" t="s">
        <v>732</v>
      </c>
      <c r="H397" t="s">
        <v>198</v>
      </c>
      <c r="I397" t="s">
        <v>649</v>
      </c>
      <c r="K397" t="s">
        <v>679</v>
      </c>
      <c r="L397" t="s">
        <v>680</v>
      </c>
      <c r="M397">
        <v>36698</v>
      </c>
      <c r="N397" t="s">
        <v>713</v>
      </c>
      <c r="P397" s="7">
        <v>5000</v>
      </c>
      <c r="R397" t="s">
        <v>682</v>
      </c>
      <c r="S397" t="s">
        <v>654</v>
      </c>
      <c r="T397" s="11">
        <v>2.8</v>
      </c>
      <c r="U397" t="s">
        <v>256</v>
      </c>
      <c r="V397" t="s">
        <v>714</v>
      </c>
      <c r="W397" t="s">
        <v>750</v>
      </c>
      <c r="X397" t="s">
        <v>686</v>
      </c>
      <c r="Y397" t="s">
        <v>659</v>
      </c>
      <c r="Z397" t="s">
        <v>687</v>
      </c>
      <c r="AA397">
        <v>95000191</v>
      </c>
      <c r="AB397" t="s">
        <v>259</v>
      </c>
      <c r="AC397">
        <v>9409</v>
      </c>
      <c r="AD397" s="5">
        <v>37196</v>
      </c>
      <c r="AE397" s="5">
        <v>37346</v>
      </c>
    </row>
    <row r="398" spans="1:31" x14ac:dyDescent="0.25">
      <c r="A398" s="71">
        <f t="shared" si="27"/>
        <v>37028</v>
      </c>
      <c r="B398" s="71" t="str">
        <f t="shared" si="28"/>
        <v>US East Power</v>
      </c>
      <c r="C398" s="72">
        <f t="shared" si="29"/>
        <v>4000</v>
      </c>
      <c r="D398" s="72">
        <f t="shared" si="20"/>
        <v>20</v>
      </c>
      <c r="E398" s="3">
        <v>1262905</v>
      </c>
      <c r="F398" s="5">
        <v>37028.597928240699</v>
      </c>
      <c r="G398" t="s">
        <v>736</v>
      </c>
      <c r="H398" t="s">
        <v>734</v>
      </c>
      <c r="I398" t="s">
        <v>649</v>
      </c>
      <c r="K398" t="s">
        <v>650</v>
      </c>
      <c r="L398" t="s">
        <v>690</v>
      </c>
      <c r="M398">
        <v>29083</v>
      </c>
      <c r="N398" t="s">
        <v>133</v>
      </c>
      <c r="P398" s="7">
        <v>50</v>
      </c>
      <c r="R398" t="s">
        <v>653</v>
      </c>
      <c r="S398" t="s">
        <v>654</v>
      </c>
      <c r="T398" s="11">
        <v>54</v>
      </c>
      <c r="U398" t="s">
        <v>781</v>
      </c>
      <c r="V398" t="s">
        <v>693</v>
      </c>
      <c r="W398" t="s">
        <v>706</v>
      </c>
      <c r="X398" t="s">
        <v>658</v>
      </c>
      <c r="Y398" t="s">
        <v>659</v>
      </c>
      <c r="Z398" t="s">
        <v>660</v>
      </c>
      <c r="AA398">
        <v>96004396</v>
      </c>
      <c r="AB398">
        <v>614565.1</v>
      </c>
      <c r="AC398">
        <v>64245</v>
      </c>
      <c r="AD398" s="5">
        <v>37032.875</v>
      </c>
      <c r="AE398" s="5">
        <v>37036.875</v>
      </c>
    </row>
    <row r="399" spans="1:31" x14ac:dyDescent="0.25">
      <c r="A399" s="71">
        <f t="shared" ref="A399:A404" si="30">DATEVALUE(TEXT(F399, "mm/dd/yy"))</f>
        <v>37029</v>
      </c>
      <c r="B399" s="71" t="str">
        <f t="shared" ref="B399:B404" si="31">IF(K399="Power",IF(Z399="Enron Canada Corp.",LEFT(L399,9),LEFT(L399,13)),K399)</f>
        <v>US East Power</v>
      </c>
      <c r="C399" s="72">
        <f t="shared" ref="C399:C404" si="32">IF(K399="Power",((AE399-AD399+1)*16*SUM(O399:P399)),((AE399-AD399+1)*SUM(O399:P399)))</f>
        <v>24000</v>
      </c>
      <c r="D399" s="72">
        <f t="shared" si="20"/>
        <v>120</v>
      </c>
      <c r="E399" s="3">
        <v>1264012</v>
      </c>
      <c r="F399" s="5">
        <v>37029.308819444399</v>
      </c>
      <c r="G399" t="s">
        <v>814</v>
      </c>
      <c r="H399" t="s">
        <v>648</v>
      </c>
      <c r="I399" t="s">
        <v>649</v>
      </c>
      <c r="K399" t="s">
        <v>650</v>
      </c>
      <c r="L399" t="s">
        <v>690</v>
      </c>
      <c r="M399">
        <v>32554</v>
      </c>
      <c r="N399" t="s">
        <v>729</v>
      </c>
      <c r="P399" s="7">
        <v>50</v>
      </c>
      <c r="R399" t="s">
        <v>653</v>
      </c>
      <c r="S399" t="s">
        <v>654</v>
      </c>
      <c r="T399" s="11">
        <v>59</v>
      </c>
      <c r="U399" t="s">
        <v>709</v>
      </c>
      <c r="V399" t="s">
        <v>710</v>
      </c>
      <c r="W399" t="s">
        <v>731</v>
      </c>
      <c r="X399" t="s">
        <v>658</v>
      </c>
      <c r="Y399" t="s">
        <v>659</v>
      </c>
      <c r="Z399" t="s">
        <v>660</v>
      </c>
      <c r="AA399">
        <v>96057479</v>
      </c>
      <c r="AB399">
        <v>615009.1</v>
      </c>
      <c r="AC399">
        <v>55134</v>
      </c>
      <c r="AD399" s="5">
        <v>37043.591666666704</v>
      </c>
      <c r="AE399" s="5">
        <v>37072.591666666704</v>
      </c>
    </row>
    <row r="400" spans="1:31" x14ac:dyDescent="0.25">
      <c r="A400" s="71">
        <f t="shared" si="30"/>
        <v>37029</v>
      </c>
      <c r="B400" s="71" t="str">
        <f t="shared" si="31"/>
        <v>US West Power</v>
      </c>
      <c r="C400" s="72">
        <f t="shared" si="32"/>
        <v>400</v>
      </c>
      <c r="D400" s="72">
        <f t="shared" ref="D400:D463" si="33">VLOOKUP(H400,$A$7:$E$12,(HLOOKUP(B400,$B$5:$E$6,2,FALSE)),FALSE)*C400</f>
        <v>3</v>
      </c>
      <c r="E400" s="3">
        <v>1265001</v>
      </c>
      <c r="F400" s="5">
        <v>37029.355833333299</v>
      </c>
      <c r="G400" t="s">
        <v>902</v>
      </c>
      <c r="H400" t="s">
        <v>734</v>
      </c>
      <c r="I400" t="s">
        <v>649</v>
      </c>
      <c r="K400" t="s">
        <v>650</v>
      </c>
      <c r="L400" t="s">
        <v>662</v>
      </c>
      <c r="M400">
        <v>29487</v>
      </c>
      <c r="N400" t="s">
        <v>262</v>
      </c>
      <c r="P400" s="7">
        <v>25</v>
      </c>
      <c r="R400" t="s">
        <v>653</v>
      </c>
      <c r="S400" t="s">
        <v>654</v>
      </c>
      <c r="T400" s="11">
        <v>340</v>
      </c>
      <c r="U400" t="s">
        <v>735</v>
      </c>
      <c r="V400" t="s">
        <v>930</v>
      </c>
      <c r="W400" t="s">
        <v>671</v>
      </c>
      <c r="X400" t="s">
        <v>658</v>
      </c>
      <c r="Y400" t="s">
        <v>659</v>
      </c>
      <c r="Z400" t="s">
        <v>660</v>
      </c>
      <c r="AA400">
        <v>96060365</v>
      </c>
      <c r="AB400">
        <v>615187.1</v>
      </c>
      <c r="AC400">
        <v>12</v>
      </c>
      <c r="AD400" s="5">
        <v>37032.875</v>
      </c>
      <c r="AE400" s="5">
        <v>37032.875</v>
      </c>
    </row>
    <row r="401" spans="1:31" x14ac:dyDescent="0.25">
      <c r="A401" s="71">
        <f t="shared" si="30"/>
        <v>37029</v>
      </c>
      <c r="B401" s="71" t="str">
        <f t="shared" si="31"/>
        <v>Natural Gas</v>
      </c>
      <c r="C401" s="72">
        <f t="shared" si="32"/>
        <v>1530000</v>
      </c>
      <c r="D401" s="72">
        <f t="shared" si="33"/>
        <v>382.5</v>
      </c>
      <c r="E401" s="3">
        <v>1265457</v>
      </c>
      <c r="F401" s="5">
        <v>37029.3664236111</v>
      </c>
      <c r="G401" t="s">
        <v>719</v>
      </c>
      <c r="H401" t="s">
        <v>734</v>
      </c>
      <c r="I401" t="s">
        <v>649</v>
      </c>
      <c r="K401" t="s">
        <v>679</v>
      </c>
      <c r="L401" t="s">
        <v>680</v>
      </c>
      <c r="M401">
        <v>49209</v>
      </c>
      <c r="N401" t="s">
        <v>6</v>
      </c>
      <c r="O401" s="7">
        <v>10000</v>
      </c>
      <c r="R401" t="s">
        <v>682</v>
      </c>
      <c r="S401" t="s">
        <v>654</v>
      </c>
      <c r="T401" s="11">
        <v>-1.4999999999999999E-2</v>
      </c>
      <c r="U401" t="s">
        <v>925</v>
      </c>
      <c r="V401" t="s">
        <v>776</v>
      </c>
      <c r="W401" t="s">
        <v>777</v>
      </c>
      <c r="X401" t="s">
        <v>686</v>
      </c>
      <c r="Y401" t="s">
        <v>659</v>
      </c>
      <c r="Z401" t="s">
        <v>687</v>
      </c>
      <c r="AA401">
        <v>96045266</v>
      </c>
      <c r="AB401" t="s">
        <v>263</v>
      </c>
      <c r="AC401">
        <v>53350</v>
      </c>
      <c r="AD401" s="5">
        <v>37043</v>
      </c>
      <c r="AE401" s="5">
        <v>37195</v>
      </c>
    </row>
    <row r="402" spans="1:31" x14ac:dyDescent="0.25">
      <c r="A402" s="71">
        <f t="shared" si="30"/>
        <v>37029</v>
      </c>
      <c r="B402" s="71" t="str">
        <f t="shared" si="31"/>
        <v>US West Power</v>
      </c>
      <c r="C402" s="72">
        <f t="shared" si="32"/>
        <v>400</v>
      </c>
      <c r="D402" s="72">
        <f t="shared" si="33"/>
        <v>3</v>
      </c>
      <c r="E402" s="3">
        <v>1265476</v>
      </c>
      <c r="F402" s="5">
        <v>37029.366712962998</v>
      </c>
      <c r="G402" t="s">
        <v>902</v>
      </c>
      <c r="H402" t="s">
        <v>734</v>
      </c>
      <c r="I402" t="s">
        <v>649</v>
      </c>
      <c r="K402" t="s">
        <v>650</v>
      </c>
      <c r="L402" t="s">
        <v>662</v>
      </c>
      <c r="M402">
        <v>29487</v>
      </c>
      <c r="N402" t="s">
        <v>262</v>
      </c>
      <c r="P402" s="7">
        <v>25</v>
      </c>
      <c r="R402" t="s">
        <v>653</v>
      </c>
      <c r="S402" t="s">
        <v>654</v>
      </c>
      <c r="T402" s="11">
        <v>340</v>
      </c>
      <c r="U402" t="s">
        <v>735</v>
      </c>
      <c r="V402" t="s">
        <v>930</v>
      </c>
      <c r="W402" t="s">
        <v>671</v>
      </c>
      <c r="X402" t="s">
        <v>658</v>
      </c>
      <c r="Y402" t="s">
        <v>659</v>
      </c>
      <c r="Z402" t="s">
        <v>660</v>
      </c>
      <c r="AA402">
        <v>96060365</v>
      </c>
      <c r="AB402">
        <v>615239.1</v>
      </c>
      <c r="AC402">
        <v>12</v>
      </c>
      <c r="AD402" s="5">
        <v>37032.875</v>
      </c>
      <c r="AE402" s="5">
        <v>37032.875</v>
      </c>
    </row>
    <row r="403" spans="1:31" x14ac:dyDescent="0.25">
      <c r="A403" s="71">
        <f t="shared" si="30"/>
        <v>37029</v>
      </c>
      <c r="B403" s="71" t="str">
        <f t="shared" si="31"/>
        <v>US East Power</v>
      </c>
      <c r="C403" s="72">
        <f t="shared" si="32"/>
        <v>3200</v>
      </c>
      <c r="D403" s="72">
        <f t="shared" si="33"/>
        <v>16</v>
      </c>
      <c r="E403" s="3">
        <v>1268344</v>
      </c>
      <c r="F403" s="5">
        <v>37029.566111111097</v>
      </c>
      <c r="G403" t="s">
        <v>707</v>
      </c>
      <c r="H403" t="s">
        <v>734</v>
      </c>
      <c r="I403" t="s">
        <v>649</v>
      </c>
      <c r="K403" t="s">
        <v>650</v>
      </c>
      <c r="L403" t="s">
        <v>59</v>
      </c>
      <c r="M403">
        <v>32891</v>
      </c>
      <c r="N403" t="s">
        <v>264</v>
      </c>
      <c r="O403" s="7">
        <v>50</v>
      </c>
      <c r="R403" t="s">
        <v>653</v>
      </c>
      <c r="S403" t="s">
        <v>654</v>
      </c>
      <c r="T403" s="11">
        <v>45.5</v>
      </c>
      <c r="U403" t="s">
        <v>781</v>
      </c>
      <c r="V403" t="s">
        <v>265</v>
      </c>
      <c r="W403" t="s">
        <v>63</v>
      </c>
      <c r="X403" t="s">
        <v>658</v>
      </c>
      <c r="Y403" t="s">
        <v>659</v>
      </c>
      <c r="Z403" t="s">
        <v>660</v>
      </c>
      <c r="AA403">
        <v>96009016</v>
      </c>
      <c r="AB403">
        <v>615694.1</v>
      </c>
      <c r="AC403">
        <v>18</v>
      </c>
      <c r="AD403" s="5">
        <v>37033.875</v>
      </c>
      <c r="AE403" s="5">
        <v>37036.875</v>
      </c>
    </row>
    <row r="404" spans="1:31" x14ac:dyDescent="0.25">
      <c r="A404" s="71">
        <f t="shared" si="30"/>
        <v>37029</v>
      </c>
      <c r="B404" s="71" t="str">
        <f t="shared" si="31"/>
        <v>US East Power</v>
      </c>
      <c r="C404" s="72">
        <f t="shared" si="32"/>
        <v>24000</v>
      </c>
      <c r="D404" s="72">
        <f t="shared" si="33"/>
        <v>120</v>
      </c>
      <c r="E404" s="3">
        <v>1268673</v>
      </c>
      <c r="F404" s="5">
        <v>37029.592546296299</v>
      </c>
      <c r="G404" t="s">
        <v>814</v>
      </c>
      <c r="H404" t="s">
        <v>648</v>
      </c>
      <c r="I404" t="s">
        <v>649</v>
      </c>
      <c r="K404" t="s">
        <v>650</v>
      </c>
      <c r="L404" t="s">
        <v>690</v>
      </c>
      <c r="M404">
        <v>32554</v>
      </c>
      <c r="N404" t="s">
        <v>729</v>
      </c>
      <c r="P404" s="7">
        <v>50</v>
      </c>
      <c r="R404" t="s">
        <v>653</v>
      </c>
      <c r="S404" t="s">
        <v>654</v>
      </c>
      <c r="T404" s="11">
        <v>59.5</v>
      </c>
      <c r="U404" t="s">
        <v>709</v>
      </c>
      <c r="V404" t="s">
        <v>710</v>
      </c>
      <c r="W404" t="s">
        <v>731</v>
      </c>
      <c r="X404" t="s">
        <v>658</v>
      </c>
      <c r="Y404" t="s">
        <v>659</v>
      </c>
      <c r="Z404" t="s">
        <v>660</v>
      </c>
      <c r="AA404">
        <v>96057479</v>
      </c>
      <c r="AB404">
        <v>615723.1</v>
      </c>
      <c r="AC404">
        <v>55134</v>
      </c>
      <c r="AD404" s="5">
        <v>37043.591666666704</v>
      </c>
      <c r="AE404" s="5">
        <v>37072.591666666704</v>
      </c>
    </row>
    <row r="405" spans="1:31" x14ac:dyDescent="0.25">
      <c r="A405" s="71">
        <f t="shared" ref="A405:A432" si="34">DATEVALUE(TEXT(F405, "mm/dd/yy"))</f>
        <v>37032</v>
      </c>
      <c r="B405" s="71" t="str">
        <f t="shared" ref="B405:B432" si="35">IF(K405="Power",IF(Z405="Enron Canada Corp.",LEFT(L405,9),LEFT(L405,13)),K405)</f>
        <v>US East Power</v>
      </c>
      <c r="C405" s="72">
        <f t="shared" ref="C405:C432" si="36">IF(K405="Power",((AE405-AD405+1)*16*SUM(O405:P405)),((AE405-AD405+1)*SUM(O405:P405)))</f>
        <v>800</v>
      </c>
      <c r="D405" s="72">
        <f t="shared" si="33"/>
        <v>4</v>
      </c>
      <c r="E405" s="3">
        <v>1269914</v>
      </c>
      <c r="F405" s="5">
        <v>37032.2975925926</v>
      </c>
      <c r="G405" t="s">
        <v>717</v>
      </c>
      <c r="H405" t="s">
        <v>648</v>
      </c>
      <c r="I405" t="s">
        <v>649</v>
      </c>
      <c r="K405" t="s">
        <v>650</v>
      </c>
      <c r="L405" t="s">
        <v>690</v>
      </c>
      <c r="M405">
        <v>34721</v>
      </c>
      <c r="N405" t="s">
        <v>271</v>
      </c>
      <c r="O405" s="7">
        <v>50</v>
      </c>
      <c r="R405" t="s">
        <v>653</v>
      </c>
      <c r="S405" t="s">
        <v>654</v>
      </c>
      <c r="T405" s="11">
        <v>15.5</v>
      </c>
      <c r="U405" t="s">
        <v>709</v>
      </c>
      <c r="V405" t="s">
        <v>710</v>
      </c>
      <c r="W405" t="s">
        <v>711</v>
      </c>
      <c r="X405" t="s">
        <v>658</v>
      </c>
      <c r="Y405" t="s">
        <v>659</v>
      </c>
      <c r="Z405" t="s">
        <v>660</v>
      </c>
      <c r="AA405">
        <v>96006417</v>
      </c>
      <c r="AB405">
        <v>616248.1</v>
      </c>
      <c r="AC405">
        <v>56264</v>
      </c>
      <c r="AD405" s="5">
        <v>37033.875</v>
      </c>
      <c r="AE405" s="5">
        <v>37033.875</v>
      </c>
    </row>
    <row r="406" spans="1:31" x14ac:dyDescent="0.25">
      <c r="A406" s="71">
        <f t="shared" si="34"/>
        <v>37032</v>
      </c>
      <c r="B406" s="71" t="str">
        <f t="shared" si="35"/>
        <v>US East Power</v>
      </c>
      <c r="C406" s="72">
        <f t="shared" si="36"/>
        <v>2400</v>
      </c>
      <c r="D406" s="72">
        <f t="shared" si="33"/>
        <v>12</v>
      </c>
      <c r="E406" s="3">
        <v>1269954</v>
      </c>
      <c r="F406" s="5">
        <v>37032.304513888899</v>
      </c>
      <c r="G406" t="s">
        <v>736</v>
      </c>
      <c r="H406" t="s">
        <v>734</v>
      </c>
      <c r="I406" t="s">
        <v>649</v>
      </c>
      <c r="K406" t="s">
        <v>650</v>
      </c>
      <c r="L406" t="s">
        <v>690</v>
      </c>
      <c r="M406">
        <v>50766</v>
      </c>
      <c r="N406" t="s">
        <v>252</v>
      </c>
      <c r="P406" s="7">
        <v>50</v>
      </c>
      <c r="R406" t="s">
        <v>653</v>
      </c>
      <c r="S406" t="s">
        <v>654</v>
      </c>
      <c r="T406" s="11">
        <v>54.5</v>
      </c>
      <c r="U406" t="s">
        <v>781</v>
      </c>
      <c r="V406" t="s">
        <v>693</v>
      </c>
      <c r="W406" t="s">
        <v>706</v>
      </c>
      <c r="X406" t="s">
        <v>658</v>
      </c>
      <c r="Y406" t="s">
        <v>659</v>
      </c>
      <c r="Z406" t="s">
        <v>660</v>
      </c>
      <c r="AA406">
        <v>96004396</v>
      </c>
      <c r="AB406">
        <v>616273.1</v>
      </c>
      <c r="AC406">
        <v>64245</v>
      </c>
      <c r="AD406" s="5">
        <v>37040.875</v>
      </c>
      <c r="AE406" s="5">
        <v>37042.875</v>
      </c>
    </row>
    <row r="407" spans="1:31" x14ac:dyDescent="0.25">
      <c r="A407" s="71">
        <f t="shared" si="34"/>
        <v>37032</v>
      </c>
      <c r="B407" s="71" t="str">
        <f t="shared" si="35"/>
        <v>US West Power</v>
      </c>
      <c r="C407" s="72">
        <f t="shared" si="36"/>
        <v>160</v>
      </c>
      <c r="D407" s="72">
        <f t="shared" si="33"/>
        <v>1.2</v>
      </c>
      <c r="E407" s="3">
        <v>1270630</v>
      </c>
      <c r="F407" s="5">
        <v>37032.348807870403</v>
      </c>
      <c r="G407" t="s">
        <v>902</v>
      </c>
      <c r="H407" t="s">
        <v>734</v>
      </c>
      <c r="I407" t="s">
        <v>649</v>
      </c>
      <c r="K407" t="s">
        <v>650</v>
      </c>
      <c r="L407" t="s">
        <v>662</v>
      </c>
      <c r="M407">
        <v>48326</v>
      </c>
      <c r="N407" t="s">
        <v>272</v>
      </c>
      <c r="P407" s="7">
        <v>10</v>
      </c>
      <c r="R407" t="s">
        <v>653</v>
      </c>
      <c r="S407" t="s">
        <v>654</v>
      </c>
      <c r="T407" s="11">
        <v>445</v>
      </c>
      <c r="U407" t="s">
        <v>735</v>
      </c>
      <c r="V407" t="s">
        <v>58</v>
      </c>
      <c r="W407" t="s">
        <v>671</v>
      </c>
      <c r="X407" t="s">
        <v>658</v>
      </c>
      <c r="Y407" t="s">
        <v>659</v>
      </c>
      <c r="Z407" t="s">
        <v>660</v>
      </c>
      <c r="AA407">
        <v>96060365</v>
      </c>
      <c r="AB407">
        <v>616497.1</v>
      </c>
      <c r="AC407">
        <v>12</v>
      </c>
      <c r="AD407" s="5">
        <v>37033.875</v>
      </c>
      <c r="AE407" s="5">
        <v>37033.875</v>
      </c>
    </row>
    <row r="408" spans="1:31" x14ac:dyDescent="0.25">
      <c r="A408" s="71">
        <f t="shared" si="34"/>
        <v>37032</v>
      </c>
      <c r="B408" s="71" t="str">
        <f t="shared" si="35"/>
        <v>US West Power</v>
      </c>
      <c r="C408" s="72">
        <f t="shared" si="36"/>
        <v>400</v>
      </c>
      <c r="D408" s="72">
        <f t="shared" si="33"/>
        <v>3</v>
      </c>
      <c r="E408" s="3">
        <v>1270690</v>
      </c>
      <c r="F408" s="5">
        <v>37032.350104166697</v>
      </c>
      <c r="G408" t="s">
        <v>902</v>
      </c>
      <c r="H408" t="s">
        <v>734</v>
      </c>
      <c r="I408" t="s">
        <v>649</v>
      </c>
      <c r="K408" t="s">
        <v>650</v>
      </c>
      <c r="L408" t="s">
        <v>662</v>
      </c>
      <c r="M408">
        <v>29383</v>
      </c>
      <c r="N408" t="s">
        <v>273</v>
      </c>
      <c r="P408" s="7">
        <v>25</v>
      </c>
      <c r="R408" t="s">
        <v>653</v>
      </c>
      <c r="S408" t="s">
        <v>654</v>
      </c>
      <c r="T408" s="11">
        <v>220</v>
      </c>
      <c r="U408" t="s">
        <v>735</v>
      </c>
      <c r="V408" t="s">
        <v>906</v>
      </c>
      <c r="W408" t="s">
        <v>671</v>
      </c>
      <c r="X408" t="s">
        <v>658</v>
      </c>
      <c r="Y408" t="s">
        <v>659</v>
      </c>
      <c r="Z408" t="s">
        <v>660</v>
      </c>
      <c r="AA408">
        <v>96060365</v>
      </c>
      <c r="AB408">
        <v>616505.1</v>
      </c>
      <c r="AC408">
        <v>12</v>
      </c>
      <c r="AD408" s="5">
        <v>37033.875</v>
      </c>
      <c r="AE408" s="5">
        <v>37033.875</v>
      </c>
    </row>
    <row r="409" spans="1:31" x14ac:dyDescent="0.25">
      <c r="A409" s="71">
        <f t="shared" si="34"/>
        <v>37032</v>
      </c>
      <c r="B409" s="71" t="str">
        <f t="shared" si="35"/>
        <v>US West Power</v>
      </c>
      <c r="C409" s="72">
        <f t="shared" si="36"/>
        <v>400</v>
      </c>
      <c r="D409" s="72">
        <f t="shared" si="33"/>
        <v>3</v>
      </c>
      <c r="E409" s="3">
        <v>1270692</v>
      </c>
      <c r="F409" s="5">
        <v>37032.350162037001</v>
      </c>
      <c r="G409" t="s">
        <v>902</v>
      </c>
      <c r="H409" t="s">
        <v>734</v>
      </c>
      <c r="I409" t="s">
        <v>649</v>
      </c>
      <c r="K409" t="s">
        <v>650</v>
      </c>
      <c r="L409" t="s">
        <v>662</v>
      </c>
      <c r="M409">
        <v>29383</v>
      </c>
      <c r="N409" t="s">
        <v>273</v>
      </c>
      <c r="P409" s="7">
        <v>25</v>
      </c>
      <c r="R409" t="s">
        <v>653</v>
      </c>
      <c r="S409" t="s">
        <v>654</v>
      </c>
      <c r="T409" s="11">
        <v>224</v>
      </c>
      <c r="U409" t="s">
        <v>735</v>
      </c>
      <c r="V409" t="s">
        <v>906</v>
      </c>
      <c r="W409" t="s">
        <v>671</v>
      </c>
      <c r="X409" t="s">
        <v>658</v>
      </c>
      <c r="Y409" t="s">
        <v>659</v>
      </c>
      <c r="Z409" t="s">
        <v>660</v>
      </c>
      <c r="AA409">
        <v>96060365</v>
      </c>
      <c r="AB409">
        <v>616507.1</v>
      </c>
      <c r="AC409">
        <v>12</v>
      </c>
      <c r="AD409" s="5">
        <v>37033.875</v>
      </c>
      <c r="AE409" s="5">
        <v>37033.875</v>
      </c>
    </row>
    <row r="410" spans="1:31" x14ac:dyDescent="0.25">
      <c r="A410" s="71">
        <f t="shared" si="34"/>
        <v>37032</v>
      </c>
      <c r="B410" s="71" t="str">
        <f t="shared" si="35"/>
        <v>US West Power</v>
      </c>
      <c r="C410" s="72">
        <f t="shared" si="36"/>
        <v>400</v>
      </c>
      <c r="D410" s="72">
        <f t="shared" si="33"/>
        <v>3</v>
      </c>
      <c r="E410" s="3">
        <v>1270941</v>
      </c>
      <c r="F410" s="5">
        <v>37032.356932870403</v>
      </c>
      <c r="G410" t="s">
        <v>902</v>
      </c>
      <c r="H410" t="s">
        <v>734</v>
      </c>
      <c r="I410" t="s">
        <v>649</v>
      </c>
      <c r="K410" t="s">
        <v>650</v>
      </c>
      <c r="L410" t="s">
        <v>662</v>
      </c>
      <c r="M410">
        <v>29383</v>
      </c>
      <c r="N410" t="s">
        <v>273</v>
      </c>
      <c r="P410" s="7">
        <v>25</v>
      </c>
      <c r="R410" t="s">
        <v>653</v>
      </c>
      <c r="S410" t="s">
        <v>654</v>
      </c>
      <c r="T410" s="11">
        <v>225</v>
      </c>
      <c r="U410" t="s">
        <v>735</v>
      </c>
      <c r="V410" t="s">
        <v>906</v>
      </c>
      <c r="W410" t="s">
        <v>671</v>
      </c>
      <c r="X410" t="s">
        <v>658</v>
      </c>
      <c r="Y410" t="s">
        <v>659</v>
      </c>
      <c r="Z410" t="s">
        <v>660</v>
      </c>
      <c r="AA410">
        <v>96060365</v>
      </c>
      <c r="AB410">
        <v>616541.1</v>
      </c>
      <c r="AC410">
        <v>12</v>
      </c>
      <c r="AD410" s="5">
        <v>37033.875</v>
      </c>
      <c r="AE410" s="5">
        <v>37033.875</v>
      </c>
    </row>
    <row r="411" spans="1:31" x14ac:dyDescent="0.25">
      <c r="A411" s="71">
        <f t="shared" si="34"/>
        <v>37032</v>
      </c>
      <c r="B411" s="71" t="str">
        <f t="shared" si="35"/>
        <v>US West Power</v>
      </c>
      <c r="C411" s="72">
        <f t="shared" si="36"/>
        <v>400</v>
      </c>
      <c r="D411" s="72">
        <f t="shared" si="33"/>
        <v>3</v>
      </c>
      <c r="E411" s="3">
        <v>1271071</v>
      </c>
      <c r="F411" s="5">
        <v>37032.360578703701</v>
      </c>
      <c r="G411" t="s">
        <v>902</v>
      </c>
      <c r="H411" t="s">
        <v>734</v>
      </c>
      <c r="I411" t="s">
        <v>649</v>
      </c>
      <c r="K411" t="s">
        <v>650</v>
      </c>
      <c r="L411" t="s">
        <v>662</v>
      </c>
      <c r="M411">
        <v>29383</v>
      </c>
      <c r="N411" t="s">
        <v>273</v>
      </c>
      <c r="P411" s="7">
        <v>25</v>
      </c>
      <c r="R411" t="s">
        <v>653</v>
      </c>
      <c r="S411" t="s">
        <v>654</v>
      </c>
      <c r="T411" s="11">
        <v>229</v>
      </c>
      <c r="U411" t="s">
        <v>735</v>
      </c>
      <c r="V411" t="s">
        <v>906</v>
      </c>
      <c r="W411" t="s">
        <v>671</v>
      </c>
      <c r="X411" t="s">
        <v>658</v>
      </c>
      <c r="Y411" t="s">
        <v>659</v>
      </c>
      <c r="Z411" t="s">
        <v>660</v>
      </c>
      <c r="AA411">
        <v>96060365</v>
      </c>
      <c r="AB411">
        <v>616555.1</v>
      </c>
      <c r="AC411">
        <v>12</v>
      </c>
      <c r="AD411" s="5">
        <v>37033.875</v>
      </c>
      <c r="AE411" s="5">
        <v>37033.875</v>
      </c>
    </row>
    <row r="412" spans="1:31" x14ac:dyDescent="0.25">
      <c r="A412" s="71">
        <f t="shared" si="34"/>
        <v>37032</v>
      </c>
      <c r="B412" s="71" t="str">
        <f t="shared" si="35"/>
        <v>US West Power</v>
      </c>
      <c r="C412" s="72">
        <f t="shared" si="36"/>
        <v>400</v>
      </c>
      <c r="D412" s="72">
        <f t="shared" si="33"/>
        <v>3</v>
      </c>
      <c r="E412" s="3">
        <v>1271295</v>
      </c>
      <c r="F412" s="5">
        <v>37032.364826388803</v>
      </c>
      <c r="G412" t="s">
        <v>902</v>
      </c>
      <c r="H412" t="s">
        <v>734</v>
      </c>
      <c r="I412" t="s">
        <v>649</v>
      </c>
      <c r="K412" t="s">
        <v>650</v>
      </c>
      <c r="L412" t="s">
        <v>662</v>
      </c>
      <c r="M412">
        <v>29383</v>
      </c>
      <c r="N412" t="s">
        <v>273</v>
      </c>
      <c r="P412" s="7">
        <v>25</v>
      </c>
      <c r="R412" t="s">
        <v>653</v>
      </c>
      <c r="S412" t="s">
        <v>654</v>
      </c>
      <c r="T412" s="11">
        <v>231</v>
      </c>
      <c r="U412" t="s">
        <v>735</v>
      </c>
      <c r="V412" t="s">
        <v>906</v>
      </c>
      <c r="W412" t="s">
        <v>671</v>
      </c>
      <c r="X412" t="s">
        <v>658</v>
      </c>
      <c r="Y412" t="s">
        <v>659</v>
      </c>
      <c r="Z412" t="s">
        <v>660</v>
      </c>
      <c r="AA412">
        <v>96060365</v>
      </c>
      <c r="AB412">
        <v>616570.1</v>
      </c>
      <c r="AC412">
        <v>12</v>
      </c>
      <c r="AD412" s="5">
        <v>37033.875</v>
      </c>
      <c r="AE412" s="5">
        <v>37033.875</v>
      </c>
    </row>
    <row r="413" spans="1:31" x14ac:dyDescent="0.25">
      <c r="A413" s="71">
        <f t="shared" si="34"/>
        <v>37032</v>
      </c>
      <c r="B413" s="71" t="str">
        <f t="shared" si="35"/>
        <v>US West Power</v>
      </c>
      <c r="C413" s="72">
        <f t="shared" si="36"/>
        <v>176</v>
      </c>
      <c r="D413" s="72">
        <f t="shared" si="33"/>
        <v>1.3199999999999998</v>
      </c>
      <c r="E413" s="3">
        <v>1271365</v>
      </c>
      <c r="F413" s="5">
        <v>37032.366145833301</v>
      </c>
      <c r="G413" t="s">
        <v>902</v>
      </c>
      <c r="H413" t="s">
        <v>734</v>
      </c>
      <c r="I413" t="s">
        <v>649</v>
      </c>
      <c r="K413" t="s">
        <v>650</v>
      </c>
      <c r="L413" t="s">
        <v>662</v>
      </c>
      <c r="M413">
        <v>48328</v>
      </c>
      <c r="N413" t="s">
        <v>274</v>
      </c>
      <c r="P413" s="7">
        <v>11</v>
      </c>
      <c r="R413" t="s">
        <v>653</v>
      </c>
      <c r="S413" t="s">
        <v>654</v>
      </c>
      <c r="T413" s="11">
        <v>227</v>
      </c>
      <c r="U413" t="s">
        <v>735</v>
      </c>
      <c r="V413" t="s">
        <v>58</v>
      </c>
      <c r="W413" t="s">
        <v>671</v>
      </c>
      <c r="X413" t="s">
        <v>658</v>
      </c>
      <c r="Y413" t="s">
        <v>659</v>
      </c>
      <c r="Z413" t="s">
        <v>660</v>
      </c>
      <c r="AA413">
        <v>96060365</v>
      </c>
      <c r="AB413">
        <v>616575.1</v>
      </c>
      <c r="AC413">
        <v>12</v>
      </c>
      <c r="AD413" s="5">
        <v>37033.875</v>
      </c>
      <c r="AE413" s="5">
        <v>37033.875</v>
      </c>
    </row>
    <row r="414" spans="1:31" x14ac:dyDescent="0.25">
      <c r="A414" s="71">
        <f t="shared" si="34"/>
        <v>37032</v>
      </c>
      <c r="B414" s="71" t="str">
        <f t="shared" si="35"/>
        <v>Natural Gas</v>
      </c>
      <c r="C414" s="72">
        <f t="shared" si="36"/>
        <v>300000</v>
      </c>
      <c r="D414" s="72">
        <f t="shared" si="33"/>
        <v>75</v>
      </c>
      <c r="E414" s="3">
        <v>1272374</v>
      </c>
      <c r="F414" s="5">
        <v>37032.3910763889</v>
      </c>
      <c r="G414" t="s">
        <v>712</v>
      </c>
      <c r="H414" t="s">
        <v>198</v>
      </c>
      <c r="I414" t="s">
        <v>649</v>
      </c>
      <c r="K414" t="s">
        <v>679</v>
      </c>
      <c r="L414" t="s">
        <v>680</v>
      </c>
      <c r="M414">
        <v>38619</v>
      </c>
      <c r="N414" t="s">
        <v>275</v>
      </c>
      <c r="P414" s="7">
        <v>10000</v>
      </c>
      <c r="R414" t="s">
        <v>682</v>
      </c>
      <c r="S414" t="s">
        <v>654</v>
      </c>
      <c r="T414" s="11">
        <v>-9.5000000000000001E-2</v>
      </c>
      <c r="U414" t="s">
        <v>276</v>
      </c>
      <c r="V414" t="s">
        <v>761</v>
      </c>
      <c r="W414" t="s">
        <v>762</v>
      </c>
      <c r="X414" t="s">
        <v>686</v>
      </c>
      <c r="Y414" t="s">
        <v>659</v>
      </c>
      <c r="Z414" t="s">
        <v>687</v>
      </c>
      <c r="AA414">
        <v>96018986</v>
      </c>
      <c r="AB414" t="s">
        <v>277</v>
      </c>
      <c r="AC414">
        <v>49747</v>
      </c>
      <c r="AD414" s="5">
        <v>37043.875</v>
      </c>
      <c r="AE414" s="5">
        <v>37072.875</v>
      </c>
    </row>
    <row r="415" spans="1:31" x14ac:dyDescent="0.25">
      <c r="A415" s="71">
        <f t="shared" si="34"/>
        <v>37032</v>
      </c>
      <c r="B415" s="71" t="str">
        <f t="shared" si="35"/>
        <v>Natural Gas</v>
      </c>
      <c r="C415" s="72">
        <f t="shared" si="36"/>
        <v>150000</v>
      </c>
      <c r="D415" s="72">
        <f t="shared" si="33"/>
        <v>37.5</v>
      </c>
      <c r="E415" s="3">
        <v>1273224</v>
      </c>
      <c r="F415" s="5">
        <v>37032.4147800926</v>
      </c>
      <c r="G415" t="s">
        <v>963</v>
      </c>
      <c r="H415" t="s">
        <v>198</v>
      </c>
      <c r="I415" t="s">
        <v>649</v>
      </c>
      <c r="K415" t="s">
        <v>679</v>
      </c>
      <c r="L415" t="s">
        <v>680</v>
      </c>
      <c r="M415">
        <v>36135</v>
      </c>
      <c r="N415" t="s">
        <v>255</v>
      </c>
      <c r="P415" s="7">
        <v>5000</v>
      </c>
      <c r="R415" t="s">
        <v>682</v>
      </c>
      <c r="S415" t="s">
        <v>654</v>
      </c>
      <c r="T415" s="11">
        <v>-1.27</v>
      </c>
      <c r="U415" t="s">
        <v>256</v>
      </c>
      <c r="V415" t="s">
        <v>714</v>
      </c>
      <c r="W415" t="s">
        <v>750</v>
      </c>
      <c r="X415" t="s">
        <v>686</v>
      </c>
      <c r="Y415" t="s">
        <v>659</v>
      </c>
      <c r="Z415" t="s">
        <v>687</v>
      </c>
      <c r="AA415">
        <v>95000337</v>
      </c>
      <c r="AB415" t="s">
        <v>278</v>
      </c>
      <c r="AC415">
        <v>687</v>
      </c>
      <c r="AD415" s="5">
        <v>37043.875</v>
      </c>
      <c r="AE415" s="5">
        <v>37072.875</v>
      </c>
    </row>
    <row r="416" spans="1:31" x14ac:dyDescent="0.25">
      <c r="A416" s="71">
        <f t="shared" si="34"/>
        <v>37032</v>
      </c>
      <c r="B416" s="71" t="str">
        <f t="shared" si="35"/>
        <v>US East Power</v>
      </c>
      <c r="C416" s="72">
        <f t="shared" si="36"/>
        <v>73600</v>
      </c>
      <c r="D416" s="72">
        <f t="shared" si="33"/>
        <v>368</v>
      </c>
      <c r="E416" s="3">
        <v>1273488</v>
      </c>
      <c r="F416" s="5">
        <v>37032.427858796298</v>
      </c>
      <c r="G416" t="s">
        <v>736</v>
      </c>
      <c r="H416" t="s">
        <v>238</v>
      </c>
      <c r="I416" t="s">
        <v>649</v>
      </c>
      <c r="K416" t="s">
        <v>650</v>
      </c>
      <c r="L416" t="s">
        <v>690</v>
      </c>
      <c r="M416">
        <v>33278</v>
      </c>
      <c r="N416" t="s">
        <v>279</v>
      </c>
      <c r="P416" s="7">
        <v>50</v>
      </c>
      <c r="R416" t="s">
        <v>653</v>
      </c>
      <c r="S416" t="s">
        <v>654</v>
      </c>
      <c r="T416" s="11">
        <v>34.950000000000003</v>
      </c>
      <c r="U416" t="s">
        <v>249</v>
      </c>
      <c r="V416" t="s">
        <v>739</v>
      </c>
      <c r="W416" t="s">
        <v>740</v>
      </c>
      <c r="X416" t="s">
        <v>658</v>
      </c>
      <c r="Y416" t="s">
        <v>659</v>
      </c>
      <c r="Z416" t="s">
        <v>660</v>
      </c>
      <c r="AA416">
        <v>96004396</v>
      </c>
      <c r="AB416">
        <v>616712.1</v>
      </c>
      <c r="AC416">
        <v>64245</v>
      </c>
      <c r="AD416" s="5">
        <v>37165.710416666698</v>
      </c>
      <c r="AE416" s="5">
        <v>37256.710416666698</v>
      </c>
    </row>
    <row r="417" spans="1:31" x14ac:dyDescent="0.25">
      <c r="A417" s="71">
        <f t="shared" si="34"/>
        <v>37032</v>
      </c>
      <c r="B417" s="71" t="str">
        <f t="shared" si="35"/>
        <v>Natural Gas</v>
      </c>
      <c r="C417" s="72">
        <f t="shared" si="36"/>
        <v>600000</v>
      </c>
      <c r="D417" s="72">
        <f t="shared" si="33"/>
        <v>150</v>
      </c>
      <c r="E417" s="3">
        <v>1273553</v>
      </c>
      <c r="F417" s="5">
        <v>37032.4315740741</v>
      </c>
      <c r="G417" t="s">
        <v>669</v>
      </c>
      <c r="H417" t="s">
        <v>198</v>
      </c>
      <c r="I417" t="s">
        <v>649</v>
      </c>
      <c r="K417" t="s">
        <v>679</v>
      </c>
      <c r="L417" t="s">
        <v>696</v>
      </c>
      <c r="M417">
        <v>36228</v>
      </c>
      <c r="N417" t="s">
        <v>280</v>
      </c>
      <c r="O417" s="7">
        <v>20000</v>
      </c>
      <c r="R417" t="s">
        <v>682</v>
      </c>
      <c r="S417" t="s">
        <v>654</v>
      </c>
      <c r="T417" s="11">
        <v>-2.5000000000000001E-3</v>
      </c>
      <c r="U417" t="s">
        <v>231</v>
      </c>
      <c r="V417" t="s">
        <v>932</v>
      </c>
      <c r="W417" t="s">
        <v>933</v>
      </c>
      <c r="X417" t="s">
        <v>686</v>
      </c>
      <c r="Y417" t="s">
        <v>659</v>
      </c>
      <c r="Z417" t="s">
        <v>687</v>
      </c>
      <c r="AA417">
        <v>96013559</v>
      </c>
      <c r="AB417" t="s">
        <v>281</v>
      </c>
      <c r="AC417">
        <v>54979</v>
      </c>
      <c r="AD417" s="5">
        <v>37043.875</v>
      </c>
      <c r="AE417" s="5">
        <v>37072.875</v>
      </c>
    </row>
    <row r="418" spans="1:31" x14ac:dyDescent="0.25">
      <c r="A418" s="71">
        <f t="shared" si="34"/>
        <v>37032</v>
      </c>
      <c r="B418" s="71" t="str">
        <f t="shared" si="35"/>
        <v>Natural Gas</v>
      </c>
      <c r="C418" s="72">
        <f t="shared" si="36"/>
        <v>600000</v>
      </c>
      <c r="D418" s="72">
        <f t="shared" si="33"/>
        <v>150</v>
      </c>
      <c r="E418" s="3">
        <v>1273606</v>
      </c>
      <c r="F418" s="5">
        <v>37032.4344444444</v>
      </c>
      <c r="G418" t="s">
        <v>816</v>
      </c>
      <c r="H418" t="s">
        <v>198</v>
      </c>
      <c r="I418" t="s">
        <v>649</v>
      </c>
      <c r="K418" t="s">
        <v>679</v>
      </c>
      <c r="L418" t="s">
        <v>696</v>
      </c>
      <c r="M418">
        <v>36228</v>
      </c>
      <c r="N418" t="s">
        <v>280</v>
      </c>
      <c r="O418" s="7">
        <v>20000</v>
      </c>
      <c r="R418" t="s">
        <v>682</v>
      </c>
      <c r="S418" t="s">
        <v>654</v>
      </c>
      <c r="T418" s="11">
        <v>-2.5000000000000001E-3</v>
      </c>
      <c r="U418" t="s">
        <v>214</v>
      </c>
      <c r="V418" t="s">
        <v>932</v>
      </c>
      <c r="W418" t="s">
        <v>933</v>
      </c>
      <c r="X418" t="s">
        <v>686</v>
      </c>
      <c r="Y418" t="s">
        <v>659</v>
      </c>
      <c r="Z418" t="s">
        <v>687</v>
      </c>
      <c r="AB418" t="s">
        <v>282</v>
      </c>
      <c r="AC418">
        <v>68856</v>
      </c>
      <c r="AD418" s="5">
        <v>37043.875</v>
      </c>
      <c r="AE418" s="5">
        <v>37072.875</v>
      </c>
    </row>
    <row r="419" spans="1:31" x14ac:dyDescent="0.25">
      <c r="A419" s="71">
        <f t="shared" si="34"/>
        <v>37032</v>
      </c>
      <c r="B419" s="71" t="str">
        <f t="shared" si="35"/>
        <v>Natural Gas</v>
      </c>
      <c r="C419" s="72">
        <f t="shared" si="36"/>
        <v>600000</v>
      </c>
      <c r="D419" s="72">
        <f t="shared" si="33"/>
        <v>150</v>
      </c>
      <c r="E419" s="3">
        <v>1273618</v>
      </c>
      <c r="F419" s="5">
        <v>37032.4348032407</v>
      </c>
      <c r="G419" t="s">
        <v>811</v>
      </c>
      <c r="H419" t="s">
        <v>198</v>
      </c>
      <c r="I419" t="s">
        <v>649</v>
      </c>
      <c r="K419" t="s">
        <v>679</v>
      </c>
      <c r="L419" t="s">
        <v>696</v>
      </c>
      <c r="M419">
        <v>36228</v>
      </c>
      <c r="N419" t="s">
        <v>280</v>
      </c>
      <c r="O419" s="7">
        <v>20000</v>
      </c>
      <c r="R419" t="s">
        <v>682</v>
      </c>
      <c r="S419" t="s">
        <v>654</v>
      </c>
      <c r="T419" s="11">
        <v>-2.5000000000000001E-3</v>
      </c>
      <c r="U419" t="s">
        <v>231</v>
      </c>
      <c r="V419" t="s">
        <v>932</v>
      </c>
      <c r="W419" t="s">
        <v>933</v>
      </c>
      <c r="X419" t="s">
        <v>686</v>
      </c>
      <c r="Y419" t="s">
        <v>659</v>
      </c>
      <c r="Z419" t="s">
        <v>687</v>
      </c>
      <c r="AA419">
        <v>96041878</v>
      </c>
      <c r="AB419" t="s">
        <v>283</v>
      </c>
      <c r="AC419">
        <v>11135</v>
      </c>
      <c r="AD419" s="5">
        <v>37043.875</v>
      </c>
      <c r="AE419" s="5">
        <v>37072.875</v>
      </c>
    </row>
    <row r="420" spans="1:31" x14ac:dyDescent="0.25">
      <c r="A420" s="71">
        <f t="shared" si="34"/>
        <v>37032</v>
      </c>
      <c r="B420" s="71" t="str">
        <f t="shared" si="35"/>
        <v>Natural Gas</v>
      </c>
      <c r="C420" s="72">
        <f t="shared" si="36"/>
        <v>600000</v>
      </c>
      <c r="D420" s="72">
        <f t="shared" si="33"/>
        <v>150</v>
      </c>
      <c r="E420" s="3">
        <v>1273619</v>
      </c>
      <c r="F420" s="5">
        <v>37032.434976851902</v>
      </c>
      <c r="G420" t="s">
        <v>811</v>
      </c>
      <c r="H420" t="s">
        <v>198</v>
      </c>
      <c r="I420" t="s">
        <v>649</v>
      </c>
      <c r="K420" t="s">
        <v>679</v>
      </c>
      <c r="L420" t="s">
        <v>696</v>
      </c>
      <c r="M420">
        <v>36228</v>
      </c>
      <c r="N420" t="s">
        <v>280</v>
      </c>
      <c r="O420" s="7">
        <v>20000</v>
      </c>
      <c r="R420" t="s">
        <v>682</v>
      </c>
      <c r="S420" t="s">
        <v>654</v>
      </c>
      <c r="T420" s="11">
        <v>-2.5000000000000001E-3</v>
      </c>
      <c r="U420" t="s">
        <v>231</v>
      </c>
      <c r="V420" t="s">
        <v>932</v>
      </c>
      <c r="W420" t="s">
        <v>933</v>
      </c>
      <c r="X420" t="s">
        <v>686</v>
      </c>
      <c r="Y420" t="s">
        <v>659</v>
      </c>
      <c r="Z420" t="s">
        <v>687</v>
      </c>
      <c r="AA420">
        <v>96041878</v>
      </c>
      <c r="AB420" t="s">
        <v>284</v>
      </c>
      <c r="AC420">
        <v>11135</v>
      </c>
      <c r="AD420" s="5">
        <v>37043.875</v>
      </c>
      <c r="AE420" s="5">
        <v>37072.875</v>
      </c>
    </row>
    <row r="421" spans="1:31" x14ac:dyDescent="0.25">
      <c r="A421" s="71">
        <f t="shared" si="34"/>
        <v>37032</v>
      </c>
      <c r="B421" s="71" t="str">
        <f t="shared" si="35"/>
        <v>Natural Gas</v>
      </c>
      <c r="C421" s="72">
        <f t="shared" si="36"/>
        <v>300000</v>
      </c>
      <c r="D421" s="72">
        <f t="shared" si="33"/>
        <v>75</v>
      </c>
      <c r="E421" s="3">
        <v>1273624</v>
      </c>
      <c r="F421" s="5">
        <v>37032.4352083333</v>
      </c>
      <c r="G421" t="s">
        <v>811</v>
      </c>
      <c r="H421" t="s">
        <v>198</v>
      </c>
      <c r="I421" t="s">
        <v>649</v>
      </c>
      <c r="K421" t="s">
        <v>679</v>
      </c>
      <c r="L421" t="s">
        <v>696</v>
      </c>
      <c r="M421">
        <v>36228</v>
      </c>
      <c r="N421" t="s">
        <v>280</v>
      </c>
      <c r="O421" s="7">
        <v>10000</v>
      </c>
      <c r="R421" t="s">
        <v>682</v>
      </c>
      <c r="S421" t="s">
        <v>654</v>
      </c>
      <c r="T421" s="11">
        <v>-2.5000000000000001E-3</v>
      </c>
      <c r="U421" t="s">
        <v>231</v>
      </c>
      <c r="V421" t="s">
        <v>932</v>
      </c>
      <c r="W421" t="s">
        <v>933</v>
      </c>
      <c r="X421" t="s">
        <v>686</v>
      </c>
      <c r="Y421" t="s">
        <v>659</v>
      </c>
      <c r="Z421" t="s">
        <v>687</v>
      </c>
      <c r="AA421">
        <v>96041878</v>
      </c>
      <c r="AB421" t="s">
        <v>285</v>
      </c>
      <c r="AC421">
        <v>11135</v>
      </c>
      <c r="AD421" s="5">
        <v>37043.875</v>
      </c>
      <c r="AE421" s="5">
        <v>37072.875</v>
      </c>
    </row>
    <row r="422" spans="1:31" x14ac:dyDescent="0.25">
      <c r="A422" s="71">
        <f t="shared" si="34"/>
        <v>37032</v>
      </c>
      <c r="B422" s="71" t="str">
        <f t="shared" si="35"/>
        <v>Natural Gas</v>
      </c>
      <c r="C422" s="72">
        <f t="shared" si="36"/>
        <v>600000</v>
      </c>
      <c r="D422" s="72">
        <f t="shared" si="33"/>
        <v>150</v>
      </c>
      <c r="E422" s="3">
        <v>1273645</v>
      </c>
      <c r="F422" s="5">
        <v>37032.436863425901</v>
      </c>
      <c r="G422" t="s">
        <v>695</v>
      </c>
      <c r="H422" t="s">
        <v>198</v>
      </c>
      <c r="I422" t="s">
        <v>649</v>
      </c>
      <c r="K422" t="s">
        <v>679</v>
      </c>
      <c r="L422" t="s">
        <v>696</v>
      </c>
      <c r="M422">
        <v>36228</v>
      </c>
      <c r="N422" t="s">
        <v>280</v>
      </c>
      <c r="O422" s="7">
        <v>20000</v>
      </c>
      <c r="R422" t="s">
        <v>682</v>
      </c>
      <c r="S422" t="s">
        <v>654</v>
      </c>
      <c r="T422" s="11">
        <v>-2.5000000000000001E-3</v>
      </c>
      <c r="U422" t="s">
        <v>231</v>
      </c>
      <c r="V422" t="s">
        <v>932</v>
      </c>
      <c r="W422" t="s">
        <v>933</v>
      </c>
      <c r="X422" t="s">
        <v>686</v>
      </c>
      <c r="Y422" t="s">
        <v>659</v>
      </c>
      <c r="Z422" t="s">
        <v>687</v>
      </c>
      <c r="AA422">
        <v>96021110</v>
      </c>
      <c r="AB422" t="s">
        <v>286</v>
      </c>
      <c r="AC422">
        <v>57399</v>
      </c>
      <c r="AD422" s="5">
        <v>37043.875</v>
      </c>
      <c r="AE422" s="5">
        <v>37072.875</v>
      </c>
    </row>
    <row r="423" spans="1:31" x14ac:dyDescent="0.25">
      <c r="A423" s="71">
        <f t="shared" si="34"/>
        <v>37032</v>
      </c>
      <c r="B423" s="71" t="str">
        <f t="shared" si="35"/>
        <v>Natural Gas</v>
      </c>
      <c r="C423" s="72">
        <f t="shared" si="36"/>
        <v>600000</v>
      </c>
      <c r="D423" s="72">
        <f t="shared" si="33"/>
        <v>150</v>
      </c>
      <c r="E423" s="3">
        <v>1273654</v>
      </c>
      <c r="F423" s="5">
        <v>37032.437222222201</v>
      </c>
      <c r="G423" t="s">
        <v>695</v>
      </c>
      <c r="H423" t="s">
        <v>198</v>
      </c>
      <c r="I423" t="s">
        <v>649</v>
      </c>
      <c r="K423" t="s">
        <v>679</v>
      </c>
      <c r="L423" t="s">
        <v>696</v>
      </c>
      <c r="M423">
        <v>36228</v>
      </c>
      <c r="N423" t="s">
        <v>280</v>
      </c>
      <c r="O423" s="7">
        <v>20000</v>
      </c>
      <c r="R423" t="s">
        <v>682</v>
      </c>
      <c r="S423" t="s">
        <v>654</v>
      </c>
      <c r="T423" s="11">
        <v>-2.5000000000000001E-3</v>
      </c>
      <c r="U423" t="s">
        <v>231</v>
      </c>
      <c r="V423" t="s">
        <v>932</v>
      </c>
      <c r="W423" t="s">
        <v>933</v>
      </c>
      <c r="X423" t="s">
        <v>686</v>
      </c>
      <c r="Y423" t="s">
        <v>659</v>
      </c>
      <c r="Z423" t="s">
        <v>687</v>
      </c>
      <c r="AA423">
        <v>96021110</v>
      </c>
      <c r="AB423" t="s">
        <v>287</v>
      </c>
      <c r="AC423">
        <v>57399</v>
      </c>
      <c r="AD423" s="5">
        <v>37043.875</v>
      </c>
      <c r="AE423" s="5">
        <v>37072.875</v>
      </c>
    </row>
    <row r="424" spans="1:31" x14ac:dyDescent="0.25">
      <c r="A424" s="71">
        <f t="shared" si="34"/>
        <v>37032</v>
      </c>
      <c r="B424" s="71" t="str">
        <f t="shared" si="35"/>
        <v>US East Power</v>
      </c>
      <c r="C424" s="72">
        <f t="shared" si="36"/>
        <v>24000</v>
      </c>
      <c r="D424" s="72">
        <f t="shared" si="33"/>
        <v>120</v>
      </c>
      <c r="E424" s="3">
        <v>1274030</v>
      </c>
      <c r="F424" s="5">
        <v>37032.479490740698</v>
      </c>
      <c r="G424" t="s">
        <v>736</v>
      </c>
      <c r="H424" t="s">
        <v>734</v>
      </c>
      <c r="I424" t="s">
        <v>649</v>
      </c>
      <c r="K424" t="s">
        <v>650</v>
      </c>
      <c r="L424" t="s">
        <v>690</v>
      </c>
      <c r="M424">
        <v>33277</v>
      </c>
      <c r="N424" t="s">
        <v>737</v>
      </c>
      <c r="P424" s="7">
        <v>50</v>
      </c>
      <c r="R424" t="s">
        <v>653</v>
      </c>
      <c r="S424" t="s">
        <v>654</v>
      </c>
      <c r="T424" s="11">
        <v>35.700000000000003</v>
      </c>
      <c r="U424" t="s">
        <v>227</v>
      </c>
      <c r="V424" t="s">
        <v>739</v>
      </c>
      <c r="W424" t="s">
        <v>740</v>
      </c>
      <c r="X424" t="s">
        <v>658</v>
      </c>
      <c r="Y424" t="s">
        <v>659</v>
      </c>
      <c r="Z424" t="s">
        <v>660</v>
      </c>
      <c r="AA424">
        <v>96004396</v>
      </c>
      <c r="AB424">
        <v>616773.1</v>
      </c>
      <c r="AC424">
        <v>64245</v>
      </c>
      <c r="AD424" s="5">
        <v>37135.710416666698</v>
      </c>
      <c r="AE424" s="5">
        <v>37164.710416666698</v>
      </c>
    </row>
    <row r="425" spans="1:31" x14ac:dyDescent="0.25">
      <c r="A425" s="71">
        <f t="shared" si="34"/>
        <v>37032</v>
      </c>
      <c r="B425" s="71" t="str">
        <f t="shared" si="35"/>
        <v>US West Power</v>
      </c>
      <c r="C425" s="72">
        <f t="shared" si="36"/>
        <v>146000</v>
      </c>
      <c r="D425" s="72">
        <f t="shared" si="33"/>
        <v>1095</v>
      </c>
      <c r="E425" s="3">
        <v>1274407</v>
      </c>
      <c r="F425" s="5">
        <v>37032.544907407399</v>
      </c>
      <c r="G425" t="s">
        <v>736</v>
      </c>
      <c r="H425" t="s">
        <v>734</v>
      </c>
      <c r="I425" t="s">
        <v>649</v>
      </c>
      <c r="K425" t="s">
        <v>650</v>
      </c>
      <c r="L425" t="s">
        <v>651</v>
      </c>
      <c r="M425">
        <v>30846</v>
      </c>
      <c r="N425" t="s">
        <v>288</v>
      </c>
      <c r="O425" s="7">
        <v>25</v>
      </c>
      <c r="R425" t="s">
        <v>653</v>
      </c>
      <c r="S425" t="s">
        <v>654</v>
      </c>
      <c r="T425" s="11">
        <v>113</v>
      </c>
      <c r="U425" t="s">
        <v>735</v>
      </c>
      <c r="V425" t="s">
        <v>11</v>
      </c>
      <c r="W425" t="s">
        <v>657</v>
      </c>
      <c r="X425" t="s">
        <v>658</v>
      </c>
      <c r="Y425" t="s">
        <v>659</v>
      </c>
      <c r="Z425" t="s">
        <v>660</v>
      </c>
      <c r="AA425">
        <v>96004396</v>
      </c>
      <c r="AB425">
        <v>616926.1</v>
      </c>
      <c r="AC425">
        <v>64245</v>
      </c>
      <c r="AD425" s="5">
        <v>37257.702083333301</v>
      </c>
      <c r="AE425" s="5">
        <v>37621.702083333301</v>
      </c>
    </row>
    <row r="426" spans="1:31" x14ac:dyDescent="0.25">
      <c r="A426" s="71">
        <f t="shared" si="34"/>
        <v>37032</v>
      </c>
      <c r="B426" s="71" t="str">
        <f t="shared" si="35"/>
        <v>Natural Gas</v>
      </c>
      <c r="C426" s="72">
        <f t="shared" si="36"/>
        <v>600000</v>
      </c>
      <c r="D426" s="72">
        <f t="shared" si="33"/>
        <v>150</v>
      </c>
      <c r="E426" s="3">
        <v>1274674</v>
      </c>
      <c r="F426" s="5">
        <v>37032.5744328703</v>
      </c>
      <c r="G426" t="s">
        <v>816</v>
      </c>
      <c r="H426" t="s">
        <v>198</v>
      </c>
      <c r="I426" t="s">
        <v>649</v>
      </c>
      <c r="K426" t="s">
        <v>679</v>
      </c>
      <c r="L426" t="s">
        <v>696</v>
      </c>
      <c r="M426">
        <v>36228</v>
      </c>
      <c r="N426" t="s">
        <v>280</v>
      </c>
      <c r="O426" s="7">
        <v>20000</v>
      </c>
      <c r="R426" t="s">
        <v>682</v>
      </c>
      <c r="S426" t="s">
        <v>654</v>
      </c>
      <c r="T426" s="11">
        <v>-2.5000000000000001E-3</v>
      </c>
      <c r="U426" t="s">
        <v>231</v>
      </c>
      <c r="V426" t="s">
        <v>932</v>
      </c>
      <c r="W426" t="s">
        <v>933</v>
      </c>
      <c r="X426" t="s">
        <v>686</v>
      </c>
      <c r="Y426" t="s">
        <v>659</v>
      </c>
      <c r="Z426" t="s">
        <v>687</v>
      </c>
      <c r="AB426" t="s">
        <v>289</v>
      </c>
      <c r="AC426">
        <v>68856</v>
      </c>
      <c r="AD426" s="5">
        <v>37043.875</v>
      </c>
      <c r="AE426" s="5">
        <v>37072.875</v>
      </c>
    </row>
    <row r="427" spans="1:31" x14ac:dyDescent="0.25">
      <c r="A427" s="71">
        <f t="shared" si="34"/>
        <v>37032</v>
      </c>
      <c r="B427" s="71" t="str">
        <f t="shared" si="35"/>
        <v>Natural Gas</v>
      </c>
      <c r="C427" s="72">
        <f t="shared" si="36"/>
        <v>150000</v>
      </c>
      <c r="D427" s="72">
        <f t="shared" si="33"/>
        <v>37.5</v>
      </c>
      <c r="E427" s="3">
        <v>1274686</v>
      </c>
      <c r="F427" s="5">
        <v>37032.575636574104</v>
      </c>
      <c r="G427" t="s">
        <v>899</v>
      </c>
      <c r="H427" t="s">
        <v>198</v>
      </c>
      <c r="I427" t="s">
        <v>649</v>
      </c>
      <c r="K427" t="s">
        <v>679</v>
      </c>
      <c r="L427" t="s">
        <v>680</v>
      </c>
      <c r="M427">
        <v>36100</v>
      </c>
      <c r="N427" t="s">
        <v>211</v>
      </c>
      <c r="O427" s="7">
        <v>5000</v>
      </c>
      <c r="R427" t="s">
        <v>682</v>
      </c>
      <c r="S427" t="s">
        <v>654</v>
      </c>
      <c r="T427" s="11">
        <v>7.4999999999999997E-2</v>
      </c>
      <c r="U427" t="s">
        <v>276</v>
      </c>
      <c r="V427" t="s">
        <v>806</v>
      </c>
      <c r="W427" t="s">
        <v>798</v>
      </c>
      <c r="X427" t="s">
        <v>686</v>
      </c>
      <c r="Y427" t="s">
        <v>659</v>
      </c>
      <c r="Z427" t="s">
        <v>687</v>
      </c>
      <c r="AA427">
        <v>95000199</v>
      </c>
      <c r="AB427" t="s">
        <v>290</v>
      </c>
      <c r="AC427">
        <v>61981</v>
      </c>
      <c r="AD427" s="5">
        <v>37043.875</v>
      </c>
      <c r="AE427" s="5">
        <v>37072.875</v>
      </c>
    </row>
    <row r="428" spans="1:31" x14ac:dyDescent="0.25">
      <c r="A428" s="71">
        <f t="shared" si="34"/>
        <v>37032</v>
      </c>
      <c r="B428" s="71" t="str">
        <f t="shared" si="35"/>
        <v>Natural Gas</v>
      </c>
      <c r="C428" s="72">
        <f t="shared" si="36"/>
        <v>600000</v>
      </c>
      <c r="D428" s="72">
        <f t="shared" si="33"/>
        <v>150</v>
      </c>
      <c r="E428" s="3">
        <v>1274696</v>
      </c>
      <c r="F428" s="5">
        <v>37032.577152777798</v>
      </c>
      <c r="G428" t="s">
        <v>695</v>
      </c>
      <c r="H428" t="s">
        <v>198</v>
      </c>
      <c r="I428" t="s">
        <v>649</v>
      </c>
      <c r="K428" t="s">
        <v>679</v>
      </c>
      <c r="L428" t="s">
        <v>696</v>
      </c>
      <c r="M428">
        <v>36228</v>
      </c>
      <c r="N428" t="s">
        <v>280</v>
      </c>
      <c r="O428" s="7">
        <v>20000</v>
      </c>
      <c r="R428" t="s">
        <v>682</v>
      </c>
      <c r="S428" t="s">
        <v>654</v>
      </c>
      <c r="T428" s="11">
        <v>-2.5000000000000001E-3</v>
      </c>
      <c r="U428" t="s">
        <v>231</v>
      </c>
      <c r="V428" t="s">
        <v>932</v>
      </c>
      <c r="W428" t="s">
        <v>933</v>
      </c>
      <c r="X428" t="s">
        <v>686</v>
      </c>
      <c r="Y428" t="s">
        <v>659</v>
      </c>
      <c r="Z428" t="s">
        <v>687</v>
      </c>
      <c r="AA428">
        <v>96021110</v>
      </c>
      <c r="AB428" t="s">
        <v>291</v>
      </c>
      <c r="AC428">
        <v>57399</v>
      </c>
      <c r="AD428" s="5">
        <v>37043.875</v>
      </c>
      <c r="AE428" s="5">
        <v>37072.875</v>
      </c>
    </row>
    <row r="429" spans="1:31" x14ac:dyDescent="0.25">
      <c r="A429" s="71">
        <f t="shared" si="34"/>
        <v>37032</v>
      </c>
      <c r="B429" s="71" t="str">
        <f t="shared" si="35"/>
        <v>Natural Gas</v>
      </c>
      <c r="C429" s="72">
        <f t="shared" si="36"/>
        <v>600000</v>
      </c>
      <c r="D429" s="72">
        <f t="shared" si="33"/>
        <v>150</v>
      </c>
      <c r="E429" s="3">
        <v>1274697</v>
      </c>
      <c r="F429" s="5">
        <v>37032.577534722201</v>
      </c>
      <c r="G429" t="s">
        <v>695</v>
      </c>
      <c r="H429" t="s">
        <v>198</v>
      </c>
      <c r="I429" t="s">
        <v>649</v>
      </c>
      <c r="K429" t="s">
        <v>679</v>
      </c>
      <c r="L429" t="s">
        <v>696</v>
      </c>
      <c r="M429">
        <v>36228</v>
      </c>
      <c r="N429" t="s">
        <v>280</v>
      </c>
      <c r="O429" s="7">
        <v>20000</v>
      </c>
      <c r="R429" t="s">
        <v>682</v>
      </c>
      <c r="S429" t="s">
        <v>654</v>
      </c>
      <c r="T429" s="11">
        <v>-2.5000000000000001E-3</v>
      </c>
      <c r="U429" t="s">
        <v>231</v>
      </c>
      <c r="V429" t="s">
        <v>932</v>
      </c>
      <c r="W429" t="s">
        <v>933</v>
      </c>
      <c r="X429" t="s">
        <v>686</v>
      </c>
      <c r="Y429" t="s">
        <v>659</v>
      </c>
      <c r="Z429" t="s">
        <v>687</v>
      </c>
      <c r="AA429">
        <v>96021110</v>
      </c>
      <c r="AB429" t="s">
        <v>292</v>
      </c>
      <c r="AC429">
        <v>57399</v>
      </c>
      <c r="AD429" s="5">
        <v>37043.875</v>
      </c>
      <c r="AE429" s="5">
        <v>37072.875</v>
      </c>
    </row>
    <row r="430" spans="1:31" x14ac:dyDescent="0.25">
      <c r="A430" s="71">
        <f t="shared" si="34"/>
        <v>37032</v>
      </c>
      <c r="B430" s="71" t="str">
        <f t="shared" si="35"/>
        <v>US East Power</v>
      </c>
      <c r="C430" s="72">
        <f t="shared" si="36"/>
        <v>24000</v>
      </c>
      <c r="D430" s="72">
        <f t="shared" si="33"/>
        <v>120</v>
      </c>
      <c r="E430" s="3">
        <v>1275059</v>
      </c>
      <c r="F430" s="5">
        <v>37032.623530092598</v>
      </c>
      <c r="G430" t="s">
        <v>79</v>
      </c>
      <c r="H430" t="s">
        <v>734</v>
      </c>
      <c r="I430" t="s">
        <v>649</v>
      </c>
      <c r="K430" t="s">
        <v>650</v>
      </c>
      <c r="L430" t="s">
        <v>690</v>
      </c>
      <c r="M430">
        <v>32554</v>
      </c>
      <c r="N430" t="s">
        <v>729</v>
      </c>
      <c r="O430" s="7">
        <v>50</v>
      </c>
      <c r="R430" t="s">
        <v>653</v>
      </c>
      <c r="S430" t="s">
        <v>654</v>
      </c>
      <c r="T430" s="11">
        <v>55.25</v>
      </c>
      <c r="U430" t="s">
        <v>766</v>
      </c>
      <c r="V430" t="s">
        <v>710</v>
      </c>
      <c r="W430" t="s">
        <v>731</v>
      </c>
      <c r="X430" t="s">
        <v>658</v>
      </c>
      <c r="Y430" t="s">
        <v>659</v>
      </c>
      <c r="Z430" t="s">
        <v>660</v>
      </c>
      <c r="AB430">
        <v>617113.1</v>
      </c>
      <c r="AC430">
        <v>27457</v>
      </c>
      <c r="AD430" s="5">
        <v>37043.591666666704</v>
      </c>
      <c r="AE430" s="5">
        <v>37072.591666666704</v>
      </c>
    </row>
    <row r="431" spans="1:31" x14ac:dyDescent="0.25">
      <c r="A431" s="71">
        <f t="shared" si="34"/>
        <v>37032</v>
      </c>
      <c r="B431" s="71" t="str">
        <f t="shared" si="35"/>
        <v>US East Power</v>
      </c>
      <c r="C431" s="72">
        <f t="shared" si="36"/>
        <v>24000</v>
      </c>
      <c r="D431" s="72">
        <f t="shared" si="33"/>
        <v>120</v>
      </c>
      <c r="E431" s="3">
        <v>1275071</v>
      </c>
      <c r="F431" s="5">
        <v>37032.625706018502</v>
      </c>
      <c r="G431" t="s">
        <v>719</v>
      </c>
      <c r="H431" t="s">
        <v>734</v>
      </c>
      <c r="I431" t="s">
        <v>649</v>
      </c>
      <c r="K431" t="s">
        <v>650</v>
      </c>
      <c r="L431" t="s">
        <v>690</v>
      </c>
      <c r="M431">
        <v>3749</v>
      </c>
      <c r="N431" t="s">
        <v>742</v>
      </c>
      <c r="O431" s="7">
        <v>50</v>
      </c>
      <c r="R431" t="s">
        <v>653</v>
      </c>
      <c r="S431" t="s">
        <v>654</v>
      </c>
      <c r="T431" s="11">
        <v>55.85</v>
      </c>
      <c r="U431" t="s">
        <v>766</v>
      </c>
      <c r="V431" t="s">
        <v>767</v>
      </c>
      <c r="W431" t="s">
        <v>743</v>
      </c>
      <c r="X431" t="s">
        <v>658</v>
      </c>
      <c r="Y431" t="s">
        <v>659</v>
      </c>
      <c r="Z431" t="s">
        <v>660</v>
      </c>
      <c r="AA431">
        <v>96057469</v>
      </c>
      <c r="AB431">
        <v>617117.1</v>
      </c>
      <c r="AC431">
        <v>53350</v>
      </c>
      <c r="AD431" s="5">
        <v>37043.715972222199</v>
      </c>
      <c r="AE431" s="5">
        <v>37072.715972222199</v>
      </c>
    </row>
    <row r="432" spans="1:31" x14ac:dyDescent="0.25">
      <c r="A432" s="71">
        <f t="shared" si="34"/>
        <v>37032</v>
      </c>
      <c r="B432" s="71" t="str">
        <f t="shared" si="35"/>
        <v>Natural Gas</v>
      </c>
      <c r="C432" s="72">
        <f t="shared" si="36"/>
        <v>600000</v>
      </c>
      <c r="D432" s="72">
        <f t="shared" si="33"/>
        <v>150</v>
      </c>
      <c r="E432" s="3">
        <v>1275122</v>
      </c>
      <c r="F432" s="5">
        <v>37032.638541666704</v>
      </c>
      <c r="G432" t="s">
        <v>802</v>
      </c>
      <c r="H432" t="s">
        <v>198</v>
      </c>
      <c r="I432" t="s">
        <v>649</v>
      </c>
      <c r="K432" t="s">
        <v>679</v>
      </c>
      <c r="L432" t="s">
        <v>696</v>
      </c>
      <c r="M432">
        <v>42364</v>
      </c>
      <c r="N432" t="s">
        <v>230</v>
      </c>
      <c r="O432" s="7">
        <v>20000</v>
      </c>
      <c r="R432" t="s">
        <v>682</v>
      </c>
      <c r="S432" t="s">
        <v>654</v>
      </c>
      <c r="T432" s="11">
        <v>0</v>
      </c>
      <c r="U432" t="s">
        <v>231</v>
      </c>
      <c r="V432" t="s">
        <v>776</v>
      </c>
      <c r="W432" t="s">
        <v>777</v>
      </c>
      <c r="X432" t="s">
        <v>686</v>
      </c>
      <c r="Y432" t="s">
        <v>659</v>
      </c>
      <c r="Z432" t="s">
        <v>687</v>
      </c>
      <c r="AA432">
        <v>95001227</v>
      </c>
      <c r="AB432" t="s">
        <v>293</v>
      </c>
      <c r="AC432">
        <v>208</v>
      </c>
      <c r="AD432" s="5">
        <v>37043.875</v>
      </c>
      <c r="AE432" s="5">
        <v>37072.875</v>
      </c>
    </row>
    <row r="433" spans="1:31" x14ac:dyDescent="0.25">
      <c r="A433" s="71">
        <f t="shared" ref="A433:A467" si="37">DATEVALUE(TEXT(F433, "mm/dd/yy"))</f>
        <v>37033</v>
      </c>
      <c r="B433" s="71" t="str">
        <f t="shared" ref="B433:B467" si="38">IF(K433="Power",IF(Z433="Enron Canada Corp.",LEFT(L433,9),LEFT(L433,13)),K433)</f>
        <v>US East Power</v>
      </c>
      <c r="C433" s="72">
        <f t="shared" ref="C433:C467" si="39">IF(K433="Power",((AE433-AD433+1)*16*SUM(O433:P433)),((AE433-AD433+1)*SUM(O433:P433)))</f>
        <v>800</v>
      </c>
      <c r="D433" s="72">
        <f t="shared" si="33"/>
        <v>4</v>
      </c>
      <c r="E433" s="3">
        <v>1275940</v>
      </c>
      <c r="F433" s="5">
        <v>37033.283611111103</v>
      </c>
      <c r="G433" t="s">
        <v>704</v>
      </c>
      <c r="H433" t="s">
        <v>648</v>
      </c>
      <c r="I433" t="s">
        <v>649</v>
      </c>
      <c r="K433" t="s">
        <v>650</v>
      </c>
      <c r="L433" t="s">
        <v>690</v>
      </c>
      <c r="M433">
        <v>29082</v>
      </c>
      <c r="N433" t="s">
        <v>294</v>
      </c>
      <c r="O433" s="7">
        <v>50</v>
      </c>
      <c r="R433" t="s">
        <v>653</v>
      </c>
      <c r="S433" t="s">
        <v>654</v>
      </c>
      <c r="T433" s="11">
        <v>49</v>
      </c>
      <c r="U433" t="s">
        <v>692</v>
      </c>
      <c r="V433" t="s">
        <v>693</v>
      </c>
      <c r="W433" t="s">
        <v>706</v>
      </c>
      <c r="X433" t="s">
        <v>658</v>
      </c>
      <c r="Y433" t="s">
        <v>659</v>
      </c>
      <c r="Z433" t="s">
        <v>660</v>
      </c>
      <c r="AA433">
        <v>96021791</v>
      </c>
      <c r="AB433">
        <v>617510.1</v>
      </c>
      <c r="AC433">
        <v>64168</v>
      </c>
      <c r="AD433" s="5">
        <v>37034.875011574099</v>
      </c>
      <c r="AE433" s="5">
        <v>37034.875011574099</v>
      </c>
    </row>
    <row r="434" spans="1:31" x14ac:dyDescent="0.25">
      <c r="A434" s="71">
        <f t="shared" si="37"/>
        <v>37033</v>
      </c>
      <c r="B434" s="71" t="str">
        <f t="shared" si="38"/>
        <v>US East Power</v>
      </c>
      <c r="C434" s="72">
        <f t="shared" si="39"/>
        <v>800</v>
      </c>
      <c r="D434" s="72">
        <f t="shared" si="33"/>
        <v>4</v>
      </c>
      <c r="E434" s="3">
        <v>1276059</v>
      </c>
      <c r="F434" s="5">
        <v>37033.299479166701</v>
      </c>
      <c r="G434" t="s">
        <v>727</v>
      </c>
      <c r="H434" t="s">
        <v>648</v>
      </c>
      <c r="I434" t="s">
        <v>649</v>
      </c>
      <c r="K434" t="s">
        <v>650</v>
      </c>
      <c r="L434" t="s">
        <v>690</v>
      </c>
      <c r="M434">
        <v>29088</v>
      </c>
      <c r="N434" t="s">
        <v>295</v>
      </c>
      <c r="O434" s="7">
        <v>50</v>
      </c>
      <c r="R434" t="s">
        <v>653</v>
      </c>
      <c r="S434" t="s">
        <v>654</v>
      </c>
      <c r="T434" s="11">
        <v>32.9</v>
      </c>
      <c r="U434" t="s">
        <v>709</v>
      </c>
      <c r="V434" t="s">
        <v>710</v>
      </c>
      <c r="W434" t="s">
        <v>711</v>
      </c>
      <c r="X434" t="s">
        <v>658</v>
      </c>
      <c r="Y434" t="s">
        <v>659</v>
      </c>
      <c r="Z434" t="s">
        <v>660</v>
      </c>
      <c r="AB434">
        <v>617566.1</v>
      </c>
      <c r="AC434">
        <v>3246</v>
      </c>
      <c r="AD434" s="5">
        <v>37034.875011574099</v>
      </c>
      <c r="AE434" s="5">
        <v>37034.875011574099</v>
      </c>
    </row>
    <row r="435" spans="1:31" x14ac:dyDescent="0.25">
      <c r="A435" s="71">
        <f t="shared" si="37"/>
        <v>37033</v>
      </c>
      <c r="B435" s="71" t="str">
        <f t="shared" si="38"/>
        <v>US East Power</v>
      </c>
      <c r="C435" s="72">
        <f t="shared" si="39"/>
        <v>800</v>
      </c>
      <c r="D435" s="72">
        <f t="shared" si="33"/>
        <v>4</v>
      </c>
      <c r="E435" s="3">
        <v>1276071</v>
      </c>
      <c r="F435" s="5">
        <v>37033.301215277803</v>
      </c>
      <c r="G435" t="s">
        <v>727</v>
      </c>
      <c r="H435" t="s">
        <v>648</v>
      </c>
      <c r="I435" t="s">
        <v>649</v>
      </c>
      <c r="K435" t="s">
        <v>650</v>
      </c>
      <c r="L435" t="s">
        <v>690</v>
      </c>
      <c r="M435">
        <v>29088</v>
      </c>
      <c r="N435" t="s">
        <v>295</v>
      </c>
      <c r="O435" s="7">
        <v>50</v>
      </c>
      <c r="R435" t="s">
        <v>653</v>
      </c>
      <c r="S435" t="s">
        <v>654</v>
      </c>
      <c r="T435" s="11">
        <v>32.700000000000003</v>
      </c>
      <c r="U435" t="s">
        <v>709</v>
      </c>
      <c r="V435" t="s">
        <v>710</v>
      </c>
      <c r="W435" t="s">
        <v>711</v>
      </c>
      <c r="X435" t="s">
        <v>658</v>
      </c>
      <c r="Y435" t="s">
        <v>659</v>
      </c>
      <c r="Z435" t="s">
        <v>660</v>
      </c>
      <c r="AB435">
        <v>617570.1</v>
      </c>
      <c r="AC435">
        <v>3246</v>
      </c>
      <c r="AD435" s="5">
        <v>37034.875011574099</v>
      </c>
      <c r="AE435" s="5">
        <v>37034.875011574099</v>
      </c>
    </row>
    <row r="436" spans="1:31" x14ac:dyDescent="0.25">
      <c r="A436" s="71">
        <f t="shared" si="37"/>
        <v>37033</v>
      </c>
      <c r="B436" s="71" t="str">
        <f t="shared" si="38"/>
        <v>US East Power</v>
      </c>
      <c r="C436" s="72">
        <f t="shared" si="39"/>
        <v>24000</v>
      </c>
      <c r="D436" s="72">
        <f t="shared" si="33"/>
        <v>120</v>
      </c>
      <c r="E436" s="3">
        <v>1276104</v>
      </c>
      <c r="F436" s="5">
        <v>37033.305787037003</v>
      </c>
      <c r="G436" t="s">
        <v>902</v>
      </c>
      <c r="H436" t="s">
        <v>238</v>
      </c>
      <c r="I436" t="s">
        <v>649</v>
      </c>
      <c r="K436" t="s">
        <v>650</v>
      </c>
      <c r="L436" t="s">
        <v>59</v>
      </c>
      <c r="M436">
        <v>34800</v>
      </c>
      <c r="N436" t="s">
        <v>296</v>
      </c>
      <c r="O436" s="7">
        <v>50</v>
      </c>
      <c r="R436" t="s">
        <v>653</v>
      </c>
      <c r="S436" t="s">
        <v>654</v>
      </c>
      <c r="T436" s="11">
        <v>48</v>
      </c>
      <c r="U436" t="s">
        <v>297</v>
      </c>
      <c r="V436" t="s">
        <v>94</v>
      </c>
      <c r="W436" t="s">
        <v>95</v>
      </c>
      <c r="X436" t="s">
        <v>658</v>
      </c>
      <c r="Y436" t="s">
        <v>659</v>
      </c>
      <c r="Z436" t="s">
        <v>660</v>
      </c>
      <c r="AA436">
        <v>96060365</v>
      </c>
      <c r="AB436">
        <v>617589.1</v>
      </c>
      <c r="AC436">
        <v>12</v>
      </c>
      <c r="AD436" s="5">
        <v>37135</v>
      </c>
      <c r="AE436" s="5">
        <v>37164</v>
      </c>
    </row>
    <row r="437" spans="1:31" x14ac:dyDescent="0.25">
      <c r="A437" s="71">
        <f t="shared" si="37"/>
        <v>37033</v>
      </c>
      <c r="B437" s="71" t="str">
        <f t="shared" si="38"/>
        <v>US West Power</v>
      </c>
      <c r="C437" s="72">
        <f t="shared" si="39"/>
        <v>800</v>
      </c>
      <c r="D437" s="72">
        <f t="shared" si="33"/>
        <v>6</v>
      </c>
      <c r="E437" s="3">
        <v>1276785</v>
      </c>
      <c r="F437" s="5">
        <v>37033.340937499997</v>
      </c>
      <c r="G437" t="s">
        <v>902</v>
      </c>
      <c r="H437" t="s">
        <v>734</v>
      </c>
      <c r="I437" t="s">
        <v>649</v>
      </c>
      <c r="K437" t="s">
        <v>650</v>
      </c>
      <c r="L437" t="s">
        <v>651</v>
      </c>
      <c r="M437">
        <v>50992</v>
      </c>
      <c r="N437" t="s">
        <v>298</v>
      </c>
      <c r="O437" s="7">
        <v>25</v>
      </c>
      <c r="R437" t="s">
        <v>653</v>
      </c>
      <c r="S437" t="s">
        <v>654</v>
      </c>
      <c r="T437" s="11">
        <v>385</v>
      </c>
      <c r="U437" t="s">
        <v>735</v>
      </c>
      <c r="V437" t="s">
        <v>677</v>
      </c>
      <c r="W437" t="s">
        <v>657</v>
      </c>
      <c r="X437" t="s">
        <v>658</v>
      </c>
      <c r="Y437" t="s">
        <v>659</v>
      </c>
      <c r="Z437" t="s">
        <v>660</v>
      </c>
      <c r="AA437">
        <v>96060365</v>
      </c>
      <c r="AB437">
        <v>617779.1</v>
      </c>
      <c r="AC437">
        <v>12</v>
      </c>
      <c r="AD437" s="5">
        <v>37034.875</v>
      </c>
      <c r="AE437" s="5">
        <v>37035.875</v>
      </c>
    </row>
    <row r="438" spans="1:31" x14ac:dyDescent="0.25">
      <c r="A438" s="71">
        <f t="shared" si="37"/>
        <v>37033</v>
      </c>
      <c r="B438" s="71" t="str">
        <f t="shared" si="38"/>
        <v>US West Power</v>
      </c>
      <c r="C438" s="72">
        <f t="shared" si="39"/>
        <v>12400</v>
      </c>
      <c r="D438" s="72">
        <f t="shared" si="33"/>
        <v>93</v>
      </c>
      <c r="E438" s="3">
        <v>1276826</v>
      </c>
      <c r="F438" s="5">
        <v>37033.342546296299</v>
      </c>
      <c r="G438" t="s">
        <v>814</v>
      </c>
      <c r="H438" t="s">
        <v>648</v>
      </c>
      <c r="I438" t="s">
        <v>649</v>
      </c>
      <c r="K438" t="s">
        <v>650</v>
      </c>
      <c r="L438" t="s">
        <v>651</v>
      </c>
      <c r="M438">
        <v>40691</v>
      </c>
      <c r="N438" t="s">
        <v>299</v>
      </c>
      <c r="P438" s="7">
        <v>25</v>
      </c>
      <c r="R438" t="s">
        <v>653</v>
      </c>
      <c r="S438" t="s">
        <v>654</v>
      </c>
      <c r="T438" s="11">
        <v>120</v>
      </c>
      <c r="U438" t="s">
        <v>674</v>
      </c>
      <c r="V438" t="s">
        <v>656</v>
      </c>
      <c r="W438" t="s">
        <v>657</v>
      </c>
      <c r="X438" t="s">
        <v>658</v>
      </c>
      <c r="Y438" t="s">
        <v>659</v>
      </c>
      <c r="Z438" t="s">
        <v>660</v>
      </c>
      <c r="AA438">
        <v>96057479</v>
      </c>
      <c r="AB438">
        <v>617794.1</v>
      </c>
      <c r="AC438">
        <v>55134</v>
      </c>
      <c r="AD438" s="5">
        <v>37073.875011574099</v>
      </c>
      <c r="AE438" s="5">
        <v>37103.875011574099</v>
      </c>
    </row>
    <row r="439" spans="1:31" x14ac:dyDescent="0.25">
      <c r="A439" s="71">
        <f t="shared" si="37"/>
        <v>37033</v>
      </c>
      <c r="B439" s="71" t="str">
        <f t="shared" si="38"/>
        <v>US West Power</v>
      </c>
      <c r="C439" s="72">
        <f t="shared" si="39"/>
        <v>12000</v>
      </c>
      <c r="D439" s="72">
        <f t="shared" si="33"/>
        <v>90</v>
      </c>
      <c r="E439" s="3">
        <v>1276834</v>
      </c>
      <c r="F439" s="5">
        <v>37033.3428472222</v>
      </c>
      <c r="G439" t="s">
        <v>814</v>
      </c>
      <c r="H439" t="s">
        <v>648</v>
      </c>
      <c r="I439" t="s">
        <v>649</v>
      </c>
      <c r="K439" t="s">
        <v>650</v>
      </c>
      <c r="L439" t="s">
        <v>651</v>
      </c>
      <c r="M439">
        <v>40695</v>
      </c>
      <c r="N439" t="s">
        <v>300</v>
      </c>
      <c r="P439" s="7">
        <v>25</v>
      </c>
      <c r="R439" t="s">
        <v>653</v>
      </c>
      <c r="S439" t="s">
        <v>654</v>
      </c>
      <c r="T439" s="11">
        <v>110</v>
      </c>
      <c r="U439" t="s">
        <v>674</v>
      </c>
      <c r="V439" t="s">
        <v>656</v>
      </c>
      <c r="W439" t="s">
        <v>657</v>
      </c>
      <c r="X439" t="s">
        <v>658</v>
      </c>
      <c r="Y439" t="s">
        <v>659</v>
      </c>
      <c r="Z439" t="s">
        <v>660</v>
      </c>
      <c r="AA439">
        <v>96057479</v>
      </c>
      <c r="AB439">
        <v>617798.1</v>
      </c>
      <c r="AC439">
        <v>55134</v>
      </c>
      <c r="AD439" s="5">
        <v>37135.875011574099</v>
      </c>
      <c r="AE439" s="5">
        <v>37164.875011574099</v>
      </c>
    </row>
    <row r="440" spans="1:31" x14ac:dyDescent="0.25">
      <c r="A440" s="71">
        <f t="shared" si="37"/>
        <v>37033</v>
      </c>
      <c r="B440" s="71" t="str">
        <f t="shared" si="38"/>
        <v>US West Power</v>
      </c>
      <c r="C440" s="72">
        <f t="shared" si="39"/>
        <v>800</v>
      </c>
      <c r="D440" s="72">
        <f t="shared" si="33"/>
        <v>6</v>
      </c>
      <c r="E440" s="3">
        <v>1276837</v>
      </c>
      <c r="F440" s="5">
        <v>37033.342974537001</v>
      </c>
      <c r="G440" t="s">
        <v>717</v>
      </c>
      <c r="H440" t="s">
        <v>734</v>
      </c>
      <c r="I440" t="s">
        <v>649</v>
      </c>
      <c r="K440" t="s">
        <v>650</v>
      </c>
      <c r="L440" t="s">
        <v>662</v>
      </c>
      <c r="M440">
        <v>51004</v>
      </c>
      <c r="N440" t="s">
        <v>349</v>
      </c>
      <c r="P440" s="7">
        <v>25</v>
      </c>
      <c r="R440" t="s">
        <v>653</v>
      </c>
      <c r="S440" t="s">
        <v>654</v>
      </c>
      <c r="T440" s="11">
        <v>408</v>
      </c>
      <c r="U440" t="s">
        <v>735</v>
      </c>
      <c r="V440" t="s">
        <v>930</v>
      </c>
      <c r="W440" t="s">
        <v>671</v>
      </c>
      <c r="X440" t="s">
        <v>658</v>
      </c>
      <c r="Y440" t="s">
        <v>659</v>
      </c>
      <c r="Z440" t="s">
        <v>660</v>
      </c>
      <c r="AA440">
        <v>96006417</v>
      </c>
      <c r="AB440">
        <v>617801.1</v>
      </c>
      <c r="AC440">
        <v>56264</v>
      </c>
      <c r="AD440" s="5">
        <v>37034.875</v>
      </c>
      <c r="AE440" s="5">
        <v>37035.875</v>
      </c>
    </row>
    <row r="441" spans="1:31" x14ac:dyDescent="0.25">
      <c r="A441" s="71">
        <f t="shared" si="37"/>
        <v>37033</v>
      </c>
      <c r="B441" s="71" t="str">
        <f t="shared" si="38"/>
        <v>US West Power</v>
      </c>
      <c r="C441" s="72">
        <f t="shared" si="39"/>
        <v>800</v>
      </c>
      <c r="D441" s="72">
        <f t="shared" si="33"/>
        <v>6</v>
      </c>
      <c r="E441" s="3">
        <v>1276869</v>
      </c>
      <c r="F441" s="5">
        <v>37033.343668981499</v>
      </c>
      <c r="G441" t="s">
        <v>717</v>
      </c>
      <c r="H441" t="s">
        <v>734</v>
      </c>
      <c r="I441" t="s">
        <v>649</v>
      </c>
      <c r="K441" t="s">
        <v>650</v>
      </c>
      <c r="L441" t="s">
        <v>662</v>
      </c>
      <c r="M441">
        <v>51024</v>
      </c>
      <c r="N441" t="s">
        <v>350</v>
      </c>
      <c r="P441" s="7">
        <v>25</v>
      </c>
      <c r="R441" t="s">
        <v>653</v>
      </c>
      <c r="S441" t="s">
        <v>654</v>
      </c>
      <c r="T441" s="11">
        <v>214</v>
      </c>
      <c r="U441" t="s">
        <v>735</v>
      </c>
      <c r="V441" t="s">
        <v>906</v>
      </c>
      <c r="W441" t="s">
        <v>671</v>
      </c>
      <c r="X441" t="s">
        <v>658</v>
      </c>
      <c r="Y441" t="s">
        <v>659</v>
      </c>
      <c r="Z441" t="s">
        <v>660</v>
      </c>
      <c r="AA441">
        <v>96006417</v>
      </c>
      <c r="AB441">
        <v>617810.1</v>
      </c>
      <c r="AC441">
        <v>56264</v>
      </c>
      <c r="AD441" s="5">
        <v>37034.875</v>
      </c>
      <c r="AE441" s="5">
        <v>37035.875</v>
      </c>
    </row>
    <row r="442" spans="1:31" x14ac:dyDescent="0.25">
      <c r="A442" s="71">
        <f t="shared" si="37"/>
        <v>37033</v>
      </c>
      <c r="B442" s="71" t="str">
        <f t="shared" si="38"/>
        <v>US West Power</v>
      </c>
      <c r="C442" s="72">
        <f t="shared" si="39"/>
        <v>800</v>
      </c>
      <c r="D442" s="72">
        <f t="shared" si="33"/>
        <v>6</v>
      </c>
      <c r="E442" s="3">
        <v>1276965</v>
      </c>
      <c r="F442" s="5">
        <v>37033.346203703702</v>
      </c>
      <c r="G442" t="s">
        <v>902</v>
      </c>
      <c r="H442" t="s">
        <v>734</v>
      </c>
      <c r="I442" t="s">
        <v>649</v>
      </c>
      <c r="K442" t="s">
        <v>650</v>
      </c>
      <c r="L442" t="s">
        <v>662</v>
      </c>
      <c r="M442">
        <v>51024</v>
      </c>
      <c r="N442" t="s">
        <v>350</v>
      </c>
      <c r="P442" s="7">
        <v>25</v>
      </c>
      <c r="R442" t="s">
        <v>653</v>
      </c>
      <c r="S442" t="s">
        <v>654</v>
      </c>
      <c r="T442" s="11">
        <v>214</v>
      </c>
      <c r="U442" t="s">
        <v>735</v>
      </c>
      <c r="V442" t="s">
        <v>906</v>
      </c>
      <c r="W442" t="s">
        <v>671</v>
      </c>
      <c r="X442" t="s">
        <v>658</v>
      </c>
      <c r="Y442" t="s">
        <v>659</v>
      </c>
      <c r="Z442" t="s">
        <v>660</v>
      </c>
      <c r="AA442">
        <v>96060365</v>
      </c>
      <c r="AB442">
        <v>617847.1</v>
      </c>
      <c r="AC442">
        <v>12</v>
      </c>
      <c r="AD442" s="5">
        <v>37034.875</v>
      </c>
      <c r="AE442" s="5">
        <v>37035.875</v>
      </c>
    </row>
    <row r="443" spans="1:31" x14ac:dyDescent="0.25">
      <c r="A443" s="71">
        <f t="shared" si="37"/>
        <v>37033</v>
      </c>
      <c r="B443" s="71" t="str">
        <f t="shared" si="38"/>
        <v>US West Power</v>
      </c>
      <c r="C443" s="72">
        <f t="shared" si="39"/>
        <v>800</v>
      </c>
      <c r="D443" s="72">
        <f t="shared" si="33"/>
        <v>6</v>
      </c>
      <c r="E443" s="3">
        <v>1277001</v>
      </c>
      <c r="F443" s="5">
        <v>37033.347013888902</v>
      </c>
      <c r="G443" t="s">
        <v>902</v>
      </c>
      <c r="H443" t="s">
        <v>734</v>
      </c>
      <c r="I443" t="s">
        <v>649</v>
      </c>
      <c r="K443" t="s">
        <v>650</v>
      </c>
      <c r="L443" t="s">
        <v>662</v>
      </c>
      <c r="M443">
        <v>51024</v>
      </c>
      <c r="N443" t="s">
        <v>350</v>
      </c>
      <c r="P443" s="7">
        <v>25</v>
      </c>
      <c r="R443" t="s">
        <v>653</v>
      </c>
      <c r="S443" t="s">
        <v>654</v>
      </c>
      <c r="T443" s="11">
        <v>215</v>
      </c>
      <c r="U443" t="s">
        <v>735</v>
      </c>
      <c r="V443" t="s">
        <v>906</v>
      </c>
      <c r="W443" t="s">
        <v>671</v>
      </c>
      <c r="X443" t="s">
        <v>658</v>
      </c>
      <c r="Y443" t="s">
        <v>659</v>
      </c>
      <c r="Z443" t="s">
        <v>660</v>
      </c>
      <c r="AA443">
        <v>96060365</v>
      </c>
      <c r="AB443">
        <v>617858.1</v>
      </c>
      <c r="AC443">
        <v>12</v>
      </c>
      <c r="AD443" s="5">
        <v>37034.875</v>
      </c>
      <c r="AE443" s="5">
        <v>37035.875</v>
      </c>
    </row>
    <row r="444" spans="1:31" x14ac:dyDescent="0.25">
      <c r="A444" s="71">
        <f t="shared" si="37"/>
        <v>37033</v>
      </c>
      <c r="B444" s="71" t="str">
        <f t="shared" si="38"/>
        <v>US West Power</v>
      </c>
      <c r="C444" s="72">
        <f t="shared" si="39"/>
        <v>12400</v>
      </c>
      <c r="D444" s="72">
        <f t="shared" si="33"/>
        <v>93</v>
      </c>
      <c r="E444" s="3">
        <v>1277036</v>
      </c>
      <c r="F444" s="5">
        <v>37033.348032407397</v>
      </c>
      <c r="G444" t="s">
        <v>814</v>
      </c>
      <c r="H444" t="s">
        <v>648</v>
      </c>
      <c r="I444" t="s">
        <v>649</v>
      </c>
      <c r="K444" t="s">
        <v>650</v>
      </c>
      <c r="L444" t="s">
        <v>651</v>
      </c>
      <c r="M444">
        <v>40693</v>
      </c>
      <c r="N444" t="s">
        <v>351</v>
      </c>
      <c r="P444" s="7">
        <v>25</v>
      </c>
      <c r="R444" t="s">
        <v>653</v>
      </c>
      <c r="S444" t="s">
        <v>654</v>
      </c>
      <c r="T444" s="11">
        <v>150</v>
      </c>
      <c r="U444" t="s">
        <v>674</v>
      </c>
      <c r="V444" t="s">
        <v>656</v>
      </c>
      <c r="W444" t="s">
        <v>657</v>
      </c>
      <c r="X444" t="s">
        <v>658</v>
      </c>
      <c r="Y444" t="s">
        <v>659</v>
      </c>
      <c r="Z444" t="s">
        <v>660</v>
      </c>
      <c r="AA444">
        <v>96057479</v>
      </c>
      <c r="AB444">
        <v>617865.1</v>
      </c>
      <c r="AC444">
        <v>55134</v>
      </c>
      <c r="AD444" s="5">
        <v>37104.875011574099</v>
      </c>
      <c r="AE444" s="5">
        <v>37134.875011574099</v>
      </c>
    </row>
    <row r="445" spans="1:31" x14ac:dyDescent="0.25">
      <c r="A445" s="71">
        <f t="shared" si="37"/>
        <v>37033</v>
      </c>
      <c r="B445" s="71" t="str">
        <f t="shared" si="38"/>
        <v>US West Power</v>
      </c>
      <c r="C445" s="72">
        <f t="shared" si="39"/>
        <v>800</v>
      </c>
      <c r="D445" s="72">
        <f t="shared" si="33"/>
        <v>6</v>
      </c>
      <c r="E445" s="3">
        <v>1277038</v>
      </c>
      <c r="F445" s="5">
        <v>37033.348067129598</v>
      </c>
      <c r="G445" t="s">
        <v>746</v>
      </c>
      <c r="H445" t="s">
        <v>734</v>
      </c>
      <c r="I445" t="s">
        <v>649</v>
      </c>
      <c r="K445" t="s">
        <v>650</v>
      </c>
      <c r="L445" t="s">
        <v>662</v>
      </c>
      <c r="M445">
        <v>51010</v>
      </c>
      <c r="N445" t="s">
        <v>352</v>
      </c>
      <c r="O445" s="7">
        <v>25</v>
      </c>
      <c r="R445" t="s">
        <v>653</v>
      </c>
      <c r="S445" t="s">
        <v>654</v>
      </c>
      <c r="T445" s="11">
        <v>380</v>
      </c>
      <c r="U445" t="s">
        <v>735</v>
      </c>
      <c r="V445" t="s">
        <v>930</v>
      </c>
      <c r="W445" t="s">
        <v>671</v>
      </c>
      <c r="X445" t="s">
        <v>658</v>
      </c>
      <c r="Y445" t="s">
        <v>659</v>
      </c>
      <c r="Z445" t="s">
        <v>660</v>
      </c>
      <c r="AA445">
        <v>96050496</v>
      </c>
      <c r="AB445">
        <v>617866.1</v>
      </c>
      <c r="AC445">
        <v>91219</v>
      </c>
      <c r="AD445" s="5">
        <v>37034.875</v>
      </c>
      <c r="AE445" s="5">
        <v>37035.875</v>
      </c>
    </row>
    <row r="446" spans="1:31" x14ac:dyDescent="0.25">
      <c r="A446" s="71">
        <f t="shared" si="37"/>
        <v>37033</v>
      </c>
      <c r="B446" s="71" t="str">
        <f t="shared" si="38"/>
        <v>US West Power</v>
      </c>
      <c r="C446" s="72">
        <f t="shared" si="39"/>
        <v>12400</v>
      </c>
      <c r="D446" s="72">
        <f t="shared" si="33"/>
        <v>93</v>
      </c>
      <c r="E446" s="3">
        <v>1277110</v>
      </c>
      <c r="F446" s="5">
        <v>37033.349432870396</v>
      </c>
      <c r="G446" t="s">
        <v>814</v>
      </c>
      <c r="H446" t="s">
        <v>648</v>
      </c>
      <c r="I446" t="s">
        <v>649</v>
      </c>
      <c r="K446" t="s">
        <v>650</v>
      </c>
      <c r="L446" t="s">
        <v>651</v>
      </c>
      <c r="M446">
        <v>40693</v>
      </c>
      <c r="N446" t="s">
        <v>351</v>
      </c>
      <c r="P446" s="7">
        <v>25</v>
      </c>
      <c r="R446" t="s">
        <v>653</v>
      </c>
      <c r="S446" t="s">
        <v>654</v>
      </c>
      <c r="T446" s="11">
        <v>145</v>
      </c>
      <c r="U446" t="s">
        <v>674</v>
      </c>
      <c r="V446" t="s">
        <v>656</v>
      </c>
      <c r="W446" t="s">
        <v>657</v>
      </c>
      <c r="X446" t="s">
        <v>658</v>
      </c>
      <c r="Y446" t="s">
        <v>659</v>
      </c>
      <c r="Z446" t="s">
        <v>660</v>
      </c>
      <c r="AA446">
        <v>96057479</v>
      </c>
      <c r="AB446">
        <v>617883.1</v>
      </c>
      <c r="AC446">
        <v>55134</v>
      </c>
      <c r="AD446" s="5">
        <v>37104.875011574099</v>
      </c>
      <c r="AE446" s="5">
        <v>37134.875011574099</v>
      </c>
    </row>
    <row r="447" spans="1:31" x14ac:dyDescent="0.25">
      <c r="A447" s="71">
        <f t="shared" si="37"/>
        <v>37033</v>
      </c>
      <c r="B447" s="71" t="str">
        <f t="shared" si="38"/>
        <v>US West Power</v>
      </c>
      <c r="C447" s="72">
        <f t="shared" si="39"/>
        <v>12400</v>
      </c>
      <c r="D447" s="72">
        <f t="shared" si="33"/>
        <v>93</v>
      </c>
      <c r="E447" s="3">
        <v>1277121</v>
      </c>
      <c r="F447" s="5">
        <v>37033.3499884259</v>
      </c>
      <c r="G447" t="s">
        <v>814</v>
      </c>
      <c r="H447" t="s">
        <v>648</v>
      </c>
      <c r="I447" t="s">
        <v>649</v>
      </c>
      <c r="K447" t="s">
        <v>650</v>
      </c>
      <c r="L447" t="s">
        <v>651</v>
      </c>
      <c r="M447">
        <v>40691</v>
      </c>
      <c r="N447" t="s">
        <v>299</v>
      </c>
      <c r="P447" s="7">
        <v>25</v>
      </c>
      <c r="R447" t="s">
        <v>653</v>
      </c>
      <c r="S447" t="s">
        <v>654</v>
      </c>
      <c r="T447" s="11">
        <v>120</v>
      </c>
      <c r="U447" t="s">
        <v>674</v>
      </c>
      <c r="V447" t="s">
        <v>656</v>
      </c>
      <c r="W447" t="s">
        <v>657</v>
      </c>
      <c r="X447" t="s">
        <v>658</v>
      </c>
      <c r="Y447" t="s">
        <v>659</v>
      </c>
      <c r="Z447" t="s">
        <v>660</v>
      </c>
      <c r="AA447">
        <v>96057479</v>
      </c>
      <c r="AB447">
        <v>617887.1</v>
      </c>
      <c r="AC447">
        <v>55134</v>
      </c>
      <c r="AD447" s="5">
        <v>37073.875011574099</v>
      </c>
      <c r="AE447" s="5">
        <v>37103.875011574099</v>
      </c>
    </row>
    <row r="448" spans="1:31" x14ac:dyDescent="0.25">
      <c r="A448" s="71">
        <f t="shared" si="37"/>
        <v>37033</v>
      </c>
      <c r="B448" s="71" t="str">
        <f t="shared" si="38"/>
        <v>US West Power</v>
      </c>
      <c r="C448" s="72">
        <f t="shared" si="39"/>
        <v>12000</v>
      </c>
      <c r="D448" s="72">
        <f t="shared" si="33"/>
        <v>90</v>
      </c>
      <c r="E448" s="3">
        <v>1277133</v>
      </c>
      <c r="F448" s="5">
        <v>37033.3503935185</v>
      </c>
      <c r="G448" t="s">
        <v>814</v>
      </c>
      <c r="H448" t="s">
        <v>648</v>
      </c>
      <c r="I448" t="s">
        <v>649</v>
      </c>
      <c r="K448" t="s">
        <v>650</v>
      </c>
      <c r="L448" t="s">
        <v>651</v>
      </c>
      <c r="M448">
        <v>40695</v>
      </c>
      <c r="N448" t="s">
        <v>300</v>
      </c>
      <c r="P448" s="7">
        <v>25</v>
      </c>
      <c r="R448" t="s">
        <v>653</v>
      </c>
      <c r="S448" t="s">
        <v>654</v>
      </c>
      <c r="T448" s="11">
        <v>110</v>
      </c>
      <c r="U448" t="s">
        <v>674</v>
      </c>
      <c r="V448" t="s">
        <v>656</v>
      </c>
      <c r="W448" t="s">
        <v>657</v>
      </c>
      <c r="X448" t="s">
        <v>658</v>
      </c>
      <c r="Y448" t="s">
        <v>659</v>
      </c>
      <c r="Z448" t="s">
        <v>660</v>
      </c>
      <c r="AA448">
        <v>96057479</v>
      </c>
      <c r="AB448">
        <v>617889.1</v>
      </c>
      <c r="AC448">
        <v>55134</v>
      </c>
      <c r="AD448" s="5">
        <v>37135.875011574099</v>
      </c>
      <c r="AE448" s="5">
        <v>37164.875011574099</v>
      </c>
    </row>
    <row r="449" spans="1:31" x14ac:dyDescent="0.25">
      <c r="A449" s="71">
        <f t="shared" si="37"/>
        <v>37033</v>
      </c>
      <c r="B449" s="71" t="str">
        <f t="shared" si="38"/>
        <v>US West Power</v>
      </c>
      <c r="C449" s="72">
        <f t="shared" si="39"/>
        <v>192</v>
      </c>
      <c r="D449" s="72">
        <f t="shared" si="33"/>
        <v>1.44</v>
      </c>
      <c r="E449" s="3">
        <v>1277421</v>
      </c>
      <c r="F449" s="5">
        <v>37033.358796296299</v>
      </c>
      <c r="G449" t="s">
        <v>902</v>
      </c>
      <c r="H449" t="s">
        <v>734</v>
      </c>
      <c r="I449" t="s">
        <v>649</v>
      </c>
      <c r="K449" t="s">
        <v>650</v>
      </c>
      <c r="L449" t="s">
        <v>662</v>
      </c>
      <c r="M449">
        <v>51064</v>
      </c>
      <c r="N449" t="s">
        <v>353</v>
      </c>
      <c r="P449" s="7">
        <v>6</v>
      </c>
      <c r="R449" t="s">
        <v>653</v>
      </c>
      <c r="S449" t="s">
        <v>654</v>
      </c>
      <c r="T449" s="11">
        <v>410</v>
      </c>
      <c r="U449" t="s">
        <v>735</v>
      </c>
      <c r="V449" t="s">
        <v>58</v>
      </c>
      <c r="W449" t="s">
        <v>671</v>
      </c>
      <c r="X449" t="s">
        <v>658</v>
      </c>
      <c r="Y449" t="s">
        <v>659</v>
      </c>
      <c r="Z449" t="s">
        <v>660</v>
      </c>
      <c r="AA449">
        <v>96060365</v>
      </c>
      <c r="AB449">
        <v>617959.1</v>
      </c>
      <c r="AC449">
        <v>12</v>
      </c>
      <c r="AD449" s="5">
        <v>37034.875</v>
      </c>
      <c r="AE449" s="5">
        <v>37035.875</v>
      </c>
    </row>
    <row r="450" spans="1:31" x14ac:dyDescent="0.25">
      <c r="A450" s="71">
        <f t="shared" si="37"/>
        <v>37033</v>
      </c>
      <c r="B450" s="71" t="str">
        <f t="shared" si="38"/>
        <v>US West Power</v>
      </c>
      <c r="C450" s="72">
        <f t="shared" si="39"/>
        <v>320</v>
      </c>
      <c r="D450" s="72">
        <f t="shared" si="33"/>
        <v>2.4</v>
      </c>
      <c r="E450" s="3">
        <v>1277426</v>
      </c>
      <c r="F450" s="5">
        <v>37033.358912037002</v>
      </c>
      <c r="G450" t="s">
        <v>902</v>
      </c>
      <c r="H450" t="s">
        <v>734</v>
      </c>
      <c r="I450" t="s">
        <v>649</v>
      </c>
      <c r="K450" t="s">
        <v>650</v>
      </c>
      <c r="L450" t="s">
        <v>662</v>
      </c>
      <c r="M450">
        <v>51090</v>
      </c>
      <c r="N450" t="s">
        <v>354</v>
      </c>
      <c r="P450" s="7">
        <v>10</v>
      </c>
      <c r="R450" t="s">
        <v>653</v>
      </c>
      <c r="S450" t="s">
        <v>654</v>
      </c>
      <c r="T450" s="11">
        <v>225</v>
      </c>
      <c r="U450" t="s">
        <v>735</v>
      </c>
      <c r="V450" t="s">
        <v>58</v>
      </c>
      <c r="W450" t="s">
        <v>671</v>
      </c>
      <c r="X450" t="s">
        <v>658</v>
      </c>
      <c r="Y450" t="s">
        <v>659</v>
      </c>
      <c r="Z450" t="s">
        <v>660</v>
      </c>
      <c r="AA450">
        <v>96060365</v>
      </c>
      <c r="AB450">
        <v>617960.1</v>
      </c>
      <c r="AC450">
        <v>12</v>
      </c>
      <c r="AD450" s="5">
        <v>37034.875</v>
      </c>
      <c r="AE450" s="5">
        <v>37035.875</v>
      </c>
    </row>
    <row r="451" spans="1:31" x14ac:dyDescent="0.25">
      <c r="A451" s="71">
        <f t="shared" si="37"/>
        <v>37033</v>
      </c>
      <c r="B451" s="71" t="str">
        <f t="shared" si="38"/>
        <v>US East Power</v>
      </c>
      <c r="C451" s="72">
        <f t="shared" si="39"/>
        <v>4000</v>
      </c>
      <c r="D451" s="72">
        <f t="shared" si="33"/>
        <v>20</v>
      </c>
      <c r="E451" s="3">
        <v>1277512</v>
      </c>
      <c r="F451" s="5">
        <v>37033.360763888901</v>
      </c>
      <c r="G451" t="s">
        <v>79</v>
      </c>
      <c r="H451" t="s">
        <v>734</v>
      </c>
      <c r="I451" t="s">
        <v>649</v>
      </c>
      <c r="K451" t="s">
        <v>650</v>
      </c>
      <c r="L451" t="s">
        <v>690</v>
      </c>
      <c r="M451">
        <v>29070</v>
      </c>
      <c r="N451" t="s">
        <v>355</v>
      </c>
      <c r="P451" s="7">
        <v>50</v>
      </c>
      <c r="R451" t="s">
        <v>653</v>
      </c>
      <c r="S451" t="s">
        <v>654</v>
      </c>
      <c r="T451" s="11">
        <v>33</v>
      </c>
      <c r="U451" t="s">
        <v>766</v>
      </c>
      <c r="V451" t="s">
        <v>767</v>
      </c>
      <c r="W451" t="s">
        <v>743</v>
      </c>
      <c r="X451" t="s">
        <v>658</v>
      </c>
      <c r="Y451" t="s">
        <v>659</v>
      </c>
      <c r="Z451" t="s">
        <v>660</v>
      </c>
      <c r="AB451">
        <v>617967.1</v>
      </c>
      <c r="AC451">
        <v>27457</v>
      </c>
      <c r="AD451" s="5">
        <v>37039.875011574099</v>
      </c>
      <c r="AE451" s="5">
        <v>37043.875011574099</v>
      </c>
    </row>
    <row r="452" spans="1:31" x14ac:dyDescent="0.25">
      <c r="A452" s="71">
        <f t="shared" si="37"/>
        <v>37033</v>
      </c>
      <c r="B452" s="71" t="str">
        <f t="shared" si="38"/>
        <v>US West Power</v>
      </c>
      <c r="C452" s="72">
        <f t="shared" si="39"/>
        <v>800</v>
      </c>
      <c r="D452" s="72">
        <f t="shared" si="33"/>
        <v>6</v>
      </c>
      <c r="E452" s="3">
        <v>1277568</v>
      </c>
      <c r="F452" s="5">
        <v>37033.361851851798</v>
      </c>
      <c r="G452" t="s">
        <v>902</v>
      </c>
      <c r="H452" t="s">
        <v>734</v>
      </c>
      <c r="I452" t="s">
        <v>649</v>
      </c>
      <c r="K452" t="s">
        <v>650</v>
      </c>
      <c r="L452" t="s">
        <v>662</v>
      </c>
      <c r="M452">
        <v>51024</v>
      </c>
      <c r="N452" t="s">
        <v>350</v>
      </c>
      <c r="P452" s="7">
        <v>25</v>
      </c>
      <c r="R452" t="s">
        <v>653</v>
      </c>
      <c r="S452" t="s">
        <v>654</v>
      </c>
      <c r="T452" s="11">
        <v>230</v>
      </c>
      <c r="U452" t="s">
        <v>735</v>
      </c>
      <c r="V452" t="s">
        <v>906</v>
      </c>
      <c r="W452" t="s">
        <v>671</v>
      </c>
      <c r="X452" t="s">
        <v>658</v>
      </c>
      <c r="Y452" t="s">
        <v>659</v>
      </c>
      <c r="Z452" t="s">
        <v>660</v>
      </c>
      <c r="AA452">
        <v>96060365</v>
      </c>
      <c r="AB452">
        <v>617970.1</v>
      </c>
      <c r="AC452">
        <v>12</v>
      </c>
      <c r="AD452" s="5">
        <v>37034.875</v>
      </c>
      <c r="AE452" s="5">
        <v>37035.875</v>
      </c>
    </row>
    <row r="453" spans="1:31" x14ac:dyDescent="0.25">
      <c r="A453" s="71">
        <f t="shared" si="37"/>
        <v>37033</v>
      </c>
      <c r="B453" s="71" t="str">
        <f t="shared" si="38"/>
        <v>Natural Gas</v>
      </c>
      <c r="C453" s="72">
        <f t="shared" si="39"/>
        <v>150000</v>
      </c>
      <c r="D453" s="72">
        <f t="shared" si="33"/>
        <v>37.5</v>
      </c>
      <c r="E453" s="3">
        <v>1277628</v>
      </c>
      <c r="F453" s="5">
        <v>37033.362974536998</v>
      </c>
      <c r="G453" t="s">
        <v>356</v>
      </c>
      <c r="H453" t="s">
        <v>198</v>
      </c>
      <c r="I453" t="s">
        <v>649</v>
      </c>
      <c r="K453" t="s">
        <v>679</v>
      </c>
      <c r="L453" t="s">
        <v>696</v>
      </c>
      <c r="M453">
        <v>36233</v>
      </c>
      <c r="N453" t="s">
        <v>213</v>
      </c>
      <c r="O453" s="7">
        <v>5000</v>
      </c>
      <c r="R453" t="s">
        <v>682</v>
      </c>
      <c r="S453" t="s">
        <v>654</v>
      </c>
      <c r="T453" s="11">
        <v>0</v>
      </c>
      <c r="U453" t="s">
        <v>214</v>
      </c>
      <c r="V453" t="s">
        <v>776</v>
      </c>
      <c r="W453" t="s">
        <v>777</v>
      </c>
      <c r="X453" t="s">
        <v>686</v>
      </c>
      <c r="Y453" t="s">
        <v>659</v>
      </c>
      <c r="Z453" t="s">
        <v>687</v>
      </c>
      <c r="AA453">
        <v>96017418</v>
      </c>
      <c r="AB453" t="s">
        <v>357</v>
      </c>
      <c r="AC453">
        <v>57700</v>
      </c>
      <c r="AD453" s="5">
        <v>37043.875011574099</v>
      </c>
      <c r="AE453" s="5">
        <v>37072.875011574099</v>
      </c>
    </row>
    <row r="454" spans="1:31" x14ac:dyDescent="0.25">
      <c r="A454" s="71">
        <f t="shared" si="37"/>
        <v>37033</v>
      </c>
      <c r="B454" s="71" t="str">
        <f t="shared" si="38"/>
        <v>US West Power</v>
      </c>
      <c r="C454" s="72">
        <f t="shared" si="39"/>
        <v>800</v>
      </c>
      <c r="D454" s="72">
        <f t="shared" si="33"/>
        <v>6</v>
      </c>
      <c r="E454" s="3">
        <v>1277767</v>
      </c>
      <c r="F454" s="5">
        <v>37033.3659722222</v>
      </c>
      <c r="G454" t="s">
        <v>902</v>
      </c>
      <c r="H454" t="s">
        <v>734</v>
      </c>
      <c r="I454" t="s">
        <v>649</v>
      </c>
      <c r="K454" t="s">
        <v>650</v>
      </c>
      <c r="L454" t="s">
        <v>662</v>
      </c>
      <c r="M454">
        <v>51024</v>
      </c>
      <c r="N454" t="s">
        <v>350</v>
      </c>
      <c r="P454" s="7">
        <v>25</v>
      </c>
      <c r="R454" t="s">
        <v>653</v>
      </c>
      <c r="S454" t="s">
        <v>654</v>
      </c>
      <c r="T454" s="11">
        <v>229</v>
      </c>
      <c r="U454" t="s">
        <v>735</v>
      </c>
      <c r="V454" t="s">
        <v>906</v>
      </c>
      <c r="W454" t="s">
        <v>671</v>
      </c>
      <c r="X454" t="s">
        <v>658</v>
      </c>
      <c r="Y454" t="s">
        <v>659</v>
      </c>
      <c r="Z454" t="s">
        <v>660</v>
      </c>
      <c r="AA454">
        <v>96060365</v>
      </c>
      <c r="AB454">
        <v>617977.1</v>
      </c>
      <c r="AC454">
        <v>12</v>
      </c>
      <c r="AD454" s="5">
        <v>37034.875</v>
      </c>
      <c r="AE454" s="5">
        <v>37035.875</v>
      </c>
    </row>
    <row r="455" spans="1:31" x14ac:dyDescent="0.25">
      <c r="A455" s="71">
        <f t="shared" si="37"/>
        <v>37033</v>
      </c>
      <c r="B455" s="71" t="str">
        <f t="shared" si="38"/>
        <v>US East Power</v>
      </c>
      <c r="C455" s="72">
        <f t="shared" si="39"/>
        <v>4000</v>
      </c>
      <c r="D455" s="72">
        <f t="shared" si="33"/>
        <v>20</v>
      </c>
      <c r="E455" s="3">
        <v>1278412</v>
      </c>
      <c r="F455" s="5">
        <v>37033.384409722203</v>
      </c>
      <c r="G455" t="s">
        <v>358</v>
      </c>
      <c r="H455" t="s">
        <v>734</v>
      </c>
      <c r="I455" t="s">
        <v>649</v>
      </c>
      <c r="K455" t="s">
        <v>650</v>
      </c>
      <c r="L455" t="s">
        <v>690</v>
      </c>
      <c r="M455">
        <v>25667</v>
      </c>
      <c r="N455" t="s">
        <v>359</v>
      </c>
      <c r="P455" s="7">
        <v>50</v>
      </c>
      <c r="R455" t="s">
        <v>653</v>
      </c>
      <c r="S455" t="s">
        <v>654</v>
      </c>
      <c r="T455" s="11">
        <v>34.5</v>
      </c>
      <c r="U455" t="s">
        <v>227</v>
      </c>
      <c r="V455" t="s">
        <v>76</v>
      </c>
      <c r="W455" t="s">
        <v>251</v>
      </c>
      <c r="X455" t="s">
        <v>658</v>
      </c>
      <c r="Y455" t="s">
        <v>659</v>
      </c>
      <c r="Z455" t="s">
        <v>660</v>
      </c>
      <c r="AB455">
        <v>618046.1</v>
      </c>
      <c r="AC455">
        <v>1424</v>
      </c>
      <c r="AD455" s="5">
        <v>37039.875011574099</v>
      </c>
      <c r="AE455" s="5">
        <v>37043.875011574099</v>
      </c>
    </row>
    <row r="456" spans="1:31" x14ac:dyDescent="0.25">
      <c r="A456" s="71">
        <f t="shared" si="37"/>
        <v>37033</v>
      </c>
      <c r="B456" s="71" t="str">
        <f t="shared" si="38"/>
        <v>US West Power</v>
      </c>
      <c r="C456" s="72">
        <f t="shared" si="39"/>
        <v>12400</v>
      </c>
      <c r="D456" s="72">
        <f t="shared" si="33"/>
        <v>93</v>
      </c>
      <c r="E456" s="3">
        <v>1278773</v>
      </c>
      <c r="F456" s="5">
        <v>37033.3933680556</v>
      </c>
      <c r="G456" t="s">
        <v>814</v>
      </c>
      <c r="H456" t="s">
        <v>648</v>
      </c>
      <c r="I456" t="s">
        <v>649</v>
      </c>
      <c r="K456" t="s">
        <v>650</v>
      </c>
      <c r="L456" t="s">
        <v>651</v>
      </c>
      <c r="M456">
        <v>40693</v>
      </c>
      <c r="N456" t="s">
        <v>351</v>
      </c>
      <c r="P456" s="7">
        <v>25</v>
      </c>
      <c r="R456" t="s">
        <v>653</v>
      </c>
      <c r="S456" t="s">
        <v>654</v>
      </c>
      <c r="T456" s="11">
        <v>140</v>
      </c>
      <c r="U456" t="s">
        <v>674</v>
      </c>
      <c r="V456" t="s">
        <v>656</v>
      </c>
      <c r="W456" t="s">
        <v>657</v>
      </c>
      <c r="X456" t="s">
        <v>658</v>
      </c>
      <c r="Y456" t="s">
        <v>659</v>
      </c>
      <c r="Z456" t="s">
        <v>660</v>
      </c>
      <c r="AA456">
        <v>96057479</v>
      </c>
      <c r="AB456">
        <v>618075.1</v>
      </c>
      <c r="AC456">
        <v>55134</v>
      </c>
      <c r="AD456" s="5">
        <v>37104.875011574099</v>
      </c>
      <c r="AE456" s="5">
        <v>37134.875011574099</v>
      </c>
    </row>
    <row r="457" spans="1:31" x14ac:dyDescent="0.25">
      <c r="A457" s="71">
        <f t="shared" si="37"/>
        <v>37033</v>
      </c>
      <c r="B457" s="71" t="str">
        <f t="shared" si="38"/>
        <v>Natural Gas</v>
      </c>
      <c r="C457" s="72">
        <f t="shared" si="39"/>
        <v>2295000</v>
      </c>
      <c r="D457" s="72">
        <f t="shared" si="33"/>
        <v>573.75</v>
      </c>
      <c r="E457" s="3">
        <v>1279479</v>
      </c>
      <c r="F457" s="5">
        <v>37033.4199421296</v>
      </c>
      <c r="G457" t="s">
        <v>44</v>
      </c>
      <c r="H457" t="s">
        <v>198</v>
      </c>
      <c r="I457" t="s">
        <v>649</v>
      </c>
      <c r="K457" t="s">
        <v>679</v>
      </c>
      <c r="L457" t="s">
        <v>680</v>
      </c>
      <c r="M457">
        <v>49209</v>
      </c>
      <c r="N457" t="s">
        <v>6</v>
      </c>
      <c r="P457" s="7">
        <v>15000</v>
      </c>
      <c r="R457" t="s">
        <v>682</v>
      </c>
      <c r="S457" t="s">
        <v>654</v>
      </c>
      <c r="T457" s="11">
        <v>-5.0000000000000001E-3</v>
      </c>
      <c r="U457" t="s">
        <v>256</v>
      </c>
      <c r="V457" t="s">
        <v>776</v>
      </c>
      <c r="W457" t="s">
        <v>777</v>
      </c>
      <c r="X457" t="s">
        <v>686</v>
      </c>
      <c r="Y457" t="s">
        <v>659</v>
      </c>
      <c r="Z457" t="s">
        <v>687</v>
      </c>
      <c r="AA457">
        <v>96022095</v>
      </c>
      <c r="AB457" t="s">
        <v>360</v>
      </c>
      <c r="AC457">
        <v>31699</v>
      </c>
      <c r="AD457" s="5">
        <v>37043</v>
      </c>
      <c r="AE457" s="5">
        <v>37195</v>
      </c>
    </row>
    <row r="458" spans="1:31" x14ac:dyDescent="0.25">
      <c r="A458" s="71">
        <f t="shared" si="37"/>
        <v>37033</v>
      </c>
      <c r="B458" s="71" t="str">
        <f t="shared" si="38"/>
        <v>US East Power</v>
      </c>
      <c r="C458" s="72">
        <f t="shared" si="39"/>
        <v>24000</v>
      </c>
      <c r="D458" s="72">
        <f t="shared" si="33"/>
        <v>120</v>
      </c>
      <c r="E458" s="3">
        <v>1279793</v>
      </c>
      <c r="F458" s="5">
        <v>37033.442129629599</v>
      </c>
      <c r="G458" t="s">
        <v>719</v>
      </c>
      <c r="H458" t="s">
        <v>734</v>
      </c>
      <c r="I458" t="s">
        <v>649</v>
      </c>
      <c r="K458" t="s">
        <v>650</v>
      </c>
      <c r="L458" t="s">
        <v>690</v>
      </c>
      <c r="M458">
        <v>32554</v>
      </c>
      <c r="N458" t="s">
        <v>729</v>
      </c>
      <c r="P458" s="7">
        <v>50</v>
      </c>
      <c r="R458" t="s">
        <v>653</v>
      </c>
      <c r="S458" t="s">
        <v>654</v>
      </c>
      <c r="T458" s="11">
        <v>55</v>
      </c>
      <c r="U458" t="s">
        <v>766</v>
      </c>
      <c r="V458" t="s">
        <v>710</v>
      </c>
      <c r="W458" t="s">
        <v>731</v>
      </c>
      <c r="X458" t="s">
        <v>658</v>
      </c>
      <c r="Y458" t="s">
        <v>659</v>
      </c>
      <c r="Z458" t="s">
        <v>660</v>
      </c>
      <c r="AA458">
        <v>96057469</v>
      </c>
      <c r="AB458">
        <v>618214.1</v>
      </c>
      <c r="AC458">
        <v>53350</v>
      </c>
      <c r="AD458" s="5">
        <v>37043.591666666704</v>
      </c>
      <c r="AE458" s="5">
        <v>37072.591666666704</v>
      </c>
    </row>
    <row r="459" spans="1:31" x14ac:dyDescent="0.25">
      <c r="A459" s="71">
        <f t="shared" si="37"/>
        <v>37033</v>
      </c>
      <c r="B459" s="71" t="str">
        <f t="shared" si="38"/>
        <v>Natural Gas</v>
      </c>
      <c r="C459" s="72">
        <f t="shared" si="39"/>
        <v>1070000</v>
      </c>
      <c r="D459" s="72">
        <f t="shared" si="33"/>
        <v>267.5</v>
      </c>
      <c r="E459" s="3">
        <v>1279881</v>
      </c>
      <c r="F459" s="5">
        <v>37033.449988425898</v>
      </c>
      <c r="G459" t="s">
        <v>719</v>
      </c>
      <c r="H459" t="s">
        <v>734</v>
      </c>
      <c r="I459" t="s">
        <v>649</v>
      </c>
      <c r="K459" t="s">
        <v>679</v>
      </c>
      <c r="L459" t="s">
        <v>680</v>
      </c>
      <c r="M459">
        <v>42595</v>
      </c>
      <c r="N459" t="s">
        <v>361</v>
      </c>
      <c r="P459" s="7">
        <v>5000</v>
      </c>
      <c r="R459" t="s">
        <v>682</v>
      </c>
      <c r="S459" t="s">
        <v>654</v>
      </c>
      <c r="T459" s="11">
        <v>-0.1</v>
      </c>
      <c r="U459" t="s">
        <v>925</v>
      </c>
      <c r="V459" t="s">
        <v>845</v>
      </c>
      <c r="W459" t="s">
        <v>685</v>
      </c>
      <c r="X459" t="s">
        <v>686</v>
      </c>
      <c r="Y459" t="s">
        <v>659</v>
      </c>
      <c r="Z459" t="s">
        <v>687</v>
      </c>
      <c r="AA459">
        <v>96045266</v>
      </c>
      <c r="AB459" t="s">
        <v>362</v>
      </c>
      <c r="AC459">
        <v>53350</v>
      </c>
      <c r="AD459" s="5">
        <v>37347</v>
      </c>
      <c r="AE459" s="5">
        <v>37560</v>
      </c>
    </row>
    <row r="460" spans="1:31" x14ac:dyDescent="0.25">
      <c r="A460" s="71">
        <f t="shared" si="37"/>
        <v>37033</v>
      </c>
      <c r="B460" s="71" t="str">
        <f t="shared" si="38"/>
        <v>Natural Gas</v>
      </c>
      <c r="C460" s="72">
        <f t="shared" si="39"/>
        <v>3060000</v>
      </c>
      <c r="D460" s="72">
        <f t="shared" si="33"/>
        <v>765</v>
      </c>
      <c r="E460" s="3">
        <v>1279932</v>
      </c>
      <c r="F460" s="5">
        <v>37033.452916666698</v>
      </c>
      <c r="G460" t="s">
        <v>719</v>
      </c>
      <c r="H460" t="s">
        <v>734</v>
      </c>
      <c r="I460" t="s">
        <v>649</v>
      </c>
      <c r="K460" t="s">
        <v>679</v>
      </c>
      <c r="L460" t="s">
        <v>680</v>
      </c>
      <c r="M460">
        <v>49203</v>
      </c>
      <c r="N460" t="s">
        <v>363</v>
      </c>
      <c r="P460" s="7">
        <v>20000</v>
      </c>
      <c r="R460" t="s">
        <v>682</v>
      </c>
      <c r="S460" t="s">
        <v>654</v>
      </c>
      <c r="T460" s="11">
        <v>0.03</v>
      </c>
      <c r="U460" t="s">
        <v>925</v>
      </c>
      <c r="V460" t="s">
        <v>776</v>
      </c>
      <c r="W460" t="s">
        <v>777</v>
      </c>
      <c r="X460" t="s">
        <v>686</v>
      </c>
      <c r="Y460" t="s">
        <v>659</v>
      </c>
      <c r="Z460" t="s">
        <v>687</v>
      </c>
      <c r="AA460">
        <v>96045266</v>
      </c>
      <c r="AB460" t="s">
        <v>364</v>
      </c>
      <c r="AC460">
        <v>53350</v>
      </c>
      <c r="AD460" s="5">
        <v>37043</v>
      </c>
      <c r="AE460" s="5">
        <v>37195</v>
      </c>
    </row>
    <row r="461" spans="1:31" x14ac:dyDescent="0.25">
      <c r="A461" s="71">
        <f t="shared" si="37"/>
        <v>37033</v>
      </c>
      <c r="B461" s="71" t="str">
        <f t="shared" si="38"/>
        <v>Natural Gas</v>
      </c>
      <c r="C461" s="72">
        <f t="shared" si="39"/>
        <v>3060000</v>
      </c>
      <c r="D461" s="72">
        <f t="shared" si="33"/>
        <v>765</v>
      </c>
      <c r="E461" s="3">
        <v>1279936</v>
      </c>
      <c r="F461" s="5">
        <v>37033.453518518501</v>
      </c>
      <c r="G461" t="s">
        <v>719</v>
      </c>
      <c r="H461" t="s">
        <v>734</v>
      </c>
      <c r="I461" t="s">
        <v>649</v>
      </c>
      <c r="K461" t="s">
        <v>679</v>
      </c>
      <c r="L461" t="s">
        <v>680</v>
      </c>
      <c r="M461">
        <v>49203</v>
      </c>
      <c r="N461" t="s">
        <v>363</v>
      </c>
      <c r="P461" s="7">
        <v>20000</v>
      </c>
      <c r="R461" t="s">
        <v>682</v>
      </c>
      <c r="S461" t="s">
        <v>654</v>
      </c>
      <c r="T461" s="11">
        <v>0.03</v>
      </c>
      <c r="U461" t="s">
        <v>925</v>
      </c>
      <c r="V461" t="s">
        <v>776</v>
      </c>
      <c r="W461" t="s">
        <v>777</v>
      </c>
      <c r="X461" t="s">
        <v>686</v>
      </c>
      <c r="Y461" t="s">
        <v>659</v>
      </c>
      <c r="Z461" t="s">
        <v>687</v>
      </c>
      <c r="AA461">
        <v>96045266</v>
      </c>
      <c r="AB461" t="s">
        <v>365</v>
      </c>
      <c r="AC461">
        <v>53350</v>
      </c>
      <c r="AD461" s="5">
        <v>37043</v>
      </c>
      <c r="AE461" s="5">
        <v>37195</v>
      </c>
    </row>
    <row r="462" spans="1:31" x14ac:dyDescent="0.25">
      <c r="A462" s="71">
        <f t="shared" si="37"/>
        <v>37033</v>
      </c>
      <c r="B462" s="71" t="str">
        <f t="shared" si="38"/>
        <v>Natural Gas</v>
      </c>
      <c r="C462" s="72">
        <f t="shared" si="39"/>
        <v>3060000</v>
      </c>
      <c r="D462" s="72">
        <f t="shared" si="33"/>
        <v>765</v>
      </c>
      <c r="E462" s="3">
        <v>1279952</v>
      </c>
      <c r="F462" s="5">
        <v>37033.454733796301</v>
      </c>
      <c r="G462" t="s">
        <v>719</v>
      </c>
      <c r="H462" t="s">
        <v>734</v>
      </c>
      <c r="I462" t="s">
        <v>649</v>
      </c>
      <c r="K462" t="s">
        <v>679</v>
      </c>
      <c r="L462" t="s">
        <v>680</v>
      </c>
      <c r="M462">
        <v>49203</v>
      </c>
      <c r="N462" t="s">
        <v>363</v>
      </c>
      <c r="P462" s="7">
        <v>20000</v>
      </c>
      <c r="R462" t="s">
        <v>682</v>
      </c>
      <c r="S462" t="s">
        <v>654</v>
      </c>
      <c r="T462" s="11">
        <v>0.03</v>
      </c>
      <c r="U462" t="s">
        <v>925</v>
      </c>
      <c r="V462" t="s">
        <v>776</v>
      </c>
      <c r="W462" t="s">
        <v>777</v>
      </c>
      <c r="X462" t="s">
        <v>686</v>
      </c>
      <c r="Y462" t="s">
        <v>659</v>
      </c>
      <c r="Z462" t="s">
        <v>687</v>
      </c>
      <c r="AA462">
        <v>96045266</v>
      </c>
      <c r="AB462" t="s">
        <v>366</v>
      </c>
      <c r="AC462">
        <v>53350</v>
      </c>
      <c r="AD462" s="5">
        <v>37043</v>
      </c>
      <c r="AE462" s="5">
        <v>37195</v>
      </c>
    </row>
    <row r="463" spans="1:31" x14ac:dyDescent="0.25">
      <c r="A463" s="71">
        <f t="shared" si="37"/>
        <v>37033</v>
      </c>
      <c r="B463" s="71" t="str">
        <f t="shared" si="38"/>
        <v>US West Power</v>
      </c>
      <c r="C463" s="72">
        <f t="shared" si="39"/>
        <v>36800</v>
      </c>
      <c r="D463" s="72">
        <f t="shared" si="33"/>
        <v>276</v>
      </c>
      <c r="E463" s="3">
        <v>1279991</v>
      </c>
      <c r="F463" s="5">
        <v>37033.458090277803</v>
      </c>
      <c r="G463" t="s">
        <v>814</v>
      </c>
      <c r="H463" t="s">
        <v>648</v>
      </c>
      <c r="I463" t="s">
        <v>649</v>
      </c>
      <c r="K463" t="s">
        <v>650</v>
      </c>
      <c r="L463" t="s">
        <v>662</v>
      </c>
      <c r="M463">
        <v>50450</v>
      </c>
      <c r="N463" t="s">
        <v>367</v>
      </c>
      <c r="O463" s="7">
        <v>25</v>
      </c>
      <c r="R463" t="s">
        <v>653</v>
      </c>
      <c r="S463" t="s">
        <v>654</v>
      </c>
      <c r="T463" s="11">
        <v>48</v>
      </c>
      <c r="U463" t="s">
        <v>674</v>
      </c>
      <c r="V463" t="s">
        <v>664</v>
      </c>
      <c r="W463" t="s">
        <v>665</v>
      </c>
      <c r="X463" t="s">
        <v>658</v>
      </c>
      <c r="Y463" t="s">
        <v>659</v>
      </c>
      <c r="Z463" t="s">
        <v>660</v>
      </c>
      <c r="AA463">
        <v>96057479</v>
      </c>
      <c r="AB463">
        <v>618273.1</v>
      </c>
      <c r="AC463">
        <v>55134</v>
      </c>
      <c r="AD463" s="5">
        <v>37530</v>
      </c>
      <c r="AE463" s="5">
        <v>37621</v>
      </c>
    </row>
    <row r="464" spans="1:31" x14ac:dyDescent="0.25">
      <c r="A464" s="71">
        <f t="shared" si="37"/>
        <v>37033</v>
      </c>
      <c r="B464" s="71" t="str">
        <f t="shared" si="38"/>
        <v>Natural Gas</v>
      </c>
      <c r="C464" s="72">
        <f t="shared" si="39"/>
        <v>150000</v>
      </c>
      <c r="D464" s="72">
        <f t="shared" ref="D464:D527" si="40">VLOOKUP(H464,$A$7:$E$12,(HLOOKUP(B464,$B$5:$E$6,2,FALSE)),FALSE)*C464</f>
        <v>37.5</v>
      </c>
      <c r="E464" s="3">
        <v>1280594</v>
      </c>
      <c r="F464" s="5">
        <v>37033.540312500001</v>
      </c>
      <c r="G464" t="s">
        <v>733</v>
      </c>
      <c r="H464" t="s">
        <v>734</v>
      </c>
      <c r="I464" t="s">
        <v>649</v>
      </c>
      <c r="K464" t="s">
        <v>679</v>
      </c>
      <c r="L464" t="s">
        <v>769</v>
      </c>
      <c r="M464">
        <v>36400</v>
      </c>
      <c r="N464" t="s">
        <v>368</v>
      </c>
      <c r="P464" s="7">
        <v>5000</v>
      </c>
      <c r="R464" t="s">
        <v>682</v>
      </c>
      <c r="S464" t="s">
        <v>654</v>
      </c>
      <c r="T464" s="11">
        <v>0.06</v>
      </c>
      <c r="U464" t="s">
        <v>369</v>
      </c>
      <c r="V464" t="s">
        <v>866</v>
      </c>
      <c r="W464" t="s">
        <v>867</v>
      </c>
      <c r="X464" t="s">
        <v>686</v>
      </c>
      <c r="Y464" t="s">
        <v>659</v>
      </c>
      <c r="Z464" t="s">
        <v>773</v>
      </c>
      <c r="AA464">
        <v>96016709</v>
      </c>
      <c r="AB464" t="s">
        <v>370</v>
      </c>
      <c r="AC464">
        <v>55265</v>
      </c>
      <c r="AD464" s="5">
        <v>37043.875011574099</v>
      </c>
      <c r="AE464" s="5">
        <v>37072.875011574099</v>
      </c>
    </row>
    <row r="465" spans="1:31" x14ac:dyDescent="0.25">
      <c r="A465" s="71">
        <f t="shared" si="37"/>
        <v>37033</v>
      </c>
      <c r="B465" s="71" t="str">
        <f t="shared" si="38"/>
        <v>US East Power</v>
      </c>
      <c r="C465" s="72">
        <f t="shared" si="39"/>
        <v>4000</v>
      </c>
      <c r="D465" s="72">
        <f t="shared" si="40"/>
        <v>20</v>
      </c>
      <c r="E465" s="3">
        <v>1280920</v>
      </c>
      <c r="F465" s="5">
        <v>37033.584884259297</v>
      </c>
      <c r="G465" t="s">
        <v>79</v>
      </c>
      <c r="H465" t="s">
        <v>734</v>
      </c>
      <c r="I465" t="s">
        <v>649</v>
      </c>
      <c r="K465" t="s">
        <v>650</v>
      </c>
      <c r="L465" t="s">
        <v>690</v>
      </c>
      <c r="M465">
        <v>29070</v>
      </c>
      <c r="N465" t="s">
        <v>355</v>
      </c>
      <c r="O465" s="7">
        <v>50</v>
      </c>
      <c r="R465" t="s">
        <v>653</v>
      </c>
      <c r="S465" t="s">
        <v>654</v>
      </c>
      <c r="T465" s="11">
        <v>34.25</v>
      </c>
      <c r="U465" t="s">
        <v>766</v>
      </c>
      <c r="V465" t="s">
        <v>767</v>
      </c>
      <c r="W465" t="s">
        <v>743</v>
      </c>
      <c r="X465" t="s">
        <v>658</v>
      </c>
      <c r="Y465" t="s">
        <v>659</v>
      </c>
      <c r="Z465" t="s">
        <v>660</v>
      </c>
      <c r="AB465">
        <v>618601.1</v>
      </c>
      <c r="AC465">
        <v>27457</v>
      </c>
      <c r="AD465" s="5">
        <v>37039.875011574099</v>
      </c>
      <c r="AE465" s="5">
        <v>37043.875011574099</v>
      </c>
    </row>
    <row r="466" spans="1:31" x14ac:dyDescent="0.25">
      <c r="A466" s="71">
        <f t="shared" si="37"/>
        <v>37033</v>
      </c>
      <c r="B466" s="71" t="str">
        <f t="shared" si="38"/>
        <v>US East Power</v>
      </c>
      <c r="C466" s="72">
        <f t="shared" si="39"/>
        <v>24000</v>
      </c>
      <c r="D466" s="72">
        <f t="shared" si="40"/>
        <v>120</v>
      </c>
      <c r="E466" s="3">
        <v>1281157</v>
      </c>
      <c r="F466" s="5">
        <v>37033.619722222204</v>
      </c>
      <c r="G466" t="s">
        <v>736</v>
      </c>
      <c r="H466" t="s">
        <v>734</v>
      </c>
      <c r="I466" t="s">
        <v>649</v>
      </c>
      <c r="K466" t="s">
        <v>650</v>
      </c>
      <c r="L466" t="s">
        <v>690</v>
      </c>
      <c r="M466">
        <v>33275</v>
      </c>
      <c r="N466" t="s">
        <v>850</v>
      </c>
      <c r="O466" s="7">
        <v>50</v>
      </c>
      <c r="R466" t="s">
        <v>653</v>
      </c>
      <c r="S466" t="s">
        <v>654</v>
      </c>
      <c r="T466" s="11">
        <v>54.25</v>
      </c>
      <c r="U466" t="s">
        <v>227</v>
      </c>
      <c r="V466" t="s">
        <v>245</v>
      </c>
      <c r="W466" t="s">
        <v>740</v>
      </c>
      <c r="X466" t="s">
        <v>658</v>
      </c>
      <c r="Y466" t="s">
        <v>659</v>
      </c>
      <c r="Z466" t="s">
        <v>660</v>
      </c>
      <c r="AA466">
        <v>96004396</v>
      </c>
      <c r="AB466">
        <v>618733.1</v>
      </c>
      <c r="AC466">
        <v>64245</v>
      </c>
      <c r="AD466" s="5">
        <v>37043.710416666698</v>
      </c>
      <c r="AE466" s="5">
        <v>37072.710416666698</v>
      </c>
    </row>
    <row r="467" spans="1:31" x14ac:dyDescent="0.25">
      <c r="A467" s="71">
        <f t="shared" si="37"/>
        <v>37033</v>
      </c>
      <c r="B467" s="71" t="str">
        <f t="shared" si="38"/>
        <v>US East Power</v>
      </c>
      <c r="C467" s="72">
        <f t="shared" si="39"/>
        <v>24000</v>
      </c>
      <c r="D467" s="72">
        <f t="shared" si="40"/>
        <v>120</v>
      </c>
      <c r="E467" s="3">
        <v>1281162</v>
      </c>
      <c r="F467" s="5">
        <v>37033.621608796202</v>
      </c>
      <c r="G467" t="s">
        <v>814</v>
      </c>
      <c r="H467" t="s">
        <v>648</v>
      </c>
      <c r="I467" t="s">
        <v>649</v>
      </c>
      <c r="K467" t="s">
        <v>650</v>
      </c>
      <c r="L467" t="s">
        <v>690</v>
      </c>
      <c r="M467">
        <v>32554</v>
      </c>
      <c r="N467" t="s">
        <v>729</v>
      </c>
      <c r="O467" s="7">
        <v>50</v>
      </c>
      <c r="R467" t="s">
        <v>653</v>
      </c>
      <c r="S467" t="s">
        <v>654</v>
      </c>
      <c r="T467" s="11">
        <v>57.5</v>
      </c>
      <c r="U467" t="s">
        <v>709</v>
      </c>
      <c r="V467" t="s">
        <v>710</v>
      </c>
      <c r="W467" t="s">
        <v>731</v>
      </c>
      <c r="X467" t="s">
        <v>658</v>
      </c>
      <c r="Y467" t="s">
        <v>659</v>
      </c>
      <c r="Z467" t="s">
        <v>660</v>
      </c>
      <c r="AA467">
        <v>96057479</v>
      </c>
      <c r="AB467">
        <v>618742.1</v>
      </c>
      <c r="AC467">
        <v>55134</v>
      </c>
      <c r="AD467" s="5">
        <v>37043.591666666704</v>
      </c>
      <c r="AE467" s="5">
        <v>37072.591666666704</v>
      </c>
    </row>
    <row r="468" spans="1:31" x14ac:dyDescent="0.25">
      <c r="A468" s="71">
        <f t="shared" ref="A468:A496" si="41">DATEVALUE(TEXT(F468, "mm/dd/yy"))</f>
        <v>37034</v>
      </c>
      <c r="B468" s="71" t="str">
        <f t="shared" ref="B468:B496" si="42">IF(K468="Power",IF(Z468="Enron Canada Corp.",LEFT(L468,9),LEFT(L468,13)),K468)</f>
        <v>US East Power</v>
      </c>
      <c r="C468" s="72">
        <f t="shared" ref="C468:C496" si="43">IF(K468="Power",((AE468-AD468+1)*16*SUM(O468:P468)),((AE468-AD468+1)*SUM(O468:P468)))</f>
        <v>5600</v>
      </c>
      <c r="D468" s="72">
        <f t="shared" si="40"/>
        <v>28</v>
      </c>
      <c r="E468" s="3">
        <v>1282011</v>
      </c>
      <c r="F468" s="5">
        <v>37034.285474536999</v>
      </c>
      <c r="G468" t="s">
        <v>727</v>
      </c>
      <c r="H468" t="s">
        <v>648</v>
      </c>
      <c r="I468" t="s">
        <v>649</v>
      </c>
      <c r="K468" t="s">
        <v>650</v>
      </c>
      <c r="L468" t="s">
        <v>690</v>
      </c>
      <c r="M468">
        <v>29084</v>
      </c>
      <c r="N468" t="s">
        <v>372</v>
      </c>
      <c r="O468" s="7">
        <v>50</v>
      </c>
      <c r="R468" t="s">
        <v>653</v>
      </c>
      <c r="S468" t="s">
        <v>654</v>
      </c>
      <c r="T468" s="11">
        <v>35.25</v>
      </c>
      <c r="U468" t="s">
        <v>373</v>
      </c>
      <c r="V468" t="s">
        <v>710</v>
      </c>
      <c r="W468" t="s">
        <v>711</v>
      </c>
      <c r="X468" t="s">
        <v>658</v>
      </c>
      <c r="Y468" t="s">
        <v>659</v>
      </c>
      <c r="Z468" t="s">
        <v>660</v>
      </c>
      <c r="AB468">
        <v>619001.1</v>
      </c>
      <c r="AC468">
        <v>3246</v>
      </c>
      <c r="AD468" s="5">
        <v>37036.875</v>
      </c>
      <c r="AE468" s="5">
        <v>37042.875</v>
      </c>
    </row>
    <row r="469" spans="1:31" x14ac:dyDescent="0.25">
      <c r="A469" s="71">
        <f t="shared" si="41"/>
        <v>37034</v>
      </c>
      <c r="B469" s="71" t="str">
        <f t="shared" si="42"/>
        <v>US East Power</v>
      </c>
      <c r="C469" s="72">
        <f t="shared" si="43"/>
        <v>800</v>
      </c>
      <c r="D469" s="72">
        <f t="shared" si="40"/>
        <v>4</v>
      </c>
      <c r="E469" s="3">
        <v>1282015</v>
      </c>
      <c r="F469" s="5">
        <v>37034.286435185197</v>
      </c>
      <c r="G469" t="s">
        <v>704</v>
      </c>
      <c r="H469" t="s">
        <v>648</v>
      </c>
      <c r="I469" t="s">
        <v>649</v>
      </c>
      <c r="K469" t="s">
        <v>650</v>
      </c>
      <c r="L469" t="s">
        <v>690</v>
      </c>
      <c r="M469">
        <v>29082</v>
      </c>
      <c r="N469" t="s">
        <v>374</v>
      </c>
      <c r="O469" s="7">
        <v>50</v>
      </c>
      <c r="R469" t="s">
        <v>653</v>
      </c>
      <c r="S469" t="s">
        <v>654</v>
      </c>
      <c r="T469" s="11">
        <v>45.25</v>
      </c>
      <c r="U469" t="s">
        <v>375</v>
      </c>
      <c r="V469" t="s">
        <v>693</v>
      </c>
      <c r="W469" t="s">
        <v>706</v>
      </c>
      <c r="X469" t="s">
        <v>658</v>
      </c>
      <c r="Y469" t="s">
        <v>659</v>
      </c>
      <c r="Z469" t="s">
        <v>660</v>
      </c>
      <c r="AA469">
        <v>96021791</v>
      </c>
      <c r="AB469">
        <v>619006.1</v>
      </c>
      <c r="AC469">
        <v>64168</v>
      </c>
      <c r="AD469" s="5">
        <v>37035.875</v>
      </c>
      <c r="AE469" s="5">
        <v>37035.875</v>
      </c>
    </row>
    <row r="470" spans="1:31" x14ac:dyDescent="0.25">
      <c r="A470" s="71">
        <f t="shared" si="41"/>
        <v>37034</v>
      </c>
      <c r="B470" s="71" t="str">
        <f t="shared" si="42"/>
        <v>US East Power</v>
      </c>
      <c r="C470" s="72">
        <f t="shared" si="43"/>
        <v>800</v>
      </c>
      <c r="D470" s="72">
        <f t="shared" si="40"/>
        <v>4</v>
      </c>
      <c r="E470" s="3">
        <v>1282037</v>
      </c>
      <c r="F470" s="5">
        <v>37034.2913541667</v>
      </c>
      <c r="G470" t="s">
        <v>727</v>
      </c>
      <c r="H470" t="s">
        <v>648</v>
      </c>
      <c r="I470" t="s">
        <v>649</v>
      </c>
      <c r="K470" t="s">
        <v>650</v>
      </c>
      <c r="L470" t="s">
        <v>690</v>
      </c>
      <c r="M470">
        <v>29086</v>
      </c>
      <c r="N470" t="s">
        <v>376</v>
      </c>
      <c r="O470" s="7">
        <v>50</v>
      </c>
      <c r="R470" t="s">
        <v>653</v>
      </c>
      <c r="S470" t="s">
        <v>654</v>
      </c>
      <c r="T470" s="11">
        <v>32.25</v>
      </c>
      <c r="U470" t="s">
        <v>373</v>
      </c>
      <c r="V470" t="s">
        <v>710</v>
      </c>
      <c r="W470" t="s">
        <v>711</v>
      </c>
      <c r="X470" t="s">
        <v>658</v>
      </c>
      <c r="Y470" t="s">
        <v>659</v>
      </c>
      <c r="Z470" t="s">
        <v>660</v>
      </c>
      <c r="AB470">
        <v>619027.1</v>
      </c>
      <c r="AC470">
        <v>3246</v>
      </c>
      <c r="AD470" s="5">
        <v>37036.875</v>
      </c>
      <c r="AE470" s="5">
        <v>37036.875</v>
      </c>
    </row>
    <row r="471" spans="1:31" x14ac:dyDescent="0.25">
      <c r="A471" s="71">
        <f t="shared" si="41"/>
        <v>37034</v>
      </c>
      <c r="B471" s="71" t="str">
        <f t="shared" si="42"/>
        <v>US East Power</v>
      </c>
      <c r="C471" s="72">
        <f t="shared" si="43"/>
        <v>800</v>
      </c>
      <c r="D471" s="72">
        <f t="shared" si="40"/>
        <v>4</v>
      </c>
      <c r="E471" s="3">
        <v>1282038</v>
      </c>
      <c r="F471" s="5">
        <v>37034.291469907403</v>
      </c>
      <c r="G471" t="s">
        <v>727</v>
      </c>
      <c r="H471" t="s">
        <v>648</v>
      </c>
      <c r="I471" t="s">
        <v>649</v>
      </c>
      <c r="K471" t="s">
        <v>650</v>
      </c>
      <c r="L471" t="s">
        <v>690</v>
      </c>
      <c r="M471">
        <v>29086</v>
      </c>
      <c r="N471" t="s">
        <v>376</v>
      </c>
      <c r="O471" s="7">
        <v>50</v>
      </c>
      <c r="R471" t="s">
        <v>653</v>
      </c>
      <c r="S471" t="s">
        <v>654</v>
      </c>
      <c r="T471" s="11">
        <v>32</v>
      </c>
      <c r="U471" t="s">
        <v>373</v>
      </c>
      <c r="V471" t="s">
        <v>710</v>
      </c>
      <c r="W471" t="s">
        <v>711</v>
      </c>
      <c r="X471" t="s">
        <v>658</v>
      </c>
      <c r="Y471" t="s">
        <v>659</v>
      </c>
      <c r="Z471" t="s">
        <v>660</v>
      </c>
      <c r="AB471">
        <v>619028.1</v>
      </c>
      <c r="AC471">
        <v>3246</v>
      </c>
      <c r="AD471" s="5">
        <v>37036.875</v>
      </c>
      <c r="AE471" s="5">
        <v>37036.875</v>
      </c>
    </row>
    <row r="472" spans="1:31" x14ac:dyDescent="0.25">
      <c r="A472" s="71">
        <f t="shared" si="41"/>
        <v>37034</v>
      </c>
      <c r="B472" s="71" t="str">
        <f t="shared" si="42"/>
        <v>US West Power</v>
      </c>
      <c r="C472" s="72">
        <f t="shared" si="43"/>
        <v>12400</v>
      </c>
      <c r="D472" s="72">
        <f t="shared" si="40"/>
        <v>93</v>
      </c>
      <c r="E472" s="3">
        <v>1282889</v>
      </c>
      <c r="F472" s="5">
        <v>37034.347905092603</v>
      </c>
      <c r="G472" t="s">
        <v>869</v>
      </c>
      <c r="H472" t="s">
        <v>648</v>
      </c>
      <c r="I472" t="s">
        <v>649</v>
      </c>
      <c r="K472" t="s">
        <v>650</v>
      </c>
      <c r="L472" t="s">
        <v>651</v>
      </c>
      <c r="M472">
        <v>40715</v>
      </c>
      <c r="N472" t="s">
        <v>377</v>
      </c>
      <c r="O472" s="7">
        <v>25</v>
      </c>
      <c r="R472" t="s">
        <v>653</v>
      </c>
      <c r="S472" t="s">
        <v>654</v>
      </c>
      <c r="T472" s="11">
        <v>426</v>
      </c>
      <c r="U472" t="s">
        <v>378</v>
      </c>
      <c r="V472" t="s">
        <v>11</v>
      </c>
      <c r="W472" t="s">
        <v>657</v>
      </c>
      <c r="X472" t="s">
        <v>658</v>
      </c>
      <c r="Y472" t="s">
        <v>659</v>
      </c>
      <c r="Z472" t="s">
        <v>660</v>
      </c>
      <c r="AB472">
        <v>619326.1</v>
      </c>
      <c r="AC472">
        <v>69121</v>
      </c>
      <c r="AD472" s="5">
        <v>37104.875</v>
      </c>
      <c r="AE472" s="5">
        <v>37134.875</v>
      </c>
    </row>
    <row r="473" spans="1:31" x14ac:dyDescent="0.25">
      <c r="A473" s="71">
        <f t="shared" si="41"/>
        <v>37034</v>
      </c>
      <c r="B473" s="71" t="str">
        <f t="shared" si="42"/>
        <v>US East Power</v>
      </c>
      <c r="C473" s="72">
        <f t="shared" si="43"/>
        <v>47200</v>
      </c>
      <c r="D473" s="72">
        <f t="shared" si="40"/>
        <v>236</v>
      </c>
      <c r="E473" s="3">
        <v>1283153</v>
      </c>
      <c r="F473" s="5">
        <v>37034.356724537</v>
      </c>
      <c r="G473" t="s">
        <v>707</v>
      </c>
      <c r="H473" t="s">
        <v>238</v>
      </c>
      <c r="I473" t="s">
        <v>649</v>
      </c>
      <c r="K473" t="s">
        <v>650</v>
      </c>
      <c r="L473" t="s">
        <v>59</v>
      </c>
      <c r="M473">
        <v>34839</v>
      </c>
      <c r="N473" t="s">
        <v>379</v>
      </c>
      <c r="P473" s="7">
        <v>50</v>
      </c>
      <c r="R473" t="s">
        <v>653</v>
      </c>
      <c r="S473" t="s">
        <v>654</v>
      </c>
      <c r="T473" s="11">
        <v>40.5</v>
      </c>
      <c r="U473" t="s">
        <v>297</v>
      </c>
      <c r="V473" t="s">
        <v>94</v>
      </c>
      <c r="W473" t="s">
        <v>95</v>
      </c>
      <c r="X473" t="s">
        <v>658</v>
      </c>
      <c r="Y473" t="s">
        <v>659</v>
      </c>
      <c r="Z473" t="s">
        <v>660</v>
      </c>
      <c r="AA473">
        <v>96009016</v>
      </c>
      <c r="AB473">
        <v>619389.1</v>
      </c>
      <c r="AC473">
        <v>18</v>
      </c>
      <c r="AD473" s="5">
        <v>37257</v>
      </c>
      <c r="AE473" s="5">
        <v>37315</v>
      </c>
    </row>
    <row r="474" spans="1:31" x14ac:dyDescent="0.25">
      <c r="A474" s="71">
        <f t="shared" si="41"/>
        <v>37034</v>
      </c>
      <c r="B474" s="71" t="str">
        <f t="shared" si="42"/>
        <v>US East Power</v>
      </c>
      <c r="C474" s="72">
        <f t="shared" si="43"/>
        <v>24000</v>
      </c>
      <c r="D474" s="72">
        <f t="shared" si="40"/>
        <v>120</v>
      </c>
      <c r="E474" s="3">
        <v>1283297</v>
      </c>
      <c r="F474" s="5">
        <v>37034.359583333302</v>
      </c>
      <c r="G474" t="s">
        <v>79</v>
      </c>
      <c r="H474" t="s">
        <v>734</v>
      </c>
      <c r="I474" t="s">
        <v>649</v>
      </c>
      <c r="K474" t="s">
        <v>650</v>
      </c>
      <c r="L474" t="s">
        <v>690</v>
      </c>
      <c r="M474">
        <v>26116</v>
      </c>
      <c r="N474" t="s">
        <v>380</v>
      </c>
      <c r="P474" s="7">
        <v>50</v>
      </c>
      <c r="R474" t="s">
        <v>653</v>
      </c>
      <c r="S474" t="s">
        <v>654</v>
      </c>
      <c r="T474" s="11">
        <v>55.5</v>
      </c>
      <c r="U474" t="s">
        <v>766</v>
      </c>
      <c r="V474" t="s">
        <v>739</v>
      </c>
      <c r="W474" t="s">
        <v>740</v>
      </c>
      <c r="X474" t="s">
        <v>658</v>
      </c>
      <c r="Y474" t="s">
        <v>659</v>
      </c>
      <c r="Z474" t="s">
        <v>660</v>
      </c>
      <c r="AB474">
        <v>619410.1</v>
      </c>
      <c r="AC474">
        <v>27457</v>
      </c>
      <c r="AD474" s="5">
        <v>37408.715972222199</v>
      </c>
      <c r="AE474" s="5">
        <v>37437.715972222199</v>
      </c>
    </row>
    <row r="475" spans="1:31" x14ac:dyDescent="0.25">
      <c r="A475" s="71">
        <f t="shared" si="41"/>
        <v>37034</v>
      </c>
      <c r="B475" s="71" t="str">
        <f t="shared" si="42"/>
        <v>US West Power</v>
      </c>
      <c r="C475" s="72">
        <f t="shared" si="43"/>
        <v>12000</v>
      </c>
      <c r="D475" s="72">
        <f t="shared" si="40"/>
        <v>90</v>
      </c>
      <c r="E475" s="3">
        <v>1284795</v>
      </c>
      <c r="F475" s="5">
        <v>37034.393333333297</v>
      </c>
      <c r="G475" t="s">
        <v>719</v>
      </c>
      <c r="H475" t="s">
        <v>648</v>
      </c>
      <c r="I475" t="s">
        <v>649</v>
      </c>
      <c r="K475" t="s">
        <v>650</v>
      </c>
      <c r="L475" t="s">
        <v>651</v>
      </c>
      <c r="M475">
        <v>40719</v>
      </c>
      <c r="N475" t="s">
        <v>10</v>
      </c>
      <c r="O475" s="7">
        <v>25</v>
      </c>
      <c r="R475" t="s">
        <v>653</v>
      </c>
      <c r="S475" t="s">
        <v>654</v>
      </c>
      <c r="T475" s="11">
        <v>237</v>
      </c>
      <c r="U475" t="s">
        <v>378</v>
      </c>
      <c r="V475" t="s">
        <v>11</v>
      </c>
      <c r="W475" t="s">
        <v>657</v>
      </c>
      <c r="X475" t="s">
        <v>658</v>
      </c>
      <c r="Y475" t="s">
        <v>659</v>
      </c>
      <c r="Z475" t="s">
        <v>660</v>
      </c>
      <c r="AA475">
        <v>96057469</v>
      </c>
      <c r="AB475">
        <v>619578.1</v>
      </c>
      <c r="AC475">
        <v>53350</v>
      </c>
      <c r="AD475" s="5">
        <v>37135.875</v>
      </c>
      <c r="AE475" s="5">
        <v>37164.875</v>
      </c>
    </row>
    <row r="476" spans="1:31" x14ac:dyDescent="0.25">
      <c r="A476" s="71">
        <f t="shared" si="41"/>
        <v>37034</v>
      </c>
      <c r="B476" s="71" t="str">
        <f t="shared" si="42"/>
        <v>US East Power</v>
      </c>
      <c r="C476" s="72">
        <f t="shared" si="43"/>
        <v>49600</v>
      </c>
      <c r="D476" s="72">
        <f t="shared" si="40"/>
        <v>248</v>
      </c>
      <c r="E476" s="3">
        <v>1284914</v>
      </c>
      <c r="F476" s="5">
        <v>37034.397291666697</v>
      </c>
      <c r="G476" t="s">
        <v>717</v>
      </c>
      <c r="H476" t="s">
        <v>734</v>
      </c>
      <c r="I476" t="s">
        <v>649</v>
      </c>
      <c r="K476" t="s">
        <v>650</v>
      </c>
      <c r="L476" t="s">
        <v>690</v>
      </c>
      <c r="M476">
        <v>7474</v>
      </c>
      <c r="N476" t="s">
        <v>832</v>
      </c>
      <c r="O476" s="7">
        <v>50</v>
      </c>
      <c r="R476" t="s">
        <v>653</v>
      </c>
      <c r="S476" t="s">
        <v>654</v>
      </c>
      <c r="T476" s="11">
        <v>83</v>
      </c>
      <c r="U476" t="s">
        <v>781</v>
      </c>
      <c r="V476" t="s">
        <v>848</v>
      </c>
      <c r="W476" t="s">
        <v>694</v>
      </c>
      <c r="X476" t="s">
        <v>658</v>
      </c>
      <c r="Y476" t="s">
        <v>659</v>
      </c>
      <c r="Z476" t="s">
        <v>660</v>
      </c>
      <c r="AA476">
        <v>96006417</v>
      </c>
      <c r="AB476">
        <v>619605.1</v>
      </c>
      <c r="AC476">
        <v>56264</v>
      </c>
      <c r="AD476" s="5">
        <v>37073.715972222199</v>
      </c>
      <c r="AE476" s="5">
        <v>37134.715972222199</v>
      </c>
    </row>
    <row r="477" spans="1:31" x14ac:dyDescent="0.25">
      <c r="A477" s="71">
        <f t="shared" si="41"/>
        <v>37034</v>
      </c>
      <c r="B477" s="71" t="str">
        <f t="shared" si="42"/>
        <v>US West Power</v>
      </c>
      <c r="C477" s="72">
        <f t="shared" si="43"/>
        <v>12000</v>
      </c>
      <c r="D477" s="72">
        <f t="shared" si="40"/>
        <v>90</v>
      </c>
      <c r="E477" s="3">
        <v>1285018</v>
      </c>
      <c r="F477" s="5">
        <v>37034.399618055599</v>
      </c>
      <c r="G477" t="s">
        <v>719</v>
      </c>
      <c r="H477" t="s">
        <v>648</v>
      </c>
      <c r="I477" t="s">
        <v>649</v>
      </c>
      <c r="K477" t="s">
        <v>650</v>
      </c>
      <c r="L477" t="s">
        <v>651</v>
      </c>
      <c r="M477">
        <v>40719</v>
      </c>
      <c r="N477" t="s">
        <v>10</v>
      </c>
      <c r="O477" s="7">
        <v>25</v>
      </c>
      <c r="R477" t="s">
        <v>653</v>
      </c>
      <c r="S477" t="s">
        <v>654</v>
      </c>
      <c r="T477" s="11">
        <v>230</v>
      </c>
      <c r="U477" t="s">
        <v>378</v>
      </c>
      <c r="V477" t="s">
        <v>11</v>
      </c>
      <c r="W477" t="s">
        <v>657</v>
      </c>
      <c r="X477" t="s">
        <v>658</v>
      </c>
      <c r="Y477" t="s">
        <v>659</v>
      </c>
      <c r="Z477" t="s">
        <v>660</v>
      </c>
      <c r="AA477">
        <v>96057469</v>
      </c>
      <c r="AB477">
        <v>619616.1</v>
      </c>
      <c r="AC477">
        <v>53350</v>
      </c>
      <c r="AD477" s="5">
        <v>37135.875</v>
      </c>
      <c r="AE477" s="5">
        <v>37164.875</v>
      </c>
    </row>
    <row r="478" spans="1:31" x14ac:dyDescent="0.25">
      <c r="A478" s="71">
        <f t="shared" si="41"/>
        <v>37034</v>
      </c>
      <c r="B478" s="71" t="str">
        <f t="shared" si="42"/>
        <v>Natural Gas</v>
      </c>
      <c r="C478" s="72">
        <f t="shared" si="43"/>
        <v>750000</v>
      </c>
      <c r="D478" s="72">
        <f t="shared" si="40"/>
        <v>187.5</v>
      </c>
      <c r="E478" s="3">
        <v>1285549</v>
      </c>
      <c r="F478" s="5">
        <v>37034.421388888899</v>
      </c>
      <c r="G478" t="s">
        <v>719</v>
      </c>
      <c r="H478" t="s">
        <v>734</v>
      </c>
      <c r="I478" t="s">
        <v>649</v>
      </c>
      <c r="K478" t="s">
        <v>679</v>
      </c>
      <c r="L478" t="s">
        <v>680</v>
      </c>
      <c r="M478">
        <v>36165</v>
      </c>
      <c r="N478" t="s">
        <v>381</v>
      </c>
      <c r="P478" s="7">
        <v>25000</v>
      </c>
      <c r="R478" t="s">
        <v>682</v>
      </c>
      <c r="S478" t="s">
        <v>654</v>
      </c>
      <c r="T478" s="11">
        <v>-7.2499999999999995E-2</v>
      </c>
      <c r="U478" t="s">
        <v>925</v>
      </c>
      <c r="V478" t="s">
        <v>926</v>
      </c>
      <c r="W478" t="s">
        <v>927</v>
      </c>
      <c r="X478" t="s">
        <v>686</v>
      </c>
      <c r="Y478" t="s">
        <v>659</v>
      </c>
      <c r="Z478" t="s">
        <v>687</v>
      </c>
      <c r="AA478">
        <v>96045266</v>
      </c>
      <c r="AB478" t="s">
        <v>382</v>
      </c>
      <c r="AC478">
        <v>53350</v>
      </c>
      <c r="AD478" s="5">
        <v>37043.875</v>
      </c>
      <c r="AE478" s="5">
        <v>37072.875</v>
      </c>
    </row>
    <row r="479" spans="1:31" x14ac:dyDescent="0.25">
      <c r="A479" s="71">
        <f t="shared" si="41"/>
        <v>37034</v>
      </c>
      <c r="B479" s="71" t="str">
        <f t="shared" si="42"/>
        <v>Natural Gas</v>
      </c>
      <c r="C479" s="72">
        <f t="shared" si="43"/>
        <v>300000</v>
      </c>
      <c r="D479" s="72">
        <f t="shared" si="40"/>
        <v>75</v>
      </c>
      <c r="E479" s="3">
        <v>1285554</v>
      </c>
      <c r="F479" s="5">
        <v>37034.421932870398</v>
      </c>
      <c r="G479" t="s">
        <v>383</v>
      </c>
      <c r="H479" t="s">
        <v>198</v>
      </c>
      <c r="I479" t="s">
        <v>649</v>
      </c>
      <c r="K479" t="s">
        <v>679</v>
      </c>
      <c r="L479" t="s">
        <v>680</v>
      </c>
      <c r="M479">
        <v>33999</v>
      </c>
      <c r="N479" t="s">
        <v>385</v>
      </c>
      <c r="P479" s="7">
        <v>10000</v>
      </c>
      <c r="R479" t="s">
        <v>682</v>
      </c>
      <c r="S479" t="s">
        <v>654</v>
      </c>
      <c r="T479" s="11">
        <v>0.03</v>
      </c>
      <c r="U479" t="s">
        <v>386</v>
      </c>
      <c r="V479" t="s">
        <v>776</v>
      </c>
      <c r="W479" t="s">
        <v>777</v>
      </c>
      <c r="X479" t="s">
        <v>686</v>
      </c>
      <c r="Y479" t="s">
        <v>659</v>
      </c>
      <c r="Z479" t="s">
        <v>687</v>
      </c>
      <c r="AA479">
        <v>96003709</v>
      </c>
      <c r="AB479" t="s">
        <v>387</v>
      </c>
      <c r="AC479">
        <v>51163</v>
      </c>
      <c r="AD479" s="5">
        <v>37043</v>
      </c>
      <c r="AE479" s="5">
        <v>37072</v>
      </c>
    </row>
    <row r="480" spans="1:31" x14ac:dyDescent="0.25">
      <c r="A480" s="71">
        <f t="shared" si="41"/>
        <v>37034</v>
      </c>
      <c r="B480" s="71" t="str">
        <f t="shared" si="42"/>
        <v>Natural Gas</v>
      </c>
      <c r="C480" s="72">
        <f t="shared" si="43"/>
        <v>300000</v>
      </c>
      <c r="D480" s="72">
        <f t="shared" si="40"/>
        <v>75</v>
      </c>
      <c r="E480" s="3">
        <v>1285618</v>
      </c>
      <c r="F480" s="5">
        <v>37034.427037037</v>
      </c>
      <c r="G480" t="s">
        <v>802</v>
      </c>
      <c r="H480" t="s">
        <v>734</v>
      </c>
      <c r="I480" t="s">
        <v>649</v>
      </c>
      <c r="K480" t="s">
        <v>679</v>
      </c>
      <c r="L480" t="s">
        <v>680</v>
      </c>
      <c r="M480">
        <v>47099</v>
      </c>
      <c r="N480" t="s">
        <v>800</v>
      </c>
      <c r="O480" s="7">
        <v>10000</v>
      </c>
      <c r="R480" t="s">
        <v>682</v>
      </c>
      <c r="S480" t="s">
        <v>654</v>
      </c>
      <c r="T480" s="11">
        <v>-0.05</v>
      </c>
      <c r="U480" t="s">
        <v>760</v>
      </c>
      <c r="V480" t="s">
        <v>776</v>
      </c>
      <c r="W480" t="s">
        <v>777</v>
      </c>
      <c r="X480" t="s">
        <v>686</v>
      </c>
      <c r="Y480" t="s">
        <v>659</v>
      </c>
      <c r="Z480" t="s">
        <v>687</v>
      </c>
      <c r="AA480">
        <v>95001227</v>
      </c>
      <c r="AB480" t="s">
        <v>388</v>
      </c>
      <c r="AC480">
        <v>208</v>
      </c>
      <c r="AD480" s="5">
        <v>37043.875</v>
      </c>
      <c r="AE480" s="5">
        <v>37072.875</v>
      </c>
    </row>
    <row r="481" spans="1:31" x14ac:dyDescent="0.25">
      <c r="A481" s="71">
        <f t="shared" si="41"/>
        <v>37034</v>
      </c>
      <c r="B481" s="71" t="str">
        <f t="shared" si="42"/>
        <v>Natural Gas</v>
      </c>
      <c r="C481" s="72">
        <f t="shared" si="43"/>
        <v>300000</v>
      </c>
      <c r="D481" s="72">
        <f t="shared" si="40"/>
        <v>75</v>
      </c>
      <c r="E481" s="3">
        <v>1285729</v>
      </c>
      <c r="F481" s="5">
        <v>37034.435196759303</v>
      </c>
      <c r="G481" t="s">
        <v>719</v>
      </c>
      <c r="H481" t="s">
        <v>734</v>
      </c>
      <c r="I481" t="s">
        <v>649</v>
      </c>
      <c r="K481" t="s">
        <v>679</v>
      </c>
      <c r="L481" t="s">
        <v>680</v>
      </c>
      <c r="M481">
        <v>47099</v>
      </c>
      <c r="N481" t="s">
        <v>800</v>
      </c>
      <c r="O481" s="7">
        <v>10000</v>
      </c>
      <c r="R481" t="s">
        <v>682</v>
      </c>
      <c r="S481" t="s">
        <v>654</v>
      </c>
      <c r="T481" s="11">
        <v>-5.2499999999999998E-2</v>
      </c>
      <c r="U481" t="s">
        <v>760</v>
      </c>
      <c r="V481" t="s">
        <v>776</v>
      </c>
      <c r="W481" t="s">
        <v>777</v>
      </c>
      <c r="X481" t="s">
        <v>686</v>
      </c>
      <c r="Y481" t="s">
        <v>659</v>
      </c>
      <c r="Z481" t="s">
        <v>687</v>
      </c>
      <c r="AA481">
        <v>96045266</v>
      </c>
      <c r="AB481" t="s">
        <v>389</v>
      </c>
      <c r="AC481">
        <v>53350</v>
      </c>
      <c r="AD481" s="5">
        <v>37043.875</v>
      </c>
      <c r="AE481" s="5">
        <v>37072.875</v>
      </c>
    </row>
    <row r="482" spans="1:31" x14ac:dyDescent="0.25">
      <c r="A482" s="71">
        <f t="shared" si="41"/>
        <v>37034</v>
      </c>
      <c r="B482" s="71" t="str">
        <f t="shared" si="42"/>
        <v>Natural Gas</v>
      </c>
      <c r="C482" s="72">
        <f t="shared" si="43"/>
        <v>300000</v>
      </c>
      <c r="D482" s="72">
        <f t="shared" si="40"/>
        <v>75</v>
      </c>
      <c r="E482" s="3">
        <v>1285947</v>
      </c>
      <c r="F482" s="5">
        <v>37034.458900463003</v>
      </c>
      <c r="G482" t="s">
        <v>816</v>
      </c>
      <c r="H482" t="s">
        <v>198</v>
      </c>
      <c r="I482" t="s">
        <v>649</v>
      </c>
      <c r="K482" t="s">
        <v>679</v>
      </c>
      <c r="L482" t="s">
        <v>696</v>
      </c>
      <c r="M482">
        <v>36228</v>
      </c>
      <c r="N482" t="s">
        <v>280</v>
      </c>
      <c r="O482" s="7">
        <v>10000</v>
      </c>
      <c r="R482" t="s">
        <v>682</v>
      </c>
      <c r="S482" t="s">
        <v>654</v>
      </c>
      <c r="T482" s="11">
        <v>-2.5000000000000001E-3</v>
      </c>
      <c r="U482" t="s">
        <v>231</v>
      </c>
      <c r="V482" t="s">
        <v>932</v>
      </c>
      <c r="W482" t="s">
        <v>933</v>
      </c>
      <c r="X482" t="s">
        <v>686</v>
      </c>
      <c r="Y482" t="s">
        <v>659</v>
      </c>
      <c r="Z482" t="s">
        <v>687</v>
      </c>
      <c r="AB482" t="s">
        <v>391</v>
      </c>
      <c r="AC482">
        <v>68856</v>
      </c>
      <c r="AD482" s="5">
        <v>37043.875</v>
      </c>
      <c r="AE482" s="5">
        <v>37072.875</v>
      </c>
    </row>
    <row r="483" spans="1:31" x14ac:dyDescent="0.25">
      <c r="A483" s="71">
        <f t="shared" si="41"/>
        <v>37034</v>
      </c>
      <c r="B483" s="71" t="str">
        <f t="shared" si="42"/>
        <v>Natural Gas</v>
      </c>
      <c r="C483" s="72">
        <f t="shared" si="43"/>
        <v>300000</v>
      </c>
      <c r="D483" s="72">
        <f t="shared" si="40"/>
        <v>75</v>
      </c>
      <c r="E483" s="3">
        <v>1285952</v>
      </c>
      <c r="F483" s="5">
        <v>37034.459664351903</v>
      </c>
      <c r="G483" t="s">
        <v>816</v>
      </c>
      <c r="H483" t="s">
        <v>198</v>
      </c>
      <c r="I483" t="s">
        <v>649</v>
      </c>
      <c r="K483" t="s">
        <v>679</v>
      </c>
      <c r="L483" t="s">
        <v>696</v>
      </c>
      <c r="M483">
        <v>36228</v>
      </c>
      <c r="N483" t="s">
        <v>280</v>
      </c>
      <c r="O483" s="7">
        <v>10000</v>
      </c>
      <c r="R483" t="s">
        <v>682</v>
      </c>
      <c r="S483" t="s">
        <v>654</v>
      </c>
      <c r="T483" s="11">
        <v>-2.5000000000000001E-3</v>
      </c>
      <c r="U483" t="s">
        <v>231</v>
      </c>
      <c r="V483" t="s">
        <v>932</v>
      </c>
      <c r="W483" t="s">
        <v>933</v>
      </c>
      <c r="X483" t="s">
        <v>686</v>
      </c>
      <c r="Y483" t="s">
        <v>659</v>
      </c>
      <c r="Z483" t="s">
        <v>687</v>
      </c>
      <c r="AB483" t="s">
        <v>392</v>
      </c>
      <c r="AC483">
        <v>68856</v>
      </c>
      <c r="AD483" s="5">
        <v>37043.875</v>
      </c>
      <c r="AE483" s="5">
        <v>37072.875</v>
      </c>
    </row>
    <row r="484" spans="1:31" x14ac:dyDescent="0.25">
      <c r="A484" s="71">
        <f t="shared" si="41"/>
        <v>37034</v>
      </c>
      <c r="B484" s="71" t="str">
        <f t="shared" si="42"/>
        <v>Natural Gas</v>
      </c>
      <c r="C484" s="72">
        <f t="shared" si="43"/>
        <v>600000</v>
      </c>
      <c r="D484" s="72">
        <f t="shared" si="40"/>
        <v>150</v>
      </c>
      <c r="E484" s="3">
        <v>1285959</v>
      </c>
      <c r="F484" s="5">
        <v>37034.460902777799</v>
      </c>
      <c r="G484" t="s">
        <v>695</v>
      </c>
      <c r="H484" t="s">
        <v>198</v>
      </c>
      <c r="I484" t="s">
        <v>649</v>
      </c>
      <c r="K484" t="s">
        <v>679</v>
      </c>
      <c r="L484" t="s">
        <v>696</v>
      </c>
      <c r="M484">
        <v>36228</v>
      </c>
      <c r="N484" t="s">
        <v>280</v>
      </c>
      <c r="O484" s="7">
        <v>20000</v>
      </c>
      <c r="R484" t="s">
        <v>682</v>
      </c>
      <c r="S484" t="s">
        <v>654</v>
      </c>
      <c r="T484" s="11">
        <v>-2.5000000000000001E-3</v>
      </c>
      <c r="U484" t="s">
        <v>231</v>
      </c>
      <c r="V484" t="s">
        <v>932</v>
      </c>
      <c r="W484" t="s">
        <v>933</v>
      </c>
      <c r="X484" t="s">
        <v>686</v>
      </c>
      <c r="Y484" t="s">
        <v>659</v>
      </c>
      <c r="Z484" t="s">
        <v>687</v>
      </c>
      <c r="AA484">
        <v>96021110</v>
      </c>
      <c r="AB484" t="s">
        <v>394</v>
      </c>
      <c r="AC484">
        <v>57399</v>
      </c>
      <c r="AD484" s="5">
        <v>37043.875</v>
      </c>
      <c r="AE484" s="5">
        <v>37072.875</v>
      </c>
    </row>
    <row r="485" spans="1:31" x14ac:dyDescent="0.25">
      <c r="A485" s="71">
        <f t="shared" si="41"/>
        <v>37034</v>
      </c>
      <c r="B485" s="71" t="str">
        <f t="shared" si="42"/>
        <v>Natural Gas</v>
      </c>
      <c r="C485" s="72">
        <f t="shared" si="43"/>
        <v>150000</v>
      </c>
      <c r="D485" s="72">
        <f t="shared" si="40"/>
        <v>37.5</v>
      </c>
      <c r="E485" s="3">
        <v>1286245</v>
      </c>
      <c r="F485" s="5">
        <v>37034.495937500003</v>
      </c>
      <c r="G485" t="s">
        <v>802</v>
      </c>
      <c r="H485" t="s">
        <v>734</v>
      </c>
      <c r="I485" t="s">
        <v>649</v>
      </c>
      <c r="K485" t="s">
        <v>679</v>
      </c>
      <c r="L485" t="s">
        <v>680</v>
      </c>
      <c r="M485">
        <v>36137</v>
      </c>
      <c r="N485" t="s">
        <v>395</v>
      </c>
      <c r="P485" s="7">
        <v>5000</v>
      </c>
      <c r="R485" t="s">
        <v>682</v>
      </c>
      <c r="S485" t="s">
        <v>654</v>
      </c>
      <c r="T485" s="11">
        <v>-0.105</v>
      </c>
      <c r="U485" t="s">
        <v>760</v>
      </c>
      <c r="V485" t="s">
        <v>761</v>
      </c>
      <c r="W485" t="s">
        <v>762</v>
      </c>
      <c r="X485" t="s">
        <v>686</v>
      </c>
      <c r="Y485" t="s">
        <v>659</v>
      </c>
      <c r="Z485" t="s">
        <v>687</v>
      </c>
      <c r="AA485">
        <v>95001227</v>
      </c>
      <c r="AB485" t="s">
        <v>396</v>
      </c>
      <c r="AC485">
        <v>208</v>
      </c>
      <c r="AD485" s="5">
        <v>37043.875</v>
      </c>
      <c r="AE485" s="5">
        <v>37072.875</v>
      </c>
    </row>
    <row r="486" spans="1:31" x14ac:dyDescent="0.25">
      <c r="A486" s="71">
        <f t="shared" si="41"/>
        <v>37034</v>
      </c>
      <c r="B486" s="71" t="str">
        <f t="shared" si="42"/>
        <v>Natural Gas</v>
      </c>
      <c r="C486" s="72">
        <f t="shared" si="43"/>
        <v>2295000</v>
      </c>
      <c r="D486" s="72">
        <f t="shared" si="40"/>
        <v>573.75</v>
      </c>
      <c r="E486" s="3">
        <v>1286278</v>
      </c>
      <c r="F486" s="5">
        <v>37034.502581018503</v>
      </c>
      <c r="G486" t="s">
        <v>719</v>
      </c>
      <c r="H486" t="s">
        <v>734</v>
      </c>
      <c r="I486" t="s">
        <v>649</v>
      </c>
      <c r="K486" t="s">
        <v>679</v>
      </c>
      <c r="L486" t="s">
        <v>680</v>
      </c>
      <c r="M486">
        <v>49203</v>
      </c>
      <c r="N486" t="s">
        <v>363</v>
      </c>
      <c r="P486" s="7">
        <v>15000</v>
      </c>
      <c r="R486" t="s">
        <v>682</v>
      </c>
      <c r="S486" t="s">
        <v>654</v>
      </c>
      <c r="T486" s="11">
        <v>0.03</v>
      </c>
      <c r="U486" t="s">
        <v>760</v>
      </c>
      <c r="V486" t="s">
        <v>776</v>
      </c>
      <c r="W486" t="s">
        <v>777</v>
      </c>
      <c r="X486" t="s">
        <v>686</v>
      </c>
      <c r="Y486" t="s">
        <v>659</v>
      </c>
      <c r="Z486" t="s">
        <v>687</v>
      </c>
      <c r="AA486">
        <v>96045266</v>
      </c>
      <c r="AB486" t="s">
        <v>397</v>
      </c>
      <c r="AC486">
        <v>53350</v>
      </c>
      <c r="AD486" s="5">
        <v>37043</v>
      </c>
      <c r="AE486" s="5">
        <v>37195</v>
      </c>
    </row>
    <row r="487" spans="1:31" x14ac:dyDescent="0.25">
      <c r="A487" s="71">
        <f t="shared" si="41"/>
        <v>37034</v>
      </c>
      <c r="B487" s="71" t="str">
        <f t="shared" si="42"/>
        <v>Natural Gas</v>
      </c>
      <c r="C487" s="72">
        <f t="shared" si="43"/>
        <v>1500000</v>
      </c>
      <c r="D487" s="72">
        <f t="shared" si="40"/>
        <v>375</v>
      </c>
      <c r="E487" s="3">
        <v>1286279</v>
      </c>
      <c r="F487" s="5">
        <v>37034.502731481502</v>
      </c>
      <c r="G487" t="s">
        <v>719</v>
      </c>
      <c r="H487" t="s">
        <v>734</v>
      </c>
      <c r="I487" t="s">
        <v>649</v>
      </c>
      <c r="K487" t="s">
        <v>679</v>
      </c>
      <c r="L487" t="s">
        <v>680</v>
      </c>
      <c r="M487">
        <v>33999</v>
      </c>
      <c r="N487" t="s">
        <v>385</v>
      </c>
      <c r="P487" s="7">
        <v>50000</v>
      </c>
      <c r="R487" t="s">
        <v>682</v>
      </c>
      <c r="S487" t="s">
        <v>654</v>
      </c>
      <c r="T487" s="11">
        <v>0.03</v>
      </c>
      <c r="U487" t="s">
        <v>760</v>
      </c>
      <c r="V487" t="s">
        <v>776</v>
      </c>
      <c r="W487" t="s">
        <v>777</v>
      </c>
      <c r="X487" t="s">
        <v>686</v>
      </c>
      <c r="Y487" t="s">
        <v>659</v>
      </c>
      <c r="Z487" t="s">
        <v>687</v>
      </c>
      <c r="AA487">
        <v>96045266</v>
      </c>
      <c r="AB487" t="s">
        <v>398</v>
      </c>
      <c r="AC487">
        <v>53350</v>
      </c>
      <c r="AD487" s="5">
        <v>37043</v>
      </c>
      <c r="AE487" s="5">
        <v>37072</v>
      </c>
    </row>
    <row r="488" spans="1:31" x14ac:dyDescent="0.25">
      <c r="A488" s="71">
        <f t="shared" si="41"/>
        <v>37034</v>
      </c>
      <c r="B488" s="71" t="str">
        <f t="shared" si="42"/>
        <v>US East Power</v>
      </c>
      <c r="C488" s="72">
        <f t="shared" si="43"/>
        <v>4000</v>
      </c>
      <c r="D488" s="72">
        <f t="shared" si="40"/>
        <v>20</v>
      </c>
      <c r="E488" s="3">
        <v>1286461</v>
      </c>
      <c r="F488" s="5">
        <v>37034.525532407402</v>
      </c>
      <c r="G488" t="s">
        <v>727</v>
      </c>
      <c r="H488" t="s">
        <v>648</v>
      </c>
      <c r="I488" t="s">
        <v>649</v>
      </c>
      <c r="K488" t="s">
        <v>650</v>
      </c>
      <c r="L488" t="s">
        <v>690</v>
      </c>
      <c r="M488">
        <v>51148</v>
      </c>
      <c r="N488" t="s">
        <v>399</v>
      </c>
      <c r="O488" s="7">
        <v>50</v>
      </c>
      <c r="R488" t="s">
        <v>653</v>
      </c>
      <c r="S488" t="s">
        <v>654</v>
      </c>
      <c r="T488" s="11">
        <v>60.25</v>
      </c>
      <c r="U488" t="s">
        <v>373</v>
      </c>
      <c r="V488" t="s">
        <v>710</v>
      </c>
      <c r="W488" t="s">
        <v>711</v>
      </c>
      <c r="X488" t="s">
        <v>658</v>
      </c>
      <c r="Y488" t="s">
        <v>659</v>
      </c>
      <c r="Z488" t="s">
        <v>660</v>
      </c>
      <c r="AB488">
        <v>620370.1</v>
      </c>
      <c r="AC488">
        <v>3246</v>
      </c>
      <c r="AD488" s="5">
        <v>37046.875</v>
      </c>
      <c r="AE488" s="5">
        <v>37050.875</v>
      </c>
    </row>
    <row r="489" spans="1:31" x14ac:dyDescent="0.25">
      <c r="A489" s="71">
        <f t="shared" si="41"/>
        <v>37034</v>
      </c>
      <c r="B489" s="71" t="str">
        <f t="shared" si="42"/>
        <v>US West Power</v>
      </c>
      <c r="C489" s="72">
        <f t="shared" si="43"/>
        <v>12400</v>
      </c>
      <c r="D489" s="72">
        <f t="shared" si="40"/>
        <v>93</v>
      </c>
      <c r="E489" s="3">
        <v>1286818</v>
      </c>
      <c r="F489" s="5">
        <v>37034.5453935185</v>
      </c>
      <c r="G489" t="s">
        <v>814</v>
      </c>
      <c r="H489" t="s">
        <v>648</v>
      </c>
      <c r="I489" t="s">
        <v>649</v>
      </c>
      <c r="K489" t="s">
        <v>650</v>
      </c>
      <c r="L489" t="s">
        <v>651</v>
      </c>
      <c r="M489">
        <v>40693</v>
      </c>
      <c r="N489" t="s">
        <v>351</v>
      </c>
      <c r="P489" s="7">
        <v>25</v>
      </c>
      <c r="R489" t="s">
        <v>653</v>
      </c>
      <c r="S489" t="s">
        <v>654</v>
      </c>
      <c r="T489" s="11">
        <v>138</v>
      </c>
      <c r="U489" t="s">
        <v>378</v>
      </c>
      <c r="V489" t="s">
        <v>656</v>
      </c>
      <c r="W489" t="s">
        <v>657</v>
      </c>
      <c r="X489" t="s">
        <v>658</v>
      </c>
      <c r="Y489" t="s">
        <v>659</v>
      </c>
      <c r="Z489" t="s">
        <v>660</v>
      </c>
      <c r="AA489">
        <v>96057479</v>
      </c>
      <c r="AB489">
        <v>620450.1</v>
      </c>
      <c r="AC489">
        <v>55134</v>
      </c>
      <c r="AD489" s="5">
        <v>37104.875</v>
      </c>
      <c r="AE489" s="5">
        <v>37134.875</v>
      </c>
    </row>
    <row r="490" spans="1:31" x14ac:dyDescent="0.25">
      <c r="A490" s="71">
        <f t="shared" si="41"/>
        <v>37034</v>
      </c>
      <c r="B490" s="71" t="str">
        <f t="shared" si="42"/>
        <v>US West Power</v>
      </c>
      <c r="C490" s="72">
        <f t="shared" si="43"/>
        <v>12400</v>
      </c>
      <c r="D490" s="72">
        <f t="shared" si="40"/>
        <v>93</v>
      </c>
      <c r="E490" s="3">
        <v>1286823</v>
      </c>
      <c r="F490" s="5">
        <v>37034.545578703699</v>
      </c>
      <c r="G490" t="s">
        <v>814</v>
      </c>
      <c r="H490" t="s">
        <v>648</v>
      </c>
      <c r="I490" t="s">
        <v>649</v>
      </c>
      <c r="K490" t="s">
        <v>650</v>
      </c>
      <c r="L490" t="s">
        <v>651</v>
      </c>
      <c r="M490">
        <v>40691</v>
      </c>
      <c r="N490" t="s">
        <v>299</v>
      </c>
      <c r="P490" s="7">
        <v>25</v>
      </c>
      <c r="R490" t="s">
        <v>653</v>
      </c>
      <c r="S490" t="s">
        <v>654</v>
      </c>
      <c r="T490" s="11">
        <v>126</v>
      </c>
      <c r="U490" t="s">
        <v>378</v>
      </c>
      <c r="V490" t="s">
        <v>656</v>
      </c>
      <c r="W490" t="s">
        <v>657</v>
      </c>
      <c r="X490" t="s">
        <v>658</v>
      </c>
      <c r="Y490" t="s">
        <v>659</v>
      </c>
      <c r="Z490" t="s">
        <v>660</v>
      </c>
      <c r="AA490">
        <v>96057479</v>
      </c>
      <c r="AB490">
        <v>620451.1</v>
      </c>
      <c r="AC490">
        <v>55134</v>
      </c>
      <c r="AD490" s="5">
        <v>37073.875</v>
      </c>
      <c r="AE490" s="5">
        <v>37103.875</v>
      </c>
    </row>
    <row r="491" spans="1:31" x14ac:dyDescent="0.25">
      <c r="A491" s="71">
        <f t="shared" si="41"/>
        <v>37034</v>
      </c>
      <c r="B491" s="71" t="str">
        <f t="shared" si="42"/>
        <v>US East Power</v>
      </c>
      <c r="C491" s="72">
        <f t="shared" si="43"/>
        <v>24000</v>
      </c>
      <c r="D491" s="72">
        <f t="shared" si="40"/>
        <v>120</v>
      </c>
      <c r="E491" s="3">
        <v>1287068</v>
      </c>
      <c r="F491" s="5">
        <v>37034.5557638889</v>
      </c>
      <c r="G491" t="s">
        <v>79</v>
      </c>
      <c r="H491" t="s">
        <v>734</v>
      </c>
      <c r="I491" t="s">
        <v>649</v>
      </c>
      <c r="K491" t="s">
        <v>650</v>
      </c>
      <c r="L491" t="s">
        <v>690</v>
      </c>
      <c r="M491">
        <v>26116</v>
      </c>
      <c r="N491" t="s">
        <v>380</v>
      </c>
      <c r="P491" s="7">
        <v>50</v>
      </c>
      <c r="R491" t="s">
        <v>653</v>
      </c>
      <c r="S491" t="s">
        <v>654</v>
      </c>
      <c r="T491" s="11">
        <v>54.75</v>
      </c>
      <c r="U491" t="s">
        <v>766</v>
      </c>
      <c r="V491" t="s">
        <v>739</v>
      </c>
      <c r="W491" t="s">
        <v>740</v>
      </c>
      <c r="X491" t="s">
        <v>658</v>
      </c>
      <c r="Y491" t="s">
        <v>659</v>
      </c>
      <c r="Z491" t="s">
        <v>660</v>
      </c>
      <c r="AB491">
        <v>620481.1</v>
      </c>
      <c r="AC491">
        <v>27457</v>
      </c>
      <c r="AD491" s="5">
        <v>37408.715972222199</v>
      </c>
      <c r="AE491" s="5">
        <v>37437.715972222199</v>
      </c>
    </row>
    <row r="492" spans="1:31" x14ac:dyDescent="0.25">
      <c r="A492" s="71">
        <f t="shared" si="41"/>
        <v>37034</v>
      </c>
      <c r="B492" s="71" t="str">
        <f t="shared" si="42"/>
        <v>US East Power</v>
      </c>
      <c r="C492" s="72">
        <f t="shared" si="43"/>
        <v>24000</v>
      </c>
      <c r="D492" s="72">
        <f t="shared" si="40"/>
        <v>120</v>
      </c>
      <c r="E492" s="3">
        <v>1287302</v>
      </c>
      <c r="F492" s="5">
        <v>37034.566562499997</v>
      </c>
      <c r="G492" t="s">
        <v>809</v>
      </c>
      <c r="H492" t="s">
        <v>734</v>
      </c>
      <c r="I492" t="s">
        <v>649</v>
      </c>
      <c r="K492" t="s">
        <v>650</v>
      </c>
      <c r="L492" t="s">
        <v>690</v>
      </c>
      <c r="M492">
        <v>26302</v>
      </c>
      <c r="N492" t="s">
        <v>400</v>
      </c>
      <c r="P492" s="7">
        <v>50</v>
      </c>
      <c r="R492" t="s">
        <v>653</v>
      </c>
      <c r="S492" t="s">
        <v>654</v>
      </c>
      <c r="T492" s="11">
        <v>60.75</v>
      </c>
      <c r="U492" t="s">
        <v>227</v>
      </c>
      <c r="V492" t="s">
        <v>76</v>
      </c>
      <c r="W492" t="s">
        <v>401</v>
      </c>
      <c r="X492" t="s">
        <v>658</v>
      </c>
      <c r="Y492" t="s">
        <v>659</v>
      </c>
      <c r="Z492" t="s">
        <v>660</v>
      </c>
      <c r="AA492">
        <v>96037738</v>
      </c>
      <c r="AB492">
        <v>620519.1</v>
      </c>
      <c r="AC492">
        <v>72209</v>
      </c>
      <c r="AD492" s="5">
        <v>37043.600694444402</v>
      </c>
      <c r="AE492" s="5">
        <v>37072.600694444402</v>
      </c>
    </row>
    <row r="493" spans="1:31" x14ac:dyDescent="0.25">
      <c r="A493" s="71">
        <f t="shared" si="41"/>
        <v>37034</v>
      </c>
      <c r="B493" s="71" t="str">
        <f t="shared" si="42"/>
        <v>Natural Gas</v>
      </c>
      <c r="C493" s="72">
        <f t="shared" si="43"/>
        <v>1530000</v>
      </c>
      <c r="D493" s="72">
        <f t="shared" si="40"/>
        <v>382.5</v>
      </c>
      <c r="E493" s="3">
        <v>1287330</v>
      </c>
      <c r="F493" s="5">
        <v>37034.567662037</v>
      </c>
      <c r="G493" t="s">
        <v>719</v>
      </c>
      <c r="H493" t="s">
        <v>734</v>
      </c>
      <c r="I493" t="s">
        <v>649</v>
      </c>
      <c r="K493" t="s">
        <v>679</v>
      </c>
      <c r="L493" t="s">
        <v>680</v>
      </c>
      <c r="M493">
        <v>47858</v>
      </c>
      <c r="N493" t="s">
        <v>402</v>
      </c>
      <c r="P493" s="7">
        <v>10000</v>
      </c>
      <c r="R493" t="s">
        <v>682</v>
      </c>
      <c r="S493" t="s">
        <v>654</v>
      </c>
      <c r="T493" s="11">
        <v>-7.0000000000000007E-2</v>
      </c>
      <c r="U493" t="s">
        <v>925</v>
      </c>
      <c r="V493" t="s">
        <v>845</v>
      </c>
      <c r="W493" t="s">
        <v>685</v>
      </c>
      <c r="X493" t="s">
        <v>686</v>
      </c>
      <c r="Y493" t="s">
        <v>659</v>
      </c>
      <c r="Z493" t="s">
        <v>687</v>
      </c>
      <c r="AA493">
        <v>96045266</v>
      </c>
      <c r="AB493" t="s">
        <v>403</v>
      </c>
      <c r="AC493">
        <v>53350</v>
      </c>
      <c r="AD493" s="5">
        <v>37043</v>
      </c>
      <c r="AE493" s="5">
        <v>37195</v>
      </c>
    </row>
    <row r="494" spans="1:31" x14ac:dyDescent="0.25">
      <c r="A494" s="71">
        <f t="shared" si="41"/>
        <v>37034</v>
      </c>
      <c r="B494" s="71" t="str">
        <f t="shared" si="42"/>
        <v>US East Power</v>
      </c>
      <c r="C494" s="72">
        <f t="shared" si="43"/>
        <v>800</v>
      </c>
      <c r="D494" s="72">
        <f t="shared" si="40"/>
        <v>4</v>
      </c>
      <c r="E494" s="3">
        <v>1287350</v>
      </c>
      <c r="F494" s="5">
        <v>37034.569340277798</v>
      </c>
      <c r="G494" t="s">
        <v>719</v>
      </c>
      <c r="H494" t="s">
        <v>734</v>
      </c>
      <c r="I494" t="s">
        <v>649</v>
      </c>
      <c r="K494" t="s">
        <v>650</v>
      </c>
      <c r="L494" t="s">
        <v>690</v>
      </c>
      <c r="M494">
        <v>29086</v>
      </c>
      <c r="N494" t="s">
        <v>376</v>
      </c>
      <c r="O494" s="7">
        <v>50</v>
      </c>
      <c r="R494" t="s">
        <v>653</v>
      </c>
      <c r="S494" t="s">
        <v>654</v>
      </c>
      <c r="T494" s="11">
        <v>30.75</v>
      </c>
      <c r="U494" t="s">
        <v>781</v>
      </c>
      <c r="V494" t="s">
        <v>710</v>
      </c>
      <c r="W494" t="s">
        <v>711</v>
      </c>
      <c r="X494" t="s">
        <v>658</v>
      </c>
      <c r="Y494" t="s">
        <v>659</v>
      </c>
      <c r="Z494" t="s">
        <v>660</v>
      </c>
      <c r="AA494">
        <v>96057469</v>
      </c>
      <c r="AB494">
        <v>620543.1</v>
      </c>
      <c r="AC494">
        <v>53350</v>
      </c>
      <c r="AD494" s="5">
        <v>37036.875</v>
      </c>
      <c r="AE494" s="5">
        <v>37036.875</v>
      </c>
    </row>
    <row r="495" spans="1:31" x14ac:dyDescent="0.25">
      <c r="A495" s="71">
        <f t="shared" si="41"/>
        <v>37034</v>
      </c>
      <c r="B495" s="71" t="str">
        <f t="shared" si="42"/>
        <v>Natural Gas</v>
      </c>
      <c r="C495" s="72">
        <f t="shared" si="43"/>
        <v>1500000</v>
      </c>
      <c r="D495" s="72">
        <f t="shared" si="40"/>
        <v>375</v>
      </c>
      <c r="E495" s="3">
        <v>1287419</v>
      </c>
      <c r="F495" s="5">
        <v>37034.572893518503</v>
      </c>
      <c r="G495" t="s">
        <v>695</v>
      </c>
      <c r="H495" t="s">
        <v>734</v>
      </c>
      <c r="I495" t="s">
        <v>649</v>
      </c>
      <c r="K495" t="s">
        <v>679</v>
      </c>
      <c r="L495" t="s">
        <v>680</v>
      </c>
      <c r="M495">
        <v>37083</v>
      </c>
      <c r="N495" t="s">
        <v>203</v>
      </c>
      <c r="O495" s="7">
        <v>50000</v>
      </c>
      <c r="R495" t="s">
        <v>682</v>
      </c>
      <c r="S495" t="s">
        <v>654</v>
      </c>
      <c r="T495" s="11">
        <v>-2.5000000000000001E-3</v>
      </c>
      <c r="U495" t="s">
        <v>925</v>
      </c>
      <c r="V495" t="s">
        <v>926</v>
      </c>
      <c r="W495" t="s">
        <v>927</v>
      </c>
      <c r="X495" t="s">
        <v>686</v>
      </c>
      <c r="Y495" t="s">
        <v>659</v>
      </c>
      <c r="Z495" t="s">
        <v>687</v>
      </c>
      <c r="AA495">
        <v>96021110</v>
      </c>
      <c r="AB495" t="s">
        <v>404</v>
      </c>
      <c r="AC495">
        <v>57399</v>
      </c>
      <c r="AD495" s="5">
        <v>37043.875</v>
      </c>
      <c r="AE495" s="5">
        <v>37072.875</v>
      </c>
    </row>
    <row r="496" spans="1:31" x14ac:dyDescent="0.25">
      <c r="A496" s="71">
        <f t="shared" si="41"/>
        <v>37034</v>
      </c>
      <c r="B496" s="71" t="str">
        <f t="shared" si="42"/>
        <v>US East Power</v>
      </c>
      <c r="C496" s="72">
        <f t="shared" si="43"/>
        <v>12800</v>
      </c>
      <c r="D496" s="72">
        <f t="shared" si="40"/>
        <v>64</v>
      </c>
      <c r="E496" s="3">
        <v>1287771</v>
      </c>
      <c r="F496" s="5">
        <v>37034.617696759298</v>
      </c>
      <c r="G496" t="s">
        <v>902</v>
      </c>
      <c r="H496" t="s">
        <v>734</v>
      </c>
      <c r="I496" t="s">
        <v>649</v>
      </c>
      <c r="K496" t="s">
        <v>650</v>
      </c>
      <c r="L496" t="s">
        <v>59</v>
      </c>
      <c r="M496">
        <v>50788</v>
      </c>
      <c r="N496" t="s">
        <v>405</v>
      </c>
      <c r="O496" s="7">
        <v>100</v>
      </c>
      <c r="R496" t="s">
        <v>653</v>
      </c>
      <c r="S496" t="s">
        <v>654</v>
      </c>
      <c r="T496" s="11">
        <v>51.75</v>
      </c>
      <c r="U496" t="s">
        <v>781</v>
      </c>
      <c r="V496" t="s">
        <v>265</v>
      </c>
      <c r="W496" t="s">
        <v>95</v>
      </c>
      <c r="X496" t="s">
        <v>658</v>
      </c>
      <c r="Y496" t="s">
        <v>659</v>
      </c>
      <c r="Z496" t="s">
        <v>660</v>
      </c>
      <c r="AA496">
        <v>96060365</v>
      </c>
      <c r="AB496">
        <v>620703.1</v>
      </c>
      <c r="AC496">
        <v>12</v>
      </c>
      <c r="AD496" s="5">
        <v>37043</v>
      </c>
      <c r="AE496" s="5">
        <v>37050</v>
      </c>
    </row>
    <row r="497" spans="1:31" x14ac:dyDescent="0.25">
      <c r="A497" s="71">
        <f t="shared" ref="A497:A536" si="44">DATEVALUE(TEXT(F497, "mm/dd/yy"))</f>
        <v>37035</v>
      </c>
      <c r="B497" s="71" t="str">
        <f t="shared" ref="B497:B536" si="45">IF(K497="Power",IF(Z497="Enron Canada Corp.",LEFT(L497,9),LEFT(L497,13)),K497)</f>
        <v>US East Power</v>
      </c>
      <c r="C497" s="72">
        <f t="shared" ref="C497:C536" si="46">IF(K497="Power",((AE497-AD497+1)*16*SUM(O497:P497)),((AE497-AD497+1)*SUM(O497:P497)))</f>
        <v>24000</v>
      </c>
      <c r="D497" s="72">
        <f t="shared" si="40"/>
        <v>120</v>
      </c>
      <c r="E497" s="3">
        <v>1288459</v>
      </c>
      <c r="F497" s="5">
        <v>37035.279050925899</v>
      </c>
      <c r="G497" t="s">
        <v>814</v>
      </c>
      <c r="H497" t="s">
        <v>648</v>
      </c>
      <c r="I497" t="s">
        <v>649</v>
      </c>
      <c r="K497" t="s">
        <v>650</v>
      </c>
      <c r="L497" t="s">
        <v>690</v>
      </c>
      <c r="M497">
        <v>32554</v>
      </c>
      <c r="N497" t="s">
        <v>729</v>
      </c>
      <c r="O497" s="7">
        <v>50</v>
      </c>
      <c r="R497" t="s">
        <v>653</v>
      </c>
      <c r="S497" t="s">
        <v>654</v>
      </c>
      <c r="T497" s="11">
        <v>62.25</v>
      </c>
      <c r="U497" t="s">
        <v>373</v>
      </c>
      <c r="V497" t="s">
        <v>710</v>
      </c>
      <c r="W497" t="s">
        <v>731</v>
      </c>
      <c r="X497" t="s">
        <v>658</v>
      </c>
      <c r="Y497" t="s">
        <v>659</v>
      </c>
      <c r="Z497" t="s">
        <v>660</v>
      </c>
      <c r="AA497">
        <v>96057479</v>
      </c>
      <c r="AB497">
        <v>620974.1</v>
      </c>
      <c r="AC497">
        <v>55134</v>
      </c>
      <c r="AD497" s="5">
        <v>37043.591666666704</v>
      </c>
      <c r="AE497" s="5">
        <v>37072.591666666704</v>
      </c>
    </row>
    <row r="498" spans="1:31" x14ac:dyDescent="0.25">
      <c r="A498" s="71">
        <f t="shared" si="44"/>
        <v>37035</v>
      </c>
      <c r="B498" s="71" t="str">
        <f t="shared" si="45"/>
        <v>US East Power</v>
      </c>
      <c r="C498" s="72">
        <f t="shared" si="46"/>
        <v>800</v>
      </c>
      <c r="D498" s="72">
        <f t="shared" si="40"/>
        <v>4</v>
      </c>
      <c r="E498" s="3">
        <v>1288501</v>
      </c>
      <c r="F498" s="5">
        <v>37035.286238425899</v>
      </c>
      <c r="G498" t="s">
        <v>704</v>
      </c>
      <c r="H498" t="s">
        <v>648</v>
      </c>
      <c r="I498" t="s">
        <v>649</v>
      </c>
      <c r="K498" t="s">
        <v>650</v>
      </c>
      <c r="L498" t="s">
        <v>690</v>
      </c>
      <c r="M498">
        <v>29082</v>
      </c>
      <c r="N498" t="s">
        <v>408</v>
      </c>
      <c r="O498" s="7">
        <v>50</v>
      </c>
      <c r="R498" t="s">
        <v>653</v>
      </c>
      <c r="S498" t="s">
        <v>654</v>
      </c>
      <c r="T498" s="11">
        <v>44.75</v>
      </c>
      <c r="U498" t="s">
        <v>375</v>
      </c>
      <c r="V498" t="s">
        <v>693</v>
      </c>
      <c r="W498" t="s">
        <v>706</v>
      </c>
      <c r="X498" t="s">
        <v>658</v>
      </c>
      <c r="Y498" t="s">
        <v>659</v>
      </c>
      <c r="Z498" t="s">
        <v>660</v>
      </c>
      <c r="AA498">
        <v>96021791</v>
      </c>
      <c r="AB498">
        <v>621012.1</v>
      </c>
      <c r="AC498">
        <v>64168</v>
      </c>
      <c r="AD498" s="5">
        <v>37036.875</v>
      </c>
      <c r="AE498" s="5">
        <v>37036.875</v>
      </c>
    </row>
    <row r="499" spans="1:31" x14ac:dyDescent="0.25">
      <c r="A499" s="71">
        <f t="shared" si="44"/>
        <v>37035</v>
      </c>
      <c r="B499" s="71" t="str">
        <f t="shared" si="45"/>
        <v>US East Power</v>
      </c>
      <c r="C499" s="72">
        <f t="shared" si="46"/>
        <v>800</v>
      </c>
      <c r="D499" s="72">
        <f t="shared" si="40"/>
        <v>4</v>
      </c>
      <c r="E499" s="3">
        <v>1288506</v>
      </c>
      <c r="F499" s="5">
        <v>37035.287418981497</v>
      </c>
      <c r="G499" t="s">
        <v>736</v>
      </c>
      <c r="H499" t="s">
        <v>734</v>
      </c>
      <c r="I499" t="s">
        <v>649</v>
      </c>
      <c r="K499" t="s">
        <v>650</v>
      </c>
      <c r="L499" t="s">
        <v>690</v>
      </c>
      <c r="M499">
        <v>29075</v>
      </c>
      <c r="N499" t="s">
        <v>409</v>
      </c>
      <c r="O499" s="7">
        <v>50</v>
      </c>
      <c r="R499" t="s">
        <v>653</v>
      </c>
      <c r="S499" t="s">
        <v>654</v>
      </c>
      <c r="T499" s="11">
        <v>26.75</v>
      </c>
      <c r="U499" t="s">
        <v>227</v>
      </c>
      <c r="V499" t="s">
        <v>250</v>
      </c>
      <c r="W499" t="s">
        <v>87</v>
      </c>
      <c r="X499" t="s">
        <v>658</v>
      </c>
      <c r="Y499" t="s">
        <v>659</v>
      </c>
      <c r="Z499" t="s">
        <v>660</v>
      </c>
      <c r="AA499">
        <v>96004396</v>
      </c>
      <c r="AB499">
        <v>621017.1</v>
      </c>
      <c r="AC499">
        <v>64245</v>
      </c>
      <c r="AD499" s="5">
        <v>37036.875</v>
      </c>
      <c r="AE499" s="5">
        <v>37036.875</v>
      </c>
    </row>
    <row r="500" spans="1:31" x14ac:dyDescent="0.25">
      <c r="A500" s="71">
        <f t="shared" si="44"/>
        <v>37035</v>
      </c>
      <c r="B500" s="71" t="str">
        <f t="shared" si="45"/>
        <v>US East Power</v>
      </c>
      <c r="C500" s="72">
        <f t="shared" si="46"/>
        <v>24000</v>
      </c>
      <c r="D500" s="72">
        <f t="shared" si="40"/>
        <v>120</v>
      </c>
      <c r="E500" s="3">
        <v>1288626</v>
      </c>
      <c r="F500" s="5">
        <v>37035.3065740741</v>
      </c>
      <c r="G500" t="s">
        <v>814</v>
      </c>
      <c r="H500" t="s">
        <v>648</v>
      </c>
      <c r="I500" t="s">
        <v>649</v>
      </c>
      <c r="K500" t="s">
        <v>650</v>
      </c>
      <c r="L500" t="s">
        <v>690</v>
      </c>
      <c r="M500">
        <v>32554</v>
      </c>
      <c r="N500" t="s">
        <v>729</v>
      </c>
      <c r="P500" s="7">
        <v>50</v>
      </c>
      <c r="R500" t="s">
        <v>653</v>
      </c>
      <c r="S500" t="s">
        <v>654</v>
      </c>
      <c r="T500" s="11">
        <v>61.75</v>
      </c>
      <c r="U500" t="s">
        <v>373</v>
      </c>
      <c r="V500" t="s">
        <v>710</v>
      </c>
      <c r="W500" t="s">
        <v>731</v>
      </c>
      <c r="X500" t="s">
        <v>658</v>
      </c>
      <c r="Y500" t="s">
        <v>659</v>
      </c>
      <c r="Z500" t="s">
        <v>660</v>
      </c>
      <c r="AA500">
        <v>96057479</v>
      </c>
      <c r="AB500">
        <v>621097.1</v>
      </c>
      <c r="AC500">
        <v>55134</v>
      </c>
      <c r="AD500" s="5">
        <v>37043.591666666704</v>
      </c>
      <c r="AE500" s="5">
        <v>37072.591666666704</v>
      </c>
    </row>
    <row r="501" spans="1:31" x14ac:dyDescent="0.25">
      <c r="A501" s="71">
        <f t="shared" si="44"/>
        <v>37035</v>
      </c>
      <c r="B501" s="71" t="str">
        <f t="shared" si="45"/>
        <v>US East Power</v>
      </c>
      <c r="C501" s="72">
        <f t="shared" si="46"/>
        <v>24000</v>
      </c>
      <c r="D501" s="72">
        <f t="shared" si="40"/>
        <v>120</v>
      </c>
      <c r="E501" s="3">
        <v>1288805</v>
      </c>
      <c r="F501" s="5">
        <v>37035.321944444397</v>
      </c>
      <c r="G501" t="s">
        <v>809</v>
      </c>
      <c r="H501" t="s">
        <v>734</v>
      </c>
      <c r="I501" t="s">
        <v>649</v>
      </c>
      <c r="K501" t="s">
        <v>650</v>
      </c>
      <c r="L501" t="s">
        <v>690</v>
      </c>
      <c r="M501">
        <v>26311</v>
      </c>
      <c r="N501" t="s">
        <v>410</v>
      </c>
      <c r="O501" s="7">
        <v>50</v>
      </c>
      <c r="R501" t="s">
        <v>653</v>
      </c>
      <c r="S501" t="s">
        <v>654</v>
      </c>
      <c r="T501" s="11">
        <v>72.5</v>
      </c>
      <c r="U501" t="s">
        <v>227</v>
      </c>
      <c r="V501" t="s">
        <v>250</v>
      </c>
      <c r="W501" t="s">
        <v>411</v>
      </c>
      <c r="X501" t="s">
        <v>658</v>
      </c>
      <c r="Y501" t="s">
        <v>659</v>
      </c>
      <c r="Z501" t="s">
        <v>660</v>
      </c>
      <c r="AA501">
        <v>96037738</v>
      </c>
      <c r="AB501">
        <v>621144.1</v>
      </c>
      <c r="AC501">
        <v>72209</v>
      </c>
      <c r="AD501" s="5">
        <v>37043.594444444403</v>
      </c>
      <c r="AE501" s="5">
        <v>37072.594444444403</v>
      </c>
    </row>
    <row r="502" spans="1:31" x14ac:dyDescent="0.25">
      <c r="A502" s="71">
        <f t="shared" si="44"/>
        <v>37035</v>
      </c>
      <c r="B502" s="71" t="str">
        <f t="shared" si="45"/>
        <v>US East Power</v>
      </c>
      <c r="C502" s="72">
        <f t="shared" si="46"/>
        <v>24000</v>
      </c>
      <c r="D502" s="72">
        <f t="shared" si="40"/>
        <v>120</v>
      </c>
      <c r="E502" s="3">
        <v>1288858</v>
      </c>
      <c r="F502" s="5">
        <v>37035.325798611098</v>
      </c>
      <c r="G502" t="s">
        <v>902</v>
      </c>
      <c r="H502" t="s">
        <v>734</v>
      </c>
      <c r="I502" t="s">
        <v>649</v>
      </c>
      <c r="K502" t="s">
        <v>650</v>
      </c>
      <c r="L502" t="s">
        <v>690</v>
      </c>
      <c r="M502">
        <v>26116</v>
      </c>
      <c r="N502" t="s">
        <v>380</v>
      </c>
      <c r="P502" s="7">
        <v>50</v>
      </c>
      <c r="R502" t="s">
        <v>653</v>
      </c>
      <c r="S502" t="s">
        <v>654</v>
      </c>
      <c r="T502" s="11">
        <v>55.25</v>
      </c>
      <c r="U502" t="s">
        <v>766</v>
      </c>
      <c r="V502" t="s">
        <v>739</v>
      </c>
      <c r="W502" t="s">
        <v>740</v>
      </c>
      <c r="X502" t="s">
        <v>658</v>
      </c>
      <c r="Y502" t="s">
        <v>659</v>
      </c>
      <c r="Z502" t="s">
        <v>660</v>
      </c>
      <c r="AA502">
        <v>96060365</v>
      </c>
      <c r="AB502">
        <v>621168.1</v>
      </c>
      <c r="AC502">
        <v>12</v>
      </c>
      <c r="AD502" s="5">
        <v>37408.715972222199</v>
      </c>
      <c r="AE502" s="5">
        <v>37437.715972222199</v>
      </c>
    </row>
    <row r="503" spans="1:31" x14ac:dyDescent="0.25">
      <c r="A503" s="71">
        <f t="shared" si="44"/>
        <v>37035</v>
      </c>
      <c r="B503" s="71" t="str">
        <f t="shared" si="45"/>
        <v>US East Power</v>
      </c>
      <c r="C503" s="72">
        <f t="shared" si="46"/>
        <v>24000</v>
      </c>
      <c r="D503" s="72">
        <f t="shared" si="40"/>
        <v>120</v>
      </c>
      <c r="E503" s="3">
        <v>1288905</v>
      </c>
      <c r="F503" s="5">
        <v>37035.327499999999</v>
      </c>
      <c r="G503" t="s">
        <v>814</v>
      </c>
      <c r="H503" t="s">
        <v>648</v>
      </c>
      <c r="I503" t="s">
        <v>649</v>
      </c>
      <c r="K503" t="s">
        <v>650</v>
      </c>
      <c r="L503" t="s">
        <v>690</v>
      </c>
      <c r="M503">
        <v>32554</v>
      </c>
      <c r="N503" t="s">
        <v>729</v>
      </c>
      <c r="P503" s="7">
        <v>50</v>
      </c>
      <c r="R503" t="s">
        <v>653</v>
      </c>
      <c r="S503" t="s">
        <v>654</v>
      </c>
      <c r="T503" s="11">
        <v>62.5</v>
      </c>
      <c r="U503" t="s">
        <v>373</v>
      </c>
      <c r="V503" t="s">
        <v>710</v>
      </c>
      <c r="W503" t="s">
        <v>731</v>
      </c>
      <c r="X503" t="s">
        <v>658</v>
      </c>
      <c r="Y503" t="s">
        <v>659</v>
      </c>
      <c r="Z503" t="s">
        <v>660</v>
      </c>
      <c r="AA503">
        <v>96057479</v>
      </c>
      <c r="AB503">
        <v>621179.1</v>
      </c>
      <c r="AC503">
        <v>55134</v>
      </c>
      <c r="AD503" s="5">
        <v>37043.591666666704</v>
      </c>
      <c r="AE503" s="5">
        <v>37072.591666666704</v>
      </c>
    </row>
    <row r="504" spans="1:31" x14ac:dyDescent="0.25">
      <c r="A504" s="71">
        <f t="shared" si="44"/>
        <v>37035</v>
      </c>
      <c r="B504" s="71" t="str">
        <f t="shared" si="45"/>
        <v>US East Power</v>
      </c>
      <c r="C504" s="72">
        <f t="shared" si="46"/>
        <v>800</v>
      </c>
      <c r="D504" s="72">
        <f t="shared" si="40"/>
        <v>4</v>
      </c>
      <c r="E504" s="3">
        <v>1288934</v>
      </c>
      <c r="F504" s="5">
        <v>37035.3282638889</v>
      </c>
      <c r="G504" t="s">
        <v>727</v>
      </c>
      <c r="H504" t="s">
        <v>648</v>
      </c>
      <c r="I504" t="s">
        <v>649</v>
      </c>
      <c r="K504" t="s">
        <v>650</v>
      </c>
      <c r="L504" t="s">
        <v>690</v>
      </c>
      <c r="M504">
        <v>29088</v>
      </c>
      <c r="N504" t="s">
        <v>376</v>
      </c>
      <c r="O504" s="7">
        <v>50</v>
      </c>
      <c r="R504" t="s">
        <v>653</v>
      </c>
      <c r="S504" t="s">
        <v>654</v>
      </c>
      <c r="T504" s="11">
        <v>30.8</v>
      </c>
      <c r="U504" t="s">
        <v>373</v>
      </c>
      <c r="V504" t="s">
        <v>710</v>
      </c>
      <c r="W504" t="s">
        <v>711</v>
      </c>
      <c r="X504" t="s">
        <v>658</v>
      </c>
      <c r="Y504" t="s">
        <v>659</v>
      </c>
      <c r="Z504" t="s">
        <v>660</v>
      </c>
      <c r="AB504">
        <v>621184.1</v>
      </c>
      <c r="AC504">
        <v>3246</v>
      </c>
      <c r="AD504" s="5">
        <v>37036.875</v>
      </c>
      <c r="AE504" s="5">
        <v>37036.875</v>
      </c>
    </row>
    <row r="505" spans="1:31" x14ac:dyDescent="0.25">
      <c r="A505" s="71">
        <f t="shared" si="44"/>
        <v>37035</v>
      </c>
      <c r="B505" s="71" t="str">
        <f t="shared" si="45"/>
        <v>US East Power</v>
      </c>
      <c r="C505" s="72">
        <f t="shared" si="46"/>
        <v>800</v>
      </c>
      <c r="D505" s="72">
        <f t="shared" si="40"/>
        <v>4</v>
      </c>
      <c r="E505" s="3">
        <v>1288936</v>
      </c>
      <c r="F505" s="5">
        <v>37035.328321759298</v>
      </c>
      <c r="G505" t="s">
        <v>727</v>
      </c>
      <c r="H505" t="s">
        <v>648</v>
      </c>
      <c r="I505" t="s">
        <v>649</v>
      </c>
      <c r="K505" t="s">
        <v>650</v>
      </c>
      <c r="L505" t="s">
        <v>690</v>
      </c>
      <c r="M505">
        <v>29088</v>
      </c>
      <c r="N505" t="s">
        <v>376</v>
      </c>
      <c r="O505" s="7">
        <v>50</v>
      </c>
      <c r="R505" t="s">
        <v>653</v>
      </c>
      <c r="S505" t="s">
        <v>654</v>
      </c>
      <c r="T505" s="11">
        <v>30.7</v>
      </c>
      <c r="U505" t="s">
        <v>373</v>
      </c>
      <c r="V505" t="s">
        <v>710</v>
      </c>
      <c r="W505" t="s">
        <v>711</v>
      </c>
      <c r="X505" t="s">
        <v>658</v>
      </c>
      <c r="Y505" t="s">
        <v>659</v>
      </c>
      <c r="Z505" t="s">
        <v>660</v>
      </c>
      <c r="AB505">
        <v>621185.1</v>
      </c>
      <c r="AC505">
        <v>3246</v>
      </c>
      <c r="AD505" s="5">
        <v>37036.875</v>
      </c>
      <c r="AE505" s="5">
        <v>37036.875</v>
      </c>
    </row>
    <row r="506" spans="1:31" x14ac:dyDescent="0.25">
      <c r="A506" s="71">
        <f t="shared" si="44"/>
        <v>37035</v>
      </c>
      <c r="B506" s="71" t="str">
        <f t="shared" si="45"/>
        <v>US East Power</v>
      </c>
      <c r="C506" s="72">
        <f t="shared" si="46"/>
        <v>800</v>
      </c>
      <c r="D506" s="72">
        <f t="shared" si="40"/>
        <v>4</v>
      </c>
      <c r="E506" s="3">
        <v>1289208</v>
      </c>
      <c r="F506" s="5">
        <v>37035.3381828704</v>
      </c>
      <c r="G506" t="s">
        <v>727</v>
      </c>
      <c r="H506" t="s">
        <v>648</v>
      </c>
      <c r="I506" t="s">
        <v>649</v>
      </c>
      <c r="K506" t="s">
        <v>650</v>
      </c>
      <c r="L506" t="s">
        <v>690</v>
      </c>
      <c r="M506">
        <v>29088</v>
      </c>
      <c r="N506" t="s">
        <v>376</v>
      </c>
      <c r="O506" s="7">
        <v>50</v>
      </c>
      <c r="R506" t="s">
        <v>653</v>
      </c>
      <c r="S506" t="s">
        <v>654</v>
      </c>
      <c r="T506" s="11">
        <v>30.9</v>
      </c>
      <c r="U506" t="s">
        <v>373</v>
      </c>
      <c r="V506" t="s">
        <v>710</v>
      </c>
      <c r="W506" t="s">
        <v>711</v>
      </c>
      <c r="X506" t="s">
        <v>658</v>
      </c>
      <c r="Y506" t="s">
        <v>659</v>
      </c>
      <c r="Z506" t="s">
        <v>660</v>
      </c>
      <c r="AB506">
        <v>621256.1</v>
      </c>
      <c r="AC506">
        <v>3246</v>
      </c>
      <c r="AD506" s="5">
        <v>37036.875</v>
      </c>
      <c r="AE506" s="5">
        <v>37036.875</v>
      </c>
    </row>
    <row r="507" spans="1:31" x14ac:dyDescent="0.25">
      <c r="A507" s="71">
        <f t="shared" si="44"/>
        <v>37035</v>
      </c>
      <c r="B507" s="71" t="str">
        <f t="shared" si="45"/>
        <v>US West Power</v>
      </c>
      <c r="C507" s="72">
        <f t="shared" si="46"/>
        <v>12400</v>
      </c>
      <c r="D507" s="72">
        <f t="shared" si="40"/>
        <v>93</v>
      </c>
      <c r="E507" s="3">
        <v>1289851</v>
      </c>
      <c r="F507" s="5">
        <v>37035.359050925901</v>
      </c>
      <c r="G507" t="s">
        <v>736</v>
      </c>
      <c r="H507" t="s">
        <v>734</v>
      </c>
      <c r="I507" t="s">
        <v>649</v>
      </c>
      <c r="K507" t="s">
        <v>650</v>
      </c>
      <c r="L507" t="s">
        <v>651</v>
      </c>
      <c r="M507">
        <v>36473</v>
      </c>
      <c r="N507" t="s">
        <v>131</v>
      </c>
      <c r="P507" s="7">
        <v>25</v>
      </c>
      <c r="R507" t="s">
        <v>653</v>
      </c>
      <c r="S507" t="s">
        <v>654</v>
      </c>
      <c r="T507" s="11">
        <v>375</v>
      </c>
      <c r="U507" t="s">
        <v>412</v>
      </c>
      <c r="V507" t="s">
        <v>11</v>
      </c>
      <c r="W507" t="s">
        <v>657</v>
      </c>
      <c r="X507" t="s">
        <v>658</v>
      </c>
      <c r="Y507" t="s">
        <v>659</v>
      </c>
      <c r="Z507" t="s">
        <v>660</v>
      </c>
      <c r="AA507">
        <v>96004396</v>
      </c>
      <c r="AB507">
        <v>621397.1</v>
      </c>
      <c r="AC507">
        <v>64245</v>
      </c>
      <c r="AD507" s="5">
        <v>37073.875</v>
      </c>
      <c r="AE507" s="5">
        <v>37103.875</v>
      </c>
    </row>
    <row r="508" spans="1:31" x14ac:dyDescent="0.25">
      <c r="A508" s="71">
        <f t="shared" si="44"/>
        <v>37035</v>
      </c>
      <c r="B508" s="71" t="str">
        <f t="shared" si="45"/>
        <v>US East Power</v>
      </c>
      <c r="C508" s="72">
        <f t="shared" si="46"/>
        <v>4000</v>
      </c>
      <c r="D508" s="72">
        <f t="shared" si="40"/>
        <v>20</v>
      </c>
      <c r="E508" s="3">
        <v>1289996</v>
      </c>
      <c r="F508" s="5">
        <v>37035.361585648097</v>
      </c>
      <c r="G508" t="s">
        <v>704</v>
      </c>
      <c r="H508" t="s">
        <v>648</v>
      </c>
      <c r="I508" t="s">
        <v>649</v>
      </c>
      <c r="K508" t="s">
        <v>650</v>
      </c>
      <c r="L508" t="s">
        <v>786</v>
      </c>
      <c r="M508">
        <v>51152</v>
      </c>
      <c r="N508" t="s">
        <v>413</v>
      </c>
      <c r="P508" s="7">
        <v>50</v>
      </c>
      <c r="R508" t="s">
        <v>653</v>
      </c>
      <c r="S508" t="s">
        <v>654</v>
      </c>
      <c r="T508" s="11">
        <v>68.5</v>
      </c>
      <c r="U508" t="s">
        <v>414</v>
      </c>
      <c r="V508" t="s">
        <v>789</v>
      </c>
      <c r="W508" t="s">
        <v>706</v>
      </c>
      <c r="X508" t="s">
        <v>658</v>
      </c>
      <c r="Y508" t="s">
        <v>659</v>
      </c>
      <c r="Z508" t="s">
        <v>687</v>
      </c>
      <c r="AB508">
        <v>621409.1</v>
      </c>
      <c r="AC508">
        <v>64168</v>
      </c>
      <c r="AD508" s="5">
        <v>37046.875</v>
      </c>
      <c r="AE508" s="5">
        <v>37050.875</v>
      </c>
    </row>
    <row r="509" spans="1:31" x14ac:dyDescent="0.25">
      <c r="A509" s="71">
        <f t="shared" si="44"/>
        <v>37035</v>
      </c>
      <c r="B509" s="71" t="str">
        <f t="shared" si="45"/>
        <v>US East Power</v>
      </c>
      <c r="C509" s="72">
        <f t="shared" si="46"/>
        <v>800</v>
      </c>
      <c r="D509" s="72">
        <f t="shared" si="40"/>
        <v>4</v>
      </c>
      <c r="E509" s="3">
        <v>1290189</v>
      </c>
      <c r="F509" s="5">
        <v>37035.366493055597</v>
      </c>
      <c r="G509" t="s">
        <v>207</v>
      </c>
      <c r="H509" t="s">
        <v>238</v>
      </c>
      <c r="I509" t="s">
        <v>649</v>
      </c>
      <c r="K509" t="s">
        <v>650</v>
      </c>
      <c r="L509" t="s">
        <v>690</v>
      </c>
      <c r="M509">
        <v>29088</v>
      </c>
      <c r="N509" t="s">
        <v>376</v>
      </c>
      <c r="P509" s="7">
        <v>50</v>
      </c>
      <c r="R509" t="s">
        <v>653</v>
      </c>
      <c r="S509" t="s">
        <v>654</v>
      </c>
      <c r="T509" s="11">
        <v>31</v>
      </c>
      <c r="U509" t="s">
        <v>415</v>
      </c>
      <c r="V509" t="s">
        <v>710</v>
      </c>
      <c r="W509" t="s">
        <v>711</v>
      </c>
      <c r="X509" t="s">
        <v>658</v>
      </c>
      <c r="Y509" t="s">
        <v>659</v>
      </c>
      <c r="Z509" t="s">
        <v>660</v>
      </c>
      <c r="AA509">
        <v>96047472</v>
      </c>
      <c r="AB509">
        <v>621431.1</v>
      </c>
      <c r="AC509">
        <v>71243</v>
      </c>
      <c r="AD509" s="5">
        <v>37036.875</v>
      </c>
      <c r="AE509" s="5">
        <v>37036.875</v>
      </c>
    </row>
    <row r="510" spans="1:31" x14ac:dyDescent="0.25">
      <c r="A510" s="71">
        <f t="shared" si="44"/>
        <v>37035</v>
      </c>
      <c r="B510" s="71" t="str">
        <f t="shared" si="45"/>
        <v>US West Power</v>
      </c>
      <c r="C510" s="72">
        <f t="shared" si="46"/>
        <v>12400</v>
      </c>
      <c r="D510" s="72">
        <f t="shared" si="40"/>
        <v>93</v>
      </c>
      <c r="E510" s="3">
        <v>1291072</v>
      </c>
      <c r="F510" s="5">
        <v>37035.3850578704</v>
      </c>
      <c r="G510" t="s">
        <v>669</v>
      </c>
      <c r="H510" t="s">
        <v>734</v>
      </c>
      <c r="I510" t="s">
        <v>649</v>
      </c>
      <c r="K510" t="s">
        <v>650</v>
      </c>
      <c r="L510" t="s">
        <v>651</v>
      </c>
      <c r="M510">
        <v>36469</v>
      </c>
      <c r="N510" t="s">
        <v>416</v>
      </c>
      <c r="O510" s="7">
        <v>25</v>
      </c>
      <c r="R510" t="s">
        <v>653</v>
      </c>
      <c r="S510" t="s">
        <v>654</v>
      </c>
      <c r="T510" s="11">
        <v>349.5</v>
      </c>
      <c r="U510" t="s">
        <v>412</v>
      </c>
      <c r="V510" t="s">
        <v>667</v>
      </c>
      <c r="W510" t="s">
        <v>668</v>
      </c>
      <c r="X510" t="s">
        <v>658</v>
      </c>
      <c r="Y510" t="s">
        <v>659</v>
      </c>
      <c r="Z510" t="s">
        <v>660</v>
      </c>
      <c r="AA510">
        <v>96028954</v>
      </c>
      <c r="AB510">
        <v>621490.1</v>
      </c>
      <c r="AC510">
        <v>54979</v>
      </c>
      <c r="AD510" s="5">
        <v>37073.875</v>
      </c>
      <c r="AE510" s="5">
        <v>37103.875</v>
      </c>
    </row>
    <row r="511" spans="1:31" x14ac:dyDescent="0.25">
      <c r="A511" s="71">
        <f t="shared" si="44"/>
        <v>37035</v>
      </c>
      <c r="B511" s="71" t="str">
        <f t="shared" si="45"/>
        <v>US West Power</v>
      </c>
      <c r="C511" s="72">
        <f t="shared" si="46"/>
        <v>12400</v>
      </c>
      <c r="D511" s="72">
        <f t="shared" si="40"/>
        <v>93</v>
      </c>
      <c r="E511" s="3">
        <v>1291073</v>
      </c>
      <c r="F511" s="5">
        <v>37035.3850578704</v>
      </c>
      <c r="G511" t="s">
        <v>669</v>
      </c>
      <c r="H511" t="s">
        <v>734</v>
      </c>
      <c r="I511" t="s">
        <v>649</v>
      </c>
      <c r="K511" t="s">
        <v>650</v>
      </c>
      <c r="L511" t="s">
        <v>651</v>
      </c>
      <c r="M511">
        <v>36465</v>
      </c>
      <c r="N511" t="s">
        <v>417</v>
      </c>
      <c r="P511" s="7">
        <v>25</v>
      </c>
      <c r="R511" t="s">
        <v>653</v>
      </c>
      <c r="S511" t="s">
        <v>654</v>
      </c>
      <c r="T511" s="11">
        <v>357.5</v>
      </c>
      <c r="U511" t="s">
        <v>412</v>
      </c>
      <c r="V511" t="s">
        <v>667</v>
      </c>
      <c r="W511" t="s">
        <v>668</v>
      </c>
      <c r="X511" t="s">
        <v>658</v>
      </c>
      <c r="Y511" t="s">
        <v>659</v>
      </c>
      <c r="Z511" t="s">
        <v>660</v>
      </c>
      <c r="AA511">
        <v>96028954</v>
      </c>
      <c r="AB511">
        <v>621491.1</v>
      </c>
      <c r="AC511">
        <v>54979</v>
      </c>
      <c r="AD511" s="5">
        <v>37073.875</v>
      </c>
      <c r="AE511" s="5">
        <v>37103.875</v>
      </c>
    </row>
    <row r="512" spans="1:31" x14ac:dyDescent="0.25">
      <c r="A512" s="71">
        <f t="shared" si="44"/>
        <v>37035</v>
      </c>
      <c r="B512" s="71" t="str">
        <f t="shared" si="45"/>
        <v>US East Power</v>
      </c>
      <c r="C512" s="72">
        <f t="shared" si="46"/>
        <v>24000</v>
      </c>
      <c r="D512" s="72">
        <f t="shared" si="40"/>
        <v>120</v>
      </c>
      <c r="E512" s="3">
        <v>1291170</v>
      </c>
      <c r="F512" s="5">
        <v>37035.387499999997</v>
      </c>
      <c r="G512" t="s">
        <v>669</v>
      </c>
      <c r="H512" t="s">
        <v>734</v>
      </c>
      <c r="I512" t="s">
        <v>649</v>
      </c>
      <c r="K512" t="s">
        <v>650</v>
      </c>
      <c r="L512" t="s">
        <v>690</v>
      </c>
      <c r="M512">
        <v>26302</v>
      </c>
      <c r="N512" t="s">
        <v>400</v>
      </c>
      <c r="P512" s="7">
        <v>50</v>
      </c>
      <c r="R512" t="s">
        <v>653</v>
      </c>
      <c r="S512" t="s">
        <v>654</v>
      </c>
      <c r="T512" s="11">
        <v>65.75</v>
      </c>
      <c r="U512" t="s">
        <v>766</v>
      </c>
      <c r="V512" t="s">
        <v>76</v>
      </c>
      <c r="W512" t="s">
        <v>401</v>
      </c>
      <c r="X512" t="s">
        <v>658</v>
      </c>
      <c r="Y512" t="s">
        <v>659</v>
      </c>
      <c r="Z512" t="s">
        <v>660</v>
      </c>
      <c r="AA512">
        <v>96028954</v>
      </c>
      <c r="AB512">
        <v>621503.1</v>
      </c>
      <c r="AC512">
        <v>54979</v>
      </c>
      <c r="AD512" s="5">
        <v>37043.600694444402</v>
      </c>
      <c r="AE512" s="5">
        <v>37072.600694444402</v>
      </c>
    </row>
    <row r="513" spans="1:31" x14ac:dyDescent="0.25">
      <c r="A513" s="71">
        <f t="shared" si="44"/>
        <v>37035</v>
      </c>
      <c r="B513" s="71" t="str">
        <f t="shared" si="45"/>
        <v>Natural Gas</v>
      </c>
      <c r="C513" s="72">
        <f t="shared" si="46"/>
        <v>180000</v>
      </c>
      <c r="D513" s="72">
        <f t="shared" si="40"/>
        <v>45</v>
      </c>
      <c r="E513" s="3">
        <v>1291312</v>
      </c>
      <c r="F513" s="5">
        <v>37035.390810185199</v>
      </c>
      <c r="G513" t="s">
        <v>914</v>
      </c>
      <c r="H513" t="s">
        <v>734</v>
      </c>
      <c r="I513" t="s">
        <v>649</v>
      </c>
      <c r="K513" t="s">
        <v>679</v>
      </c>
      <c r="L513" t="s">
        <v>680</v>
      </c>
      <c r="M513">
        <v>36165</v>
      </c>
      <c r="N513" t="s">
        <v>381</v>
      </c>
      <c r="P513" s="7">
        <v>6000</v>
      </c>
      <c r="R513" t="s">
        <v>682</v>
      </c>
      <c r="S513" t="s">
        <v>654</v>
      </c>
      <c r="T513" s="11">
        <v>-7.4999999999999997E-2</v>
      </c>
      <c r="U513" t="s">
        <v>925</v>
      </c>
      <c r="V513" t="s">
        <v>926</v>
      </c>
      <c r="W513" t="s">
        <v>927</v>
      </c>
      <c r="X513" t="s">
        <v>686</v>
      </c>
      <c r="Y513" t="s">
        <v>659</v>
      </c>
      <c r="Z513" t="s">
        <v>687</v>
      </c>
      <c r="AA513">
        <v>95000242</v>
      </c>
      <c r="AB513" t="s">
        <v>418</v>
      </c>
      <c r="AC513">
        <v>232</v>
      </c>
      <c r="AD513" s="5">
        <v>37043.875</v>
      </c>
      <c r="AE513" s="5">
        <v>37072.875</v>
      </c>
    </row>
    <row r="514" spans="1:31" x14ac:dyDescent="0.25">
      <c r="A514" s="71">
        <f t="shared" si="44"/>
        <v>37035</v>
      </c>
      <c r="B514" s="71" t="str">
        <f t="shared" si="45"/>
        <v>Natural Gas</v>
      </c>
      <c r="C514" s="72">
        <f t="shared" si="46"/>
        <v>1500000</v>
      </c>
      <c r="D514" s="72">
        <f t="shared" si="40"/>
        <v>375</v>
      </c>
      <c r="E514" s="3">
        <v>1291522</v>
      </c>
      <c r="F514" s="5">
        <v>37035.397256944401</v>
      </c>
      <c r="G514" t="s">
        <v>719</v>
      </c>
      <c r="H514" t="s">
        <v>734</v>
      </c>
      <c r="I514" t="s">
        <v>649</v>
      </c>
      <c r="K514" t="s">
        <v>679</v>
      </c>
      <c r="L514" t="s">
        <v>680</v>
      </c>
      <c r="M514">
        <v>33999</v>
      </c>
      <c r="N514" t="s">
        <v>385</v>
      </c>
      <c r="P514" s="7">
        <v>50000</v>
      </c>
      <c r="R514" t="s">
        <v>682</v>
      </c>
      <c r="S514" t="s">
        <v>654</v>
      </c>
      <c r="T514" s="11">
        <v>0.03</v>
      </c>
      <c r="U514" t="s">
        <v>925</v>
      </c>
      <c r="V514" t="s">
        <v>776</v>
      </c>
      <c r="W514" t="s">
        <v>777</v>
      </c>
      <c r="X514" t="s">
        <v>686</v>
      </c>
      <c r="Y514" t="s">
        <v>659</v>
      </c>
      <c r="Z514" t="s">
        <v>687</v>
      </c>
      <c r="AA514">
        <v>96045266</v>
      </c>
      <c r="AB514" t="s">
        <v>419</v>
      </c>
      <c r="AC514">
        <v>53350</v>
      </c>
      <c r="AD514" s="5">
        <v>37043</v>
      </c>
      <c r="AE514" s="5">
        <v>37072</v>
      </c>
    </row>
    <row r="515" spans="1:31" x14ac:dyDescent="0.25">
      <c r="A515" s="71">
        <f t="shared" si="44"/>
        <v>37035</v>
      </c>
      <c r="B515" s="71" t="str">
        <f t="shared" si="45"/>
        <v>Natural Gas</v>
      </c>
      <c r="C515" s="72">
        <f t="shared" si="46"/>
        <v>300000</v>
      </c>
      <c r="D515" s="72">
        <f t="shared" si="40"/>
        <v>75</v>
      </c>
      <c r="E515" s="3">
        <v>1292445</v>
      </c>
      <c r="F515" s="5">
        <v>37035.4374537037</v>
      </c>
      <c r="G515" t="s">
        <v>811</v>
      </c>
      <c r="H515" t="s">
        <v>734</v>
      </c>
      <c r="I515" t="s">
        <v>649</v>
      </c>
      <c r="K515" t="s">
        <v>679</v>
      </c>
      <c r="L515" t="s">
        <v>680</v>
      </c>
      <c r="M515">
        <v>36157</v>
      </c>
      <c r="N515" t="s">
        <v>126</v>
      </c>
      <c r="O515" s="7">
        <v>10000</v>
      </c>
      <c r="R515" t="s">
        <v>682</v>
      </c>
      <c r="S515" t="s">
        <v>654</v>
      </c>
      <c r="T515" s="11">
        <v>-4.4999999999999998E-2</v>
      </c>
      <c r="U515" t="s">
        <v>369</v>
      </c>
      <c r="V515" t="s">
        <v>776</v>
      </c>
      <c r="W515" t="s">
        <v>777</v>
      </c>
      <c r="X515" t="s">
        <v>686</v>
      </c>
      <c r="Y515" t="s">
        <v>659</v>
      </c>
      <c r="Z515" t="s">
        <v>687</v>
      </c>
      <c r="AA515">
        <v>96041878</v>
      </c>
      <c r="AB515" t="s">
        <v>420</v>
      </c>
      <c r="AC515">
        <v>11135</v>
      </c>
      <c r="AD515" s="5">
        <v>37043.875</v>
      </c>
      <c r="AE515" s="5">
        <v>37072.875</v>
      </c>
    </row>
    <row r="516" spans="1:31" x14ac:dyDescent="0.25">
      <c r="A516" s="71">
        <f t="shared" si="44"/>
        <v>37035</v>
      </c>
      <c r="B516" s="71" t="str">
        <f t="shared" si="45"/>
        <v>US East Power</v>
      </c>
      <c r="C516" s="72">
        <f t="shared" si="46"/>
        <v>4000</v>
      </c>
      <c r="D516" s="72">
        <f t="shared" si="40"/>
        <v>20</v>
      </c>
      <c r="E516" s="3">
        <v>1292853</v>
      </c>
      <c r="F516" s="5">
        <v>37035.467743055597</v>
      </c>
      <c r="G516" t="s">
        <v>736</v>
      </c>
      <c r="H516" t="s">
        <v>734</v>
      </c>
      <c r="I516" t="s">
        <v>649</v>
      </c>
      <c r="K516" t="s">
        <v>650</v>
      </c>
      <c r="L516" t="s">
        <v>690</v>
      </c>
      <c r="M516">
        <v>29070</v>
      </c>
      <c r="N516" t="s">
        <v>355</v>
      </c>
      <c r="O516" s="7">
        <v>50</v>
      </c>
      <c r="R516" t="s">
        <v>653</v>
      </c>
      <c r="S516" t="s">
        <v>654</v>
      </c>
      <c r="T516" s="11">
        <v>31</v>
      </c>
      <c r="U516" t="s">
        <v>766</v>
      </c>
      <c r="V516" t="s">
        <v>767</v>
      </c>
      <c r="W516" t="s">
        <v>743</v>
      </c>
      <c r="X516" t="s">
        <v>658</v>
      </c>
      <c r="Y516" t="s">
        <v>659</v>
      </c>
      <c r="Z516" t="s">
        <v>660</v>
      </c>
      <c r="AA516">
        <v>96004396</v>
      </c>
      <c r="AB516">
        <v>621680.1</v>
      </c>
      <c r="AC516">
        <v>64245</v>
      </c>
      <c r="AD516" s="5">
        <v>37039.875</v>
      </c>
      <c r="AE516" s="5">
        <v>37043.875</v>
      </c>
    </row>
    <row r="517" spans="1:31" x14ac:dyDescent="0.25">
      <c r="A517" s="71">
        <f t="shared" si="44"/>
        <v>37035</v>
      </c>
      <c r="B517" s="71" t="str">
        <f t="shared" si="45"/>
        <v>US East Power</v>
      </c>
      <c r="C517" s="72">
        <f t="shared" si="46"/>
        <v>24000</v>
      </c>
      <c r="D517" s="72">
        <f t="shared" si="40"/>
        <v>120</v>
      </c>
      <c r="E517" s="3">
        <v>1292856</v>
      </c>
      <c r="F517" s="5">
        <v>37035.467870370398</v>
      </c>
      <c r="G517" t="s">
        <v>736</v>
      </c>
      <c r="H517" t="s">
        <v>734</v>
      </c>
      <c r="I517" t="s">
        <v>649</v>
      </c>
      <c r="K517" t="s">
        <v>650</v>
      </c>
      <c r="L517" t="s">
        <v>690</v>
      </c>
      <c r="M517">
        <v>3749</v>
      </c>
      <c r="N517" t="s">
        <v>742</v>
      </c>
      <c r="O517" s="7">
        <v>50</v>
      </c>
      <c r="R517" t="s">
        <v>653</v>
      </c>
      <c r="S517" t="s">
        <v>654</v>
      </c>
      <c r="T517" s="11">
        <v>63.4</v>
      </c>
      <c r="U517" t="s">
        <v>766</v>
      </c>
      <c r="V517" t="s">
        <v>767</v>
      </c>
      <c r="W517" t="s">
        <v>743</v>
      </c>
      <c r="X517" t="s">
        <v>658</v>
      </c>
      <c r="Y517" t="s">
        <v>659</v>
      </c>
      <c r="Z517" t="s">
        <v>660</v>
      </c>
      <c r="AA517">
        <v>96004396</v>
      </c>
      <c r="AB517">
        <v>621681.1</v>
      </c>
      <c r="AC517">
        <v>64245</v>
      </c>
      <c r="AD517" s="5">
        <v>37043.715972222199</v>
      </c>
      <c r="AE517" s="5">
        <v>37072.715972222199</v>
      </c>
    </row>
    <row r="518" spans="1:31" x14ac:dyDescent="0.25">
      <c r="A518" s="71">
        <f t="shared" si="44"/>
        <v>37035</v>
      </c>
      <c r="B518" s="71" t="str">
        <f t="shared" si="45"/>
        <v>Natural Gas</v>
      </c>
      <c r="C518" s="72">
        <f t="shared" si="46"/>
        <v>150000</v>
      </c>
      <c r="D518" s="72">
        <f t="shared" si="40"/>
        <v>37.5</v>
      </c>
      <c r="E518" s="3">
        <v>1292857</v>
      </c>
      <c r="F518" s="5">
        <v>37035.467951388899</v>
      </c>
      <c r="G518" t="s">
        <v>383</v>
      </c>
      <c r="H518" t="s">
        <v>198</v>
      </c>
      <c r="I518" t="s">
        <v>649</v>
      </c>
      <c r="K518" t="s">
        <v>679</v>
      </c>
      <c r="L518" t="s">
        <v>680</v>
      </c>
      <c r="M518">
        <v>33999</v>
      </c>
      <c r="N518" t="s">
        <v>385</v>
      </c>
      <c r="O518" s="7">
        <v>5000</v>
      </c>
      <c r="R518" t="s">
        <v>682</v>
      </c>
      <c r="S518" t="s">
        <v>654</v>
      </c>
      <c r="T518" s="11">
        <v>2.75E-2</v>
      </c>
      <c r="U518" t="s">
        <v>386</v>
      </c>
      <c r="V518" t="s">
        <v>776</v>
      </c>
      <c r="W518" t="s">
        <v>777</v>
      </c>
      <c r="X518" t="s">
        <v>686</v>
      </c>
      <c r="Y518" t="s">
        <v>659</v>
      </c>
      <c r="Z518" t="s">
        <v>687</v>
      </c>
      <c r="AA518">
        <v>96003709</v>
      </c>
      <c r="AB518" t="s">
        <v>421</v>
      </c>
      <c r="AC518">
        <v>51163</v>
      </c>
      <c r="AD518" s="5">
        <v>37043</v>
      </c>
      <c r="AE518" s="5">
        <v>37072</v>
      </c>
    </row>
    <row r="519" spans="1:31" x14ac:dyDescent="0.25">
      <c r="A519" s="71">
        <f t="shared" si="44"/>
        <v>37035</v>
      </c>
      <c r="B519" s="71" t="str">
        <f t="shared" si="45"/>
        <v>US East Power</v>
      </c>
      <c r="C519" s="72">
        <f t="shared" si="46"/>
        <v>4000</v>
      </c>
      <c r="D519" s="72">
        <f t="shared" si="40"/>
        <v>20</v>
      </c>
      <c r="E519" s="3">
        <v>1292909</v>
      </c>
      <c r="F519" s="5">
        <v>37035.472372685203</v>
      </c>
      <c r="G519" t="s">
        <v>736</v>
      </c>
      <c r="H519" t="s">
        <v>734</v>
      </c>
      <c r="I519" t="s">
        <v>649</v>
      </c>
      <c r="K519" t="s">
        <v>650</v>
      </c>
      <c r="L519" t="s">
        <v>690</v>
      </c>
      <c r="M519">
        <v>29070</v>
      </c>
      <c r="N519" t="s">
        <v>355</v>
      </c>
      <c r="O519" s="7">
        <v>50</v>
      </c>
      <c r="R519" t="s">
        <v>653</v>
      </c>
      <c r="S519" t="s">
        <v>654</v>
      </c>
      <c r="T519" s="11">
        <v>30.5</v>
      </c>
      <c r="U519" t="s">
        <v>766</v>
      </c>
      <c r="V519" t="s">
        <v>767</v>
      </c>
      <c r="W519" t="s">
        <v>743</v>
      </c>
      <c r="X519" t="s">
        <v>658</v>
      </c>
      <c r="Y519" t="s">
        <v>659</v>
      </c>
      <c r="Z519" t="s">
        <v>660</v>
      </c>
      <c r="AA519">
        <v>96004396</v>
      </c>
      <c r="AB519">
        <v>621702.1</v>
      </c>
      <c r="AC519">
        <v>64245</v>
      </c>
      <c r="AD519" s="5">
        <v>37039.875</v>
      </c>
      <c r="AE519" s="5">
        <v>37043.875</v>
      </c>
    </row>
    <row r="520" spans="1:31" x14ac:dyDescent="0.25">
      <c r="A520" s="71">
        <f t="shared" si="44"/>
        <v>37035</v>
      </c>
      <c r="B520" s="71" t="str">
        <f t="shared" si="45"/>
        <v>US East Power</v>
      </c>
      <c r="C520" s="72">
        <f t="shared" si="46"/>
        <v>24000</v>
      </c>
      <c r="D520" s="72">
        <f t="shared" si="40"/>
        <v>120</v>
      </c>
      <c r="E520" s="3">
        <v>1292984</v>
      </c>
      <c r="F520" s="5">
        <v>37035.479687500003</v>
      </c>
      <c r="G520" t="s">
        <v>717</v>
      </c>
      <c r="H520" t="s">
        <v>648</v>
      </c>
      <c r="I520" t="s">
        <v>649</v>
      </c>
      <c r="K520" t="s">
        <v>650</v>
      </c>
      <c r="L520" t="s">
        <v>690</v>
      </c>
      <c r="M520">
        <v>32554</v>
      </c>
      <c r="N520" t="s">
        <v>729</v>
      </c>
      <c r="O520" s="7">
        <v>50</v>
      </c>
      <c r="R520" t="s">
        <v>653</v>
      </c>
      <c r="S520" t="s">
        <v>654</v>
      </c>
      <c r="T520" s="11">
        <v>61.75</v>
      </c>
      <c r="U520" t="s">
        <v>373</v>
      </c>
      <c r="V520" t="s">
        <v>710</v>
      </c>
      <c r="W520" t="s">
        <v>731</v>
      </c>
      <c r="X520" t="s">
        <v>658</v>
      </c>
      <c r="Y520" t="s">
        <v>659</v>
      </c>
      <c r="Z520" t="s">
        <v>660</v>
      </c>
      <c r="AA520">
        <v>96006417</v>
      </c>
      <c r="AB520">
        <v>621724.1</v>
      </c>
      <c r="AC520">
        <v>56264</v>
      </c>
      <c r="AD520" s="5">
        <v>37043.591666666704</v>
      </c>
      <c r="AE520" s="5">
        <v>37072.591666666704</v>
      </c>
    </row>
    <row r="521" spans="1:31" x14ac:dyDescent="0.25">
      <c r="A521" s="71">
        <f t="shared" si="44"/>
        <v>37035</v>
      </c>
      <c r="B521" s="71" t="str">
        <f t="shared" si="45"/>
        <v>US East Power</v>
      </c>
      <c r="C521" s="72">
        <f t="shared" si="46"/>
        <v>73600</v>
      </c>
      <c r="D521" s="72">
        <f t="shared" si="40"/>
        <v>368</v>
      </c>
      <c r="E521" s="3">
        <v>1293087</v>
      </c>
      <c r="F521" s="5">
        <v>37035.487129629597</v>
      </c>
      <c r="G521" t="s">
        <v>707</v>
      </c>
      <c r="H521" t="s">
        <v>238</v>
      </c>
      <c r="I521" t="s">
        <v>649</v>
      </c>
      <c r="K521" t="s">
        <v>650</v>
      </c>
      <c r="L521" t="s">
        <v>59</v>
      </c>
      <c r="M521">
        <v>34797</v>
      </c>
      <c r="N521" t="s">
        <v>93</v>
      </c>
      <c r="P521" s="7">
        <v>50</v>
      </c>
      <c r="R521" t="s">
        <v>653</v>
      </c>
      <c r="S521" t="s">
        <v>654</v>
      </c>
      <c r="T521" s="11">
        <v>38.25</v>
      </c>
      <c r="U521" t="s">
        <v>297</v>
      </c>
      <c r="V521" t="s">
        <v>94</v>
      </c>
      <c r="W521" t="s">
        <v>95</v>
      </c>
      <c r="X521" t="s">
        <v>658</v>
      </c>
      <c r="Y521" t="s">
        <v>659</v>
      </c>
      <c r="Z521" t="s">
        <v>660</v>
      </c>
      <c r="AA521">
        <v>96009016</v>
      </c>
      <c r="AB521">
        <v>621750.1</v>
      </c>
      <c r="AC521">
        <v>18</v>
      </c>
      <c r="AD521" s="5">
        <v>37165</v>
      </c>
      <c r="AE521" s="5">
        <v>37256</v>
      </c>
    </row>
    <row r="522" spans="1:31" x14ac:dyDescent="0.25">
      <c r="A522" s="71">
        <f t="shared" si="44"/>
        <v>37035</v>
      </c>
      <c r="B522" s="71" t="str">
        <f t="shared" si="45"/>
        <v>US West Power</v>
      </c>
      <c r="C522" s="72">
        <f t="shared" si="46"/>
        <v>12000</v>
      </c>
      <c r="D522" s="72">
        <f t="shared" si="40"/>
        <v>90</v>
      </c>
      <c r="E522" s="3">
        <v>1293149</v>
      </c>
      <c r="F522" s="5">
        <v>37035.490821759297</v>
      </c>
      <c r="G522" t="s">
        <v>733</v>
      </c>
      <c r="H522" t="s">
        <v>734</v>
      </c>
      <c r="I522" t="s">
        <v>649</v>
      </c>
      <c r="K522" t="s">
        <v>650</v>
      </c>
      <c r="L522" t="s">
        <v>651</v>
      </c>
      <c r="M522">
        <v>36468</v>
      </c>
      <c r="N522" t="s">
        <v>673</v>
      </c>
      <c r="O522" s="7">
        <v>25</v>
      </c>
      <c r="R522" t="s">
        <v>653</v>
      </c>
      <c r="S522" t="s">
        <v>654</v>
      </c>
      <c r="T522" s="11">
        <v>300</v>
      </c>
      <c r="U522" t="s">
        <v>735</v>
      </c>
      <c r="V522" t="s">
        <v>667</v>
      </c>
      <c r="W522" t="s">
        <v>668</v>
      </c>
      <c r="X522" t="s">
        <v>658</v>
      </c>
      <c r="Y522" t="s">
        <v>659</v>
      </c>
      <c r="Z522" t="s">
        <v>660</v>
      </c>
      <c r="AA522">
        <v>96013065</v>
      </c>
      <c r="AB522">
        <v>621759.1</v>
      </c>
      <c r="AC522">
        <v>55265</v>
      </c>
      <c r="AD522" s="5">
        <v>37043.875</v>
      </c>
      <c r="AE522" s="5">
        <v>37072.875</v>
      </c>
    </row>
    <row r="523" spans="1:31" x14ac:dyDescent="0.25">
      <c r="A523" s="71">
        <f t="shared" si="44"/>
        <v>37035</v>
      </c>
      <c r="B523" s="71" t="str">
        <f t="shared" si="45"/>
        <v>US East Power</v>
      </c>
      <c r="C523" s="72">
        <f t="shared" si="46"/>
        <v>4000</v>
      </c>
      <c r="D523" s="72">
        <f t="shared" si="40"/>
        <v>20</v>
      </c>
      <c r="E523" s="3">
        <v>1293277</v>
      </c>
      <c r="F523" s="5">
        <v>37035.4993287037</v>
      </c>
      <c r="G523" t="s">
        <v>736</v>
      </c>
      <c r="H523" t="s">
        <v>734</v>
      </c>
      <c r="I523" t="s">
        <v>649</v>
      </c>
      <c r="K523" t="s">
        <v>650</v>
      </c>
      <c r="L523" t="s">
        <v>690</v>
      </c>
      <c r="M523">
        <v>51350</v>
      </c>
      <c r="N523" t="s">
        <v>422</v>
      </c>
      <c r="P523" s="7">
        <v>50</v>
      </c>
      <c r="R523" t="s">
        <v>653</v>
      </c>
      <c r="S523" t="s">
        <v>654</v>
      </c>
      <c r="T523" s="11">
        <v>63</v>
      </c>
      <c r="U523" t="s">
        <v>85</v>
      </c>
      <c r="V523" t="s">
        <v>767</v>
      </c>
      <c r="W523" t="s">
        <v>743</v>
      </c>
      <c r="X523" t="s">
        <v>658</v>
      </c>
      <c r="Y523" t="s">
        <v>659</v>
      </c>
      <c r="Z523" t="s">
        <v>660</v>
      </c>
      <c r="AA523">
        <v>96004396</v>
      </c>
      <c r="AB523">
        <v>621795.1</v>
      </c>
      <c r="AC523">
        <v>64245</v>
      </c>
      <c r="AD523" s="5">
        <v>37046.875</v>
      </c>
      <c r="AE523" s="5">
        <v>37050.875</v>
      </c>
    </row>
    <row r="524" spans="1:31" x14ac:dyDescent="0.25">
      <c r="A524" s="71">
        <f t="shared" si="44"/>
        <v>37035</v>
      </c>
      <c r="B524" s="71" t="str">
        <f t="shared" si="45"/>
        <v>US East Power</v>
      </c>
      <c r="C524" s="72">
        <f t="shared" si="46"/>
        <v>24000</v>
      </c>
      <c r="D524" s="72">
        <f t="shared" si="40"/>
        <v>120</v>
      </c>
      <c r="E524" s="3">
        <v>1293513</v>
      </c>
      <c r="F524" s="5">
        <v>37035.516446759299</v>
      </c>
      <c r="G524" t="s">
        <v>736</v>
      </c>
      <c r="H524" t="s">
        <v>648</v>
      </c>
      <c r="I524" t="s">
        <v>649</v>
      </c>
      <c r="K524" t="s">
        <v>650</v>
      </c>
      <c r="L524" t="s">
        <v>690</v>
      </c>
      <c r="M524">
        <v>32554</v>
      </c>
      <c r="N524" t="s">
        <v>729</v>
      </c>
      <c r="P524" s="7">
        <v>50</v>
      </c>
      <c r="R524" t="s">
        <v>653</v>
      </c>
      <c r="S524" t="s">
        <v>654</v>
      </c>
      <c r="T524" s="11">
        <v>61</v>
      </c>
      <c r="U524" t="s">
        <v>373</v>
      </c>
      <c r="V524" t="s">
        <v>710</v>
      </c>
      <c r="W524" t="s">
        <v>731</v>
      </c>
      <c r="X524" t="s">
        <v>658</v>
      </c>
      <c r="Y524" t="s">
        <v>659</v>
      </c>
      <c r="Z524" t="s">
        <v>660</v>
      </c>
      <c r="AA524">
        <v>96004396</v>
      </c>
      <c r="AB524">
        <v>621840.1</v>
      </c>
      <c r="AC524">
        <v>64245</v>
      </c>
      <c r="AD524" s="5">
        <v>37043.591666666704</v>
      </c>
      <c r="AE524" s="5">
        <v>37072.591666666704</v>
      </c>
    </row>
    <row r="525" spans="1:31" x14ac:dyDescent="0.25">
      <c r="A525" s="71">
        <f t="shared" si="44"/>
        <v>37035</v>
      </c>
      <c r="B525" s="71" t="str">
        <f t="shared" si="45"/>
        <v>US East Power</v>
      </c>
      <c r="C525" s="72">
        <f t="shared" si="46"/>
        <v>4000</v>
      </c>
      <c r="D525" s="72">
        <f t="shared" si="40"/>
        <v>20</v>
      </c>
      <c r="E525" s="3">
        <v>1293697</v>
      </c>
      <c r="F525" s="5">
        <v>37035.533506944397</v>
      </c>
      <c r="G525" t="s">
        <v>809</v>
      </c>
      <c r="H525" t="s">
        <v>734</v>
      </c>
      <c r="I525" t="s">
        <v>649</v>
      </c>
      <c r="K525" t="s">
        <v>650</v>
      </c>
      <c r="L525" t="s">
        <v>690</v>
      </c>
      <c r="M525">
        <v>25667</v>
      </c>
      <c r="N525" t="s">
        <v>359</v>
      </c>
      <c r="O525" s="7">
        <v>50</v>
      </c>
      <c r="R525" t="s">
        <v>653</v>
      </c>
      <c r="S525" t="s">
        <v>654</v>
      </c>
      <c r="T525" s="11">
        <v>32.5</v>
      </c>
      <c r="U525" t="s">
        <v>227</v>
      </c>
      <c r="V525" t="s">
        <v>76</v>
      </c>
      <c r="W525" t="s">
        <v>251</v>
      </c>
      <c r="X525" t="s">
        <v>658</v>
      </c>
      <c r="Y525" t="s">
        <v>659</v>
      </c>
      <c r="Z525" t="s">
        <v>660</v>
      </c>
      <c r="AA525">
        <v>96037738</v>
      </c>
      <c r="AB525">
        <v>621911.1</v>
      </c>
      <c r="AC525">
        <v>72209</v>
      </c>
      <c r="AD525" s="5">
        <v>37039.875</v>
      </c>
      <c r="AE525" s="5">
        <v>37043.875</v>
      </c>
    </row>
    <row r="526" spans="1:31" x14ac:dyDescent="0.25">
      <c r="A526" s="71">
        <f t="shared" si="44"/>
        <v>37035</v>
      </c>
      <c r="B526" s="71" t="str">
        <f t="shared" si="45"/>
        <v>US East Power</v>
      </c>
      <c r="C526" s="72">
        <f t="shared" si="46"/>
        <v>24000</v>
      </c>
      <c r="D526" s="72">
        <f t="shared" si="40"/>
        <v>120</v>
      </c>
      <c r="E526" s="3">
        <v>1293899</v>
      </c>
      <c r="F526" s="5">
        <v>37035.562256944402</v>
      </c>
      <c r="G526" t="s">
        <v>902</v>
      </c>
      <c r="H526" t="s">
        <v>238</v>
      </c>
      <c r="I526" t="s">
        <v>649</v>
      </c>
      <c r="K526" t="s">
        <v>650</v>
      </c>
      <c r="L526" t="s">
        <v>59</v>
      </c>
      <c r="M526">
        <v>34802</v>
      </c>
      <c r="N526" t="s">
        <v>423</v>
      </c>
      <c r="O526" s="7">
        <v>50</v>
      </c>
      <c r="R526" t="s">
        <v>653</v>
      </c>
      <c r="S526" t="s">
        <v>654</v>
      </c>
      <c r="T526" s="11">
        <v>54.3</v>
      </c>
      <c r="U526" t="s">
        <v>424</v>
      </c>
      <c r="V526" t="s">
        <v>265</v>
      </c>
      <c r="W526" t="s">
        <v>95</v>
      </c>
      <c r="X526" t="s">
        <v>658</v>
      </c>
      <c r="Y526" t="s">
        <v>659</v>
      </c>
      <c r="Z526" t="s">
        <v>660</v>
      </c>
      <c r="AA526">
        <v>96060365</v>
      </c>
      <c r="AB526">
        <v>622001.1</v>
      </c>
      <c r="AC526">
        <v>12</v>
      </c>
      <c r="AD526" s="5">
        <v>37043</v>
      </c>
      <c r="AE526" s="5">
        <v>37072</v>
      </c>
    </row>
    <row r="527" spans="1:31" x14ac:dyDescent="0.25">
      <c r="A527" s="71">
        <f t="shared" si="44"/>
        <v>37035</v>
      </c>
      <c r="B527" s="71" t="str">
        <f t="shared" si="45"/>
        <v>Natural Gas</v>
      </c>
      <c r="C527" s="72">
        <f t="shared" si="46"/>
        <v>600000</v>
      </c>
      <c r="D527" s="72">
        <f t="shared" si="40"/>
        <v>150</v>
      </c>
      <c r="E527" s="3">
        <v>1293903</v>
      </c>
      <c r="F527" s="5">
        <v>37035.5633101852</v>
      </c>
      <c r="G527" t="s">
        <v>44</v>
      </c>
      <c r="H527" t="s">
        <v>198</v>
      </c>
      <c r="I527" t="s">
        <v>649</v>
      </c>
      <c r="K527" t="s">
        <v>679</v>
      </c>
      <c r="L527" t="s">
        <v>696</v>
      </c>
      <c r="M527">
        <v>36233</v>
      </c>
      <c r="N527" t="s">
        <v>213</v>
      </c>
      <c r="P527" s="7">
        <v>20000</v>
      </c>
      <c r="R527" t="s">
        <v>682</v>
      </c>
      <c r="S527" t="s">
        <v>654</v>
      </c>
      <c r="T527" s="11">
        <v>-0.01</v>
      </c>
      <c r="U527" t="s">
        <v>214</v>
      </c>
      <c r="V527" t="s">
        <v>776</v>
      </c>
      <c r="W527" t="s">
        <v>777</v>
      </c>
      <c r="X527" t="s">
        <v>686</v>
      </c>
      <c r="Y527" t="s">
        <v>659</v>
      </c>
      <c r="Z527" t="s">
        <v>687</v>
      </c>
      <c r="AA527">
        <v>96022095</v>
      </c>
      <c r="AB527" t="s">
        <v>425</v>
      </c>
      <c r="AC527">
        <v>31699</v>
      </c>
      <c r="AD527" s="5">
        <v>37043.875</v>
      </c>
      <c r="AE527" s="5">
        <v>37072.875</v>
      </c>
    </row>
    <row r="528" spans="1:31" x14ac:dyDescent="0.25">
      <c r="A528" s="71">
        <f t="shared" si="44"/>
        <v>37035</v>
      </c>
      <c r="B528" s="71" t="str">
        <f t="shared" si="45"/>
        <v>US East Power</v>
      </c>
      <c r="C528" s="72">
        <f t="shared" si="46"/>
        <v>49600</v>
      </c>
      <c r="D528" s="72">
        <f t="shared" ref="D528:D536" si="47">VLOOKUP(H528,$A$7:$E$12,(HLOOKUP(B528,$B$5:$E$6,2,FALSE)),FALSE)*C528</f>
        <v>248</v>
      </c>
      <c r="E528" s="3">
        <v>1293904</v>
      </c>
      <c r="F528" s="5">
        <v>37035.563587962999</v>
      </c>
      <c r="G528" t="s">
        <v>902</v>
      </c>
      <c r="H528" t="s">
        <v>238</v>
      </c>
      <c r="I528" t="s">
        <v>649</v>
      </c>
      <c r="K528" t="s">
        <v>650</v>
      </c>
      <c r="L528" t="s">
        <v>59</v>
      </c>
      <c r="M528">
        <v>34801</v>
      </c>
      <c r="N528" t="s">
        <v>455</v>
      </c>
      <c r="O528" s="7">
        <v>50</v>
      </c>
      <c r="R528" t="s">
        <v>653</v>
      </c>
      <c r="S528" t="s">
        <v>654</v>
      </c>
      <c r="T528" s="11">
        <v>68.25</v>
      </c>
      <c r="U528" t="s">
        <v>424</v>
      </c>
      <c r="V528" t="s">
        <v>94</v>
      </c>
      <c r="W528" t="s">
        <v>95</v>
      </c>
      <c r="X528" t="s">
        <v>658</v>
      </c>
      <c r="Y528" t="s">
        <v>659</v>
      </c>
      <c r="Z528" t="s">
        <v>660</v>
      </c>
      <c r="AA528">
        <v>96060365</v>
      </c>
      <c r="AB528">
        <v>622002.1</v>
      </c>
      <c r="AC528">
        <v>12</v>
      </c>
      <c r="AD528" s="5">
        <v>37073</v>
      </c>
      <c r="AE528" s="5">
        <v>37134</v>
      </c>
    </row>
    <row r="529" spans="1:31" x14ac:dyDescent="0.25">
      <c r="A529" s="71">
        <f t="shared" si="44"/>
        <v>37035</v>
      </c>
      <c r="B529" s="71" t="str">
        <f t="shared" si="45"/>
        <v>US West Power</v>
      </c>
      <c r="C529" s="72">
        <f t="shared" si="46"/>
        <v>12400</v>
      </c>
      <c r="D529" s="72">
        <f t="shared" si="47"/>
        <v>93</v>
      </c>
      <c r="E529" s="3">
        <v>1294081</v>
      </c>
      <c r="F529" s="5">
        <v>37035.574340277803</v>
      </c>
      <c r="G529" t="s">
        <v>814</v>
      </c>
      <c r="H529" t="s">
        <v>648</v>
      </c>
      <c r="I529" t="s">
        <v>649</v>
      </c>
      <c r="K529" t="s">
        <v>650</v>
      </c>
      <c r="L529" t="s">
        <v>651</v>
      </c>
      <c r="M529">
        <v>36469</v>
      </c>
      <c r="N529" t="s">
        <v>416</v>
      </c>
      <c r="P529" s="7">
        <v>25</v>
      </c>
      <c r="R529" t="s">
        <v>653</v>
      </c>
      <c r="S529" t="s">
        <v>654</v>
      </c>
      <c r="T529" s="11">
        <v>348</v>
      </c>
      <c r="U529" t="s">
        <v>378</v>
      </c>
      <c r="V529" t="s">
        <v>667</v>
      </c>
      <c r="W529" t="s">
        <v>668</v>
      </c>
      <c r="X529" t="s">
        <v>658</v>
      </c>
      <c r="Y529" t="s">
        <v>659</v>
      </c>
      <c r="Z529" t="s">
        <v>660</v>
      </c>
      <c r="AA529">
        <v>96057479</v>
      </c>
      <c r="AB529">
        <v>622036.1</v>
      </c>
      <c r="AC529">
        <v>55134</v>
      </c>
      <c r="AD529" s="5">
        <v>37073.875</v>
      </c>
      <c r="AE529" s="5">
        <v>37103.875</v>
      </c>
    </row>
    <row r="530" spans="1:31" x14ac:dyDescent="0.25">
      <c r="A530" s="71">
        <f t="shared" si="44"/>
        <v>37035</v>
      </c>
      <c r="B530" s="71" t="str">
        <f t="shared" si="45"/>
        <v>US East Power</v>
      </c>
      <c r="C530" s="72">
        <f t="shared" si="46"/>
        <v>4000</v>
      </c>
      <c r="D530" s="72">
        <f t="shared" si="47"/>
        <v>20</v>
      </c>
      <c r="E530" s="3">
        <v>1294139</v>
      </c>
      <c r="F530" s="5">
        <v>37035.578877314802</v>
      </c>
      <c r="G530" t="s">
        <v>958</v>
      </c>
      <c r="H530" t="s">
        <v>648</v>
      </c>
      <c r="I530" t="s">
        <v>649</v>
      </c>
      <c r="K530" t="s">
        <v>650</v>
      </c>
      <c r="L530" t="s">
        <v>690</v>
      </c>
      <c r="M530">
        <v>51148</v>
      </c>
      <c r="N530" t="s">
        <v>399</v>
      </c>
      <c r="P530" s="7">
        <v>50</v>
      </c>
      <c r="R530" t="s">
        <v>653</v>
      </c>
      <c r="S530" t="s">
        <v>654</v>
      </c>
      <c r="T530" s="11">
        <v>62.5</v>
      </c>
      <c r="U530" t="s">
        <v>373</v>
      </c>
      <c r="V530" t="s">
        <v>710</v>
      </c>
      <c r="W530" t="s">
        <v>711</v>
      </c>
      <c r="X530" t="s">
        <v>658</v>
      </c>
      <c r="Y530" t="s">
        <v>659</v>
      </c>
      <c r="Z530" t="s">
        <v>660</v>
      </c>
      <c r="AA530">
        <v>96018786</v>
      </c>
      <c r="AB530">
        <v>622053.1</v>
      </c>
      <c r="AC530">
        <v>59207</v>
      </c>
      <c r="AD530" s="5">
        <v>37046.875</v>
      </c>
      <c r="AE530" s="5">
        <v>37050.875</v>
      </c>
    </row>
    <row r="531" spans="1:31" x14ac:dyDescent="0.25">
      <c r="A531" s="71">
        <f t="shared" si="44"/>
        <v>37035</v>
      </c>
      <c r="B531" s="71" t="str">
        <f t="shared" si="45"/>
        <v>Natural Gas</v>
      </c>
      <c r="C531" s="72">
        <f t="shared" si="46"/>
        <v>300000</v>
      </c>
      <c r="D531" s="72">
        <f t="shared" si="47"/>
        <v>75</v>
      </c>
      <c r="E531" s="3">
        <v>1294244</v>
      </c>
      <c r="F531" s="5">
        <v>37035.585856481499</v>
      </c>
      <c r="G531" t="s">
        <v>746</v>
      </c>
      <c r="H531" t="s">
        <v>734</v>
      </c>
      <c r="I531" t="s">
        <v>649</v>
      </c>
      <c r="K531" t="s">
        <v>679</v>
      </c>
      <c r="L531" t="s">
        <v>853</v>
      </c>
      <c r="M531">
        <v>37174</v>
      </c>
      <c r="N531" t="s">
        <v>456</v>
      </c>
      <c r="P531" s="7">
        <v>10000</v>
      </c>
      <c r="R531" t="s">
        <v>682</v>
      </c>
      <c r="S531" t="s">
        <v>654</v>
      </c>
      <c r="T531" s="11">
        <v>-0.01</v>
      </c>
      <c r="U531" t="s">
        <v>760</v>
      </c>
      <c r="V531" t="s">
        <v>457</v>
      </c>
      <c r="W531" t="s">
        <v>458</v>
      </c>
      <c r="X531" t="s">
        <v>857</v>
      </c>
      <c r="Y531" t="s">
        <v>659</v>
      </c>
      <c r="Z531" t="s">
        <v>687</v>
      </c>
      <c r="AA531">
        <v>96038539</v>
      </c>
      <c r="AB531" t="s">
        <v>459</v>
      </c>
      <c r="AC531">
        <v>91219</v>
      </c>
      <c r="AD531" s="5">
        <v>37043.875</v>
      </c>
      <c r="AE531" s="5">
        <v>37072.875</v>
      </c>
    </row>
    <row r="532" spans="1:31" x14ac:dyDescent="0.25">
      <c r="A532" s="71">
        <f t="shared" si="44"/>
        <v>37035</v>
      </c>
      <c r="B532" s="71" t="str">
        <f t="shared" si="45"/>
        <v>US East Power</v>
      </c>
      <c r="C532" s="72">
        <f t="shared" si="46"/>
        <v>24000</v>
      </c>
      <c r="D532" s="72">
        <f t="shared" si="47"/>
        <v>120</v>
      </c>
      <c r="E532" s="3">
        <v>1294315</v>
      </c>
      <c r="F532" s="5">
        <v>37035.588472222204</v>
      </c>
      <c r="G532" t="s">
        <v>669</v>
      </c>
      <c r="H532" t="s">
        <v>734</v>
      </c>
      <c r="I532" t="s">
        <v>649</v>
      </c>
      <c r="K532" t="s">
        <v>650</v>
      </c>
      <c r="L532" t="s">
        <v>690</v>
      </c>
      <c r="M532">
        <v>3749</v>
      </c>
      <c r="N532" t="s">
        <v>742</v>
      </c>
      <c r="O532" s="7">
        <v>50</v>
      </c>
      <c r="R532" t="s">
        <v>653</v>
      </c>
      <c r="S532" t="s">
        <v>654</v>
      </c>
      <c r="T532" s="11">
        <v>62.4</v>
      </c>
      <c r="U532" t="s">
        <v>766</v>
      </c>
      <c r="V532" t="s">
        <v>739</v>
      </c>
      <c r="W532" t="s">
        <v>743</v>
      </c>
      <c r="X532" t="s">
        <v>658</v>
      </c>
      <c r="Y532" t="s">
        <v>659</v>
      </c>
      <c r="Z532" t="s">
        <v>660</v>
      </c>
      <c r="AA532">
        <v>96028954</v>
      </c>
      <c r="AB532">
        <v>622103.1</v>
      </c>
      <c r="AC532">
        <v>54979</v>
      </c>
      <c r="AD532" s="5">
        <v>37043.715972222199</v>
      </c>
      <c r="AE532" s="5">
        <v>37072.715972222199</v>
      </c>
    </row>
    <row r="533" spans="1:31" x14ac:dyDescent="0.25">
      <c r="A533" s="71">
        <f t="shared" si="44"/>
        <v>37035</v>
      </c>
      <c r="B533" s="71" t="str">
        <f t="shared" si="45"/>
        <v>Natural Gas</v>
      </c>
      <c r="C533" s="72">
        <f t="shared" si="46"/>
        <v>305000</v>
      </c>
      <c r="D533" s="72">
        <f t="shared" si="47"/>
        <v>76.25</v>
      </c>
      <c r="E533" s="3">
        <v>1294448</v>
      </c>
      <c r="F533" s="5">
        <v>37035.595659722203</v>
      </c>
      <c r="G533" t="s">
        <v>725</v>
      </c>
      <c r="H533" t="s">
        <v>198</v>
      </c>
      <c r="I533" t="s">
        <v>649</v>
      </c>
      <c r="K533" t="s">
        <v>679</v>
      </c>
      <c r="L533" t="s">
        <v>680</v>
      </c>
      <c r="M533">
        <v>49143</v>
      </c>
      <c r="N533" t="s">
        <v>460</v>
      </c>
      <c r="O533" s="7">
        <v>5000</v>
      </c>
      <c r="R533" t="s">
        <v>682</v>
      </c>
      <c r="S533" t="s">
        <v>654</v>
      </c>
      <c r="T533" s="11">
        <v>5.12</v>
      </c>
      <c r="U533" t="s">
        <v>256</v>
      </c>
      <c r="V533" t="s">
        <v>461</v>
      </c>
      <c r="W533" t="s">
        <v>462</v>
      </c>
      <c r="X533" t="s">
        <v>686</v>
      </c>
      <c r="Y533" t="s">
        <v>659</v>
      </c>
      <c r="Z533" t="s">
        <v>687</v>
      </c>
      <c r="AA533">
        <v>96030374</v>
      </c>
      <c r="AB533" t="s">
        <v>463</v>
      </c>
      <c r="AC533">
        <v>53461</v>
      </c>
      <c r="AD533" s="5">
        <v>37196</v>
      </c>
      <c r="AE533" s="5">
        <v>37256</v>
      </c>
    </row>
    <row r="534" spans="1:31" x14ac:dyDescent="0.25">
      <c r="A534" s="71">
        <f t="shared" si="44"/>
        <v>37035</v>
      </c>
      <c r="B534" s="71" t="str">
        <f t="shared" si="45"/>
        <v>Natural Gas</v>
      </c>
      <c r="C534" s="72">
        <f t="shared" si="46"/>
        <v>150000</v>
      </c>
      <c r="D534" s="72">
        <f t="shared" si="47"/>
        <v>37.5</v>
      </c>
      <c r="E534" s="3">
        <v>1294482</v>
      </c>
      <c r="F534" s="5">
        <v>37035.598692129599</v>
      </c>
      <c r="G534" t="s">
        <v>383</v>
      </c>
      <c r="H534" t="s">
        <v>198</v>
      </c>
      <c r="I534" t="s">
        <v>649</v>
      </c>
      <c r="K534" t="s">
        <v>679</v>
      </c>
      <c r="L534" t="s">
        <v>680</v>
      </c>
      <c r="M534">
        <v>36135</v>
      </c>
      <c r="N534" t="s">
        <v>255</v>
      </c>
      <c r="O534" s="7">
        <v>5000</v>
      </c>
      <c r="R534" t="s">
        <v>682</v>
      </c>
      <c r="S534" t="s">
        <v>654</v>
      </c>
      <c r="T534" s="11">
        <v>-1.26</v>
      </c>
      <c r="U534" t="s">
        <v>256</v>
      </c>
      <c r="V534" t="s">
        <v>714</v>
      </c>
      <c r="W534" t="s">
        <v>750</v>
      </c>
      <c r="X534" t="s">
        <v>686</v>
      </c>
      <c r="Y534" t="s">
        <v>659</v>
      </c>
      <c r="Z534" t="s">
        <v>687</v>
      </c>
      <c r="AA534">
        <v>96003709</v>
      </c>
      <c r="AB534" t="s">
        <v>464</v>
      </c>
      <c r="AC534">
        <v>51163</v>
      </c>
      <c r="AD534" s="5">
        <v>37043.875</v>
      </c>
      <c r="AE534" s="5">
        <v>37072.875</v>
      </c>
    </row>
    <row r="535" spans="1:31" x14ac:dyDescent="0.25">
      <c r="A535" s="71">
        <f t="shared" si="44"/>
        <v>37035</v>
      </c>
      <c r="B535" s="71" t="str">
        <f t="shared" si="45"/>
        <v>US East Power</v>
      </c>
      <c r="C535" s="72">
        <f t="shared" si="46"/>
        <v>24000</v>
      </c>
      <c r="D535" s="72">
        <f t="shared" si="47"/>
        <v>120</v>
      </c>
      <c r="E535" s="3">
        <v>1294497</v>
      </c>
      <c r="F535" s="5">
        <v>37035.600497685198</v>
      </c>
      <c r="G535" t="s">
        <v>717</v>
      </c>
      <c r="H535" t="s">
        <v>648</v>
      </c>
      <c r="I535" t="s">
        <v>649</v>
      </c>
      <c r="K535" t="s">
        <v>650</v>
      </c>
      <c r="L535" t="s">
        <v>690</v>
      </c>
      <c r="M535">
        <v>32554</v>
      </c>
      <c r="N535" t="s">
        <v>729</v>
      </c>
      <c r="P535" s="7">
        <v>50</v>
      </c>
      <c r="R535" t="s">
        <v>653</v>
      </c>
      <c r="S535" t="s">
        <v>654</v>
      </c>
      <c r="T535" s="11">
        <v>61.25</v>
      </c>
      <c r="U535" t="s">
        <v>373</v>
      </c>
      <c r="V535" t="s">
        <v>710</v>
      </c>
      <c r="W535" t="s">
        <v>731</v>
      </c>
      <c r="X535" t="s">
        <v>658</v>
      </c>
      <c r="Y535" t="s">
        <v>659</v>
      </c>
      <c r="Z535" t="s">
        <v>660</v>
      </c>
      <c r="AA535">
        <v>96006417</v>
      </c>
      <c r="AB535">
        <v>622143.1</v>
      </c>
      <c r="AC535">
        <v>56264</v>
      </c>
      <c r="AD535" s="5">
        <v>37043.591666666704</v>
      </c>
      <c r="AE535" s="5">
        <v>37072.591666666704</v>
      </c>
    </row>
    <row r="536" spans="1:31" x14ac:dyDescent="0.25">
      <c r="A536" s="71">
        <f t="shared" si="44"/>
        <v>37035</v>
      </c>
      <c r="B536" s="71" t="str">
        <f t="shared" si="45"/>
        <v>Natural Gas</v>
      </c>
      <c r="C536" s="72">
        <f t="shared" si="46"/>
        <v>660000</v>
      </c>
      <c r="D536" s="72">
        <f t="shared" si="47"/>
        <v>165</v>
      </c>
      <c r="E536" s="3">
        <v>1294631</v>
      </c>
      <c r="F536" s="5">
        <v>37035.643634259301</v>
      </c>
      <c r="G536" t="s">
        <v>899</v>
      </c>
      <c r="H536" t="s">
        <v>198</v>
      </c>
      <c r="I536" t="s">
        <v>649</v>
      </c>
      <c r="K536" t="s">
        <v>679</v>
      </c>
      <c r="L536" t="s">
        <v>680</v>
      </c>
      <c r="M536">
        <v>49195</v>
      </c>
      <c r="N536" t="s">
        <v>465</v>
      </c>
      <c r="O536" s="7">
        <v>22000</v>
      </c>
      <c r="R536" t="s">
        <v>682</v>
      </c>
      <c r="S536" t="s">
        <v>654</v>
      </c>
      <c r="T536" s="11">
        <v>-1.4999999999999999E-2</v>
      </c>
      <c r="U536" t="s">
        <v>190</v>
      </c>
      <c r="V536" t="s">
        <v>926</v>
      </c>
      <c r="W536" t="s">
        <v>927</v>
      </c>
      <c r="X536" t="s">
        <v>686</v>
      </c>
      <c r="Y536" t="s">
        <v>659</v>
      </c>
      <c r="Z536" t="s">
        <v>687</v>
      </c>
      <c r="AA536">
        <v>95000199</v>
      </c>
      <c r="AB536" t="s">
        <v>466</v>
      </c>
      <c r="AC536">
        <v>61981</v>
      </c>
      <c r="AD536" s="5">
        <v>37043.875</v>
      </c>
      <c r="AE536" s="5">
        <v>37072.875</v>
      </c>
    </row>
    <row r="537" spans="1:31" x14ac:dyDescent="0.25">
      <c r="A537" s="71">
        <f t="shared" ref="A537:A560" si="48">DATEVALUE(TEXT(F537, "mm/dd/yy"))</f>
        <v>37036</v>
      </c>
      <c r="B537" s="71" t="str">
        <f t="shared" ref="B537:B560" si="49">IF(K537="Power",IF(Z537="Enron Canada Corp.",LEFT(L537,9),LEFT(L537,13)),K537)</f>
        <v>US East Power</v>
      </c>
      <c r="C537" s="72">
        <f t="shared" ref="C537:C560" si="50">IF(K537="Power",((AE537-AD537+1)*16*SUM(O537:P537)),((AE537-AD537+1)*SUM(O537:P537)))</f>
        <v>800</v>
      </c>
      <c r="D537" s="72">
        <f t="shared" ref="D537:D560" si="51">VLOOKUP(H537,$A$7:$E$12,(HLOOKUP(B537,$B$5:$E$6,2,FALSE)),FALSE)*C537</f>
        <v>4</v>
      </c>
      <c r="E537" s="3">
        <v>1295228</v>
      </c>
      <c r="F537" s="5">
        <v>37036.282407407401</v>
      </c>
      <c r="G537" t="s">
        <v>809</v>
      </c>
      <c r="H537" t="s">
        <v>734</v>
      </c>
      <c r="I537" t="s">
        <v>649</v>
      </c>
      <c r="K537" t="s">
        <v>650</v>
      </c>
      <c r="L537" t="s">
        <v>690</v>
      </c>
      <c r="M537">
        <v>29073</v>
      </c>
      <c r="N537" t="s">
        <v>472</v>
      </c>
      <c r="O537" s="7">
        <v>50</v>
      </c>
      <c r="R537" t="s">
        <v>653</v>
      </c>
      <c r="S537" t="s">
        <v>654</v>
      </c>
      <c r="T537" s="11">
        <v>35.25</v>
      </c>
      <c r="U537" t="s">
        <v>227</v>
      </c>
      <c r="V537" t="s">
        <v>250</v>
      </c>
      <c r="W537" t="s">
        <v>87</v>
      </c>
      <c r="X537" t="s">
        <v>658</v>
      </c>
      <c r="Y537" t="s">
        <v>659</v>
      </c>
      <c r="Z537" t="s">
        <v>660</v>
      </c>
      <c r="AA537">
        <v>96037738</v>
      </c>
      <c r="AB537">
        <v>622474.1</v>
      </c>
      <c r="AC537">
        <v>72209</v>
      </c>
      <c r="AD537" s="5">
        <v>37040.875</v>
      </c>
      <c r="AE537" s="5">
        <v>37040.875</v>
      </c>
    </row>
    <row r="538" spans="1:31" x14ac:dyDescent="0.25">
      <c r="A538" s="71">
        <f t="shared" si="48"/>
        <v>37036</v>
      </c>
      <c r="B538" s="71" t="str">
        <f t="shared" si="49"/>
        <v>US East Power</v>
      </c>
      <c r="C538" s="72">
        <f t="shared" si="50"/>
        <v>800</v>
      </c>
      <c r="D538" s="72">
        <f t="shared" si="51"/>
        <v>4</v>
      </c>
      <c r="E538" s="3">
        <v>1295334</v>
      </c>
      <c r="F538" s="5">
        <v>37036.291215277801</v>
      </c>
      <c r="G538" t="s">
        <v>732</v>
      </c>
      <c r="H538" t="s">
        <v>238</v>
      </c>
      <c r="I538" t="s">
        <v>649</v>
      </c>
      <c r="K538" t="s">
        <v>650</v>
      </c>
      <c r="L538" t="s">
        <v>690</v>
      </c>
      <c r="M538">
        <v>29060</v>
      </c>
      <c r="N538" t="s">
        <v>473</v>
      </c>
      <c r="P538" s="7">
        <v>50</v>
      </c>
      <c r="R538" t="s">
        <v>653</v>
      </c>
      <c r="S538" t="s">
        <v>654</v>
      </c>
      <c r="T538" s="11">
        <v>22</v>
      </c>
      <c r="U538" t="s">
        <v>249</v>
      </c>
      <c r="V538" t="s">
        <v>245</v>
      </c>
      <c r="W538" t="s">
        <v>77</v>
      </c>
      <c r="X538" t="s">
        <v>658</v>
      </c>
      <c r="Y538" t="s">
        <v>659</v>
      </c>
      <c r="Z538" t="s">
        <v>660</v>
      </c>
      <c r="AA538">
        <v>96019669</v>
      </c>
      <c r="AB538">
        <v>622545.1</v>
      </c>
      <c r="AC538">
        <v>9409</v>
      </c>
      <c r="AD538" s="5">
        <v>37040.875</v>
      </c>
      <c r="AE538" s="5">
        <v>37040.875</v>
      </c>
    </row>
    <row r="539" spans="1:31" x14ac:dyDescent="0.25">
      <c r="A539" s="71">
        <f t="shared" si="48"/>
        <v>37036</v>
      </c>
      <c r="B539" s="71" t="str">
        <f t="shared" si="49"/>
        <v>US East Power</v>
      </c>
      <c r="C539" s="72">
        <f t="shared" si="50"/>
        <v>24000</v>
      </c>
      <c r="D539" s="72">
        <f t="shared" si="51"/>
        <v>120</v>
      </c>
      <c r="E539" s="3">
        <v>1295421</v>
      </c>
      <c r="F539" s="5">
        <v>37036.302083333299</v>
      </c>
      <c r="G539" t="s">
        <v>814</v>
      </c>
      <c r="H539" t="s">
        <v>648</v>
      </c>
      <c r="I539" t="s">
        <v>649</v>
      </c>
      <c r="K539" t="s">
        <v>650</v>
      </c>
      <c r="L539" t="s">
        <v>690</v>
      </c>
      <c r="M539">
        <v>32554</v>
      </c>
      <c r="N539" t="s">
        <v>729</v>
      </c>
      <c r="O539" s="7">
        <v>50</v>
      </c>
      <c r="R539" t="s">
        <v>653</v>
      </c>
      <c r="S539" t="s">
        <v>654</v>
      </c>
      <c r="T539" s="11">
        <v>57.5</v>
      </c>
      <c r="U539" t="s">
        <v>373</v>
      </c>
      <c r="V539" t="s">
        <v>710</v>
      </c>
      <c r="W539" t="s">
        <v>731</v>
      </c>
      <c r="X539" t="s">
        <v>658</v>
      </c>
      <c r="Y539" t="s">
        <v>659</v>
      </c>
      <c r="Z539" t="s">
        <v>660</v>
      </c>
      <c r="AA539">
        <v>96057479</v>
      </c>
      <c r="AB539">
        <v>622587.1</v>
      </c>
      <c r="AC539">
        <v>55134</v>
      </c>
      <c r="AD539" s="5">
        <v>37043.591666666704</v>
      </c>
      <c r="AE539" s="5">
        <v>37072.591666666704</v>
      </c>
    </row>
    <row r="540" spans="1:31" x14ac:dyDescent="0.25">
      <c r="A540" s="71">
        <f t="shared" si="48"/>
        <v>37036</v>
      </c>
      <c r="B540" s="71" t="str">
        <f t="shared" si="49"/>
        <v>US East Power</v>
      </c>
      <c r="C540" s="72">
        <f t="shared" si="50"/>
        <v>4000</v>
      </c>
      <c r="D540" s="72">
        <f t="shared" si="51"/>
        <v>20</v>
      </c>
      <c r="E540" s="3">
        <v>1295746</v>
      </c>
      <c r="F540" s="5">
        <v>37036.325925925899</v>
      </c>
      <c r="G540" t="s">
        <v>717</v>
      </c>
      <c r="H540" t="s">
        <v>734</v>
      </c>
      <c r="I540" t="s">
        <v>649</v>
      </c>
      <c r="K540" t="s">
        <v>650</v>
      </c>
      <c r="L540" t="s">
        <v>690</v>
      </c>
      <c r="M540">
        <v>51146</v>
      </c>
      <c r="N540" t="s">
        <v>474</v>
      </c>
      <c r="O540" s="7">
        <v>50</v>
      </c>
      <c r="R540" t="s">
        <v>653</v>
      </c>
      <c r="S540" t="s">
        <v>654</v>
      </c>
      <c r="T540" s="11">
        <v>61</v>
      </c>
      <c r="U540" t="s">
        <v>781</v>
      </c>
      <c r="V540" t="s">
        <v>693</v>
      </c>
      <c r="W540" t="s">
        <v>706</v>
      </c>
      <c r="X540" t="s">
        <v>658</v>
      </c>
      <c r="Y540" t="s">
        <v>659</v>
      </c>
      <c r="Z540" t="s">
        <v>660</v>
      </c>
      <c r="AA540">
        <v>96006417</v>
      </c>
      <c r="AB540">
        <v>622728.1</v>
      </c>
      <c r="AC540">
        <v>56264</v>
      </c>
      <c r="AD540" s="5">
        <v>37046.875</v>
      </c>
      <c r="AE540" s="5">
        <v>37050.875</v>
      </c>
    </row>
    <row r="541" spans="1:31" x14ac:dyDescent="0.25">
      <c r="A541" s="71">
        <f t="shared" si="48"/>
        <v>37036</v>
      </c>
      <c r="B541" s="71" t="str">
        <f t="shared" si="49"/>
        <v>US East Power</v>
      </c>
      <c r="C541" s="72">
        <f t="shared" si="50"/>
        <v>24000</v>
      </c>
      <c r="D541" s="72">
        <f t="shared" si="51"/>
        <v>120</v>
      </c>
      <c r="E541" s="3">
        <v>1295813</v>
      </c>
      <c r="F541" s="5">
        <v>37036.3301041667</v>
      </c>
      <c r="G541" t="s">
        <v>809</v>
      </c>
      <c r="H541" t="s">
        <v>734</v>
      </c>
      <c r="I541" t="s">
        <v>649</v>
      </c>
      <c r="K541" t="s">
        <v>650</v>
      </c>
      <c r="L541" t="s">
        <v>690</v>
      </c>
      <c r="M541">
        <v>26302</v>
      </c>
      <c r="N541" t="s">
        <v>400</v>
      </c>
      <c r="P541" s="7">
        <v>50</v>
      </c>
      <c r="R541" t="s">
        <v>653</v>
      </c>
      <c r="S541" t="s">
        <v>654</v>
      </c>
      <c r="T541" s="11">
        <v>60</v>
      </c>
      <c r="U541" t="s">
        <v>227</v>
      </c>
      <c r="V541" t="s">
        <v>76</v>
      </c>
      <c r="W541" t="s">
        <v>401</v>
      </c>
      <c r="X541" t="s">
        <v>658</v>
      </c>
      <c r="Y541" t="s">
        <v>659</v>
      </c>
      <c r="Z541" t="s">
        <v>660</v>
      </c>
      <c r="AA541">
        <v>96037738</v>
      </c>
      <c r="AB541">
        <v>622751.1</v>
      </c>
      <c r="AC541">
        <v>72209</v>
      </c>
      <c r="AD541" s="5">
        <v>37043.600694444402</v>
      </c>
      <c r="AE541" s="5">
        <v>37072.600694444402</v>
      </c>
    </row>
    <row r="542" spans="1:31" x14ac:dyDescent="0.25">
      <c r="A542" s="71">
        <f t="shared" si="48"/>
        <v>37036</v>
      </c>
      <c r="B542" s="71" t="str">
        <f t="shared" si="49"/>
        <v>US West Power</v>
      </c>
      <c r="C542" s="72">
        <f t="shared" si="50"/>
        <v>400</v>
      </c>
      <c r="D542" s="72">
        <f t="shared" si="51"/>
        <v>3</v>
      </c>
      <c r="E542" s="3">
        <v>1295991</v>
      </c>
      <c r="F542" s="5">
        <v>37036.336990740703</v>
      </c>
      <c r="G542" t="s">
        <v>902</v>
      </c>
      <c r="H542" t="s">
        <v>734</v>
      </c>
      <c r="I542" t="s">
        <v>649</v>
      </c>
      <c r="K542" t="s">
        <v>650</v>
      </c>
      <c r="L542" t="s">
        <v>662</v>
      </c>
      <c r="M542">
        <v>29384</v>
      </c>
      <c r="N542" t="s">
        <v>475</v>
      </c>
      <c r="P542" s="7">
        <v>25</v>
      </c>
      <c r="R542" t="s">
        <v>653</v>
      </c>
      <c r="S542" t="s">
        <v>654</v>
      </c>
      <c r="T542" s="11">
        <v>104</v>
      </c>
      <c r="U542" t="s">
        <v>412</v>
      </c>
      <c r="V542" t="s">
        <v>906</v>
      </c>
      <c r="W542" t="s">
        <v>671</v>
      </c>
      <c r="X542" t="s">
        <v>658</v>
      </c>
      <c r="Y542" t="s">
        <v>659</v>
      </c>
      <c r="Z542" t="s">
        <v>660</v>
      </c>
      <c r="AA542">
        <v>96060365</v>
      </c>
      <c r="AB542">
        <v>622800.1</v>
      </c>
      <c r="AC542">
        <v>12</v>
      </c>
      <c r="AD542" s="5">
        <v>37040.875</v>
      </c>
      <c r="AE542" s="5">
        <v>37040.875</v>
      </c>
    </row>
    <row r="543" spans="1:31" x14ac:dyDescent="0.25">
      <c r="A543" s="71">
        <f t="shared" si="48"/>
        <v>37036</v>
      </c>
      <c r="B543" s="71" t="str">
        <f t="shared" si="49"/>
        <v>US West Power</v>
      </c>
      <c r="C543" s="72">
        <f t="shared" si="50"/>
        <v>400</v>
      </c>
      <c r="D543" s="72">
        <f t="shared" si="51"/>
        <v>3</v>
      </c>
      <c r="E543" s="3">
        <v>1296023</v>
      </c>
      <c r="F543" s="5">
        <v>37036.338148148097</v>
      </c>
      <c r="G543" t="s">
        <v>902</v>
      </c>
      <c r="H543" t="s">
        <v>734</v>
      </c>
      <c r="I543" t="s">
        <v>649</v>
      </c>
      <c r="K543" t="s">
        <v>650</v>
      </c>
      <c r="L543" t="s">
        <v>662</v>
      </c>
      <c r="M543">
        <v>29384</v>
      </c>
      <c r="N543" t="s">
        <v>475</v>
      </c>
      <c r="P543" s="7">
        <v>25</v>
      </c>
      <c r="R543" t="s">
        <v>653</v>
      </c>
      <c r="S543" t="s">
        <v>654</v>
      </c>
      <c r="T543" s="11">
        <v>105</v>
      </c>
      <c r="U543" t="s">
        <v>412</v>
      </c>
      <c r="V543" t="s">
        <v>906</v>
      </c>
      <c r="W543" t="s">
        <v>671</v>
      </c>
      <c r="X543" t="s">
        <v>658</v>
      </c>
      <c r="Y543" t="s">
        <v>659</v>
      </c>
      <c r="Z543" t="s">
        <v>660</v>
      </c>
      <c r="AA543">
        <v>96060365</v>
      </c>
      <c r="AB543">
        <v>622815.1</v>
      </c>
      <c r="AC543">
        <v>12</v>
      </c>
      <c r="AD543" s="5">
        <v>37040.875</v>
      </c>
      <c r="AE543" s="5">
        <v>37040.875</v>
      </c>
    </row>
    <row r="544" spans="1:31" x14ac:dyDescent="0.25">
      <c r="A544" s="71">
        <f t="shared" si="48"/>
        <v>37036</v>
      </c>
      <c r="B544" s="71" t="str">
        <f t="shared" si="49"/>
        <v>Natural Gas</v>
      </c>
      <c r="C544" s="72">
        <f t="shared" si="50"/>
        <v>1230000</v>
      </c>
      <c r="D544" s="72">
        <f t="shared" si="51"/>
        <v>307.5</v>
      </c>
      <c r="E544" s="3">
        <v>1296042</v>
      </c>
      <c r="F544" s="5">
        <v>37036.3389930556</v>
      </c>
      <c r="G544" t="s">
        <v>719</v>
      </c>
      <c r="H544" t="s">
        <v>734</v>
      </c>
      <c r="I544" t="s">
        <v>649</v>
      </c>
      <c r="K544" t="s">
        <v>679</v>
      </c>
      <c r="L544" t="s">
        <v>680</v>
      </c>
      <c r="M544">
        <v>51428</v>
      </c>
      <c r="N544" t="s">
        <v>476</v>
      </c>
      <c r="P544" s="7">
        <v>10000</v>
      </c>
      <c r="R544" t="s">
        <v>682</v>
      </c>
      <c r="S544" t="s">
        <v>654</v>
      </c>
      <c r="T544" s="11">
        <v>-7.7499999999999999E-2</v>
      </c>
      <c r="U544" t="s">
        <v>760</v>
      </c>
      <c r="V544" t="s">
        <v>845</v>
      </c>
      <c r="W544" t="s">
        <v>685</v>
      </c>
      <c r="X544" t="s">
        <v>686</v>
      </c>
      <c r="Y544" t="s">
        <v>659</v>
      </c>
      <c r="Z544" t="s">
        <v>687</v>
      </c>
      <c r="AA544">
        <v>96045266</v>
      </c>
      <c r="AB544" t="s">
        <v>477</v>
      </c>
      <c r="AC544">
        <v>53350</v>
      </c>
      <c r="AD544" s="5">
        <v>37073</v>
      </c>
      <c r="AE544" s="5">
        <v>37195</v>
      </c>
    </row>
    <row r="545" spans="1:31" x14ac:dyDescent="0.25">
      <c r="A545" s="71">
        <f t="shared" si="48"/>
        <v>37036</v>
      </c>
      <c r="B545" s="71" t="str">
        <f t="shared" si="49"/>
        <v>US West Power</v>
      </c>
      <c r="C545" s="72">
        <f t="shared" si="50"/>
        <v>400</v>
      </c>
      <c r="D545" s="72">
        <f t="shared" si="51"/>
        <v>3</v>
      </c>
      <c r="E545" s="3">
        <v>1296106</v>
      </c>
      <c r="F545" s="5">
        <v>37036.341493055603</v>
      </c>
      <c r="G545" t="s">
        <v>902</v>
      </c>
      <c r="H545" t="s">
        <v>734</v>
      </c>
      <c r="I545" t="s">
        <v>649</v>
      </c>
      <c r="K545" t="s">
        <v>650</v>
      </c>
      <c r="L545" t="s">
        <v>662</v>
      </c>
      <c r="M545">
        <v>29384</v>
      </c>
      <c r="N545" t="s">
        <v>475</v>
      </c>
      <c r="P545" s="7">
        <v>25</v>
      </c>
      <c r="R545" t="s">
        <v>653</v>
      </c>
      <c r="S545" t="s">
        <v>654</v>
      </c>
      <c r="T545" s="11">
        <v>104</v>
      </c>
      <c r="U545" t="s">
        <v>412</v>
      </c>
      <c r="V545" t="s">
        <v>906</v>
      </c>
      <c r="W545" t="s">
        <v>671</v>
      </c>
      <c r="X545" t="s">
        <v>658</v>
      </c>
      <c r="Y545" t="s">
        <v>659</v>
      </c>
      <c r="Z545" t="s">
        <v>660</v>
      </c>
      <c r="AA545">
        <v>96060365</v>
      </c>
      <c r="AB545">
        <v>622848.1</v>
      </c>
      <c r="AC545">
        <v>12</v>
      </c>
      <c r="AD545" s="5">
        <v>37040.875</v>
      </c>
      <c r="AE545" s="5">
        <v>37040.875</v>
      </c>
    </row>
    <row r="546" spans="1:31" x14ac:dyDescent="0.25">
      <c r="A546" s="71">
        <f t="shared" si="48"/>
        <v>37036</v>
      </c>
      <c r="B546" s="71" t="str">
        <f t="shared" si="49"/>
        <v>Natural Gas</v>
      </c>
      <c r="C546" s="72">
        <f t="shared" si="50"/>
        <v>300000</v>
      </c>
      <c r="D546" s="72">
        <f t="shared" si="51"/>
        <v>75</v>
      </c>
      <c r="E546" s="3">
        <v>1296136</v>
      </c>
      <c r="F546" s="5">
        <v>37036.342696759297</v>
      </c>
      <c r="G546" t="s">
        <v>719</v>
      </c>
      <c r="H546" t="s">
        <v>198</v>
      </c>
      <c r="I546" t="s">
        <v>649</v>
      </c>
      <c r="K546" t="s">
        <v>679</v>
      </c>
      <c r="L546" t="s">
        <v>680</v>
      </c>
      <c r="M546">
        <v>47099</v>
      </c>
      <c r="N546" t="s">
        <v>800</v>
      </c>
      <c r="P546" s="7">
        <v>10000</v>
      </c>
      <c r="R546" t="s">
        <v>682</v>
      </c>
      <c r="S546" t="s">
        <v>654</v>
      </c>
      <c r="T546" s="11">
        <v>-0.02</v>
      </c>
      <c r="U546" t="s">
        <v>256</v>
      </c>
      <c r="V546" t="s">
        <v>776</v>
      </c>
      <c r="W546" t="s">
        <v>777</v>
      </c>
      <c r="X546" t="s">
        <v>686</v>
      </c>
      <c r="Y546" t="s">
        <v>659</v>
      </c>
      <c r="Z546" t="s">
        <v>687</v>
      </c>
      <c r="AA546">
        <v>96045266</v>
      </c>
      <c r="AB546" t="s">
        <v>478</v>
      </c>
      <c r="AC546">
        <v>53350</v>
      </c>
      <c r="AD546" s="5">
        <v>37043.875</v>
      </c>
      <c r="AE546" s="5">
        <v>37072.875</v>
      </c>
    </row>
    <row r="547" spans="1:31" x14ac:dyDescent="0.25">
      <c r="A547" s="71">
        <f t="shared" si="48"/>
        <v>37036</v>
      </c>
      <c r="B547" s="71" t="str">
        <f t="shared" si="49"/>
        <v>Natural Gas</v>
      </c>
      <c r="C547" s="72">
        <f t="shared" si="50"/>
        <v>1500000</v>
      </c>
      <c r="D547" s="72">
        <f t="shared" si="51"/>
        <v>449.99999999999994</v>
      </c>
      <c r="E547" s="3">
        <v>1296180</v>
      </c>
      <c r="F547" s="5">
        <v>37036.344166666699</v>
      </c>
      <c r="G547" t="s">
        <v>695</v>
      </c>
      <c r="H547" t="s">
        <v>648</v>
      </c>
      <c r="I547" t="s">
        <v>649</v>
      </c>
      <c r="K547" t="s">
        <v>679</v>
      </c>
      <c r="L547" t="s">
        <v>680</v>
      </c>
      <c r="M547">
        <v>37083</v>
      </c>
      <c r="N547" t="s">
        <v>203</v>
      </c>
      <c r="P547" s="7">
        <v>50000</v>
      </c>
      <c r="R547" t="s">
        <v>682</v>
      </c>
      <c r="S547" t="s">
        <v>654</v>
      </c>
      <c r="T547" s="11">
        <v>2.5000000000000001E-3</v>
      </c>
      <c r="U547" t="s">
        <v>479</v>
      </c>
      <c r="V547" t="s">
        <v>926</v>
      </c>
      <c r="W547" t="s">
        <v>927</v>
      </c>
      <c r="X547" t="s">
        <v>686</v>
      </c>
      <c r="Y547" t="s">
        <v>659</v>
      </c>
      <c r="Z547" t="s">
        <v>687</v>
      </c>
      <c r="AA547">
        <v>96021110</v>
      </c>
      <c r="AB547" t="s">
        <v>480</v>
      </c>
      <c r="AC547">
        <v>57399</v>
      </c>
      <c r="AD547" s="5">
        <v>37043.875</v>
      </c>
      <c r="AE547" s="5">
        <v>37072.875</v>
      </c>
    </row>
    <row r="548" spans="1:31" x14ac:dyDescent="0.25">
      <c r="A548" s="71">
        <f t="shared" si="48"/>
        <v>37036</v>
      </c>
      <c r="B548" s="71" t="str">
        <f t="shared" si="49"/>
        <v>US East Power</v>
      </c>
      <c r="C548" s="72">
        <f t="shared" si="50"/>
        <v>24000</v>
      </c>
      <c r="D548" s="72">
        <f t="shared" si="51"/>
        <v>120</v>
      </c>
      <c r="E548" s="3">
        <v>1296301</v>
      </c>
      <c r="F548" s="5">
        <v>37036.3478703703</v>
      </c>
      <c r="G548" t="s">
        <v>707</v>
      </c>
      <c r="H548" t="s">
        <v>734</v>
      </c>
      <c r="I548" t="s">
        <v>649</v>
      </c>
      <c r="K548" t="s">
        <v>650</v>
      </c>
      <c r="L548" t="s">
        <v>690</v>
      </c>
      <c r="M548">
        <v>26302</v>
      </c>
      <c r="N548" t="s">
        <v>400</v>
      </c>
      <c r="O548" s="7">
        <v>50</v>
      </c>
      <c r="R548" t="s">
        <v>653</v>
      </c>
      <c r="S548" t="s">
        <v>654</v>
      </c>
      <c r="T548" s="11">
        <v>59.75</v>
      </c>
      <c r="U548" t="s">
        <v>227</v>
      </c>
      <c r="V548" t="s">
        <v>76</v>
      </c>
      <c r="W548" t="s">
        <v>401</v>
      </c>
      <c r="X548" t="s">
        <v>658</v>
      </c>
      <c r="Y548" t="s">
        <v>659</v>
      </c>
      <c r="Z548" t="s">
        <v>660</v>
      </c>
      <c r="AA548">
        <v>96009016</v>
      </c>
      <c r="AB548">
        <v>622896.1</v>
      </c>
      <c r="AC548">
        <v>18</v>
      </c>
      <c r="AD548" s="5">
        <v>37043.600694444402</v>
      </c>
      <c r="AE548" s="5">
        <v>37072.600694444402</v>
      </c>
    </row>
    <row r="549" spans="1:31" x14ac:dyDescent="0.25">
      <c r="A549" s="71">
        <f t="shared" si="48"/>
        <v>37036</v>
      </c>
      <c r="B549" s="71" t="str">
        <f t="shared" si="49"/>
        <v>US East Power</v>
      </c>
      <c r="C549" s="72">
        <f t="shared" si="50"/>
        <v>24000</v>
      </c>
      <c r="D549" s="72">
        <f t="shared" si="51"/>
        <v>120</v>
      </c>
      <c r="E549" s="3">
        <v>1296576</v>
      </c>
      <c r="F549" s="5">
        <v>37036.356249999997</v>
      </c>
      <c r="G549" t="s">
        <v>814</v>
      </c>
      <c r="H549" t="s">
        <v>648</v>
      </c>
      <c r="I549" t="s">
        <v>649</v>
      </c>
      <c r="K549" t="s">
        <v>650</v>
      </c>
      <c r="L549" t="s">
        <v>690</v>
      </c>
      <c r="M549">
        <v>32554</v>
      </c>
      <c r="N549" t="s">
        <v>729</v>
      </c>
      <c r="O549" s="7">
        <v>50</v>
      </c>
      <c r="R549" t="s">
        <v>653</v>
      </c>
      <c r="S549" t="s">
        <v>654</v>
      </c>
      <c r="T549" s="11">
        <v>57.5</v>
      </c>
      <c r="U549" t="s">
        <v>373</v>
      </c>
      <c r="V549" t="s">
        <v>710</v>
      </c>
      <c r="W549" t="s">
        <v>731</v>
      </c>
      <c r="X549" t="s">
        <v>658</v>
      </c>
      <c r="Y549" t="s">
        <v>659</v>
      </c>
      <c r="Z549" t="s">
        <v>660</v>
      </c>
      <c r="AA549">
        <v>96057479</v>
      </c>
      <c r="AB549">
        <v>622934.1</v>
      </c>
      <c r="AC549">
        <v>55134</v>
      </c>
      <c r="AD549" s="5">
        <v>37043.591666666704</v>
      </c>
      <c r="AE549" s="5">
        <v>37072.591666666704</v>
      </c>
    </row>
    <row r="550" spans="1:31" x14ac:dyDescent="0.25">
      <c r="A550" s="71">
        <f t="shared" si="48"/>
        <v>37036</v>
      </c>
      <c r="B550" s="71" t="str">
        <f t="shared" si="49"/>
        <v>US East Power</v>
      </c>
      <c r="C550" s="72">
        <f t="shared" si="50"/>
        <v>49600</v>
      </c>
      <c r="D550" s="72">
        <f t="shared" si="51"/>
        <v>248</v>
      </c>
      <c r="E550" s="3">
        <v>1296588</v>
      </c>
      <c r="F550" s="5">
        <v>37036.356597222199</v>
      </c>
      <c r="G550" t="s">
        <v>717</v>
      </c>
      <c r="H550" t="s">
        <v>734</v>
      </c>
      <c r="I550" t="s">
        <v>649</v>
      </c>
      <c r="K550" t="s">
        <v>650</v>
      </c>
      <c r="L550" t="s">
        <v>690</v>
      </c>
      <c r="M550">
        <v>7474</v>
      </c>
      <c r="N550" t="s">
        <v>832</v>
      </c>
      <c r="P550" s="7">
        <v>50</v>
      </c>
      <c r="R550" t="s">
        <v>653</v>
      </c>
      <c r="S550" t="s">
        <v>654</v>
      </c>
      <c r="T550" s="11">
        <v>82.5</v>
      </c>
      <c r="U550" t="s">
        <v>781</v>
      </c>
      <c r="V550" t="s">
        <v>848</v>
      </c>
      <c r="W550" t="s">
        <v>694</v>
      </c>
      <c r="X550" t="s">
        <v>658</v>
      </c>
      <c r="Y550" t="s">
        <v>659</v>
      </c>
      <c r="Z550" t="s">
        <v>660</v>
      </c>
      <c r="AA550">
        <v>96006417</v>
      </c>
      <c r="AB550">
        <v>622936.1</v>
      </c>
      <c r="AC550">
        <v>56264</v>
      </c>
      <c r="AD550" s="5">
        <v>37073.715972222199</v>
      </c>
      <c r="AE550" s="5">
        <v>37134.715972222199</v>
      </c>
    </row>
    <row r="551" spans="1:31" x14ac:dyDescent="0.25">
      <c r="A551" s="71">
        <f t="shared" si="48"/>
        <v>37036</v>
      </c>
      <c r="B551" s="71" t="str">
        <f t="shared" si="49"/>
        <v>US East Power</v>
      </c>
      <c r="C551" s="72">
        <f t="shared" si="50"/>
        <v>24000</v>
      </c>
      <c r="D551" s="72">
        <f t="shared" si="51"/>
        <v>120</v>
      </c>
      <c r="E551" s="3">
        <v>1297778</v>
      </c>
      <c r="F551" s="5">
        <v>37036.386203703703</v>
      </c>
      <c r="G551" t="s">
        <v>727</v>
      </c>
      <c r="H551" t="s">
        <v>481</v>
      </c>
      <c r="I551" t="s">
        <v>649</v>
      </c>
      <c r="K551" t="s">
        <v>650</v>
      </c>
      <c r="L551" t="s">
        <v>690</v>
      </c>
      <c r="M551">
        <v>26302</v>
      </c>
      <c r="N551" t="s">
        <v>400</v>
      </c>
      <c r="O551" s="7">
        <v>50</v>
      </c>
      <c r="R551" t="s">
        <v>653</v>
      </c>
      <c r="S551" t="s">
        <v>654</v>
      </c>
      <c r="T551" s="11">
        <v>59.5</v>
      </c>
      <c r="U551" t="s">
        <v>482</v>
      </c>
      <c r="V551" t="s">
        <v>76</v>
      </c>
      <c r="W551" t="s">
        <v>401</v>
      </c>
      <c r="X551" t="s">
        <v>658</v>
      </c>
      <c r="Y551" t="s">
        <v>659</v>
      </c>
      <c r="Z551" t="s">
        <v>660</v>
      </c>
      <c r="AB551">
        <v>623053.1</v>
      </c>
      <c r="AC551">
        <v>3246</v>
      </c>
      <c r="AD551" s="5">
        <v>37043.600694444402</v>
      </c>
      <c r="AE551" s="5">
        <v>37072.600694444402</v>
      </c>
    </row>
    <row r="552" spans="1:31" x14ac:dyDescent="0.25">
      <c r="A552" s="71">
        <f t="shared" si="48"/>
        <v>37036</v>
      </c>
      <c r="B552" s="71" t="str">
        <f t="shared" si="49"/>
        <v>Natural Gas</v>
      </c>
      <c r="C552" s="72">
        <f t="shared" si="50"/>
        <v>460000</v>
      </c>
      <c r="D552" s="72">
        <f t="shared" si="51"/>
        <v>138</v>
      </c>
      <c r="E552" s="3">
        <v>1298721</v>
      </c>
      <c r="F552" s="5">
        <v>37036.414039351897</v>
      </c>
      <c r="G552" t="s">
        <v>733</v>
      </c>
      <c r="H552" t="s">
        <v>648</v>
      </c>
      <c r="I552" t="s">
        <v>649</v>
      </c>
      <c r="K552" t="s">
        <v>679</v>
      </c>
      <c r="L552" t="s">
        <v>769</v>
      </c>
      <c r="M552">
        <v>39052</v>
      </c>
      <c r="N552" t="s">
        <v>483</v>
      </c>
      <c r="P552" s="7">
        <v>5000</v>
      </c>
      <c r="R552" t="s">
        <v>682</v>
      </c>
      <c r="S552" t="s">
        <v>654</v>
      </c>
      <c r="T552" s="11">
        <v>-0.2</v>
      </c>
      <c r="U552" t="s">
        <v>484</v>
      </c>
      <c r="V552" t="s">
        <v>771</v>
      </c>
      <c r="W552" t="s">
        <v>485</v>
      </c>
      <c r="X552" t="s">
        <v>686</v>
      </c>
      <c r="Y552" t="s">
        <v>659</v>
      </c>
      <c r="Z552" t="s">
        <v>773</v>
      </c>
      <c r="AA552">
        <v>96016709</v>
      </c>
      <c r="AB552" t="s">
        <v>486</v>
      </c>
      <c r="AC552">
        <v>55265</v>
      </c>
      <c r="AD552" s="5">
        <v>37073</v>
      </c>
      <c r="AE552" s="5">
        <v>37164</v>
      </c>
    </row>
    <row r="553" spans="1:31" x14ac:dyDescent="0.25">
      <c r="A553" s="71">
        <f t="shared" si="48"/>
        <v>37036</v>
      </c>
      <c r="B553" s="71" t="str">
        <f t="shared" si="49"/>
        <v>Natural Gas</v>
      </c>
      <c r="C553" s="72">
        <f t="shared" si="50"/>
        <v>460000</v>
      </c>
      <c r="D553" s="72">
        <f t="shared" si="51"/>
        <v>138</v>
      </c>
      <c r="E553" s="3">
        <v>1299052</v>
      </c>
      <c r="F553" s="5">
        <v>37036.429837962998</v>
      </c>
      <c r="G553" t="s">
        <v>733</v>
      </c>
      <c r="H553" t="s">
        <v>648</v>
      </c>
      <c r="I553" t="s">
        <v>649</v>
      </c>
      <c r="K553" t="s">
        <v>679</v>
      </c>
      <c r="L553" t="s">
        <v>769</v>
      </c>
      <c r="M553">
        <v>39052</v>
      </c>
      <c r="N553" t="s">
        <v>483</v>
      </c>
      <c r="P553" s="7">
        <v>5000</v>
      </c>
      <c r="R553" t="s">
        <v>682</v>
      </c>
      <c r="S553" t="s">
        <v>654</v>
      </c>
      <c r="T553" s="11">
        <v>-0.2</v>
      </c>
      <c r="U553" t="s">
        <v>484</v>
      </c>
      <c r="V553" t="s">
        <v>771</v>
      </c>
      <c r="W553" t="s">
        <v>485</v>
      </c>
      <c r="X553" t="s">
        <v>686</v>
      </c>
      <c r="Y553" t="s">
        <v>659</v>
      </c>
      <c r="Z553" t="s">
        <v>773</v>
      </c>
      <c r="AA553">
        <v>96016709</v>
      </c>
      <c r="AB553" t="s">
        <v>487</v>
      </c>
      <c r="AC553">
        <v>55265</v>
      </c>
      <c r="AD553" s="5">
        <v>37073</v>
      </c>
      <c r="AE553" s="5">
        <v>37164</v>
      </c>
    </row>
    <row r="554" spans="1:31" x14ac:dyDescent="0.25">
      <c r="A554" s="71">
        <f t="shared" si="48"/>
        <v>37036</v>
      </c>
      <c r="B554" s="71" t="str">
        <f t="shared" si="49"/>
        <v>US East Power</v>
      </c>
      <c r="C554" s="72">
        <f t="shared" si="50"/>
        <v>47200</v>
      </c>
      <c r="D554" s="72">
        <f t="shared" si="51"/>
        <v>236</v>
      </c>
      <c r="E554" s="3">
        <v>1299073</v>
      </c>
      <c r="F554" s="5">
        <v>37036.432650463001</v>
      </c>
      <c r="G554" t="s">
        <v>707</v>
      </c>
      <c r="H554" t="s">
        <v>238</v>
      </c>
      <c r="I554" t="s">
        <v>649</v>
      </c>
      <c r="K554" t="s">
        <v>650</v>
      </c>
      <c r="L554" t="s">
        <v>59</v>
      </c>
      <c r="M554">
        <v>34839</v>
      </c>
      <c r="N554" t="s">
        <v>379</v>
      </c>
      <c r="P554" s="7">
        <v>50</v>
      </c>
      <c r="R554" t="s">
        <v>653</v>
      </c>
      <c r="S554" t="s">
        <v>654</v>
      </c>
      <c r="T554" s="11">
        <v>38.25</v>
      </c>
      <c r="U554" t="s">
        <v>297</v>
      </c>
      <c r="V554" t="s">
        <v>94</v>
      </c>
      <c r="W554" t="s">
        <v>95</v>
      </c>
      <c r="X554" t="s">
        <v>658</v>
      </c>
      <c r="Y554" t="s">
        <v>659</v>
      </c>
      <c r="Z554" t="s">
        <v>660</v>
      </c>
      <c r="AA554">
        <v>96009016</v>
      </c>
      <c r="AB554">
        <v>623235.1</v>
      </c>
      <c r="AC554">
        <v>18</v>
      </c>
      <c r="AD554" s="5">
        <v>37257</v>
      </c>
      <c r="AE554" s="5">
        <v>37315</v>
      </c>
    </row>
    <row r="555" spans="1:31" x14ac:dyDescent="0.25">
      <c r="A555" s="71">
        <f t="shared" si="48"/>
        <v>37036</v>
      </c>
      <c r="B555" s="71" t="str">
        <f t="shared" si="49"/>
        <v>US East Power</v>
      </c>
      <c r="C555" s="72">
        <f t="shared" si="50"/>
        <v>73600</v>
      </c>
      <c r="D555" s="72">
        <f t="shared" si="51"/>
        <v>368</v>
      </c>
      <c r="E555" s="3">
        <v>1299077</v>
      </c>
      <c r="F555" s="5">
        <v>37036.433263888903</v>
      </c>
      <c r="G555" t="s">
        <v>869</v>
      </c>
      <c r="H555" t="s">
        <v>734</v>
      </c>
      <c r="I555" t="s">
        <v>649</v>
      </c>
      <c r="K555" t="s">
        <v>650</v>
      </c>
      <c r="L555" t="s">
        <v>690</v>
      </c>
      <c r="M555">
        <v>33009</v>
      </c>
      <c r="N555" t="s">
        <v>859</v>
      </c>
      <c r="P555" s="7">
        <v>50</v>
      </c>
      <c r="R555" t="s">
        <v>653</v>
      </c>
      <c r="S555" t="s">
        <v>654</v>
      </c>
      <c r="T555" s="11">
        <v>54.25</v>
      </c>
      <c r="U555" t="s">
        <v>781</v>
      </c>
      <c r="V555" t="s">
        <v>848</v>
      </c>
      <c r="W555" t="s">
        <v>694</v>
      </c>
      <c r="X555" t="s">
        <v>658</v>
      </c>
      <c r="Y555" t="s">
        <v>659</v>
      </c>
      <c r="Z555" t="s">
        <v>660</v>
      </c>
      <c r="AB555">
        <v>623236.1</v>
      </c>
      <c r="AC555">
        <v>69121</v>
      </c>
      <c r="AD555" s="5">
        <v>37165.715972222199</v>
      </c>
      <c r="AE555" s="5">
        <v>37256.715972222199</v>
      </c>
    </row>
    <row r="556" spans="1:31" x14ac:dyDescent="0.25">
      <c r="A556" s="71">
        <f t="shared" si="48"/>
        <v>37036</v>
      </c>
      <c r="B556" s="71" t="str">
        <f t="shared" si="49"/>
        <v>Natural Gas</v>
      </c>
      <c r="C556" s="72">
        <f t="shared" si="50"/>
        <v>540000</v>
      </c>
      <c r="D556" s="72">
        <f t="shared" si="51"/>
        <v>135</v>
      </c>
      <c r="E556" s="3">
        <v>1299080</v>
      </c>
      <c r="F556" s="5">
        <v>37036.433530092603</v>
      </c>
      <c r="G556" t="s">
        <v>488</v>
      </c>
      <c r="H556" t="s">
        <v>198</v>
      </c>
      <c r="I556" t="s">
        <v>649</v>
      </c>
      <c r="K556" t="s">
        <v>679</v>
      </c>
      <c r="L556" t="s">
        <v>696</v>
      </c>
      <c r="M556">
        <v>36233</v>
      </c>
      <c r="N556" t="s">
        <v>213</v>
      </c>
      <c r="P556" s="7">
        <v>18000</v>
      </c>
      <c r="R556" t="s">
        <v>682</v>
      </c>
      <c r="S556" t="s">
        <v>654</v>
      </c>
      <c r="T556" s="11">
        <v>-1.2500000000000001E-2</v>
      </c>
      <c r="U556" t="s">
        <v>231</v>
      </c>
      <c r="V556" t="s">
        <v>776</v>
      </c>
      <c r="W556" t="s">
        <v>777</v>
      </c>
      <c r="X556" t="s">
        <v>686</v>
      </c>
      <c r="Y556" t="s">
        <v>659</v>
      </c>
      <c r="Z556" t="s">
        <v>687</v>
      </c>
      <c r="AA556">
        <v>96044811</v>
      </c>
      <c r="AB556" t="s">
        <v>489</v>
      </c>
      <c r="AC556">
        <v>246</v>
      </c>
      <c r="AD556" s="5">
        <v>37043.875</v>
      </c>
      <c r="AE556" s="5">
        <v>37072.875</v>
      </c>
    </row>
    <row r="557" spans="1:31" x14ac:dyDescent="0.25">
      <c r="A557" s="71">
        <f t="shared" si="48"/>
        <v>37036</v>
      </c>
      <c r="B557" s="71" t="str">
        <f t="shared" si="49"/>
        <v>Natural Gas</v>
      </c>
      <c r="C557" s="72">
        <f t="shared" si="50"/>
        <v>150000</v>
      </c>
      <c r="D557" s="72">
        <f t="shared" si="51"/>
        <v>37.5</v>
      </c>
      <c r="E557" s="3">
        <v>1299570</v>
      </c>
      <c r="F557" s="5">
        <v>37036.481805555602</v>
      </c>
      <c r="G557" t="s">
        <v>746</v>
      </c>
      <c r="H557" t="s">
        <v>198</v>
      </c>
      <c r="I557" t="s">
        <v>649</v>
      </c>
      <c r="K557" t="s">
        <v>679</v>
      </c>
      <c r="L557" t="s">
        <v>680</v>
      </c>
      <c r="M557">
        <v>36157</v>
      </c>
      <c r="N557" t="s">
        <v>126</v>
      </c>
      <c r="P557" s="7">
        <v>5000</v>
      </c>
      <c r="R557" t="s">
        <v>682</v>
      </c>
      <c r="S557" t="s">
        <v>654</v>
      </c>
      <c r="T557" s="11">
        <v>-6.5000000000000002E-2</v>
      </c>
      <c r="U557" t="s">
        <v>256</v>
      </c>
      <c r="V557" t="s">
        <v>776</v>
      </c>
      <c r="W557" t="s">
        <v>777</v>
      </c>
      <c r="X557" t="s">
        <v>686</v>
      </c>
      <c r="Y557" t="s">
        <v>659</v>
      </c>
      <c r="Z557" t="s">
        <v>687</v>
      </c>
      <c r="AA557">
        <v>96057022</v>
      </c>
      <c r="AB557" t="s">
        <v>490</v>
      </c>
      <c r="AC557">
        <v>91219</v>
      </c>
      <c r="AD557" s="5">
        <v>37043.875</v>
      </c>
      <c r="AE557" s="5">
        <v>37072.875</v>
      </c>
    </row>
    <row r="558" spans="1:31" x14ac:dyDescent="0.25">
      <c r="A558" s="71">
        <f t="shared" si="48"/>
        <v>37036</v>
      </c>
      <c r="B558" s="71" t="str">
        <f t="shared" si="49"/>
        <v>Natural Gas</v>
      </c>
      <c r="C558" s="72">
        <f t="shared" si="50"/>
        <v>600000</v>
      </c>
      <c r="D558" s="72">
        <f t="shared" si="51"/>
        <v>150</v>
      </c>
      <c r="E558" s="3">
        <v>1299672</v>
      </c>
      <c r="F558" s="5">
        <v>37036.489409722199</v>
      </c>
      <c r="G558" t="s">
        <v>491</v>
      </c>
      <c r="H558" t="s">
        <v>198</v>
      </c>
      <c r="I558" t="s">
        <v>649</v>
      </c>
      <c r="K558" t="s">
        <v>679</v>
      </c>
      <c r="L558" t="s">
        <v>696</v>
      </c>
      <c r="M558">
        <v>36228</v>
      </c>
      <c r="N558" t="s">
        <v>280</v>
      </c>
      <c r="P558" s="7">
        <v>20000</v>
      </c>
      <c r="R558" t="s">
        <v>682</v>
      </c>
      <c r="S558" t="s">
        <v>654</v>
      </c>
      <c r="T558" s="11">
        <v>-0.01</v>
      </c>
      <c r="U558" t="s">
        <v>231</v>
      </c>
      <c r="V558" t="s">
        <v>932</v>
      </c>
      <c r="W558" t="s">
        <v>933</v>
      </c>
      <c r="X558" t="s">
        <v>686</v>
      </c>
      <c r="Y558" t="s">
        <v>659</v>
      </c>
      <c r="Z558" t="s">
        <v>687</v>
      </c>
      <c r="AB558" t="s">
        <v>492</v>
      </c>
      <c r="AC558">
        <v>63597</v>
      </c>
      <c r="AD558" s="5">
        <v>37043.875</v>
      </c>
      <c r="AE558" s="5">
        <v>37072.875</v>
      </c>
    </row>
    <row r="559" spans="1:31" x14ac:dyDescent="0.25">
      <c r="A559" s="71">
        <f t="shared" si="48"/>
        <v>37036</v>
      </c>
      <c r="B559" s="71" t="str">
        <f t="shared" si="49"/>
        <v>Natural Gas</v>
      </c>
      <c r="C559" s="72">
        <f t="shared" si="50"/>
        <v>600000</v>
      </c>
      <c r="D559" s="72">
        <f t="shared" si="51"/>
        <v>150</v>
      </c>
      <c r="E559" s="3">
        <v>1299674</v>
      </c>
      <c r="F559" s="5">
        <v>37036.489537037</v>
      </c>
      <c r="G559" t="s">
        <v>491</v>
      </c>
      <c r="H559" t="s">
        <v>198</v>
      </c>
      <c r="I559" t="s">
        <v>649</v>
      </c>
      <c r="K559" t="s">
        <v>679</v>
      </c>
      <c r="L559" t="s">
        <v>696</v>
      </c>
      <c r="M559">
        <v>36228</v>
      </c>
      <c r="N559" t="s">
        <v>280</v>
      </c>
      <c r="P559" s="7">
        <v>20000</v>
      </c>
      <c r="R559" t="s">
        <v>682</v>
      </c>
      <c r="S559" t="s">
        <v>654</v>
      </c>
      <c r="T559" s="11">
        <v>-0.01</v>
      </c>
      <c r="U559" t="s">
        <v>231</v>
      </c>
      <c r="V559" t="s">
        <v>932</v>
      </c>
      <c r="W559" t="s">
        <v>933</v>
      </c>
      <c r="X559" t="s">
        <v>686</v>
      </c>
      <c r="Y559" t="s">
        <v>659</v>
      </c>
      <c r="Z559" t="s">
        <v>687</v>
      </c>
      <c r="AB559" t="s">
        <v>493</v>
      </c>
      <c r="AC559">
        <v>63597</v>
      </c>
      <c r="AD559" s="5">
        <v>37043.875</v>
      </c>
      <c r="AE559" s="5">
        <v>37072.875</v>
      </c>
    </row>
    <row r="560" spans="1:31" x14ac:dyDescent="0.25">
      <c r="A560" s="71">
        <f t="shared" si="48"/>
        <v>37036</v>
      </c>
      <c r="B560" s="71" t="str">
        <f t="shared" si="49"/>
        <v>Natural Gas</v>
      </c>
      <c r="C560" s="72">
        <f t="shared" si="50"/>
        <v>300000</v>
      </c>
      <c r="D560" s="72">
        <f t="shared" si="51"/>
        <v>75</v>
      </c>
      <c r="E560" s="3">
        <v>1299676</v>
      </c>
      <c r="F560" s="5">
        <v>37036.489699074104</v>
      </c>
      <c r="G560" t="s">
        <v>491</v>
      </c>
      <c r="H560" t="s">
        <v>198</v>
      </c>
      <c r="I560" t="s">
        <v>649</v>
      </c>
      <c r="K560" t="s">
        <v>679</v>
      </c>
      <c r="L560" t="s">
        <v>696</v>
      </c>
      <c r="M560">
        <v>36228</v>
      </c>
      <c r="N560" t="s">
        <v>280</v>
      </c>
      <c r="P560" s="7">
        <v>10000</v>
      </c>
      <c r="R560" t="s">
        <v>682</v>
      </c>
      <c r="S560" t="s">
        <v>654</v>
      </c>
      <c r="T560" s="11">
        <v>-0.01</v>
      </c>
      <c r="U560" t="s">
        <v>231</v>
      </c>
      <c r="V560" t="s">
        <v>932</v>
      </c>
      <c r="W560" t="s">
        <v>933</v>
      </c>
      <c r="X560" t="s">
        <v>686</v>
      </c>
      <c r="Y560" t="s">
        <v>659</v>
      </c>
      <c r="Z560" t="s">
        <v>687</v>
      </c>
      <c r="AB560" t="s">
        <v>494</v>
      </c>
      <c r="AC560">
        <v>63597</v>
      </c>
      <c r="AD560" s="5">
        <v>37043.875</v>
      </c>
      <c r="AE560" s="5">
        <v>37072.875</v>
      </c>
    </row>
    <row r="561" spans="1:31" x14ac:dyDescent="0.25">
      <c r="A561" s="71">
        <f t="shared" ref="A561:A611" si="52">DATEVALUE(TEXT(F561, "mm/dd/yy"))</f>
        <v>37040</v>
      </c>
      <c r="B561" s="71" t="str">
        <f t="shared" ref="B561:B611" si="53">IF(K561="Power",IF(Z561="Enron Canada Corp.",LEFT(L561,9),LEFT(L561,13)),K561)</f>
        <v>US East Power</v>
      </c>
      <c r="C561" s="72">
        <f t="shared" ref="C561:C611" si="54">IF(K561="Power",((AE561-AD561+1)*16*SUM(O561:P561)),((AE561-AD561+1)*SUM(O561:P561)))</f>
        <v>800</v>
      </c>
      <c r="D561" s="72">
        <f t="shared" ref="D561:D611" si="55">VLOOKUP(H561,$A$7:$E$12,(HLOOKUP(B561,$B$5:$E$6,2,FALSE)),FALSE)*C561</f>
        <v>4</v>
      </c>
      <c r="E561" s="3">
        <v>1300850</v>
      </c>
      <c r="F561" s="5">
        <v>37040.270601851902</v>
      </c>
      <c r="G561" t="s">
        <v>704</v>
      </c>
      <c r="H561" t="s">
        <v>648</v>
      </c>
      <c r="I561" t="s">
        <v>649</v>
      </c>
      <c r="K561" t="s">
        <v>650</v>
      </c>
      <c r="L561" t="s">
        <v>786</v>
      </c>
      <c r="M561">
        <v>32198</v>
      </c>
      <c r="N561" t="s">
        <v>498</v>
      </c>
      <c r="O561" s="7">
        <v>50</v>
      </c>
      <c r="R561" t="s">
        <v>653</v>
      </c>
      <c r="S561" t="s">
        <v>654</v>
      </c>
      <c r="T561" s="11">
        <v>49.5</v>
      </c>
      <c r="U561" t="s">
        <v>414</v>
      </c>
      <c r="V561" t="s">
        <v>789</v>
      </c>
      <c r="W561" t="s">
        <v>706</v>
      </c>
      <c r="X561" t="s">
        <v>658</v>
      </c>
      <c r="Y561" t="s">
        <v>659</v>
      </c>
      <c r="Z561" t="s">
        <v>687</v>
      </c>
      <c r="AB561">
        <v>623807.1</v>
      </c>
      <c r="AC561">
        <v>64168</v>
      </c>
      <c r="AD561" s="5">
        <v>37041.875</v>
      </c>
      <c r="AE561" s="5">
        <v>37041.875</v>
      </c>
    </row>
    <row r="562" spans="1:31" x14ac:dyDescent="0.25">
      <c r="A562" s="71">
        <f t="shared" si="52"/>
        <v>37040</v>
      </c>
      <c r="B562" s="71" t="str">
        <f t="shared" si="53"/>
        <v>US East Power</v>
      </c>
      <c r="C562" s="72">
        <f t="shared" si="54"/>
        <v>800</v>
      </c>
      <c r="D562" s="72">
        <f t="shared" si="55"/>
        <v>4</v>
      </c>
      <c r="E562" s="3">
        <v>1300854</v>
      </c>
      <c r="F562" s="5">
        <v>37040.271446759303</v>
      </c>
      <c r="G562" t="s">
        <v>704</v>
      </c>
      <c r="H562" t="s">
        <v>648</v>
      </c>
      <c r="I562" t="s">
        <v>649</v>
      </c>
      <c r="K562" t="s">
        <v>650</v>
      </c>
      <c r="L562" t="s">
        <v>786</v>
      </c>
      <c r="M562">
        <v>32198</v>
      </c>
      <c r="N562" t="s">
        <v>498</v>
      </c>
      <c r="O562" s="7">
        <v>50</v>
      </c>
      <c r="R562" t="s">
        <v>653</v>
      </c>
      <c r="S562" t="s">
        <v>654</v>
      </c>
      <c r="T562" s="11">
        <v>49</v>
      </c>
      <c r="U562" t="s">
        <v>414</v>
      </c>
      <c r="V562" t="s">
        <v>789</v>
      </c>
      <c r="W562" t="s">
        <v>706</v>
      </c>
      <c r="X562" t="s">
        <v>658</v>
      </c>
      <c r="Y562" t="s">
        <v>659</v>
      </c>
      <c r="Z562" t="s">
        <v>687</v>
      </c>
      <c r="AB562">
        <v>623809.1</v>
      </c>
      <c r="AC562">
        <v>64168</v>
      </c>
      <c r="AD562" s="5">
        <v>37041.875</v>
      </c>
      <c r="AE562" s="5">
        <v>37041.875</v>
      </c>
    </row>
    <row r="563" spans="1:31" x14ac:dyDescent="0.25">
      <c r="A563" s="71">
        <f t="shared" si="52"/>
        <v>37040</v>
      </c>
      <c r="B563" s="71" t="str">
        <f t="shared" si="53"/>
        <v>US East Power</v>
      </c>
      <c r="C563" s="72">
        <f t="shared" si="54"/>
        <v>800</v>
      </c>
      <c r="D563" s="72">
        <f t="shared" si="55"/>
        <v>4</v>
      </c>
      <c r="E563" s="3">
        <v>1300950</v>
      </c>
      <c r="F563" s="5">
        <v>37040.281319444402</v>
      </c>
      <c r="G563" t="s">
        <v>207</v>
      </c>
      <c r="H563" t="s">
        <v>238</v>
      </c>
      <c r="I563" t="s">
        <v>649</v>
      </c>
      <c r="K563" t="s">
        <v>650</v>
      </c>
      <c r="L563" t="s">
        <v>690</v>
      </c>
      <c r="M563">
        <v>29088</v>
      </c>
      <c r="N563" t="s">
        <v>499</v>
      </c>
      <c r="O563" s="7">
        <v>50</v>
      </c>
      <c r="R563" t="s">
        <v>653</v>
      </c>
      <c r="S563" t="s">
        <v>654</v>
      </c>
      <c r="T563" s="11">
        <v>28.5</v>
      </c>
      <c r="U563" t="s">
        <v>209</v>
      </c>
      <c r="V563" t="s">
        <v>710</v>
      </c>
      <c r="W563" t="s">
        <v>711</v>
      </c>
      <c r="X563" t="s">
        <v>658</v>
      </c>
      <c r="Y563" t="s">
        <v>659</v>
      </c>
      <c r="Z563" t="s">
        <v>660</v>
      </c>
      <c r="AA563">
        <v>96047472</v>
      </c>
      <c r="AB563">
        <v>623888.1</v>
      </c>
      <c r="AC563">
        <v>71243</v>
      </c>
      <c r="AD563" s="5">
        <v>37041.875</v>
      </c>
      <c r="AE563" s="5">
        <v>37041.875</v>
      </c>
    </row>
    <row r="564" spans="1:31" x14ac:dyDescent="0.25">
      <c r="A564" s="71">
        <f t="shared" si="52"/>
        <v>37040</v>
      </c>
      <c r="B564" s="71" t="str">
        <f t="shared" si="53"/>
        <v>US East Power</v>
      </c>
      <c r="C564" s="72">
        <f t="shared" si="54"/>
        <v>4000</v>
      </c>
      <c r="D564" s="72">
        <f t="shared" si="55"/>
        <v>20</v>
      </c>
      <c r="E564" s="3">
        <v>1300960</v>
      </c>
      <c r="F564" s="5">
        <v>37040.282280092499</v>
      </c>
      <c r="G564" t="s">
        <v>79</v>
      </c>
      <c r="H564" t="s">
        <v>734</v>
      </c>
      <c r="I564" t="s">
        <v>649</v>
      </c>
      <c r="K564" t="s">
        <v>650</v>
      </c>
      <c r="L564" t="s">
        <v>690</v>
      </c>
      <c r="M564">
        <v>51350</v>
      </c>
      <c r="N564" t="s">
        <v>422</v>
      </c>
      <c r="O564" s="7">
        <v>50</v>
      </c>
      <c r="R564" t="s">
        <v>653</v>
      </c>
      <c r="S564" t="s">
        <v>654</v>
      </c>
      <c r="T564" s="11">
        <v>60</v>
      </c>
      <c r="U564" t="s">
        <v>85</v>
      </c>
      <c r="V564" t="s">
        <v>767</v>
      </c>
      <c r="W564" t="s">
        <v>743</v>
      </c>
      <c r="X564" t="s">
        <v>658</v>
      </c>
      <c r="Y564" t="s">
        <v>659</v>
      </c>
      <c r="Z564" t="s">
        <v>660</v>
      </c>
      <c r="AB564">
        <v>623896.1</v>
      </c>
      <c r="AC564">
        <v>27457</v>
      </c>
      <c r="AD564" s="5">
        <v>37046.875</v>
      </c>
      <c r="AE564" s="5">
        <v>37050.875</v>
      </c>
    </row>
    <row r="565" spans="1:31" x14ac:dyDescent="0.25">
      <c r="A565" s="71">
        <f t="shared" si="52"/>
        <v>37040</v>
      </c>
      <c r="B565" s="71" t="str">
        <f t="shared" si="53"/>
        <v>US East Power</v>
      </c>
      <c r="C565" s="72">
        <f t="shared" si="54"/>
        <v>4000</v>
      </c>
      <c r="D565" s="72">
        <f t="shared" si="55"/>
        <v>20</v>
      </c>
      <c r="E565" s="3">
        <v>1300961</v>
      </c>
      <c r="F565" s="5">
        <v>37040.282314814802</v>
      </c>
      <c r="G565" t="s">
        <v>79</v>
      </c>
      <c r="H565" t="s">
        <v>734</v>
      </c>
      <c r="I565" t="s">
        <v>649</v>
      </c>
      <c r="K565" t="s">
        <v>650</v>
      </c>
      <c r="L565" t="s">
        <v>690</v>
      </c>
      <c r="M565">
        <v>51148</v>
      </c>
      <c r="N565" t="s">
        <v>399</v>
      </c>
      <c r="P565" s="7">
        <v>50</v>
      </c>
      <c r="R565" t="s">
        <v>653</v>
      </c>
      <c r="S565" t="s">
        <v>654</v>
      </c>
      <c r="T565" s="11">
        <v>57.5</v>
      </c>
      <c r="U565" t="s">
        <v>766</v>
      </c>
      <c r="V565" t="s">
        <v>710</v>
      </c>
      <c r="W565" t="s">
        <v>711</v>
      </c>
      <c r="X565" t="s">
        <v>658</v>
      </c>
      <c r="Y565" t="s">
        <v>659</v>
      </c>
      <c r="Z565" t="s">
        <v>660</v>
      </c>
      <c r="AB565">
        <v>623897.1</v>
      </c>
      <c r="AC565">
        <v>27457</v>
      </c>
      <c r="AD565" s="5">
        <v>37046.875</v>
      </c>
      <c r="AE565" s="5">
        <v>37050.875</v>
      </c>
    </row>
    <row r="566" spans="1:31" x14ac:dyDescent="0.25">
      <c r="A566" s="71">
        <f t="shared" si="52"/>
        <v>37040</v>
      </c>
      <c r="B566" s="71" t="str">
        <f t="shared" si="53"/>
        <v>US East Power</v>
      </c>
      <c r="C566" s="72">
        <f t="shared" si="54"/>
        <v>800</v>
      </c>
      <c r="D566" s="72">
        <f t="shared" si="55"/>
        <v>4</v>
      </c>
      <c r="E566" s="3">
        <v>1301031</v>
      </c>
      <c r="F566" s="5">
        <v>37040.291585648098</v>
      </c>
      <c r="G566" t="s">
        <v>719</v>
      </c>
      <c r="H566" t="s">
        <v>238</v>
      </c>
      <c r="I566" t="s">
        <v>649</v>
      </c>
      <c r="K566" t="s">
        <v>650</v>
      </c>
      <c r="L566" t="s">
        <v>690</v>
      </c>
      <c r="M566">
        <v>29088</v>
      </c>
      <c r="N566" t="s">
        <v>499</v>
      </c>
      <c r="O566" s="7">
        <v>50</v>
      </c>
      <c r="R566" t="s">
        <v>653</v>
      </c>
      <c r="S566" t="s">
        <v>654</v>
      </c>
      <c r="T566" s="11">
        <v>28.5</v>
      </c>
      <c r="U566" t="s">
        <v>415</v>
      </c>
      <c r="V566" t="s">
        <v>710</v>
      </c>
      <c r="W566" t="s">
        <v>711</v>
      </c>
      <c r="X566" t="s">
        <v>658</v>
      </c>
      <c r="Y566" t="s">
        <v>659</v>
      </c>
      <c r="Z566" t="s">
        <v>660</v>
      </c>
      <c r="AA566">
        <v>96057469</v>
      </c>
      <c r="AB566">
        <v>623947.1</v>
      </c>
      <c r="AC566">
        <v>53350</v>
      </c>
      <c r="AD566" s="5">
        <v>37041.875</v>
      </c>
      <c r="AE566" s="5">
        <v>37041.875</v>
      </c>
    </row>
    <row r="567" spans="1:31" x14ac:dyDescent="0.25">
      <c r="A567" s="71">
        <f t="shared" si="52"/>
        <v>37040</v>
      </c>
      <c r="B567" s="71" t="str">
        <f t="shared" si="53"/>
        <v>US East Power</v>
      </c>
      <c r="C567" s="72">
        <f t="shared" si="54"/>
        <v>24000</v>
      </c>
      <c r="D567" s="72">
        <f t="shared" si="55"/>
        <v>120</v>
      </c>
      <c r="E567" s="3">
        <v>1301075</v>
      </c>
      <c r="F567" s="5">
        <v>37040.297210648103</v>
      </c>
      <c r="G567" t="s">
        <v>736</v>
      </c>
      <c r="H567" t="s">
        <v>734</v>
      </c>
      <c r="I567" t="s">
        <v>649</v>
      </c>
      <c r="K567" t="s">
        <v>650</v>
      </c>
      <c r="L567" t="s">
        <v>690</v>
      </c>
      <c r="M567">
        <v>3749</v>
      </c>
      <c r="N567" t="s">
        <v>742</v>
      </c>
      <c r="P567" s="7">
        <v>50</v>
      </c>
      <c r="R567" t="s">
        <v>653</v>
      </c>
      <c r="S567" t="s">
        <v>654</v>
      </c>
      <c r="T567" s="11">
        <v>57.5</v>
      </c>
      <c r="U567" t="s">
        <v>85</v>
      </c>
      <c r="V567" t="s">
        <v>767</v>
      </c>
      <c r="W567" t="s">
        <v>743</v>
      </c>
      <c r="X567" t="s">
        <v>658</v>
      </c>
      <c r="Y567" t="s">
        <v>659</v>
      </c>
      <c r="Z567" t="s">
        <v>660</v>
      </c>
      <c r="AA567">
        <v>96004396</v>
      </c>
      <c r="AB567">
        <v>623972.1</v>
      </c>
      <c r="AC567">
        <v>64245</v>
      </c>
      <c r="AD567" s="5">
        <v>37043.715972222199</v>
      </c>
      <c r="AE567" s="5">
        <v>37072.715972222199</v>
      </c>
    </row>
    <row r="568" spans="1:31" x14ac:dyDescent="0.25">
      <c r="A568" s="71">
        <f t="shared" si="52"/>
        <v>37040</v>
      </c>
      <c r="B568" s="71" t="str">
        <f t="shared" si="53"/>
        <v>US East Power</v>
      </c>
      <c r="C568" s="72">
        <f t="shared" si="54"/>
        <v>800</v>
      </c>
      <c r="D568" s="72">
        <f t="shared" si="55"/>
        <v>4</v>
      </c>
      <c r="E568" s="3">
        <v>1301301</v>
      </c>
      <c r="F568" s="5">
        <v>37040.319351851896</v>
      </c>
      <c r="G568" t="s">
        <v>958</v>
      </c>
      <c r="H568" t="s">
        <v>238</v>
      </c>
      <c r="I568" t="s">
        <v>649</v>
      </c>
      <c r="K568" t="s">
        <v>650</v>
      </c>
      <c r="L568" t="s">
        <v>690</v>
      </c>
      <c r="M568">
        <v>29075</v>
      </c>
      <c r="N568" t="s">
        <v>500</v>
      </c>
      <c r="O568" s="7">
        <v>50</v>
      </c>
      <c r="R568" t="s">
        <v>653</v>
      </c>
      <c r="S568" t="s">
        <v>654</v>
      </c>
      <c r="T568" s="11">
        <v>35</v>
      </c>
      <c r="U568" t="s">
        <v>249</v>
      </c>
      <c r="V568" t="s">
        <v>250</v>
      </c>
      <c r="W568" t="s">
        <v>87</v>
      </c>
      <c r="X568" t="s">
        <v>658</v>
      </c>
      <c r="Y568" t="s">
        <v>659</v>
      </c>
      <c r="Z568" t="s">
        <v>660</v>
      </c>
      <c r="AA568">
        <v>96018786</v>
      </c>
      <c r="AB568">
        <v>624076.1</v>
      </c>
      <c r="AC568">
        <v>59207</v>
      </c>
      <c r="AD568" s="5">
        <v>37041.875</v>
      </c>
      <c r="AE568" s="5">
        <v>37041.875</v>
      </c>
    </row>
    <row r="569" spans="1:31" x14ac:dyDescent="0.25">
      <c r="A569" s="71">
        <f t="shared" si="52"/>
        <v>37040</v>
      </c>
      <c r="B569" s="71" t="str">
        <f t="shared" si="53"/>
        <v>US East Power</v>
      </c>
      <c r="C569" s="72">
        <f t="shared" si="54"/>
        <v>800</v>
      </c>
      <c r="D569" s="72">
        <f t="shared" si="55"/>
        <v>4</v>
      </c>
      <c r="E569" s="3">
        <v>1301316</v>
      </c>
      <c r="F569" s="5">
        <v>37040.320590277799</v>
      </c>
      <c r="G569" t="s">
        <v>704</v>
      </c>
      <c r="H569" t="s">
        <v>648</v>
      </c>
      <c r="I569" t="s">
        <v>649</v>
      </c>
      <c r="K569" t="s">
        <v>650</v>
      </c>
      <c r="L569" t="s">
        <v>690</v>
      </c>
      <c r="M569">
        <v>29082</v>
      </c>
      <c r="N569" t="s">
        <v>501</v>
      </c>
      <c r="P569" s="7">
        <v>50</v>
      </c>
      <c r="R569" t="s">
        <v>653</v>
      </c>
      <c r="S569" t="s">
        <v>654</v>
      </c>
      <c r="T569" s="11">
        <v>39.5</v>
      </c>
      <c r="U569" t="s">
        <v>375</v>
      </c>
      <c r="V569" t="s">
        <v>789</v>
      </c>
      <c r="W569" t="s">
        <v>706</v>
      </c>
      <c r="X569" t="s">
        <v>658</v>
      </c>
      <c r="Y569" t="s">
        <v>659</v>
      </c>
      <c r="Z569" t="s">
        <v>660</v>
      </c>
      <c r="AA569">
        <v>96021791</v>
      </c>
      <c r="AB569">
        <v>624081.1</v>
      </c>
      <c r="AC569">
        <v>64168</v>
      </c>
      <c r="AD569" s="5">
        <v>37041.875</v>
      </c>
      <c r="AE569" s="5">
        <v>37041.875</v>
      </c>
    </row>
    <row r="570" spans="1:31" x14ac:dyDescent="0.25">
      <c r="A570" s="71">
        <f t="shared" si="52"/>
        <v>37040</v>
      </c>
      <c r="B570" s="71" t="str">
        <f t="shared" si="53"/>
        <v>US East Power</v>
      </c>
      <c r="C570" s="72">
        <f t="shared" si="54"/>
        <v>800</v>
      </c>
      <c r="D570" s="72">
        <f t="shared" si="55"/>
        <v>4</v>
      </c>
      <c r="E570" s="3">
        <v>1301384</v>
      </c>
      <c r="F570" s="5">
        <v>37040.325347222199</v>
      </c>
      <c r="G570" t="s">
        <v>727</v>
      </c>
      <c r="H570" t="s">
        <v>648</v>
      </c>
      <c r="I570" t="s">
        <v>649</v>
      </c>
      <c r="K570" t="s">
        <v>650</v>
      </c>
      <c r="L570" t="s">
        <v>690</v>
      </c>
      <c r="M570">
        <v>29086</v>
      </c>
      <c r="N570" t="s">
        <v>502</v>
      </c>
      <c r="O570" s="7">
        <v>50</v>
      </c>
      <c r="R570" t="s">
        <v>653</v>
      </c>
      <c r="S570" t="s">
        <v>654</v>
      </c>
      <c r="T570" s="11">
        <v>29</v>
      </c>
      <c r="U570" t="s">
        <v>373</v>
      </c>
      <c r="V570" t="s">
        <v>710</v>
      </c>
      <c r="W570" t="s">
        <v>711</v>
      </c>
      <c r="X570" t="s">
        <v>658</v>
      </c>
      <c r="Y570" t="s">
        <v>659</v>
      </c>
      <c r="Z570" t="s">
        <v>660</v>
      </c>
      <c r="AB570">
        <v>624104.1</v>
      </c>
      <c r="AC570">
        <v>3246</v>
      </c>
      <c r="AD570" s="5">
        <v>37042.875</v>
      </c>
      <c r="AE570" s="5">
        <v>37042.875</v>
      </c>
    </row>
    <row r="571" spans="1:31" x14ac:dyDescent="0.25">
      <c r="A571" s="71">
        <f t="shared" si="52"/>
        <v>37040</v>
      </c>
      <c r="B571" s="71" t="str">
        <f t="shared" si="53"/>
        <v>US East Power</v>
      </c>
      <c r="C571" s="72">
        <f t="shared" si="54"/>
        <v>800</v>
      </c>
      <c r="D571" s="72">
        <f t="shared" si="55"/>
        <v>4</v>
      </c>
      <c r="E571" s="3">
        <v>1301386</v>
      </c>
      <c r="F571" s="5">
        <v>37040.325439814798</v>
      </c>
      <c r="G571" t="s">
        <v>727</v>
      </c>
      <c r="H571" t="s">
        <v>648</v>
      </c>
      <c r="I571" t="s">
        <v>649</v>
      </c>
      <c r="K571" t="s">
        <v>650</v>
      </c>
      <c r="L571" t="s">
        <v>690</v>
      </c>
      <c r="M571">
        <v>29086</v>
      </c>
      <c r="N571" t="s">
        <v>502</v>
      </c>
      <c r="O571" s="7">
        <v>50</v>
      </c>
      <c r="R571" t="s">
        <v>653</v>
      </c>
      <c r="S571" t="s">
        <v>654</v>
      </c>
      <c r="T571" s="11">
        <v>28.75</v>
      </c>
      <c r="U571" t="s">
        <v>373</v>
      </c>
      <c r="V571" t="s">
        <v>710</v>
      </c>
      <c r="W571" t="s">
        <v>711</v>
      </c>
      <c r="X571" t="s">
        <v>658</v>
      </c>
      <c r="Y571" t="s">
        <v>659</v>
      </c>
      <c r="Z571" t="s">
        <v>660</v>
      </c>
      <c r="AB571">
        <v>624105.1</v>
      </c>
      <c r="AC571">
        <v>3246</v>
      </c>
      <c r="AD571" s="5">
        <v>37042.875</v>
      </c>
      <c r="AE571" s="5">
        <v>37042.875</v>
      </c>
    </row>
    <row r="572" spans="1:31" x14ac:dyDescent="0.25">
      <c r="A572" s="71">
        <f t="shared" si="52"/>
        <v>37040</v>
      </c>
      <c r="B572" s="71" t="str">
        <f t="shared" si="53"/>
        <v>US East Power</v>
      </c>
      <c r="C572" s="72">
        <f t="shared" si="54"/>
        <v>800</v>
      </c>
      <c r="D572" s="72">
        <f t="shared" si="55"/>
        <v>4</v>
      </c>
      <c r="E572" s="3">
        <v>1301397</v>
      </c>
      <c r="F572" s="5">
        <v>37040.3262384259</v>
      </c>
      <c r="G572" t="s">
        <v>704</v>
      </c>
      <c r="H572" t="s">
        <v>648</v>
      </c>
      <c r="I572" t="s">
        <v>649</v>
      </c>
      <c r="K572" t="s">
        <v>650</v>
      </c>
      <c r="L572" t="s">
        <v>786</v>
      </c>
      <c r="M572">
        <v>32198</v>
      </c>
      <c r="N572" t="s">
        <v>498</v>
      </c>
      <c r="P572" s="7">
        <v>50</v>
      </c>
      <c r="R572" t="s">
        <v>653</v>
      </c>
      <c r="S572" t="s">
        <v>654</v>
      </c>
      <c r="T572" s="11">
        <v>48.25</v>
      </c>
      <c r="U572" t="s">
        <v>414</v>
      </c>
      <c r="V572" t="s">
        <v>789</v>
      </c>
      <c r="W572" t="s">
        <v>706</v>
      </c>
      <c r="X572" t="s">
        <v>658</v>
      </c>
      <c r="Y572" t="s">
        <v>659</v>
      </c>
      <c r="Z572" t="s">
        <v>687</v>
      </c>
      <c r="AB572">
        <v>624109.1</v>
      </c>
      <c r="AC572">
        <v>64168</v>
      </c>
      <c r="AD572" s="5">
        <v>37041.875</v>
      </c>
      <c r="AE572" s="5">
        <v>37041.875</v>
      </c>
    </row>
    <row r="573" spans="1:31" x14ac:dyDescent="0.25">
      <c r="A573" s="71">
        <f t="shared" si="52"/>
        <v>37040</v>
      </c>
      <c r="B573" s="71" t="str">
        <f t="shared" si="53"/>
        <v>US East Power</v>
      </c>
      <c r="C573" s="72">
        <f t="shared" si="54"/>
        <v>4000</v>
      </c>
      <c r="D573" s="72">
        <f t="shared" si="55"/>
        <v>20</v>
      </c>
      <c r="E573" s="3">
        <v>1301478</v>
      </c>
      <c r="F573" s="5">
        <v>37040.332303240699</v>
      </c>
      <c r="G573" t="s">
        <v>727</v>
      </c>
      <c r="H573" t="s">
        <v>238</v>
      </c>
      <c r="I573" t="s">
        <v>649</v>
      </c>
      <c r="K573" t="s">
        <v>650</v>
      </c>
      <c r="L573" t="s">
        <v>690</v>
      </c>
      <c r="M573">
        <v>51370</v>
      </c>
      <c r="N573" t="s">
        <v>471</v>
      </c>
      <c r="O573" s="7">
        <v>50</v>
      </c>
      <c r="R573" t="s">
        <v>653</v>
      </c>
      <c r="S573" t="s">
        <v>654</v>
      </c>
      <c r="T573" s="11">
        <v>61.25</v>
      </c>
      <c r="U573" t="s">
        <v>415</v>
      </c>
      <c r="V573" t="s">
        <v>76</v>
      </c>
      <c r="W573" t="s">
        <v>251</v>
      </c>
      <c r="X573" t="s">
        <v>658</v>
      </c>
      <c r="Y573" t="s">
        <v>659</v>
      </c>
      <c r="Z573" t="s">
        <v>660</v>
      </c>
      <c r="AB573">
        <v>624126.1</v>
      </c>
      <c r="AC573">
        <v>3246</v>
      </c>
      <c r="AD573" s="5">
        <v>37046.875</v>
      </c>
      <c r="AE573" s="5">
        <v>37050.875</v>
      </c>
    </row>
    <row r="574" spans="1:31" x14ac:dyDescent="0.25">
      <c r="A574" s="71">
        <f t="shared" si="52"/>
        <v>37040</v>
      </c>
      <c r="B574" s="71" t="str">
        <f t="shared" si="53"/>
        <v>US East Power</v>
      </c>
      <c r="C574" s="72">
        <f t="shared" si="54"/>
        <v>1600</v>
      </c>
      <c r="D574" s="72">
        <f t="shared" si="55"/>
        <v>8</v>
      </c>
      <c r="E574" s="3">
        <v>1301856</v>
      </c>
      <c r="F574" s="5">
        <v>37040.348576388897</v>
      </c>
      <c r="G574" t="s">
        <v>809</v>
      </c>
      <c r="H574" t="s">
        <v>734</v>
      </c>
      <c r="I574" t="s">
        <v>649</v>
      </c>
      <c r="K574" t="s">
        <v>650</v>
      </c>
      <c r="L574" t="s">
        <v>690</v>
      </c>
      <c r="M574">
        <v>29091</v>
      </c>
      <c r="N574" t="s">
        <v>503</v>
      </c>
      <c r="P574" s="7">
        <v>50</v>
      </c>
      <c r="R574" t="s">
        <v>653</v>
      </c>
      <c r="S574" t="s">
        <v>654</v>
      </c>
      <c r="T574" s="11">
        <v>20</v>
      </c>
      <c r="U574" t="s">
        <v>227</v>
      </c>
      <c r="V574" t="s">
        <v>76</v>
      </c>
      <c r="W574" t="s">
        <v>251</v>
      </c>
      <c r="X574" t="s">
        <v>658</v>
      </c>
      <c r="Y574" t="s">
        <v>659</v>
      </c>
      <c r="Z574" t="s">
        <v>660</v>
      </c>
      <c r="AA574">
        <v>96037738</v>
      </c>
      <c r="AB574">
        <v>624296.1</v>
      </c>
      <c r="AC574">
        <v>72209</v>
      </c>
      <c r="AD574" s="5">
        <v>37042.875</v>
      </c>
      <c r="AE574" s="5">
        <v>37043.875</v>
      </c>
    </row>
    <row r="575" spans="1:31" x14ac:dyDescent="0.25">
      <c r="A575" s="71">
        <f t="shared" si="52"/>
        <v>37040</v>
      </c>
      <c r="B575" s="71" t="str">
        <f t="shared" si="53"/>
        <v>US East Power</v>
      </c>
      <c r="C575" s="72">
        <f t="shared" si="54"/>
        <v>24000</v>
      </c>
      <c r="D575" s="72">
        <f t="shared" si="55"/>
        <v>120</v>
      </c>
      <c r="E575" s="3">
        <v>1302124</v>
      </c>
      <c r="F575" s="5">
        <v>37040.358888888899</v>
      </c>
      <c r="G575" t="s">
        <v>902</v>
      </c>
      <c r="H575" t="s">
        <v>238</v>
      </c>
      <c r="I575" t="s">
        <v>649</v>
      </c>
      <c r="K575" t="s">
        <v>650</v>
      </c>
      <c r="L575" t="s">
        <v>59</v>
      </c>
      <c r="M575">
        <v>34802</v>
      </c>
      <c r="N575" t="s">
        <v>423</v>
      </c>
      <c r="P575" s="7">
        <v>50</v>
      </c>
      <c r="R575" t="s">
        <v>653</v>
      </c>
      <c r="S575" t="s">
        <v>654</v>
      </c>
      <c r="T575" s="11">
        <v>50</v>
      </c>
      <c r="U575" t="s">
        <v>424</v>
      </c>
      <c r="V575" t="s">
        <v>265</v>
      </c>
      <c r="W575" t="s">
        <v>95</v>
      </c>
      <c r="X575" t="s">
        <v>658</v>
      </c>
      <c r="Y575" t="s">
        <v>659</v>
      </c>
      <c r="Z575" t="s">
        <v>660</v>
      </c>
      <c r="AA575">
        <v>96060365</v>
      </c>
      <c r="AB575">
        <v>624358.1</v>
      </c>
      <c r="AC575">
        <v>12</v>
      </c>
      <c r="AD575" s="5">
        <v>37043</v>
      </c>
      <c r="AE575" s="5">
        <v>37072</v>
      </c>
    </row>
    <row r="576" spans="1:31" x14ac:dyDescent="0.25">
      <c r="A576" s="71">
        <f t="shared" si="52"/>
        <v>37040</v>
      </c>
      <c r="B576" s="71" t="str">
        <f t="shared" si="53"/>
        <v>Natural Gas</v>
      </c>
      <c r="C576" s="72">
        <f t="shared" si="54"/>
        <v>300000</v>
      </c>
      <c r="D576" s="72">
        <f t="shared" si="55"/>
        <v>75</v>
      </c>
      <c r="E576" s="3">
        <v>1302740</v>
      </c>
      <c r="F576" s="5">
        <v>37040.372048611098</v>
      </c>
      <c r="G576" t="s">
        <v>695</v>
      </c>
      <c r="H576" t="s">
        <v>734</v>
      </c>
      <c r="I576" t="s">
        <v>649</v>
      </c>
      <c r="K576" t="s">
        <v>679</v>
      </c>
      <c r="L576" t="s">
        <v>680</v>
      </c>
      <c r="M576">
        <v>37108</v>
      </c>
      <c r="N576" t="s">
        <v>504</v>
      </c>
      <c r="P576" s="7">
        <v>10000</v>
      </c>
      <c r="R576" t="s">
        <v>682</v>
      </c>
      <c r="S576" t="s">
        <v>654</v>
      </c>
      <c r="T576" s="11">
        <v>-1.2500000000000001E-2</v>
      </c>
      <c r="U576" t="s">
        <v>925</v>
      </c>
      <c r="V576" t="s">
        <v>926</v>
      </c>
      <c r="W576" t="s">
        <v>927</v>
      </c>
      <c r="X576" t="s">
        <v>686</v>
      </c>
      <c r="Y576" t="s">
        <v>659</v>
      </c>
      <c r="Z576" t="s">
        <v>687</v>
      </c>
      <c r="AA576">
        <v>96021110</v>
      </c>
      <c r="AB576" t="s">
        <v>505</v>
      </c>
      <c r="AC576">
        <v>57399</v>
      </c>
      <c r="AD576" s="5">
        <v>37043.875</v>
      </c>
      <c r="AE576" s="5">
        <v>37072.875</v>
      </c>
    </row>
    <row r="577" spans="1:31" x14ac:dyDescent="0.25">
      <c r="A577" s="71">
        <f t="shared" si="52"/>
        <v>37040</v>
      </c>
      <c r="B577" s="71" t="str">
        <f t="shared" si="53"/>
        <v>US East Power</v>
      </c>
      <c r="C577" s="72">
        <f t="shared" si="54"/>
        <v>800</v>
      </c>
      <c r="D577" s="72">
        <f t="shared" si="55"/>
        <v>4</v>
      </c>
      <c r="E577" s="3">
        <v>1302887</v>
      </c>
      <c r="F577" s="5">
        <v>37040.375937500001</v>
      </c>
      <c r="G577" t="s">
        <v>727</v>
      </c>
      <c r="H577" t="s">
        <v>648</v>
      </c>
      <c r="I577" t="s">
        <v>649</v>
      </c>
      <c r="K577" t="s">
        <v>650</v>
      </c>
      <c r="L577" t="s">
        <v>690</v>
      </c>
      <c r="M577">
        <v>29087</v>
      </c>
      <c r="N577" t="s">
        <v>506</v>
      </c>
      <c r="O577" s="7">
        <v>50</v>
      </c>
      <c r="R577" t="s">
        <v>653</v>
      </c>
      <c r="S577" t="s">
        <v>654</v>
      </c>
      <c r="T577" s="11">
        <v>30</v>
      </c>
      <c r="U577" t="s">
        <v>373</v>
      </c>
      <c r="V577" t="s">
        <v>710</v>
      </c>
      <c r="W577" t="s">
        <v>711</v>
      </c>
      <c r="X577" t="s">
        <v>658</v>
      </c>
      <c r="Y577" t="s">
        <v>659</v>
      </c>
      <c r="Z577" t="s">
        <v>660</v>
      </c>
      <c r="AB577">
        <v>624418.1</v>
      </c>
      <c r="AC577">
        <v>3246</v>
      </c>
      <c r="AD577" s="5">
        <v>37043.875</v>
      </c>
      <c r="AE577" s="5">
        <v>37043.875</v>
      </c>
    </row>
    <row r="578" spans="1:31" x14ac:dyDescent="0.25">
      <c r="A578" s="71">
        <f t="shared" si="52"/>
        <v>37040</v>
      </c>
      <c r="B578" s="71" t="str">
        <f t="shared" si="53"/>
        <v>US East Power</v>
      </c>
      <c r="C578" s="72">
        <f t="shared" si="54"/>
        <v>800</v>
      </c>
      <c r="D578" s="72">
        <f t="shared" si="55"/>
        <v>4</v>
      </c>
      <c r="E578" s="3">
        <v>1302929</v>
      </c>
      <c r="F578" s="5">
        <v>37040.376678240696</v>
      </c>
      <c r="G578" t="s">
        <v>727</v>
      </c>
      <c r="H578" t="s">
        <v>648</v>
      </c>
      <c r="I578" t="s">
        <v>649</v>
      </c>
      <c r="K578" t="s">
        <v>650</v>
      </c>
      <c r="L578" t="s">
        <v>690</v>
      </c>
      <c r="M578">
        <v>29087</v>
      </c>
      <c r="N578" t="s">
        <v>506</v>
      </c>
      <c r="O578" s="7">
        <v>50</v>
      </c>
      <c r="R578" t="s">
        <v>653</v>
      </c>
      <c r="S578" t="s">
        <v>654</v>
      </c>
      <c r="T578" s="11">
        <v>30</v>
      </c>
      <c r="U578" t="s">
        <v>373</v>
      </c>
      <c r="V578" t="s">
        <v>710</v>
      </c>
      <c r="W578" t="s">
        <v>711</v>
      </c>
      <c r="X578" t="s">
        <v>658</v>
      </c>
      <c r="Y578" t="s">
        <v>659</v>
      </c>
      <c r="Z578" t="s">
        <v>660</v>
      </c>
      <c r="AB578">
        <v>624422.1</v>
      </c>
      <c r="AC578">
        <v>3246</v>
      </c>
      <c r="AD578" s="5">
        <v>37043.875</v>
      </c>
      <c r="AE578" s="5">
        <v>37043.875</v>
      </c>
    </row>
    <row r="579" spans="1:31" x14ac:dyDescent="0.25">
      <c r="A579" s="71">
        <f t="shared" si="52"/>
        <v>37040</v>
      </c>
      <c r="B579" s="71" t="str">
        <f t="shared" si="53"/>
        <v>US West Power</v>
      </c>
      <c r="C579" s="72">
        <f t="shared" si="54"/>
        <v>12400</v>
      </c>
      <c r="D579" s="72">
        <f t="shared" si="55"/>
        <v>93</v>
      </c>
      <c r="E579" s="3">
        <v>1303444</v>
      </c>
      <c r="F579" s="5">
        <v>37040.3899074074</v>
      </c>
      <c r="G579" t="s">
        <v>717</v>
      </c>
      <c r="H579" t="s">
        <v>734</v>
      </c>
      <c r="I579" t="s">
        <v>649</v>
      </c>
      <c r="K579" t="s">
        <v>650</v>
      </c>
      <c r="L579" t="s">
        <v>651</v>
      </c>
      <c r="M579">
        <v>36473</v>
      </c>
      <c r="N579" t="s">
        <v>131</v>
      </c>
      <c r="P579" s="7">
        <v>25</v>
      </c>
      <c r="R579" t="s">
        <v>653</v>
      </c>
      <c r="S579" t="s">
        <v>654</v>
      </c>
      <c r="T579" s="11">
        <v>327</v>
      </c>
      <c r="U579" t="s">
        <v>412</v>
      </c>
      <c r="V579" t="s">
        <v>11</v>
      </c>
      <c r="W579" t="s">
        <v>657</v>
      </c>
      <c r="X579" t="s">
        <v>658</v>
      </c>
      <c r="Y579" t="s">
        <v>659</v>
      </c>
      <c r="Z579" t="s">
        <v>660</v>
      </c>
      <c r="AA579">
        <v>96006417</v>
      </c>
      <c r="AB579">
        <v>624477.1</v>
      </c>
      <c r="AC579">
        <v>56264</v>
      </c>
      <c r="AD579" s="5">
        <v>37073.875</v>
      </c>
      <c r="AE579" s="5">
        <v>37103.875</v>
      </c>
    </row>
    <row r="580" spans="1:31" x14ac:dyDescent="0.25">
      <c r="A580" s="71">
        <f t="shared" si="52"/>
        <v>37040</v>
      </c>
      <c r="B580" s="71" t="str">
        <f t="shared" si="53"/>
        <v>Natural Gas</v>
      </c>
      <c r="C580" s="72">
        <f t="shared" si="54"/>
        <v>225000</v>
      </c>
      <c r="D580" s="72">
        <f t="shared" si="55"/>
        <v>56.25</v>
      </c>
      <c r="E580" s="3">
        <v>1303733</v>
      </c>
      <c r="F580" s="5">
        <v>37040.396678240701</v>
      </c>
      <c r="G580" t="s">
        <v>356</v>
      </c>
      <c r="H580" t="s">
        <v>198</v>
      </c>
      <c r="I580" t="s">
        <v>649</v>
      </c>
      <c r="K580" t="s">
        <v>679</v>
      </c>
      <c r="L580" t="s">
        <v>696</v>
      </c>
      <c r="M580">
        <v>36235</v>
      </c>
      <c r="N580" t="s">
        <v>497</v>
      </c>
      <c r="O580" s="7">
        <v>7500</v>
      </c>
      <c r="R580" t="s">
        <v>682</v>
      </c>
      <c r="S580" t="s">
        <v>654</v>
      </c>
      <c r="T580" s="11">
        <v>-3.2500000000000001E-2</v>
      </c>
      <c r="U580" t="s">
        <v>214</v>
      </c>
      <c r="V580" t="s">
        <v>761</v>
      </c>
      <c r="W580" t="s">
        <v>762</v>
      </c>
      <c r="X580" t="s">
        <v>686</v>
      </c>
      <c r="Y580" t="s">
        <v>659</v>
      </c>
      <c r="Z580" t="s">
        <v>687</v>
      </c>
      <c r="AA580">
        <v>96017418</v>
      </c>
      <c r="AB580" t="s">
        <v>507</v>
      </c>
      <c r="AC580">
        <v>57700</v>
      </c>
      <c r="AD580" s="5">
        <v>37043.875</v>
      </c>
      <c r="AE580" s="5">
        <v>37072.875</v>
      </c>
    </row>
    <row r="581" spans="1:31" x14ac:dyDescent="0.25">
      <c r="A581" s="71">
        <f t="shared" si="52"/>
        <v>37040</v>
      </c>
      <c r="B581" s="71" t="str">
        <f t="shared" si="53"/>
        <v>US East Power</v>
      </c>
      <c r="C581" s="72">
        <f t="shared" si="54"/>
        <v>24000</v>
      </c>
      <c r="D581" s="72">
        <f t="shared" si="55"/>
        <v>120</v>
      </c>
      <c r="E581" s="3">
        <v>1304086</v>
      </c>
      <c r="F581" s="5">
        <v>37040.405208333301</v>
      </c>
      <c r="G581" t="s">
        <v>736</v>
      </c>
      <c r="H581" t="s">
        <v>734</v>
      </c>
      <c r="I581" t="s">
        <v>649</v>
      </c>
      <c r="K581" t="s">
        <v>650</v>
      </c>
      <c r="L581" t="s">
        <v>690</v>
      </c>
      <c r="M581">
        <v>33301</v>
      </c>
      <c r="N581" t="s">
        <v>847</v>
      </c>
      <c r="P581" s="7">
        <v>50</v>
      </c>
      <c r="R581" t="s">
        <v>653</v>
      </c>
      <c r="S581" t="s">
        <v>654</v>
      </c>
      <c r="T581" s="11">
        <v>54</v>
      </c>
      <c r="U581" t="s">
        <v>781</v>
      </c>
      <c r="V581" t="s">
        <v>848</v>
      </c>
      <c r="W581" t="s">
        <v>694</v>
      </c>
      <c r="X581" t="s">
        <v>658</v>
      </c>
      <c r="Y581" t="s">
        <v>659</v>
      </c>
      <c r="Z581" t="s">
        <v>660</v>
      </c>
      <c r="AA581">
        <v>96004396</v>
      </c>
      <c r="AB581">
        <v>624526.1</v>
      </c>
      <c r="AC581">
        <v>64245</v>
      </c>
      <c r="AD581" s="5">
        <v>37135.715972222199</v>
      </c>
      <c r="AE581" s="5">
        <v>37164.715972222199</v>
      </c>
    </row>
    <row r="582" spans="1:31" x14ac:dyDescent="0.25">
      <c r="A582" s="71">
        <f t="shared" si="52"/>
        <v>37040</v>
      </c>
      <c r="B582" s="71" t="str">
        <f t="shared" si="53"/>
        <v>Natural Gas</v>
      </c>
      <c r="C582" s="72">
        <f t="shared" si="54"/>
        <v>300000</v>
      </c>
      <c r="D582" s="72">
        <f t="shared" si="55"/>
        <v>75</v>
      </c>
      <c r="E582" s="3">
        <v>1304930</v>
      </c>
      <c r="F582" s="5">
        <v>37040.462893518503</v>
      </c>
      <c r="G582" t="s">
        <v>719</v>
      </c>
      <c r="H582" t="s">
        <v>734</v>
      </c>
      <c r="I582" t="s">
        <v>649</v>
      </c>
      <c r="K582" t="s">
        <v>679</v>
      </c>
      <c r="L582" t="s">
        <v>680</v>
      </c>
      <c r="M582">
        <v>36094</v>
      </c>
      <c r="N582" t="s">
        <v>508</v>
      </c>
      <c r="P582" s="7">
        <v>10000</v>
      </c>
      <c r="R582" t="s">
        <v>682</v>
      </c>
      <c r="S582" t="s">
        <v>654</v>
      </c>
      <c r="T582" s="11">
        <v>-0.01</v>
      </c>
      <c r="U582" t="s">
        <v>760</v>
      </c>
      <c r="V582" t="s">
        <v>926</v>
      </c>
      <c r="W582" t="s">
        <v>927</v>
      </c>
      <c r="X582" t="s">
        <v>686</v>
      </c>
      <c r="Y582" t="s">
        <v>659</v>
      </c>
      <c r="Z582" t="s">
        <v>687</v>
      </c>
      <c r="AA582">
        <v>96045266</v>
      </c>
      <c r="AB582" t="s">
        <v>509</v>
      </c>
      <c r="AC582">
        <v>53350</v>
      </c>
      <c r="AD582" s="5">
        <v>37043.875</v>
      </c>
      <c r="AE582" s="5">
        <v>37072.875</v>
      </c>
    </row>
    <row r="583" spans="1:31" x14ac:dyDescent="0.25">
      <c r="A583" s="71">
        <f t="shared" si="52"/>
        <v>37040</v>
      </c>
      <c r="B583" s="71" t="str">
        <f t="shared" si="53"/>
        <v>Natural Gas</v>
      </c>
      <c r="C583" s="72">
        <f t="shared" si="54"/>
        <v>150000</v>
      </c>
      <c r="D583" s="72">
        <f t="shared" si="55"/>
        <v>37.5</v>
      </c>
      <c r="E583" s="3">
        <v>1304948</v>
      </c>
      <c r="F583" s="5">
        <v>37040.464606481502</v>
      </c>
      <c r="G583" t="s">
        <v>383</v>
      </c>
      <c r="H583" t="s">
        <v>198</v>
      </c>
      <c r="I583" t="s">
        <v>649</v>
      </c>
      <c r="K583" t="s">
        <v>679</v>
      </c>
      <c r="L583" t="s">
        <v>680</v>
      </c>
      <c r="M583">
        <v>47099</v>
      </c>
      <c r="N583" t="s">
        <v>800</v>
      </c>
      <c r="P583" s="7">
        <v>5000</v>
      </c>
      <c r="R583" t="s">
        <v>682</v>
      </c>
      <c r="S583" t="s">
        <v>654</v>
      </c>
      <c r="T583" s="11">
        <v>-3.5000000000000003E-2</v>
      </c>
      <c r="U583" t="s">
        <v>256</v>
      </c>
      <c r="V583" t="s">
        <v>776</v>
      </c>
      <c r="W583" t="s">
        <v>777</v>
      </c>
      <c r="X583" t="s">
        <v>686</v>
      </c>
      <c r="Y583" t="s">
        <v>659</v>
      </c>
      <c r="Z583" t="s">
        <v>687</v>
      </c>
      <c r="AA583">
        <v>96003709</v>
      </c>
      <c r="AB583" t="s">
        <v>510</v>
      </c>
      <c r="AC583">
        <v>51163</v>
      </c>
      <c r="AD583" s="5">
        <v>37043.875</v>
      </c>
      <c r="AE583" s="5">
        <v>37072.875</v>
      </c>
    </row>
    <row r="584" spans="1:31" x14ac:dyDescent="0.25">
      <c r="A584" s="71">
        <f t="shared" si="52"/>
        <v>37040</v>
      </c>
      <c r="B584" s="71" t="str">
        <f t="shared" si="53"/>
        <v>Natural Gas</v>
      </c>
      <c r="C584" s="72">
        <f t="shared" si="54"/>
        <v>90000</v>
      </c>
      <c r="D584" s="72">
        <f t="shared" si="55"/>
        <v>22.5</v>
      </c>
      <c r="E584" s="3">
        <v>1305279</v>
      </c>
      <c r="F584" s="5">
        <v>37040.493414351899</v>
      </c>
      <c r="G584" t="s">
        <v>955</v>
      </c>
      <c r="H584" t="s">
        <v>198</v>
      </c>
      <c r="I584" t="s">
        <v>649</v>
      </c>
      <c r="K584" t="s">
        <v>679</v>
      </c>
      <c r="L584" t="s">
        <v>680</v>
      </c>
      <c r="M584">
        <v>33999</v>
      </c>
      <c r="N584" t="s">
        <v>385</v>
      </c>
      <c r="P584" s="7">
        <v>3000</v>
      </c>
      <c r="R584" t="s">
        <v>682</v>
      </c>
      <c r="S584" t="s">
        <v>654</v>
      </c>
      <c r="T584" s="11">
        <v>3.5000000000000003E-2</v>
      </c>
      <c r="U584" t="s">
        <v>386</v>
      </c>
      <c r="V584" t="s">
        <v>776</v>
      </c>
      <c r="W584" t="s">
        <v>777</v>
      </c>
      <c r="X584" t="s">
        <v>686</v>
      </c>
      <c r="Y584" t="s">
        <v>659</v>
      </c>
      <c r="Z584" t="s">
        <v>687</v>
      </c>
      <c r="AA584">
        <v>96009194</v>
      </c>
      <c r="AB584" t="s">
        <v>511</v>
      </c>
      <c r="AC584">
        <v>3497</v>
      </c>
      <c r="AD584" s="5">
        <v>37043</v>
      </c>
      <c r="AE584" s="5">
        <v>37072</v>
      </c>
    </row>
    <row r="585" spans="1:31" x14ac:dyDescent="0.25">
      <c r="A585" s="71">
        <f t="shared" si="52"/>
        <v>37040</v>
      </c>
      <c r="B585" s="71" t="str">
        <f t="shared" si="53"/>
        <v>Natural Gas</v>
      </c>
      <c r="C585" s="72">
        <f t="shared" si="54"/>
        <v>30750</v>
      </c>
      <c r="D585" s="72">
        <f t="shared" si="55"/>
        <v>7.6875</v>
      </c>
      <c r="E585" s="3">
        <v>1305307</v>
      </c>
      <c r="F585" s="5">
        <v>37040.496724536999</v>
      </c>
      <c r="G585" t="s">
        <v>955</v>
      </c>
      <c r="H585" t="s">
        <v>198</v>
      </c>
      <c r="I585" t="s">
        <v>649</v>
      </c>
      <c r="K585" t="s">
        <v>679</v>
      </c>
      <c r="L585" t="s">
        <v>680</v>
      </c>
      <c r="M585">
        <v>37101</v>
      </c>
      <c r="N585" t="s">
        <v>225</v>
      </c>
      <c r="P585" s="7">
        <v>1025</v>
      </c>
      <c r="R585" t="s">
        <v>682</v>
      </c>
      <c r="S585" t="s">
        <v>654</v>
      </c>
      <c r="T585" s="11">
        <v>-0.1</v>
      </c>
      <c r="U585" t="s">
        <v>190</v>
      </c>
      <c r="V585" t="s">
        <v>926</v>
      </c>
      <c r="W585" t="s">
        <v>927</v>
      </c>
      <c r="X585" t="s">
        <v>686</v>
      </c>
      <c r="Y585" t="s">
        <v>659</v>
      </c>
      <c r="Z585" t="s">
        <v>687</v>
      </c>
      <c r="AA585">
        <v>96009194</v>
      </c>
      <c r="AB585" t="s">
        <v>512</v>
      </c>
      <c r="AC585">
        <v>3497</v>
      </c>
      <c r="AD585" s="5">
        <v>37043.875</v>
      </c>
      <c r="AE585" s="5">
        <v>37072.875</v>
      </c>
    </row>
    <row r="586" spans="1:31" x14ac:dyDescent="0.25">
      <c r="A586" s="71">
        <f t="shared" si="52"/>
        <v>37040</v>
      </c>
      <c r="B586" s="71" t="str">
        <f t="shared" si="53"/>
        <v>US East Power</v>
      </c>
      <c r="C586" s="72">
        <f t="shared" si="54"/>
        <v>292000</v>
      </c>
      <c r="D586" s="72">
        <f t="shared" si="55"/>
        <v>1460</v>
      </c>
      <c r="E586" s="3">
        <v>1305398</v>
      </c>
      <c r="F586" s="5">
        <v>37040.508634259299</v>
      </c>
      <c r="G586" t="s">
        <v>814</v>
      </c>
      <c r="H586" t="s">
        <v>734</v>
      </c>
      <c r="I586" t="s">
        <v>649</v>
      </c>
      <c r="K586" t="s">
        <v>650</v>
      </c>
      <c r="L586" t="s">
        <v>690</v>
      </c>
      <c r="M586">
        <v>28399</v>
      </c>
      <c r="N586" t="s">
        <v>513</v>
      </c>
      <c r="O586" s="7">
        <v>50</v>
      </c>
      <c r="R586" t="s">
        <v>653</v>
      </c>
      <c r="S586" t="s">
        <v>654</v>
      </c>
      <c r="T586" s="11">
        <v>54.9</v>
      </c>
      <c r="U586" t="s">
        <v>781</v>
      </c>
      <c r="V586" t="s">
        <v>848</v>
      </c>
      <c r="W586" t="s">
        <v>694</v>
      </c>
      <c r="X586" t="s">
        <v>658</v>
      </c>
      <c r="Y586" t="s">
        <v>659</v>
      </c>
      <c r="Z586" t="s">
        <v>660</v>
      </c>
      <c r="AA586">
        <v>96057479</v>
      </c>
      <c r="AB586">
        <v>624852.1</v>
      </c>
      <c r="AC586">
        <v>55134</v>
      </c>
      <c r="AD586" s="5">
        <v>37257.715972222199</v>
      </c>
      <c r="AE586" s="5">
        <v>37621.715972222199</v>
      </c>
    </row>
    <row r="587" spans="1:31" x14ac:dyDescent="0.25">
      <c r="A587" s="71">
        <f t="shared" si="52"/>
        <v>37040</v>
      </c>
      <c r="B587" s="71" t="str">
        <f t="shared" si="53"/>
        <v>Natural Gas</v>
      </c>
      <c r="C587" s="72">
        <f t="shared" si="54"/>
        <v>765000</v>
      </c>
      <c r="D587" s="72">
        <f t="shared" si="55"/>
        <v>229.49999999999997</v>
      </c>
      <c r="E587" s="3">
        <v>1305532</v>
      </c>
      <c r="F587" s="5">
        <v>37040.519999999997</v>
      </c>
      <c r="G587" t="s">
        <v>736</v>
      </c>
      <c r="H587" t="s">
        <v>966</v>
      </c>
      <c r="I587" t="s">
        <v>649</v>
      </c>
      <c r="K587" t="s">
        <v>679</v>
      </c>
      <c r="L587" t="s">
        <v>696</v>
      </c>
      <c r="M587">
        <v>49351</v>
      </c>
      <c r="N587" t="s">
        <v>525</v>
      </c>
      <c r="P587" s="7">
        <v>5000</v>
      </c>
      <c r="R587" t="s">
        <v>682</v>
      </c>
      <c r="S587" t="s">
        <v>654</v>
      </c>
      <c r="T587" s="11">
        <v>3.99</v>
      </c>
      <c r="U587" t="s">
        <v>950</v>
      </c>
      <c r="V587" t="s">
        <v>754</v>
      </c>
      <c r="W587" t="s">
        <v>755</v>
      </c>
      <c r="X587" t="s">
        <v>686</v>
      </c>
      <c r="Y587" t="s">
        <v>659</v>
      </c>
      <c r="Z587" t="s">
        <v>687</v>
      </c>
      <c r="AA587">
        <v>95000226</v>
      </c>
      <c r="AB587" t="s">
        <v>526</v>
      </c>
      <c r="AC587">
        <v>64245</v>
      </c>
      <c r="AD587" s="5">
        <v>37043</v>
      </c>
      <c r="AE587" s="5">
        <v>37195</v>
      </c>
    </row>
    <row r="588" spans="1:31" x14ac:dyDescent="0.25">
      <c r="A588" s="71">
        <f t="shared" si="52"/>
        <v>37040</v>
      </c>
      <c r="B588" s="71" t="str">
        <f t="shared" si="53"/>
        <v>Natural Gas</v>
      </c>
      <c r="C588" s="72">
        <f t="shared" si="54"/>
        <v>755000</v>
      </c>
      <c r="D588" s="72">
        <f t="shared" si="55"/>
        <v>226.49999999999997</v>
      </c>
      <c r="E588" s="3">
        <v>1305534</v>
      </c>
      <c r="F588" s="5">
        <v>37040.520162036999</v>
      </c>
      <c r="G588" t="s">
        <v>736</v>
      </c>
      <c r="H588" t="s">
        <v>966</v>
      </c>
      <c r="I588" t="s">
        <v>649</v>
      </c>
      <c r="K588" t="s">
        <v>679</v>
      </c>
      <c r="L588" t="s">
        <v>696</v>
      </c>
      <c r="M588">
        <v>35353</v>
      </c>
      <c r="N588" t="s">
        <v>752</v>
      </c>
      <c r="O588" s="7">
        <v>5000</v>
      </c>
      <c r="R588" t="s">
        <v>682</v>
      </c>
      <c r="S588" t="s">
        <v>654</v>
      </c>
      <c r="T588" s="11">
        <v>4.3849999999999998</v>
      </c>
      <c r="U588" t="s">
        <v>950</v>
      </c>
      <c r="V588" t="s">
        <v>754</v>
      </c>
      <c r="W588" t="s">
        <v>755</v>
      </c>
      <c r="X588" t="s">
        <v>686</v>
      </c>
      <c r="Y588" t="s">
        <v>659</v>
      </c>
      <c r="Z588" t="s">
        <v>687</v>
      </c>
      <c r="AA588">
        <v>95000226</v>
      </c>
      <c r="AB588" t="s">
        <v>527</v>
      </c>
      <c r="AC588">
        <v>64245</v>
      </c>
      <c r="AD588" s="5">
        <v>37196</v>
      </c>
      <c r="AE588" s="5">
        <v>37346</v>
      </c>
    </row>
    <row r="589" spans="1:31" x14ac:dyDescent="0.25">
      <c r="A589" s="71">
        <f t="shared" si="52"/>
        <v>37040</v>
      </c>
      <c r="B589" s="71" t="str">
        <f t="shared" si="53"/>
        <v>Natural Gas</v>
      </c>
      <c r="C589" s="72">
        <f t="shared" si="54"/>
        <v>765000</v>
      </c>
      <c r="D589" s="72">
        <f t="shared" si="55"/>
        <v>229.49999999999997</v>
      </c>
      <c r="E589" s="3">
        <v>1305538</v>
      </c>
      <c r="F589" s="5">
        <v>37040.520300925898</v>
      </c>
      <c r="G589" t="s">
        <v>736</v>
      </c>
      <c r="H589" t="s">
        <v>966</v>
      </c>
      <c r="I589" t="s">
        <v>649</v>
      </c>
      <c r="K589" t="s">
        <v>679</v>
      </c>
      <c r="L589" t="s">
        <v>696</v>
      </c>
      <c r="M589">
        <v>49351</v>
      </c>
      <c r="N589" t="s">
        <v>525</v>
      </c>
      <c r="P589" s="7">
        <v>5000</v>
      </c>
      <c r="R589" t="s">
        <v>682</v>
      </c>
      <c r="S589" t="s">
        <v>654</v>
      </c>
      <c r="T589" s="11">
        <v>3.99</v>
      </c>
      <c r="U589" t="s">
        <v>950</v>
      </c>
      <c r="V589" t="s">
        <v>754</v>
      </c>
      <c r="W589" t="s">
        <v>755</v>
      </c>
      <c r="X589" t="s">
        <v>686</v>
      </c>
      <c r="Y589" t="s">
        <v>659</v>
      </c>
      <c r="Z589" t="s">
        <v>687</v>
      </c>
      <c r="AA589">
        <v>95000226</v>
      </c>
      <c r="AB589" t="s">
        <v>528</v>
      </c>
      <c r="AC589">
        <v>64245</v>
      </c>
      <c r="AD589" s="5">
        <v>37043</v>
      </c>
      <c r="AE589" s="5">
        <v>37195</v>
      </c>
    </row>
    <row r="590" spans="1:31" x14ac:dyDescent="0.25">
      <c r="A590" s="71">
        <f t="shared" si="52"/>
        <v>37040</v>
      </c>
      <c r="B590" s="71" t="str">
        <f t="shared" si="53"/>
        <v>Natural Gas</v>
      </c>
      <c r="C590" s="72">
        <f t="shared" si="54"/>
        <v>755000</v>
      </c>
      <c r="D590" s="72">
        <f t="shared" si="55"/>
        <v>226.49999999999997</v>
      </c>
      <c r="E590" s="3">
        <v>1305542</v>
      </c>
      <c r="F590" s="5">
        <v>37040.5203819444</v>
      </c>
      <c r="G590" t="s">
        <v>736</v>
      </c>
      <c r="H590" t="s">
        <v>966</v>
      </c>
      <c r="I590" t="s">
        <v>649</v>
      </c>
      <c r="K590" t="s">
        <v>679</v>
      </c>
      <c r="L590" t="s">
        <v>696</v>
      </c>
      <c r="M590">
        <v>35353</v>
      </c>
      <c r="N590" t="s">
        <v>752</v>
      </c>
      <c r="O590" s="7">
        <v>5000</v>
      </c>
      <c r="R590" t="s">
        <v>682</v>
      </c>
      <c r="S590" t="s">
        <v>654</v>
      </c>
      <c r="T590" s="11">
        <v>4.3849999999999998</v>
      </c>
      <c r="U590" t="s">
        <v>950</v>
      </c>
      <c r="V590" t="s">
        <v>754</v>
      </c>
      <c r="W590" t="s">
        <v>755</v>
      </c>
      <c r="X590" t="s">
        <v>686</v>
      </c>
      <c r="Y590" t="s">
        <v>659</v>
      </c>
      <c r="Z590" t="s">
        <v>687</v>
      </c>
      <c r="AA590">
        <v>95000226</v>
      </c>
      <c r="AB590" t="s">
        <v>529</v>
      </c>
      <c r="AC590">
        <v>64245</v>
      </c>
      <c r="AD590" s="5">
        <v>37196</v>
      </c>
      <c r="AE590" s="5">
        <v>37346</v>
      </c>
    </row>
    <row r="591" spans="1:31" x14ac:dyDescent="0.25">
      <c r="A591" s="71">
        <f t="shared" si="52"/>
        <v>37040</v>
      </c>
      <c r="B591" s="71" t="str">
        <f t="shared" si="53"/>
        <v>US East Power</v>
      </c>
      <c r="C591" s="72">
        <f t="shared" si="54"/>
        <v>4000</v>
      </c>
      <c r="D591" s="72">
        <f t="shared" si="55"/>
        <v>20</v>
      </c>
      <c r="E591" s="3">
        <v>1305639</v>
      </c>
      <c r="F591" s="5">
        <v>37040.527615740699</v>
      </c>
      <c r="G591" t="s">
        <v>814</v>
      </c>
      <c r="H591" t="s">
        <v>648</v>
      </c>
      <c r="I591" t="s">
        <v>649</v>
      </c>
      <c r="K591" t="s">
        <v>650</v>
      </c>
      <c r="L591" t="s">
        <v>690</v>
      </c>
      <c r="M591">
        <v>51148</v>
      </c>
      <c r="N591" t="s">
        <v>399</v>
      </c>
      <c r="O591" s="7">
        <v>50</v>
      </c>
      <c r="R591" t="s">
        <v>653</v>
      </c>
      <c r="S591" t="s">
        <v>654</v>
      </c>
      <c r="T591" s="11">
        <v>56</v>
      </c>
      <c r="U591" t="s">
        <v>373</v>
      </c>
      <c r="V591" t="s">
        <v>710</v>
      </c>
      <c r="W591" t="s">
        <v>711</v>
      </c>
      <c r="X591" t="s">
        <v>658</v>
      </c>
      <c r="Y591" t="s">
        <v>659</v>
      </c>
      <c r="Z591" t="s">
        <v>660</v>
      </c>
      <c r="AA591">
        <v>96057479</v>
      </c>
      <c r="AB591">
        <v>624897.1</v>
      </c>
      <c r="AC591">
        <v>55134</v>
      </c>
      <c r="AD591" s="5">
        <v>37046.875</v>
      </c>
      <c r="AE591" s="5">
        <v>37050.875</v>
      </c>
    </row>
    <row r="592" spans="1:31" x14ac:dyDescent="0.25">
      <c r="A592" s="71">
        <f t="shared" si="52"/>
        <v>37040</v>
      </c>
      <c r="B592" s="71" t="str">
        <f t="shared" si="53"/>
        <v>Natural Gas</v>
      </c>
      <c r="C592" s="72">
        <f t="shared" si="54"/>
        <v>3775000</v>
      </c>
      <c r="D592" s="72">
        <f t="shared" si="55"/>
        <v>943.75</v>
      </c>
      <c r="E592" s="3">
        <v>1305708</v>
      </c>
      <c r="F592" s="5">
        <v>37040.531527777799</v>
      </c>
      <c r="G592" t="s">
        <v>719</v>
      </c>
      <c r="H592" t="s">
        <v>734</v>
      </c>
      <c r="I592" t="s">
        <v>649</v>
      </c>
      <c r="K592" t="s">
        <v>679</v>
      </c>
      <c r="L592" t="s">
        <v>680</v>
      </c>
      <c r="M592">
        <v>49191</v>
      </c>
      <c r="N592" t="s">
        <v>530</v>
      </c>
      <c r="O592" s="7">
        <v>25000</v>
      </c>
      <c r="R592" t="s">
        <v>682</v>
      </c>
      <c r="S592" t="s">
        <v>654</v>
      </c>
      <c r="T592" s="11">
        <v>-1.2500000000000001E-2</v>
      </c>
      <c r="U592" t="s">
        <v>925</v>
      </c>
      <c r="V592" t="s">
        <v>926</v>
      </c>
      <c r="W592" t="s">
        <v>927</v>
      </c>
      <c r="X592" t="s">
        <v>686</v>
      </c>
      <c r="Y592" t="s">
        <v>659</v>
      </c>
      <c r="Z592" t="s">
        <v>687</v>
      </c>
      <c r="AA592">
        <v>96045266</v>
      </c>
      <c r="AB592" t="s">
        <v>531</v>
      </c>
      <c r="AC592">
        <v>53350</v>
      </c>
      <c r="AD592" s="5">
        <v>37196.649305555598</v>
      </c>
      <c r="AE592" s="5">
        <v>37346.649305555598</v>
      </c>
    </row>
    <row r="593" spans="1:31" x14ac:dyDescent="0.25">
      <c r="A593" s="71">
        <f t="shared" si="52"/>
        <v>37040</v>
      </c>
      <c r="B593" s="71" t="str">
        <f t="shared" si="53"/>
        <v>Natural Gas</v>
      </c>
      <c r="C593" s="72">
        <f t="shared" si="54"/>
        <v>150000</v>
      </c>
      <c r="D593" s="72">
        <f t="shared" si="55"/>
        <v>44.999999999999993</v>
      </c>
      <c r="E593" s="3">
        <v>1305747</v>
      </c>
      <c r="F593" s="5">
        <v>37040.533587963</v>
      </c>
      <c r="G593" t="s">
        <v>963</v>
      </c>
      <c r="H593" t="s">
        <v>648</v>
      </c>
      <c r="I593" t="s">
        <v>649</v>
      </c>
      <c r="K593" t="s">
        <v>679</v>
      </c>
      <c r="L593" t="s">
        <v>680</v>
      </c>
      <c r="M593">
        <v>36135</v>
      </c>
      <c r="N593" t="s">
        <v>255</v>
      </c>
      <c r="P593" s="7">
        <v>5000</v>
      </c>
      <c r="R593" t="s">
        <v>682</v>
      </c>
      <c r="S593" t="s">
        <v>654</v>
      </c>
      <c r="T593" s="11">
        <v>-1.1850000000000001</v>
      </c>
      <c r="U593" t="s">
        <v>484</v>
      </c>
      <c r="V593" t="s">
        <v>714</v>
      </c>
      <c r="W593" t="s">
        <v>750</v>
      </c>
      <c r="X593" t="s">
        <v>686</v>
      </c>
      <c r="Y593" t="s">
        <v>659</v>
      </c>
      <c r="Z593" t="s">
        <v>687</v>
      </c>
      <c r="AA593">
        <v>95000337</v>
      </c>
      <c r="AB593" t="s">
        <v>532</v>
      </c>
      <c r="AC593">
        <v>687</v>
      </c>
      <c r="AD593" s="5">
        <v>37043.875</v>
      </c>
      <c r="AE593" s="5">
        <v>37072.875</v>
      </c>
    </row>
    <row r="594" spans="1:31" x14ac:dyDescent="0.25">
      <c r="A594" s="71">
        <f t="shared" si="52"/>
        <v>37040</v>
      </c>
      <c r="B594" s="71" t="str">
        <f t="shared" si="53"/>
        <v>US East Power</v>
      </c>
      <c r="C594" s="72">
        <f t="shared" si="54"/>
        <v>24000</v>
      </c>
      <c r="D594" s="72">
        <f t="shared" si="55"/>
        <v>120</v>
      </c>
      <c r="E594" s="3">
        <v>1305827</v>
      </c>
      <c r="F594" s="5">
        <v>37040.536527777796</v>
      </c>
      <c r="G594" t="s">
        <v>902</v>
      </c>
      <c r="H594" t="s">
        <v>238</v>
      </c>
      <c r="I594" t="s">
        <v>649</v>
      </c>
      <c r="K594" t="s">
        <v>650</v>
      </c>
      <c r="L594" t="s">
        <v>59</v>
      </c>
      <c r="M594">
        <v>34800</v>
      </c>
      <c r="N594" t="s">
        <v>296</v>
      </c>
      <c r="O594" s="7">
        <v>50</v>
      </c>
      <c r="R594" t="s">
        <v>653</v>
      </c>
      <c r="S594" t="s">
        <v>654</v>
      </c>
      <c r="T594" s="11">
        <v>45.75</v>
      </c>
      <c r="U594" t="s">
        <v>424</v>
      </c>
      <c r="V594" t="s">
        <v>94</v>
      </c>
      <c r="W594" t="s">
        <v>95</v>
      </c>
      <c r="X594" t="s">
        <v>658</v>
      </c>
      <c r="Y594" t="s">
        <v>659</v>
      </c>
      <c r="Z594" t="s">
        <v>660</v>
      </c>
      <c r="AA594">
        <v>96060365</v>
      </c>
      <c r="AB594">
        <v>624934.1</v>
      </c>
      <c r="AC594">
        <v>12</v>
      </c>
      <c r="AD594" s="5">
        <v>37135</v>
      </c>
      <c r="AE594" s="5">
        <v>37164</v>
      </c>
    </row>
    <row r="595" spans="1:31" x14ac:dyDescent="0.25">
      <c r="A595" s="71">
        <f t="shared" si="52"/>
        <v>37040</v>
      </c>
      <c r="B595" s="71" t="str">
        <f t="shared" si="53"/>
        <v>Natural Gas</v>
      </c>
      <c r="C595" s="72">
        <f t="shared" si="54"/>
        <v>300000</v>
      </c>
      <c r="D595" s="72">
        <f t="shared" si="55"/>
        <v>75</v>
      </c>
      <c r="E595" s="3">
        <v>1305952</v>
      </c>
      <c r="F595" s="5">
        <v>37040.539942129602</v>
      </c>
      <c r="G595" t="s">
        <v>963</v>
      </c>
      <c r="H595" t="s">
        <v>198</v>
      </c>
      <c r="I595" t="s">
        <v>649</v>
      </c>
      <c r="K595" t="s">
        <v>679</v>
      </c>
      <c r="L595" t="s">
        <v>680</v>
      </c>
      <c r="M595">
        <v>38615</v>
      </c>
      <c r="N595" t="s">
        <v>533</v>
      </c>
      <c r="P595" s="7">
        <v>10000</v>
      </c>
      <c r="R595" t="s">
        <v>682</v>
      </c>
      <c r="S595" t="s">
        <v>654</v>
      </c>
      <c r="T595" s="11">
        <v>-0.11</v>
      </c>
      <c r="U595" t="s">
        <v>276</v>
      </c>
      <c r="V595" t="s">
        <v>761</v>
      </c>
      <c r="W595" t="s">
        <v>762</v>
      </c>
      <c r="X595" t="s">
        <v>686</v>
      </c>
      <c r="Y595" t="s">
        <v>659</v>
      </c>
      <c r="Z595" t="s">
        <v>687</v>
      </c>
      <c r="AA595">
        <v>95000337</v>
      </c>
      <c r="AB595" t="s">
        <v>534</v>
      </c>
      <c r="AC595">
        <v>687</v>
      </c>
      <c r="AD595" s="5">
        <v>37043.875</v>
      </c>
      <c r="AE595" s="5">
        <v>37072.875</v>
      </c>
    </row>
    <row r="596" spans="1:31" x14ac:dyDescent="0.25">
      <c r="A596" s="71">
        <f t="shared" si="52"/>
        <v>37040</v>
      </c>
      <c r="B596" s="71" t="str">
        <f t="shared" si="53"/>
        <v>Natural Gas</v>
      </c>
      <c r="C596" s="72">
        <f t="shared" si="54"/>
        <v>300000</v>
      </c>
      <c r="D596" s="72">
        <f t="shared" si="55"/>
        <v>75</v>
      </c>
      <c r="E596" s="3">
        <v>1305992</v>
      </c>
      <c r="F596" s="5">
        <v>37040.541539351798</v>
      </c>
      <c r="G596" t="s">
        <v>963</v>
      </c>
      <c r="H596" t="s">
        <v>198</v>
      </c>
      <c r="I596" t="s">
        <v>649</v>
      </c>
      <c r="K596" t="s">
        <v>679</v>
      </c>
      <c r="L596" t="s">
        <v>680</v>
      </c>
      <c r="M596">
        <v>38615</v>
      </c>
      <c r="N596" t="s">
        <v>533</v>
      </c>
      <c r="P596" s="7">
        <v>10000</v>
      </c>
      <c r="R596" t="s">
        <v>682</v>
      </c>
      <c r="S596" t="s">
        <v>654</v>
      </c>
      <c r="T596" s="11">
        <v>-0.105</v>
      </c>
      <c r="U596" t="s">
        <v>276</v>
      </c>
      <c r="V596" t="s">
        <v>761</v>
      </c>
      <c r="W596" t="s">
        <v>762</v>
      </c>
      <c r="X596" t="s">
        <v>686</v>
      </c>
      <c r="Y596" t="s">
        <v>659</v>
      </c>
      <c r="Z596" t="s">
        <v>687</v>
      </c>
      <c r="AA596">
        <v>95000337</v>
      </c>
      <c r="AB596" t="s">
        <v>535</v>
      </c>
      <c r="AC596">
        <v>687</v>
      </c>
      <c r="AD596" s="5">
        <v>37043.875</v>
      </c>
      <c r="AE596" s="5">
        <v>37072.875</v>
      </c>
    </row>
    <row r="597" spans="1:31" x14ac:dyDescent="0.25">
      <c r="A597" s="71">
        <f t="shared" si="52"/>
        <v>37040</v>
      </c>
      <c r="B597" s="71" t="str">
        <f t="shared" si="53"/>
        <v>Natural Gas</v>
      </c>
      <c r="C597" s="72">
        <f t="shared" si="54"/>
        <v>300000</v>
      </c>
      <c r="D597" s="72">
        <f t="shared" si="55"/>
        <v>75</v>
      </c>
      <c r="E597" s="3">
        <v>1306037</v>
      </c>
      <c r="F597" s="5">
        <v>37040.542719907397</v>
      </c>
      <c r="G597" t="s">
        <v>963</v>
      </c>
      <c r="H597" t="s">
        <v>198</v>
      </c>
      <c r="I597" t="s">
        <v>649</v>
      </c>
      <c r="K597" t="s">
        <v>679</v>
      </c>
      <c r="L597" t="s">
        <v>680</v>
      </c>
      <c r="M597">
        <v>38615</v>
      </c>
      <c r="N597" t="s">
        <v>533</v>
      </c>
      <c r="P597" s="7">
        <v>10000</v>
      </c>
      <c r="R597" t="s">
        <v>682</v>
      </c>
      <c r="S597" t="s">
        <v>654</v>
      </c>
      <c r="T597" s="11">
        <v>-0.1</v>
      </c>
      <c r="U597" t="s">
        <v>276</v>
      </c>
      <c r="V597" t="s">
        <v>761</v>
      </c>
      <c r="W597" t="s">
        <v>762</v>
      </c>
      <c r="X597" t="s">
        <v>686</v>
      </c>
      <c r="Y597" t="s">
        <v>659</v>
      </c>
      <c r="Z597" t="s">
        <v>687</v>
      </c>
      <c r="AA597">
        <v>95000337</v>
      </c>
      <c r="AB597" t="s">
        <v>536</v>
      </c>
      <c r="AC597">
        <v>687</v>
      </c>
      <c r="AD597" s="5">
        <v>37043.875</v>
      </c>
      <c r="AE597" s="5">
        <v>37072.875</v>
      </c>
    </row>
    <row r="598" spans="1:31" x14ac:dyDescent="0.25">
      <c r="A598" s="71">
        <f t="shared" si="52"/>
        <v>37040</v>
      </c>
      <c r="B598" s="71" t="str">
        <f t="shared" si="53"/>
        <v>Natural Gas</v>
      </c>
      <c r="C598" s="72">
        <f t="shared" si="54"/>
        <v>300000</v>
      </c>
      <c r="D598" s="72">
        <f t="shared" si="55"/>
        <v>75</v>
      </c>
      <c r="E598" s="3">
        <v>1306042</v>
      </c>
      <c r="F598" s="5">
        <v>37040.542928240699</v>
      </c>
      <c r="G598" t="s">
        <v>491</v>
      </c>
      <c r="H598" t="s">
        <v>734</v>
      </c>
      <c r="I598" t="s">
        <v>649</v>
      </c>
      <c r="K598" t="s">
        <v>679</v>
      </c>
      <c r="L598" t="s">
        <v>696</v>
      </c>
      <c r="M598">
        <v>36249</v>
      </c>
      <c r="N598" t="s">
        <v>537</v>
      </c>
      <c r="P598" s="7">
        <v>10000</v>
      </c>
      <c r="R598" t="s">
        <v>682</v>
      </c>
      <c r="S598" t="s">
        <v>654</v>
      </c>
      <c r="T598" s="11">
        <v>-0.02</v>
      </c>
      <c r="U598" t="s">
        <v>760</v>
      </c>
      <c r="V598" t="s">
        <v>806</v>
      </c>
      <c r="W598" t="s">
        <v>798</v>
      </c>
      <c r="X598" t="s">
        <v>686</v>
      </c>
      <c r="Y598" t="s">
        <v>659</v>
      </c>
      <c r="Z598" t="s">
        <v>687</v>
      </c>
      <c r="AB598" t="s">
        <v>538</v>
      </c>
      <c r="AC598">
        <v>63597</v>
      </c>
      <c r="AD598" s="5">
        <v>37043.875</v>
      </c>
      <c r="AE598" s="5">
        <v>37072.875</v>
      </c>
    </row>
    <row r="599" spans="1:31" x14ac:dyDescent="0.25">
      <c r="A599" s="71">
        <f t="shared" si="52"/>
        <v>37040</v>
      </c>
      <c r="B599" s="71" t="str">
        <f t="shared" si="53"/>
        <v>Natural Gas</v>
      </c>
      <c r="C599" s="72">
        <f t="shared" si="54"/>
        <v>300000</v>
      </c>
      <c r="D599" s="72">
        <f t="shared" si="55"/>
        <v>75</v>
      </c>
      <c r="E599" s="3">
        <v>1306100</v>
      </c>
      <c r="F599" s="5">
        <v>37040.544861111099</v>
      </c>
      <c r="G599" t="s">
        <v>963</v>
      </c>
      <c r="H599" t="s">
        <v>198</v>
      </c>
      <c r="I599" t="s">
        <v>649</v>
      </c>
      <c r="K599" t="s">
        <v>679</v>
      </c>
      <c r="L599" t="s">
        <v>680</v>
      </c>
      <c r="M599">
        <v>38615</v>
      </c>
      <c r="N599" t="s">
        <v>533</v>
      </c>
      <c r="P599" s="7">
        <v>10000</v>
      </c>
      <c r="R599" t="s">
        <v>682</v>
      </c>
      <c r="S599" t="s">
        <v>654</v>
      </c>
      <c r="T599" s="11">
        <v>-0.1</v>
      </c>
      <c r="U599" t="s">
        <v>276</v>
      </c>
      <c r="V599" t="s">
        <v>761</v>
      </c>
      <c r="W599" t="s">
        <v>762</v>
      </c>
      <c r="X599" t="s">
        <v>686</v>
      </c>
      <c r="Y599" t="s">
        <v>659</v>
      </c>
      <c r="Z599" t="s">
        <v>687</v>
      </c>
      <c r="AA599">
        <v>95000337</v>
      </c>
      <c r="AB599" t="s">
        <v>539</v>
      </c>
      <c r="AC599">
        <v>687</v>
      </c>
      <c r="AD599" s="5">
        <v>37043.875</v>
      </c>
      <c r="AE599" s="5">
        <v>37072.875</v>
      </c>
    </row>
    <row r="600" spans="1:31" x14ac:dyDescent="0.25">
      <c r="A600" s="71">
        <f t="shared" si="52"/>
        <v>37040</v>
      </c>
      <c r="B600" s="71" t="str">
        <f t="shared" si="53"/>
        <v>Natural Gas</v>
      </c>
      <c r="C600" s="72">
        <f t="shared" si="54"/>
        <v>300000</v>
      </c>
      <c r="D600" s="72">
        <f t="shared" si="55"/>
        <v>75</v>
      </c>
      <c r="E600" s="3">
        <v>1306255</v>
      </c>
      <c r="F600" s="5">
        <v>37040.553194444401</v>
      </c>
      <c r="G600" t="s">
        <v>963</v>
      </c>
      <c r="H600" t="s">
        <v>198</v>
      </c>
      <c r="I600" t="s">
        <v>649</v>
      </c>
      <c r="K600" t="s">
        <v>679</v>
      </c>
      <c r="L600" t="s">
        <v>680</v>
      </c>
      <c r="M600">
        <v>38615</v>
      </c>
      <c r="N600" t="s">
        <v>533</v>
      </c>
      <c r="P600" s="7">
        <v>10000</v>
      </c>
      <c r="R600" t="s">
        <v>682</v>
      </c>
      <c r="S600" t="s">
        <v>654</v>
      </c>
      <c r="T600" s="11">
        <v>-0.1</v>
      </c>
      <c r="U600" t="s">
        <v>276</v>
      </c>
      <c r="V600" t="s">
        <v>761</v>
      </c>
      <c r="W600" t="s">
        <v>762</v>
      </c>
      <c r="X600" t="s">
        <v>686</v>
      </c>
      <c r="Y600" t="s">
        <v>659</v>
      </c>
      <c r="Z600" t="s">
        <v>687</v>
      </c>
      <c r="AA600">
        <v>95000337</v>
      </c>
      <c r="AB600" t="s">
        <v>540</v>
      </c>
      <c r="AC600">
        <v>687</v>
      </c>
      <c r="AD600" s="5">
        <v>37043.875</v>
      </c>
      <c r="AE600" s="5">
        <v>37072.875</v>
      </c>
    </row>
    <row r="601" spans="1:31" x14ac:dyDescent="0.25">
      <c r="A601" s="71">
        <f t="shared" si="52"/>
        <v>37040</v>
      </c>
      <c r="B601" s="71" t="str">
        <f t="shared" si="53"/>
        <v>US East Power</v>
      </c>
      <c r="C601" s="72">
        <f t="shared" si="54"/>
        <v>4000</v>
      </c>
      <c r="D601" s="72">
        <f t="shared" si="55"/>
        <v>20</v>
      </c>
      <c r="E601" s="3">
        <v>1306332</v>
      </c>
      <c r="F601" s="5">
        <v>37040.558923611097</v>
      </c>
      <c r="G601" t="s">
        <v>782</v>
      </c>
      <c r="H601" t="s">
        <v>648</v>
      </c>
      <c r="I601" t="s">
        <v>649</v>
      </c>
      <c r="K601" t="s">
        <v>650</v>
      </c>
      <c r="L601" t="s">
        <v>690</v>
      </c>
      <c r="M601">
        <v>29083</v>
      </c>
      <c r="N601" t="s">
        <v>474</v>
      </c>
      <c r="P601" s="7">
        <v>50</v>
      </c>
      <c r="R601" t="s">
        <v>653</v>
      </c>
      <c r="S601" t="s">
        <v>654</v>
      </c>
      <c r="T601" s="11">
        <v>57.75</v>
      </c>
      <c r="U601" t="s">
        <v>375</v>
      </c>
      <c r="V601" t="s">
        <v>789</v>
      </c>
      <c r="W601" t="s">
        <v>706</v>
      </c>
      <c r="X601" t="s">
        <v>658</v>
      </c>
      <c r="Y601" t="s">
        <v>659</v>
      </c>
      <c r="Z601" t="s">
        <v>660</v>
      </c>
      <c r="AB601">
        <v>625000.1</v>
      </c>
      <c r="AC601">
        <v>5607</v>
      </c>
      <c r="AD601" s="5">
        <v>37046.875</v>
      </c>
      <c r="AE601" s="5">
        <v>37050.875</v>
      </c>
    </row>
    <row r="602" spans="1:31" x14ac:dyDescent="0.25">
      <c r="A602" s="71">
        <f t="shared" si="52"/>
        <v>37040</v>
      </c>
      <c r="B602" s="71" t="str">
        <f t="shared" si="53"/>
        <v>US East Power</v>
      </c>
      <c r="C602" s="72">
        <f t="shared" si="54"/>
        <v>47200</v>
      </c>
      <c r="D602" s="72">
        <f t="shared" si="55"/>
        <v>236</v>
      </c>
      <c r="E602" s="3">
        <v>1306339</v>
      </c>
      <c r="F602" s="5">
        <v>37040.559525463003</v>
      </c>
      <c r="G602" t="s">
        <v>902</v>
      </c>
      <c r="H602" t="s">
        <v>238</v>
      </c>
      <c r="I602" t="s">
        <v>649</v>
      </c>
      <c r="K602" t="s">
        <v>650</v>
      </c>
      <c r="L602" t="s">
        <v>690</v>
      </c>
      <c r="M602">
        <v>33296</v>
      </c>
      <c r="N602" t="s">
        <v>541</v>
      </c>
      <c r="O602" s="7">
        <v>50</v>
      </c>
      <c r="R602" t="s">
        <v>653</v>
      </c>
      <c r="S602" t="s">
        <v>654</v>
      </c>
      <c r="T602" s="11">
        <v>40.5</v>
      </c>
      <c r="U602" t="s">
        <v>424</v>
      </c>
      <c r="V602" t="s">
        <v>250</v>
      </c>
      <c r="W602" t="s">
        <v>87</v>
      </c>
      <c r="X602" t="s">
        <v>658</v>
      </c>
      <c r="Y602" t="s">
        <v>659</v>
      </c>
      <c r="Z602" t="s">
        <v>660</v>
      </c>
      <c r="AA602">
        <v>96060365</v>
      </c>
      <c r="AB602">
        <v>625002.1</v>
      </c>
      <c r="AC602">
        <v>12</v>
      </c>
      <c r="AD602" s="5">
        <v>37257.594444444403</v>
      </c>
      <c r="AE602" s="5">
        <v>37315.594444444403</v>
      </c>
    </row>
    <row r="603" spans="1:31" x14ac:dyDescent="0.25">
      <c r="A603" s="71">
        <f t="shared" si="52"/>
        <v>37040</v>
      </c>
      <c r="B603" s="71" t="str">
        <f t="shared" si="53"/>
        <v>Natural Gas</v>
      </c>
      <c r="C603" s="72">
        <f t="shared" si="54"/>
        <v>1500000</v>
      </c>
      <c r="D603" s="72">
        <f t="shared" si="55"/>
        <v>375</v>
      </c>
      <c r="E603" s="3">
        <v>1306365</v>
      </c>
      <c r="F603" s="5">
        <v>37040.5625</v>
      </c>
      <c r="G603" t="s">
        <v>719</v>
      </c>
      <c r="H603" t="s">
        <v>734</v>
      </c>
      <c r="I603" t="s">
        <v>649</v>
      </c>
      <c r="K603" t="s">
        <v>679</v>
      </c>
      <c r="L603" t="s">
        <v>680</v>
      </c>
      <c r="M603">
        <v>33999</v>
      </c>
      <c r="N603" t="s">
        <v>385</v>
      </c>
      <c r="O603" s="7">
        <v>50000</v>
      </c>
      <c r="R603" t="s">
        <v>682</v>
      </c>
      <c r="S603" t="s">
        <v>654</v>
      </c>
      <c r="T603" s="11">
        <v>3.5000000000000003E-2</v>
      </c>
      <c r="U603" t="s">
        <v>925</v>
      </c>
      <c r="V603" t="s">
        <v>776</v>
      </c>
      <c r="W603" t="s">
        <v>777</v>
      </c>
      <c r="X603" t="s">
        <v>686</v>
      </c>
      <c r="Y603" t="s">
        <v>659</v>
      </c>
      <c r="Z603" t="s">
        <v>687</v>
      </c>
      <c r="AA603">
        <v>96045266</v>
      </c>
      <c r="AB603" t="s">
        <v>542</v>
      </c>
      <c r="AC603">
        <v>53350</v>
      </c>
      <c r="AD603" s="5">
        <v>37043</v>
      </c>
      <c r="AE603" s="5">
        <v>37072</v>
      </c>
    </row>
    <row r="604" spans="1:31" x14ac:dyDescent="0.25">
      <c r="A604" s="71">
        <f t="shared" si="52"/>
        <v>37040</v>
      </c>
      <c r="B604" s="71" t="str">
        <f t="shared" si="53"/>
        <v>US West Power</v>
      </c>
      <c r="C604" s="72">
        <f t="shared" si="54"/>
        <v>12000</v>
      </c>
      <c r="D604" s="72">
        <f t="shared" si="55"/>
        <v>90</v>
      </c>
      <c r="E604" s="3">
        <v>1306447</v>
      </c>
      <c r="F604" s="5">
        <v>37040.565821759301</v>
      </c>
      <c r="G604" t="s">
        <v>814</v>
      </c>
      <c r="H604" t="s">
        <v>648</v>
      </c>
      <c r="I604" t="s">
        <v>649</v>
      </c>
      <c r="K604" t="s">
        <v>650</v>
      </c>
      <c r="L604" t="s">
        <v>662</v>
      </c>
      <c r="M604">
        <v>40559</v>
      </c>
      <c r="N604" t="s">
        <v>543</v>
      </c>
      <c r="P604" s="7">
        <v>25</v>
      </c>
      <c r="R604" t="s">
        <v>653</v>
      </c>
      <c r="S604" t="s">
        <v>654</v>
      </c>
      <c r="T604" s="11">
        <v>204</v>
      </c>
      <c r="U604" t="s">
        <v>378</v>
      </c>
      <c r="V604" t="s">
        <v>664</v>
      </c>
      <c r="W604" t="s">
        <v>665</v>
      </c>
      <c r="X604" t="s">
        <v>658</v>
      </c>
      <c r="Y604" t="s">
        <v>659</v>
      </c>
      <c r="Z604" t="s">
        <v>660</v>
      </c>
      <c r="AA604">
        <v>96057479</v>
      </c>
      <c r="AB604">
        <v>625034.1</v>
      </c>
      <c r="AC604">
        <v>55134</v>
      </c>
      <c r="AD604" s="5">
        <v>37135.875</v>
      </c>
      <c r="AE604" s="5">
        <v>37164.875</v>
      </c>
    </row>
    <row r="605" spans="1:31" x14ac:dyDescent="0.25">
      <c r="A605" s="71">
        <f t="shared" si="52"/>
        <v>37040</v>
      </c>
      <c r="B605" s="71" t="str">
        <f t="shared" si="53"/>
        <v>Natural Gas</v>
      </c>
      <c r="C605" s="72">
        <f t="shared" si="54"/>
        <v>150000</v>
      </c>
      <c r="D605" s="72">
        <f t="shared" si="55"/>
        <v>44.999999999999993</v>
      </c>
      <c r="E605" s="3">
        <v>1306472</v>
      </c>
      <c r="F605" s="5">
        <v>37040.567094907397</v>
      </c>
      <c r="G605" t="s">
        <v>963</v>
      </c>
      <c r="H605" t="s">
        <v>648</v>
      </c>
      <c r="I605" t="s">
        <v>649</v>
      </c>
      <c r="K605" t="s">
        <v>679</v>
      </c>
      <c r="L605" t="s">
        <v>680</v>
      </c>
      <c r="M605">
        <v>36135</v>
      </c>
      <c r="N605" t="s">
        <v>255</v>
      </c>
      <c r="P605" s="7">
        <v>5000</v>
      </c>
      <c r="R605" t="s">
        <v>682</v>
      </c>
      <c r="S605" t="s">
        <v>654</v>
      </c>
      <c r="T605" s="11">
        <v>-1.1299999999999999</v>
      </c>
      <c r="U605" t="s">
        <v>484</v>
      </c>
      <c r="V605" t="s">
        <v>714</v>
      </c>
      <c r="W605" t="s">
        <v>750</v>
      </c>
      <c r="X605" t="s">
        <v>686</v>
      </c>
      <c r="Y605" t="s">
        <v>659</v>
      </c>
      <c r="Z605" t="s">
        <v>687</v>
      </c>
      <c r="AA605">
        <v>95000337</v>
      </c>
      <c r="AB605" t="s">
        <v>544</v>
      </c>
      <c r="AC605">
        <v>687</v>
      </c>
      <c r="AD605" s="5">
        <v>37043.875</v>
      </c>
      <c r="AE605" s="5">
        <v>37072.875</v>
      </c>
    </row>
    <row r="606" spans="1:31" x14ac:dyDescent="0.25">
      <c r="A606" s="71">
        <f t="shared" si="52"/>
        <v>37040</v>
      </c>
      <c r="B606" s="71" t="str">
        <f t="shared" si="53"/>
        <v>US West Power</v>
      </c>
      <c r="C606" s="72">
        <f t="shared" si="54"/>
        <v>12000</v>
      </c>
      <c r="D606" s="72">
        <f t="shared" si="55"/>
        <v>90</v>
      </c>
      <c r="E606" s="3">
        <v>1306879</v>
      </c>
      <c r="F606" s="5">
        <v>37040.586678240703</v>
      </c>
      <c r="G606" t="s">
        <v>647</v>
      </c>
      <c r="H606" t="s">
        <v>648</v>
      </c>
      <c r="I606" t="s">
        <v>649</v>
      </c>
      <c r="K606" t="s">
        <v>650</v>
      </c>
      <c r="L606" t="s">
        <v>651</v>
      </c>
      <c r="M606">
        <v>40719</v>
      </c>
      <c r="N606" t="s">
        <v>10</v>
      </c>
      <c r="O606" s="7">
        <v>25</v>
      </c>
      <c r="R606" t="s">
        <v>653</v>
      </c>
      <c r="S606" t="s">
        <v>654</v>
      </c>
      <c r="T606" s="11">
        <v>205</v>
      </c>
      <c r="U606" t="s">
        <v>378</v>
      </c>
      <c r="V606" t="s">
        <v>11</v>
      </c>
      <c r="W606" t="s">
        <v>657</v>
      </c>
      <c r="X606" t="s">
        <v>658</v>
      </c>
      <c r="Y606" t="s">
        <v>659</v>
      </c>
      <c r="Z606" t="s">
        <v>660</v>
      </c>
      <c r="AA606">
        <v>96004354</v>
      </c>
      <c r="AB606">
        <v>625100.1</v>
      </c>
      <c r="AC606">
        <v>29605</v>
      </c>
      <c r="AD606" s="5">
        <v>37135.875</v>
      </c>
      <c r="AE606" s="5">
        <v>37164.875</v>
      </c>
    </row>
    <row r="607" spans="1:31" x14ac:dyDescent="0.25">
      <c r="A607" s="71">
        <f t="shared" si="52"/>
        <v>37040</v>
      </c>
      <c r="B607" s="71" t="str">
        <f t="shared" si="53"/>
        <v>Natural Gas</v>
      </c>
      <c r="C607" s="72">
        <f t="shared" si="54"/>
        <v>1230000</v>
      </c>
      <c r="D607" s="72">
        <f t="shared" si="55"/>
        <v>307.5</v>
      </c>
      <c r="E607" s="3">
        <v>1307043</v>
      </c>
      <c r="F607" s="5">
        <v>37040.5944212963</v>
      </c>
      <c r="G607" t="s">
        <v>719</v>
      </c>
      <c r="H607" t="s">
        <v>734</v>
      </c>
      <c r="I607" t="s">
        <v>649</v>
      </c>
      <c r="K607" t="s">
        <v>679</v>
      </c>
      <c r="L607" t="s">
        <v>680</v>
      </c>
      <c r="M607">
        <v>48728</v>
      </c>
      <c r="N607" t="s">
        <v>545</v>
      </c>
      <c r="O607" s="7">
        <v>10000</v>
      </c>
      <c r="R607" t="s">
        <v>682</v>
      </c>
      <c r="S607" t="s">
        <v>654</v>
      </c>
      <c r="T607" s="11">
        <v>6.5000000000000002E-2</v>
      </c>
      <c r="U607" t="s">
        <v>760</v>
      </c>
      <c r="V607" t="s">
        <v>806</v>
      </c>
      <c r="W607" t="s">
        <v>798</v>
      </c>
      <c r="X607" t="s">
        <v>686</v>
      </c>
      <c r="Y607" t="s">
        <v>659</v>
      </c>
      <c r="Z607" t="s">
        <v>687</v>
      </c>
      <c r="AA607">
        <v>96045266</v>
      </c>
      <c r="AB607" t="s">
        <v>546</v>
      </c>
      <c r="AC607">
        <v>53350</v>
      </c>
      <c r="AD607" s="5">
        <v>37073</v>
      </c>
      <c r="AE607" s="5">
        <v>37195</v>
      </c>
    </row>
    <row r="608" spans="1:31" x14ac:dyDescent="0.25">
      <c r="A608" s="71">
        <f t="shared" si="52"/>
        <v>37040</v>
      </c>
      <c r="B608" s="71" t="str">
        <f t="shared" si="53"/>
        <v>US East Power</v>
      </c>
      <c r="C608" s="72">
        <f t="shared" si="54"/>
        <v>4000</v>
      </c>
      <c r="D608" s="72">
        <f t="shared" si="55"/>
        <v>20</v>
      </c>
      <c r="E608" s="3">
        <v>1307117</v>
      </c>
      <c r="F608" s="5">
        <v>37040.605763888903</v>
      </c>
      <c r="G608" t="s">
        <v>727</v>
      </c>
      <c r="H608" t="s">
        <v>648</v>
      </c>
      <c r="I608" t="s">
        <v>649</v>
      </c>
      <c r="K608" t="s">
        <v>650</v>
      </c>
      <c r="L608" t="s">
        <v>690</v>
      </c>
      <c r="M608">
        <v>29083</v>
      </c>
      <c r="N608" t="s">
        <v>474</v>
      </c>
      <c r="O608" s="7">
        <v>50</v>
      </c>
      <c r="R608" t="s">
        <v>653</v>
      </c>
      <c r="S608" t="s">
        <v>654</v>
      </c>
      <c r="T608" s="11">
        <v>58</v>
      </c>
      <c r="U608" t="s">
        <v>375</v>
      </c>
      <c r="V608" t="s">
        <v>789</v>
      </c>
      <c r="W608" t="s">
        <v>706</v>
      </c>
      <c r="X608" t="s">
        <v>658</v>
      </c>
      <c r="Y608" t="s">
        <v>659</v>
      </c>
      <c r="Z608" t="s">
        <v>660</v>
      </c>
      <c r="AB608">
        <v>625134.1</v>
      </c>
      <c r="AC608">
        <v>3246</v>
      </c>
      <c r="AD608" s="5">
        <v>37046.875</v>
      </c>
      <c r="AE608" s="5">
        <v>37050.875</v>
      </c>
    </row>
    <row r="609" spans="1:31" x14ac:dyDescent="0.25">
      <c r="A609" s="71">
        <f t="shared" si="52"/>
        <v>37040</v>
      </c>
      <c r="B609" s="71" t="str">
        <f t="shared" si="53"/>
        <v>Natural Gas</v>
      </c>
      <c r="C609" s="72">
        <f t="shared" si="54"/>
        <v>300000</v>
      </c>
      <c r="D609" s="72">
        <f t="shared" si="55"/>
        <v>75</v>
      </c>
      <c r="E609" s="3">
        <v>1307169</v>
      </c>
      <c r="F609" s="5">
        <v>37040.616793981499</v>
      </c>
      <c r="G609" t="s">
        <v>695</v>
      </c>
      <c r="H609" t="s">
        <v>734</v>
      </c>
      <c r="I609" t="s">
        <v>649</v>
      </c>
      <c r="K609" t="s">
        <v>679</v>
      </c>
      <c r="L609" t="s">
        <v>696</v>
      </c>
      <c r="M609">
        <v>36197</v>
      </c>
      <c r="N609" t="s">
        <v>547</v>
      </c>
      <c r="P609" s="7">
        <v>10000</v>
      </c>
      <c r="R609" t="s">
        <v>682</v>
      </c>
      <c r="S609" t="s">
        <v>654</v>
      </c>
      <c r="T609" s="11">
        <v>3.7850000000000001</v>
      </c>
      <c r="U609" t="s">
        <v>925</v>
      </c>
      <c r="V609" t="s">
        <v>776</v>
      </c>
      <c r="W609" t="s">
        <v>777</v>
      </c>
      <c r="X609" t="s">
        <v>686</v>
      </c>
      <c r="Y609" t="s">
        <v>659</v>
      </c>
      <c r="Z609" t="s">
        <v>687</v>
      </c>
      <c r="AA609">
        <v>96021110</v>
      </c>
      <c r="AB609" t="s">
        <v>548</v>
      </c>
      <c r="AC609">
        <v>57399</v>
      </c>
      <c r="AD609" s="5">
        <v>37043.875</v>
      </c>
      <c r="AE609" s="5">
        <v>37072.875</v>
      </c>
    </row>
    <row r="610" spans="1:31" x14ac:dyDescent="0.25">
      <c r="A610" s="71">
        <f t="shared" si="52"/>
        <v>37040</v>
      </c>
      <c r="B610" s="71" t="str">
        <f t="shared" si="53"/>
        <v>Natural Gas</v>
      </c>
      <c r="C610" s="72">
        <f t="shared" si="54"/>
        <v>300000</v>
      </c>
      <c r="D610" s="72">
        <f t="shared" si="55"/>
        <v>75</v>
      </c>
      <c r="E610" s="3">
        <v>1307188</v>
      </c>
      <c r="F610" s="5">
        <v>37040.6195717593</v>
      </c>
      <c r="G610" t="s">
        <v>695</v>
      </c>
      <c r="H610" t="s">
        <v>734</v>
      </c>
      <c r="I610" t="s">
        <v>649</v>
      </c>
      <c r="K610" t="s">
        <v>679</v>
      </c>
      <c r="L610" t="s">
        <v>696</v>
      </c>
      <c r="M610">
        <v>36197</v>
      </c>
      <c r="N610" t="s">
        <v>547</v>
      </c>
      <c r="O610" s="7">
        <v>10000</v>
      </c>
      <c r="R610" t="s">
        <v>682</v>
      </c>
      <c r="S610" t="s">
        <v>654</v>
      </c>
      <c r="T610" s="11">
        <v>3.7850000000000001</v>
      </c>
      <c r="U610" t="s">
        <v>925</v>
      </c>
      <c r="V610" t="s">
        <v>776</v>
      </c>
      <c r="W610" t="s">
        <v>777</v>
      </c>
      <c r="X610" t="s">
        <v>686</v>
      </c>
      <c r="Y610" t="s">
        <v>659</v>
      </c>
      <c r="Z610" t="s">
        <v>687</v>
      </c>
      <c r="AA610">
        <v>96021110</v>
      </c>
      <c r="AB610" t="s">
        <v>549</v>
      </c>
      <c r="AC610">
        <v>57399</v>
      </c>
      <c r="AD610" s="5">
        <v>37043.875</v>
      </c>
      <c r="AE610" s="5">
        <v>37072.875</v>
      </c>
    </row>
    <row r="611" spans="1:31" x14ac:dyDescent="0.25">
      <c r="A611" s="71">
        <f t="shared" si="52"/>
        <v>37040</v>
      </c>
      <c r="B611" s="71" t="str">
        <f t="shared" si="53"/>
        <v>Natural Gas</v>
      </c>
      <c r="C611" s="72">
        <f t="shared" si="54"/>
        <v>300000</v>
      </c>
      <c r="D611" s="72">
        <f t="shared" si="55"/>
        <v>75</v>
      </c>
      <c r="E611" s="3">
        <v>1307193</v>
      </c>
      <c r="F611" s="5">
        <v>37040.620196759301</v>
      </c>
      <c r="G611" t="s">
        <v>695</v>
      </c>
      <c r="H611" t="s">
        <v>734</v>
      </c>
      <c r="I611" t="s">
        <v>649</v>
      </c>
      <c r="K611" t="s">
        <v>679</v>
      </c>
      <c r="L611" t="s">
        <v>696</v>
      </c>
      <c r="M611">
        <v>51842</v>
      </c>
      <c r="N611" t="s">
        <v>550</v>
      </c>
      <c r="P611" s="7">
        <v>10000</v>
      </c>
      <c r="R611" t="s">
        <v>682</v>
      </c>
      <c r="S611" t="s">
        <v>654</v>
      </c>
      <c r="T611" s="11">
        <v>3.77</v>
      </c>
      <c r="U611" t="s">
        <v>760</v>
      </c>
      <c r="V611" t="s">
        <v>776</v>
      </c>
      <c r="W611" t="s">
        <v>777</v>
      </c>
      <c r="X611" t="s">
        <v>686</v>
      </c>
      <c r="Y611" t="s">
        <v>659</v>
      </c>
      <c r="Z611" t="s">
        <v>687</v>
      </c>
      <c r="AA611">
        <v>96021110</v>
      </c>
      <c r="AB611" t="s">
        <v>551</v>
      </c>
      <c r="AC611">
        <v>57399</v>
      </c>
      <c r="AD611" s="5">
        <v>37043.599305555603</v>
      </c>
      <c r="AE611" s="5">
        <v>37072.599305555603</v>
      </c>
    </row>
    <row r="612" spans="1:31" x14ac:dyDescent="0.25">
      <c r="A612" s="71">
        <f t="shared" ref="A612:A653" si="56">DATEVALUE(TEXT(F612, "mm/dd/yy"))</f>
        <v>37041</v>
      </c>
      <c r="B612" s="71" t="str">
        <f t="shared" ref="B612:B653" si="57">IF(K612="Power",IF(Z612="Enron Canada Corp.",LEFT(L612,9),LEFT(L612,13)),K612)</f>
        <v>US East Power</v>
      </c>
      <c r="C612" s="72">
        <f t="shared" ref="C612:C653" si="58">IF(K612="Power",((AE612-AD612+1)*16*SUM(O612:P612)),((AE612-AD612+1)*SUM(O612:P612)))</f>
        <v>4000</v>
      </c>
      <c r="D612" s="72">
        <f t="shared" ref="D612:D653" si="59">VLOOKUP(H612,$A$7:$E$12,(HLOOKUP(B612,$B$5:$E$6,2,FALSE)),FALSE)*C612</f>
        <v>20</v>
      </c>
      <c r="E612" s="3">
        <v>1308173</v>
      </c>
      <c r="F612" s="5">
        <v>37041.284675925897</v>
      </c>
      <c r="G612" t="s">
        <v>79</v>
      </c>
      <c r="H612" t="s">
        <v>734</v>
      </c>
      <c r="I612" t="s">
        <v>649</v>
      </c>
      <c r="K612" t="s">
        <v>650</v>
      </c>
      <c r="L612" t="s">
        <v>690</v>
      </c>
      <c r="M612">
        <v>29089</v>
      </c>
      <c r="N612" t="s">
        <v>399</v>
      </c>
      <c r="O612" s="7">
        <v>50</v>
      </c>
      <c r="R612" t="s">
        <v>653</v>
      </c>
      <c r="S612" t="s">
        <v>654</v>
      </c>
      <c r="T612" s="11">
        <v>41</v>
      </c>
      <c r="U612" t="s">
        <v>766</v>
      </c>
      <c r="V612" t="s">
        <v>710</v>
      </c>
      <c r="W612" t="s">
        <v>711</v>
      </c>
      <c r="X612" t="s">
        <v>658</v>
      </c>
      <c r="Y612" t="s">
        <v>659</v>
      </c>
      <c r="Z612" t="s">
        <v>660</v>
      </c>
      <c r="AB612">
        <v>625503.1</v>
      </c>
      <c r="AC612">
        <v>27457</v>
      </c>
      <c r="AD612" s="5">
        <v>37046.875</v>
      </c>
      <c r="AE612" s="5">
        <v>37050.875</v>
      </c>
    </row>
    <row r="613" spans="1:31" x14ac:dyDescent="0.25">
      <c r="A613" s="71">
        <f t="shared" si="56"/>
        <v>37041</v>
      </c>
      <c r="B613" s="71" t="str">
        <f t="shared" si="57"/>
        <v>US East Power</v>
      </c>
      <c r="C613" s="72">
        <f t="shared" si="58"/>
        <v>800</v>
      </c>
      <c r="D613" s="72">
        <f t="shared" si="59"/>
        <v>4</v>
      </c>
      <c r="E613" s="3">
        <v>1308178</v>
      </c>
      <c r="F613" s="5">
        <v>37041.285787036999</v>
      </c>
      <c r="G613" t="s">
        <v>207</v>
      </c>
      <c r="H613" t="s">
        <v>238</v>
      </c>
      <c r="I613" t="s">
        <v>649</v>
      </c>
      <c r="K613" t="s">
        <v>650</v>
      </c>
      <c r="L613" t="s">
        <v>690</v>
      </c>
      <c r="M613">
        <v>29088</v>
      </c>
      <c r="N613" t="s">
        <v>502</v>
      </c>
      <c r="O613" s="7">
        <v>50</v>
      </c>
      <c r="R613" t="s">
        <v>653</v>
      </c>
      <c r="S613" t="s">
        <v>654</v>
      </c>
      <c r="T613" s="11">
        <v>24</v>
      </c>
      <c r="U613" t="s">
        <v>209</v>
      </c>
      <c r="V613" t="s">
        <v>710</v>
      </c>
      <c r="W613" t="s">
        <v>711</v>
      </c>
      <c r="X613" t="s">
        <v>658</v>
      </c>
      <c r="Y613" t="s">
        <v>659</v>
      </c>
      <c r="Z613" t="s">
        <v>660</v>
      </c>
      <c r="AA613">
        <v>96047472</v>
      </c>
      <c r="AB613">
        <v>625507.1</v>
      </c>
      <c r="AC613">
        <v>71243</v>
      </c>
      <c r="AD613" s="5">
        <v>37042.875</v>
      </c>
      <c r="AE613" s="5">
        <v>37042.875</v>
      </c>
    </row>
    <row r="614" spans="1:31" x14ac:dyDescent="0.25">
      <c r="A614" s="71">
        <f t="shared" si="56"/>
        <v>37041</v>
      </c>
      <c r="B614" s="71" t="str">
        <f t="shared" si="57"/>
        <v>US East Power</v>
      </c>
      <c r="C614" s="72">
        <f t="shared" si="58"/>
        <v>24000</v>
      </c>
      <c r="D614" s="72">
        <f t="shared" si="59"/>
        <v>120</v>
      </c>
      <c r="E614" s="3">
        <v>1308319</v>
      </c>
      <c r="F614" s="5">
        <v>37041.3046412037</v>
      </c>
      <c r="G614" t="s">
        <v>79</v>
      </c>
      <c r="H614" t="s">
        <v>734</v>
      </c>
      <c r="I614" t="s">
        <v>649</v>
      </c>
      <c r="K614" t="s">
        <v>650</v>
      </c>
      <c r="L614" t="s">
        <v>690</v>
      </c>
      <c r="M614">
        <v>32554</v>
      </c>
      <c r="N614" t="s">
        <v>729</v>
      </c>
      <c r="O614" s="7">
        <v>50</v>
      </c>
      <c r="R614" t="s">
        <v>653</v>
      </c>
      <c r="S614" t="s">
        <v>654</v>
      </c>
      <c r="T614" s="11">
        <v>47.75</v>
      </c>
      <c r="U614" t="s">
        <v>766</v>
      </c>
      <c r="V614" t="s">
        <v>710</v>
      </c>
      <c r="W614" t="s">
        <v>731</v>
      </c>
      <c r="X614" t="s">
        <v>658</v>
      </c>
      <c r="Y614" t="s">
        <v>659</v>
      </c>
      <c r="Z614" t="s">
        <v>660</v>
      </c>
      <c r="AB614">
        <v>625620.1</v>
      </c>
      <c r="AC614">
        <v>27457</v>
      </c>
      <c r="AD614" s="5">
        <v>37043.591666666704</v>
      </c>
      <c r="AE614" s="5">
        <v>37072.591666666704</v>
      </c>
    </row>
    <row r="615" spans="1:31" x14ac:dyDescent="0.25">
      <c r="A615" s="71">
        <f t="shared" si="56"/>
        <v>37041</v>
      </c>
      <c r="B615" s="71" t="str">
        <f t="shared" si="57"/>
        <v>US East Power</v>
      </c>
      <c r="C615" s="72">
        <f t="shared" si="58"/>
        <v>24000</v>
      </c>
      <c r="D615" s="72">
        <f t="shared" si="59"/>
        <v>120</v>
      </c>
      <c r="E615" s="3">
        <v>1308322</v>
      </c>
      <c r="F615" s="5">
        <v>37041.304861111101</v>
      </c>
      <c r="G615" t="s">
        <v>732</v>
      </c>
      <c r="H615" t="s">
        <v>238</v>
      </c>
      <c r="I615" t="s">
        <v>649</v>
      </c>
      <c r="K615" t="s">
        <v>650</v>
      </c>
      <c r="L615" t="s">
        <v>690</v>
      </c>
      <c r="M615">
        <v>48494</v>
      </c>
      <c r="N615" t="s">
        <v>552</v>
      </c>
      <c r="O615" s="7">
        <v>50</v>
      </c>
      <c r="R615" t="s">
        <v>653</v>
      </c>
      <c r="S615" t="s">
        <v>654</v>
      </c>
      <c r="T615" s="11">
        <v>34</v>
      </c>
      <c r="U615" t="s">
        <v>249</v>
      </c>
      <c r="V615" t="s">
        <v>250</v>
      </c>
      <c r="W615" t="s">
        <v>553</v>
      </c>
      <c r="X615" t="s">
        <v>658</v>
      </c>
      <c r="Y615" t="s">
        <v>659</v>
      </c>
      <c r="Z615" t="s">
        <v>660</v>
      </c>
      <c r="AA615">
        <v>96019669</v>
      </c>
      <c r="AB615">
        <v>625623.1</v>
      </c>
      <c r="AC615">
        <v>9409</v>
      </c>
      <c r="AD615" s="5">
        <v>37500.875</v>
      </c>
      <c r="AE615" s="5">
        <v>37529.875</v>
      </c>
    </row>
    <row r="616" spans="1:31" x14ac:dyDescent="0.25">
      <c r="A616" s="71">
        <f t="shared" si="56"/>
        <v>37041</v>
      </c>
      <c r="B616" s="71" t="str">
        <f t="shared" si="57"/>
        <v>US East Power</v>
      </c>
      <c r="C616" s="72">
        <f t="shared" si="58"/>
        <v>800</v>
      </c>
      <c r="D616" s="72">
        <f t="shared" si="59"/>
        <v>4</v>
      </c>
      <c r="E616" s="3">
        <v>1308329</v>
      </c>
      <c r="F616" s="5">
        <v>37041.306041666699</v>
      </c>
      <c r="G616" t="s">
        <v>207</v>
      </c>
      <c r="H616" t="s">
        <v>238</v>
      </c>
      <c r="I616" t="s">
        <v>649</v>
      </c>
      <c r="K616" t="s">
        <v>650</v>
      </c>
      <c r="L616" t="s">
        <v>690</v>
      </c>
      <c r="M616">
        <v>29088</v>
      </c>
      <c r="N616" t="s">
        <v>502</v>
      </c>
      <c r="O616" s="7">
        <v>50</v>
      </c>
      <c r="R616" t="s">
        <v>653</v>
      </c>
      <c r="S616" t="s">
        <v>654</v>
      </c>
      <c r="T616" s="11">
        <v>24</v>
      </c>
      <c r="U616" t="s">
        <v>209</v>
      </c>
      <c r="V616" t="s">
        <v>710</v>
      </c>
      <c r="W616" t="s">
        <v>711</v>
      </c>
      <c r="X616" t="s">
        <v>658</v>
      </c>
      <c r="Y616" t="s">
        <v>659</v>
      </c>
      <c r="Z616" t="s">
        <v>660</v>
      </c>
      <c r="AA616">
        <v>96047472</v>
      </c>
      <c r="AB616">
        <v>625630.1</v>
      </c>
      <c r="AC616">
        <v>71243</v>
      </c>
      <c r="AD616" s="5">
        <v>37042.875</v>
      </c>
      <c r="AE616" s="5">
        <v>37042.875</v>
      </c>
    </row>
    <row r="617" spans="1:31" x14ac:dyDescent="0.25">
      <c r="A617" s="71">
        <f t="shared" si="56"/>
        <v>37041</v>
      </c>
      <c r="B617" s="71" t="str">
        <f t="shared" si="57"/>
        <v>US East Power</v>
      </c>
      <c r="C617" s="72">
        <f t="shared" si="58"/>
        <v>24000</v>
      </c>
      <c r="D617" s="72">
        <f t="shared" si="59"/>
        <v>120</v>
      </c>
      <c r="E617" s="3">
        <v>1308537</v>
      </c>
      <c r="F617" s="5">
        <v>37041.322013888901</v>
      </c>
      <c r="G617" t="s">
        <v>79</v>
      </c>
      <c r="H617" t="s">
        <v>734</v>
      </c>
      <c r="I617" t="s">
        <v>649</v>
      </c>
      <c r="K617" t="s">
        <v>650</v>
      </c>
      <c r="L617" t="s">
        <v>690</v>
      </c>
      <c r="M617">
        <v>32554</v>
      </c>
      <c r="N617" t="s">
        <v>729</v>
      </c>
      <c r="O617" s="7">
        <v>50</v>
      </c>
      <c r="R617" t="s">
        <v>653</v>
      </c>
      <c r="S617" t="s">
        <v>654</v>
      </c>
      <c r="T617" s="11">
        <v>47.5</v>
      </c>
      <c r="U617" t="s">
        <v>766</v>
      </c>
      <c r="V617" t="s">
        <v>710</v>
      </c>
      <c r="W617" t="s">
        <v>731</v>
      </c>
      <c r="X617" t="s">
        <v>658</v>
      </c>
      <c r="Y617" t="s">
        <v>659</v>
      </c>
      <c r="Z617" t="s">
        <v>660</v>
      </c>
      <c r="AB617">
        <v>625701.1</v>
      </c>
      <c r="AC617">
        <v>27457</v>
      </c>
      <c r="AD617" s="5">
        <v>37043.591666666704</v>
      </c>
      <c r="AE617" s="5">
        <v>37072.591666666704</v>
      </c>
    </row>
    <row r="618" spans="1:31" x14ac:dyDescent="0.25">
      <c r="A618" s="71">
        <f t="shared" si="56"/>
        <v>37041</v>
      </c>
      <c r="B618" s="71" t="str">
        <f t="shared" si="57"/>
        <v>US East Power</v>
      </c>
      <c r="C618" s="72">
        <f t="shared" si="58"/>
        <v>4000</v>
      </c>
      <c r="D618" s="72">
        <f t="shared" si="59"/>
        <v>20</v>
      </c>
      <c r="E618" s="3">
        <v>1308653</v>
      </c>
      <c r="F618" s="5">
        <v>37041.3311805556</v>
      </c>
      <c r="G618" t="s">
        <v>809</v>
      </c>
      <c r="H618" t="s">
        <v>734</v>
      </c>
      <c r="I618" t="s">
        <v>649</v>
      </c>
      <c r="K618" t="s">
        <v>650</v>
      </c>
      <c r="L618" t="s">
        <v>690</v>
      </c>
      <c r="M618">
        <v>51370</v>
      </c>
      <c r="N618" t="s">
        <v>471</v>
      </c>
      <c r="P618" s="7">
        <v>50</v>
      </c>
      <c r="R618" t="s">
        <v>653</v>
      </c>
      <c r="S618" t="s">
        <v>654</v>
      </c>
      <c r="T618" s="11">
        <v>42</v>
      </c>
      <c r="U618" t="s">
        <v>227</v>
      </c>
      <c r="V618" t="s">
        <v>76</v>
      </c>
      <c r="W618" t="s">
        <v>251</v>
      </c>
      <c r="X618" t="s">
        <v>658</v>
      </c>
      <c r="Y618" t="s">
        <v>659</v>
      </c>
      <c r="Z618" t="s">
        <v>660</v>
      </c>
      <c r="AA618">
        <v>96037738</v>
      </c>
      <c r="AB618">
        <v>625741.1</v>
      </c>
      <c r="AC618">
        <v>72209</v>
      </c>
      <c r="AD618" s="5">
        <v>37046.875</v>
      </c>
      <c r="AE618" s="5">
        <v>37050.875</v>
      </c>
    </row>
    <row r="619" spans="1:31" x14ac:dyDescent="0.25">
      <c r="A619" s="71">
        <f t="shared" si="56"/>
        <v>37041</v>
      </c>
      <c r="B619" s="71" t="str">
        <f t="shared" si="57"/>
        <v>US West Power</v>
      </c>
      <c r="C619" s="72">
        <f t="shared" si="58"/>
        <v>400</v>
      </c>
      <c r="D619" s="72">
        <f t="shared" si="59"/>
        <v>3</v>
      </c>
      <c r="E619" s="3">
        <v>1308879</v>
      </c>
      <c r="F619" s="5">
        <v>37041.340393518498</v>
      </c>
      <c r="G619" t="s">
        <v>902</v>
      </c>
      <c r="H619" t="s">
        <v>734</v>
      </c>
      <c r="I619" t="s">
        <v>649</v>
      </c>
      <c r="K619" t="s">
        <v>650</v>
      </c>
      <c r="L619" t="s">
        <v>662</v>
      </c>
      <c r="M619">
        <v>29383</v>
      </c>
      <c r="N619" t="s">
        <v>584</v>
      </c>
      <c r="P619" s="7">
        <v>25</v>
      </c>
      <c r="R619" t="s">
        <v>653</v>
      </c>
      <c r="S619" t="s">
        <v>654</v>
      </c>
      <c r="T619" s="11">
        <v>83</v>
      </c>
      <c r="U619" t="s">
        <v>412</v>
      </c>
      <c r="V619" t="s">
        <v>906</v>
      </c>
      <c r="W619" t="s">
        <v>671</v>
      </c>
      <c r="X619" t="s">
        <v>658</v>
      </c>
      <c r="Y619" t="s">
        <v>659</v>
      </c>
      <c r="Z619" t="s">
        <v>660</v>
      </c>
      <c r="AA619">
        <v>96060365</v>
      </c>
      <c r="AB619">
        <v>625822.1</v>
      </c>
      <c r="AC619">
        <v>12</v>
      </c>
      <c r="AD619" s="5">
        <v>37042.875</v>
      </c>
      <c r="AE619" s="5">
        <v>37042.875</v>
      </c>
    </row>
    <row r="620" spans="1:31" x14ac:dyDescent="0.25">
      <c r="A620" s="71">
        <f t="shared" si="56"/>
        <v>37041</v>
      </c>
      <c r="B620" s="71" t="str">
        <f t="shared" si="57"/>
        <v>US West Power</v>
      </c>
      <c r="C620" s="72">
        <f t="shared" si="58"/>
        <v>400</v>
      </c>
      <c r="D620" s="72">
        <f t="shared" si="59"/>
        <v>3</v>
      </c>
      <c r="E620" s="3">
        <v>1308896</v>
      </c>
      <c r="F620" s="5">
        <v>37041.340925925899</v>
      </c>
      <c r="G620" t="s">
        <v>902</v>
      </c>
      <c r="H620" t="s">
        <v>734</v>
      </c>
      <c r="I620" t="s">
        <v>649</v>
      </c>
      <c r="K620" t="s">
        <v>650</v>
      </c>
      <c r="L620" t="s">
        <v>662</v>
      </c>
      <c r="M620">
        <v>29383</v>
      </c>
      <c r="N620" t="s">
        <v>584</v>
      </c>
      <c r="P620" s="7">
        <v>25</v>
      </c>
      <c r="R620" t="s">
        <v>653</v>
      </c>
      <c r="S620" t="s">
        <v>654</v>
      </c>
      <c r="T620" s="11">
        <v>83</v>
      </c>
      <c r="U620" t="s">
        <v>412</v>
      </c>
      <c r="V620" t="s">
        <v>906</v>
      </c>
      <c r="W620" t="s">
        <v>671</v>
      </c>
      <c r="X620" t="s">
        <v>658</v>
      </c>
      <c r="Y620" t="s">
        <v>659</v>
      </c>
      <c r="Z620" t="s">
        <v>660</v>
      </c>
      <c r="AA620">
        <v>96060365</v>
      </c>
      <c r="AB620">
        <v>625827.1</v>
      </c>
      <c r="AC620">
        <v>12</v>
      </c>
      <c r="AD620" s="5">
        <v>37042.875</v>
      </c>
      <c r="AE620" s="5">
        <v>37042.875</v>
      </c>
    </row>
    <row r="621" spans="1:31" x14ac:dyDescent="0.25">
      <c r="A621" s="71">
        <f t="shared" si="56"/>
        <v>37041</v>
      </c>
      <c r="B621" s="71" t="str">
        <f t="shared" si="57"/>
        <v>US East Power</v>
      </c>
      <c r="C621" s="72">
        <f t="shared" si="58"/>
        <v>73600</v>
      </c>
      <c r="D621" s="72">
        <f t="shared" si="59"/>
        <v>368</v>
      </c>
      <c r="E621" s="3">
        <v>1308904</v>
      </c>
      <c r="F621" s="5">
        <v>37041.341168981497</v>
      </c>
      <c r="G621" t="s">
        <v>707</v>
      </c>
      <c r="H621" t="s">
        <v>734</v>
      </c>
      <c r="I621" t="s">
        <v>649</v>
      </c>
      <c r="K621" t="s">
        <v>650</v>
      </c>
      <c r="L621" t="s">
        <v>690</v>
      </c>
      <c r="M621">
        <v>33009</v>
      </c>
      <c r="N621" t="s">
        <v>859</v>
      </c>
      <c r="P621" s="7">
        <v>50</v>
      </c>
      <c r="R621" t="s">
        <v>653</v>
      </c>
      <c r="S621" t="s">
        <v>654</v>
      </c>
      <c r="T621" s="11">
        <v>51</v>
      </c>
      <c r="U621" t="s">
        <v>781</v>
      </c>
      <c r="V621" t="s">
        <v>848</v>
      </c>
      <c r="W621" t="s">
        <v>694</v>
      </c>
      <c r="X621" t="s">
        <v>658</v>
      </c>
      <c r="Y621" t="s">
        <v>659</v>
      </c>
      <c r="Z621" t="s">
        <v>660</v>
      </c>
      <c r="AA621">
        <v>96009016</v>
      </c>
      <c r="AB621">
        <v>625831.1</v>
      </c>
      <c r="AC621">
        <v>18</v>
      </c>
      <c r="AD621" s="5">
        <v>37165.715972222199</v>
      </c>
      <c r="AE621" s="5">
        <v>37256.715972222199</v>
      </c>
    </row>
    <row r="622" spans="1:31" x14ac:dyDescent="0.25">
      <c r="A622" s="71">
        <f t="shared" si="56"/>
        <v>37041</v>
      </c>
      <c r="B622" s="71" t="str">
        <f t="shared" si="57"/>
        <v>US West Power</v>
      </c>
      <c r="C622" s="72">
        <f t="shared" si="58"/>
        <v>160</v>
      </c>
      <c r="D622" s="72">
        <f t="shared" si="59"/>
        <v>1.2</v>
      </c>
      <c r="E622" s="3">
        <v>1309004</v>
      </c>
      <c r="F622" s="5">
        <v>37041.344351851898</v>
      </c>
      <c r="G622" t="s">
        <v>902</v>
      </c>
      <c r="H622" t="s">
        <v>734</v>
      </c>
      <c r="I622" t="s">
        <v>649</v>
      </c>
      <c r="K622" t="s">
        <v>650</v>
      </c>
      <c r="L622" t="s">
        <v>662</v>
      </c>
      <c r="M622">
        <v>48328</v>
      </c>
      <c r="N622" t="s">
        <v>585</v>
      </c>
      <c r="P622" s="7">
        <v>10</v>
      </c>
      <c r="R622" t="s">
        <v>653</v>
      </c>
      <c r="S622" t="s">
        <v>654</v>
      </c>
      <c r="T622" s="11">
        <v>94</v>
      </c>
      <c r="U622" t="s">
        <v>412</v>
      </c>
      <c r="V622" t="s">
        <v>586</v>
      </c>
      <c r="W622" t="s">
        <v>671</v>
      </c>
      <c r="X622" t="s">
        <v>658</v>
      </c>
      <c r="Y622" t="s">
        <v>659</v>
      </c>
      <c r="Z622" t="s">
        <v>660</v>
      </c>
      <c r="AA622">
        <v>96060365</v>
      </c>
      <c r="AB622">
        <v>625864.1</v>
      </c>
      <c r="AC622">
        <v>12</v>
      </c>
      <c r="AD622" s="5">
        <v>37042.875</v>
      </c>
      <c r="AE622" s="5">
        <v>37042.875</v>
      </c>
    </row>
    <row r="623" spans="1:31" x14ac:dyDescent="0.25">
      <c r="A623" s="71">
        <f t="shared" si="56"/>
        <v>37041</v>
      </c>
      <c r="B623" s="71" t="str">
        <f t="shared" si="57"/>
        <v>US West Power</v>
      </c>
      <c r="C623" s="72">
        <f t="shared" si="58"/>
        <v>400</v>
      </c>
      <c r="D623" s="72">
        <f t="shared" si="59"/>
        <v>3</v>
      </c>
      <c r="E623" s="3">
        <v>1309005</v>
      </c>
      <c r="F623" s="5">
        <v>37041.344398148103</v>
      </c>
      <c r="G623" t="s">
        <v>902</v>
      </c>
      <c r="H623" t="s">
        <v>734</v>
      </c>
      <c r="I623" t="s">
        <v>649</v>
      </c>
      <c r="K623" t="s">
        <v>650</v>
      </c>
      <c r="L623" t="s">
        <v>662</v>
      </c>
      <c r="M623">
        <v>29383</v>
      </c>
      <c r="N623" t="s">
        <v>584</v>
      </c>
      <c r="P623" s="7">
        <v>25</v>
      </c>
      <c r="R623" t="s">
        <v>653</v>
      </c>
      <c r="S623" t="s">
        <v>654</v>
      </c>
      <c r="T623" s="11">
        <v>95</v>
      </c>
      <c r="U623" t="s">
        <v>412</v>
      </c>
      <c r="V623" t="s">
        <v>906</v>
      </c>
      <c r="W623" t="s">
        <v>671</v>
      </c>
      <c r="X623" t="s">
        <v>658</v>
      </c>
      <c r="Y623" t="s">
        <v>659</v>
      </c>
      <c r="Z623" t="s">
        <v>660</v>
      </c>
      <c r="AA623">
        <v>96060365</v>
      </c>
      <c r="AB623">
        <v>625865.1</v>
      </c>
      <c r="AC623">
        <v>12</v>
      </c>
      <c r="AD623" s="5">
        <v>37042.875</v>
      </c>
      <c r="AE623" s="5">
        <v>37042.875</v>
      </c>
    </row>
    <row r="624" spans="1:31" x14ac:dyDescent="0.25">
      <c r="A624" s="71">
        <f t="shared" si="56"/>
        <v>37041</v>
      </c>
      <c r="B624" s="71" t="str">
        <f t="shared" si="57"/>
        <v>US East Power</v>
      </c>
      <c r="C624" s="72">
        <f t="shared" si="58"/>
        <v>24000</v>
      </c>
      <c r="D624" s="72">
        <f t="shared" si="59"/>
        <v>120</v>
      </c>
      <c r="E624" s="3">
        <v>1309136</v>
      </c>
      <c r="F624" s="5">
        <v>37041.349027777796</v>
      </c>
      <c r="G624" t="s">
        <v>736</v>
      </c>
      <c r="H624" t="s">
        <v>734</v>
      </c>
      <c r="I624" t="s">
        <v>649</v>
      </c>
      <c r="K624" t="s">
        <v>650</v>
      </c>
      <c r="L624" t="s">
        <v>690</v>
      </c>
      <c r="M624">
        <v>33275</v>
      </c>
      <c r="N624" t="s">
        <v>850</v>
      </c>
      <c r="O624" s="7">
        <v>50</v>
      </c>
      <c r="R624" t="s">
        <v>653</v>
      </c>
      <c r="S624" t="s">
        <v>654</v>
      </c>
      <c r="T624" s="11">
        <v>43.5</v>
      </c>
      <c r="U624" t="s">
        <v>587</v>
      </c>
      <c r="V624" t="s">
        <v>245</v>
      </c>
      <c r="W624" t="s">
        <v>740</v>
      </c>
      <c r="X624" t="s">
        <v>658</v>
      </c>
      <c r="Y624" t="s">
        <v>659</v>
      </c>
      <c r="Z624" t="s">
        <v>660</v>
      </c>
      <c r="AA624">
        <v>96004396</v>
      </c>
      <c r="AB624">
        <v>625908.1</v>
      </c>
      <c r="AC624">
        <v>64245</v>
      </c>
      <c r="AD624" s="5">
        <v>37043.710416666698</v>
      </c>
      <c r="AE624" s="5">
        <v>37072.710416666698</v>
      </c>
    </row>
    <row r="625" spans="1:31" x14ac:dyDescent="0.25">
      <c r="A625" s="71">
        <f t="shared" si="56"/>
        <v>37041</v>
      </c>
      <c r="B625" s="71" t="str">
        <f t="shared" si="57"/>
        <v>US East Power</v>
      </c>
      <c r="C625" s="72">
        <f t="shared" si="58"/>
        <v>73600</v>
      </c>
      <c r="D625" s="72">
        <f t="shared" si="59"/>
        <v>368</v>
      </c>
      <c r="E625" s="3">
        <v>1309325</v>
      </c>
      <c r="F625" s="5">
        <v>37041.354050925896</v>
      </c>
      <c r="G625" t="s">
        <v>707</v>
      </c>
      <c r="H625" t="s">
        <v>238</v>
      </c>
      <c r="I625" t="s">
        <v>649</v>
      </c>
      <c r="K625" t="s">
        <v>650</v>
      </c>
      <c r="L625" t="s">
        <v>59</v>
      </c>
      <c r="M625">
        <v>34797</v>
      </c>
      <c r="N625" t="s">
        <v>93</v>
      </c>
      <c r="O625" s="7">
        <v>50</v>
      </c>
      <c r="R625" t="s">
        <v>653</v>
      </c>
      <c r="S625" t="s">
        <v>654</v>
      </c>
      <c r="T625" s="11">
        <v>34.25</v>
      </c>
      <c r="U625" t="s">
        <v>297</v>
      </c>
      <c r="V625" t="s">
        <v>94</v>
      </c>
      <c r="W625" t="s">
        <v>95</v>
      </c>
      <c r="X625" t="s">
        <v>658</v>
      </c>
      <c r="Y625" t="s">
        <v>659</v>
      </c>
      <c r="Z625" t="s">
        <v>660</v>
      </c>
      <c r="AA625">
        <v>96009016</v>
      </c>
      <c r="AB625">
        <v>625941.1</v>
      </c>
      <c r="AC625">
        <v>18</v>
      </c>
      <c r="AD625" s="5">
        <v>37165</v>
      </c>
      <c r="AE625" s="5">
        <v>37256</v>
      </c>
    </row>
    <row r="626" spans="1:31" x14ac:dyDescent="0.25">
      <c r="A626" s="71">
        <f t="shared" si="56"/>
        <v>37041</v>
      </c>
      <c r="B626" s="71" t="str">
        <f t="shared" si="57"/>
        <v>US East Power</v>
      </c>
      <c r="C626" s="72">
        <f t="shared" si="58"/>
        <v>24000</v>
      </c>
      <c r="D626" s="72">
        <f t="shared" si="59"/>
        <v>120</v>
      </c>
      <c r="E626" s="3">
        <v>1309540</v>
      </c>
      <c r="F626" s="5">
        <v>37041.359224537002</v>
      </c>
      <c r="G626" t="s">
        <v>79</v>
      </c>
      <c r="H626" t="s">
        <v>734</v>
      </c>
      <c r="I626" t="s">
        <v>649</v>
      </c>
      <c r="K626" t="s">
        <v>650</v>
      </c>
      <c r="L626" t="s">
        <v>690</v>
      </c>
      <c r="M626">
        <v>3749</v>
      </c>
      <c r="N626" t="s">
        <v>742</v>
      </c>
      <c r="P626" s="7">
        <v>50</v>
      </c>
      <c r="R626" t="s">
        <v>653</v>
      </c>
      <c r="S626" t="s">
        <v>654</v>
      </c>
      <c r="T626" s="11">
        <v>46.75</v>
      </c>
      <c r="U626" t="s">
        <v>766</v>
      </c>
      <c r="V626" t="s">
        <v>767</v>
      </c>
      <c r="W626" t="s">
        <v>743</v>
      </c>
      <c r="X626" t="s">
        <v>658</v>
      </c>
      <c r="Y626" t="s">
        <v>659</v>
      </c>
      <c r="Z626" t="s">
        <v>660</v>
      </c>
      <c r="AB626">
        <v>625965.1</v>
      </c>
      <c r="AC626">
        <v>27457</v>
      </c>
      <c r="AD626" s="5">
        <v>37043.715972222199</v>
      </c>
      <c r="AE626" s="5">
        <v>37072.715972222199</v>
      </c>
    </row>
    <row r="627" spans="1:31" x14ac:dyDescent="0.25">
      <c r="A627" s="71">
        <f t="shared" si="56"/>
        <v>37041</v>
      </c>
      <c r="B627" s="71" t="str">
        <f t="shared" si="57"/>
        <v>US East Power</v>
      </c>
      <c r="C627" s="72">
        <f t="shared" si="58"/>
        <v>4000</v>
      </c>
      <c r="D627" s="72">
        <f t="shared" si="59"/>
        <v>20</v>
      </c>
      <c r="E627" s="3">
        <v>1311423</v>
      </c>
      <c r="F627" s="5">
        <v>37041.398692129602</v>
      </c>
      <c r="G627" t="s">
        <v>704</v>
      </c>
      <c r="H627" t="s">
        <v>648</v>
      </c>
      <c r="I627" t="s">
        <v>649</v>
      </c>
      <c r="K627" t="s">
        <v>650</v>
      </c>
      <c r="L627" t="s">
        <v>690</v>
      </c>
      <c r="M627">
        <v>29083</v>
      </c>
      <c r="N627" t="s">
        <v>474</v>
      </c>
      <c r="O627" s="7">
        <v>50</v>
      </c>
      <c r="R627" t="s">
        <v>653</v>
      </c>
      <c r="S627" t="s">
        <v>654</v>
      </c>
      <c r="T627" s="11">
        <v>44</v>
      </c>
      <c r="U627" t="s">
        <v>375</v>
      </c>
      <c r="V627" t="s">
        <v>789</v>
      </c>
      <c r="W627" t="s">
        <v>706</v>
      </c>
      <c r="X627" t="s">
        <v>658</v>
      </c>
      <c r="Y627" t="s">
        <v>659</v>
      </c>
      <c r="Z627" t="s">
        <v>660</v>
      </c>
      <c r="AA627">
        <v>96021791</v>
      </c>
      <c r="AB627">
        <v>626109.1</v>
      </c>
      <c r="AC627">
        <v>64168</v>
      </c>
      <c r="AD627" s="5">
        <v>37046.875</v>
      </c>
      <c r="AE627" s="5">
        <v>37050.875</v>
      </c>
    </row>
    <row r="628" spans="1:31" x14ac:dyDescent="0.25">
      <c r="A628" s="71">
        <f t="shared" si="56"/>
        <v>37041</v>
      </c>
      <c r="B628" s="71" t="str">
        <f t="shared" si="57"/>
        <v>Natural Gas</v>
      </c>
      <c r="C628" s="72">
        <f t="shared" si="58"/>
        <v>300000</v>
      </c>
      <c r="D628" s="72">
        <f t="shared" si="59"/>
        <v>75</v>
      </c>
      <c r="E628" s="3">
        <v>1311466</v>
      </c>
      <c r="F628" s="5">
        <v>37041.400196759299</v>
      </c>
      <c r="G628" t="s">
        <v>891</v>
      </c>
      <c r="H628" t="s">
        <v>734</v>
      </c>
      <c r="I628" t="s">
        <v>649</v>
      </c>
      <c r="K628" t="s">
        <v>679</v>
      </c>
      <c r="L628" t="s">
        <v>696</v>
      </c>
      <c r="M628">
        <v>49337</v>
      </c>
      <c r="N628" t="s">
        <v>588</v>
      </c>
      <c r="P628" s="7">
        <v>10000</v>
      </c>
      <c r="R628" t="s">
        <v>682</v>
      </c>
      <c r="S628" t="s">
        <v>654</v>
      </c>
      <c r="T628" s="11">
        <v>3.7250000000000001</v>
      </c>
      <c r="U628" t="s">
        <v>925</v>
      </c>
      <c r="V628" t="s">
        <v>926</v>
      </c>
      <c r="W628" t="s">
        <v>927</v>
      </c>
      <c r="X628" t="s">
        <v>686</v>
      </c>
      <c r="Y628" t="s">
        <v>659</v>
      </c>
      <c r="Z628" t="s">
        <v>687</v>
      </c>
      <c r="AA628">
        <v>96030230</v>
      </c>
      <c r="AB628" t="s">
        <v>589</v>
      </c>
      <c r="AC628">
        <v>66652</v>
      </c>
      <c r="AD628" s="5">
        <v>37043.875</v>
      </c>
      <c r="AE628" s="5">
        <v>37072.875</v>
      </c>
    </row>
    <row r="629" spans="1:31" x14ac:dyDescent="0.25">
      <c r="A629" s="71">
        <f t="shared" si="56"/>
        <v>37041</v>
      </c>
      <c r="B629" s="71" t="str">
        <f t="shared" si="57"/>
        <v>Natural Gas</v>
      </c>
      <c r="C629" s="72">
        <f t="shared" si="58"/>
        <v>150000</v>
      </c>
      <c r="D629" s="72">
        <f t="shared" si="59"/>
        <v>37.5</v>
      </c>
      <c r="E629" s="3">
        <v>1311516</v>
      </c>
      <c r="F629" s="5">
        <v>37041.402025463001</v>
      </c>
      <c r="G629" t="s">
        <v>802</v>
      </c>
      <c r="H629" t="s">
        <v>734</v>
      </c>
      <c r="I629" t="s">
        <v>649</v>
      </c>
      <c r="K629" t="s">
        <v>679</v>
      </c>
      <c r="L629" t="s">
        <v>696</v>
      </c>
      <c r="M629">
        <v>49337</v>
      </c>
      <c r="N629" t="s">
        <v>588</v>
      </c>
      <c r="P629" s="7">
        <v>5000</v>
      </c>
      <c r="R629" t="s">
        <v>682</v>
      </c>
      <c r="S629" t="s">
        <v>654</v>
      </c>
      <c r="T629" s="11">
        <v>3.7250000000000001</v>
      </c>
      <c r="U629" t="s">
        <v>760</v>
      </c>
      <c r="V629" t="s">
        <v>926</v>
      </c>
      <c r="W629" t="s">
        <v>927</v>
      </c>
      <c r="X629" t="s">
        <v>686</v>
      </c>
      <c r="Y629" t="s">
        <v>659</v>
      </c>
      <c r="Z629" t="s">
        <v>687</v>
      </c>
      <c r="AA629">
        <v>95001227</v>
      </c>
      <c r="AB629" t="s">
        <v>590</v>
      </c>
      <c r="AC629">
        <v>208</v>
      </c>
      <c r="AD629" s="5">
        <v>37043.875</v>
      </c>
      <c r="AE629" s="5">
        <v>37072.875</v>
      </c>
    </row>
    <row r="630" spans="1:31" x14ac:dyDescent="0.25">
      <c r="A630" s="71">
        <f t="shared" si="56"/>
        <v>37041</v>
      </c>
      <c r="B630" s="71" t="str">
        <f t="shared" si="57"/>
        <v>US East Power</v>
      </c>
      <c r="C630" s="72">
        <f t="shared" si="58"/>
        <v>24000</v>
      </c>
      <c r="D630" s="72">
        <f t="shared" si="59"/>
        <v>120</v>
      </c>
      <c r="E630" s="3">
        <v>1311713</v>
      </c>
      <c r="F630" s="5">
        <v>37041.409814814797</v>
      </c>
      <c r="G630" t="s">
        <v>814</v>
      </c>
      <c r="H630" t="s">
        <v>648</v>
      </c>
      <c r="I630" t="s">
        <v>649</v>
      </c>
      <c r="K630" t="s">
        <v>650</v>
      </c>
      <c r="L630" t="s">
        <v>690</v>
      </c>
      <c r="M630">
        <v>32554</v>
      </c>
      <c r="N630" t="s">
        <v>729</v>
      </c>
      <c r="P630" s="7">
        <v>50</v>
      </c>
      <c r="R630" t="s">
        <v>653</v>
      </c>
      <c r="S630" t="s">
        <v>654</v>
      </c>
      <c r="T630" s="11">
        <v>46.5</v>
      </c>
      <c r="U630" t="s">
        <v>373</v>
      </c>
      <c r="V630" t="s">
        <v>710</v>
      </c>
      <c r="W630" t="s">
        <v>731</v>
      </c>
      <c r="X630" t="s">
        <v>658</v>
      </c>
      <c r="Y630" t="s">
        <v>659</v>
      </c>
      <c r="Z630" t="s">
        <v>660</v>
      </c>
      <c r="AA630">
        <v>96057479</v>
      </c>
      <c r="AB630">
        <v>626154.1</v>
      </c>
      <c r="AC630">
        <v>55134</v>
      </c>
      <c r="AD630" s="5">
        <v>37043.591666666704</v>
      </c>
      <c r="AE630" s="5">
        <v>37072.591666666704</v>
      </c>
    </row>
    <row r="631" spans="1:31" x14ac:dyDescent="0.25">
      <c r="A631" s="71">
        <f t="shared" si="56"/>
        <v>37041</v>
      </c>
      <c r="B631" s="71" t="str">
        <f t="shared" si="57"/>
        <v>Natural Gas</v>
      </c>
      <c r="C631" s="72">
        <f t="shared" si="58"/>
        <v>2140000</v>
      </c>
      <c r="D631" s="72">
        <f t="shared" si="59"/>
        <v>535</v>
      </c>
      <c r="E631" s="3">
        <v>1311816</v>
      </c>
      <c r="F631" s="5">
        <v>37041.413449074098</v>
      </c>
      <c r="G631" t="s">
        <v>719</v>
      </c>
      <c r="H631" t="s">
        <v>734</v>
      </c>
      <c r="I631" t="s">
        <v>649</v>
      </c>
      <c r="K631" t="s">
        <v>679</v>
      </c>
      <c r="L631" t="s">
        <v>680</v>
      </c>
      <c r="M631">
        <v>39374</v>
      </c>
      <c r="N631" t="s">
        <v>65</v>
      </c>
      <c r="P631" s="7">
        <v>10000</v>
      </c>
      <c r="R631" t="s">
        <v>682</v>
      </c>
      <c r="S631" t="s">
        <v>654</v>
      </c>
      <c r="T631" s="11">
        <v>6.5000000000000002E-2</v>
      </c>
      <c r="U631" t="s">
        <v>760</v>
      </c>
      <c r="V631" t="s">
        <v>806</v>
      </c>
      <c r="W631" t="s">
        <v>798</v>
      </c>
      <c r="X631" t="s">
        <v>686</v>
      </c>
      <c r="Y631" t="s">
        <v>659</v>
      </c>
      <c r="Z631" t="s">
        <v>687</v>
      </c>
      <c r="AA631">
        <v>96045266</v>
      </c>
      <c r="AB631" t="s">
        <v>591</v>
      </c>
      <c r="AC631">
        <v>53350</v>
      </c>
      <c r="AD631" s="5">
        <v>37347</v>
      </c>
      <c r="AE631" s="5">
        <v>37560</v>
      </c>
    </row>
    <row r="632" spans="1:31" x14ac:dyDescent="0.25">
      <c r="A632" s="71">
        <f t="shared" si="56"/>
        <v>37041</v>
      </c>
      <c r="B632" s="71" t="str">
        <f t="shared" si="57"/>
        <v>US West Power</v>
      </c>
      <c r="C632" s="72">
        <f t="shared" si="58"/>
        <v>12000</v>
      </c>
      <c r="D632" s="72">
        <f t="shared" si="59"/>
        <v>90</v>
      </c>
      <c r="E632" s="3">
        <v>1312085</v>
      </c>
      <c r="F632" s="5">
        <v>37041.430879629603</v>
      </c>
      <c r="G632" t="s">
        <v>736</v>
      </c>
      <c r="H632" t="s">
        <v>734</v>
      </c>
      <c r="I632" t="s">
        <v>649</v>
      </c>
      <c r="K632" t="s">
        <v>650</v>
      </c>
      <c r="L632" t="s">
        <v>651</v>
      </c>
      <c r="M632">
        <v>49075</v>
      </c>
      <c r="N632" t="s">
        <v>14</v>
      </c>
      <c r="O632" s="7">
        <v>25</v>
      </c>
      <c r="R632" t="s">
        <v>653</v>
      </c>
      <c r="S632" t="s">
        <v>654</v>
      </c>
      <c r="T632" s="11">
        <v>245</v>
      </c>
      <c r="U632" t="s">
        <v>412</v>
      </c>
      <c r="V632" t="s">
        <v>675</v>
      </c>
      <c r="W632" t="s">
        <v>657</v>
      </c>
      <c r="X632" t="s">
        <v>658</v>
      </c>
      <c r="Y632" t="s">
        <v>659</v>
      </c>
      <c r="Z632" t="s">
        <v>660</v>
      </c>
      <c r="AA632">
        <v>96004396</v>
      </c>
      <c r="AB632">
        <v>626242.1</v>
      </c>
      <c r="AC632">
        <v>64245</v>
      </c>
      <c r="AD632" s="5">
        <v>37043.875</v>
      </c>
      <c r="AE632" s="5">
        <v>37072.875</v>
      </c>
    </row>
    <row r="633" spans="1:31" x14ac:dyDescent="0.25">
      <c r="A633" s="71">
        <f t="shared" si="56"/>
        <v>37041</v>
      </c>
      <c r="B633" s="71" t="str">
        <f t="shared" si="57"/>
        <v>Natural Gas</v>
      </c>
      <c r="C633" s="72">
        <f t="shared" si="58"/>
        <v>150000</v>
      </c>
      <c r="D633" s="72">
        <f t="shared" si="59"/>
        <v>44.999999999999993</v>
      </c>
      <c r="E633" s="3">
        <v>1312228</v>
      </c>
      <c r="F633" s="5">
        <v>37041.441944444399</v>
      </c>
      <c r="G633" t="s">
        <v>728</v>
      </c>
      <c r="H633" t="s">
        <v>648</v>
      </c>
      <c r="I633" t="s">
        <v>649</v>
      </c>
      <c r="K633" t="s">
        <v>679</v>
      </c>
      <c r="L633" t="s">
        <v>696</v>
      </c>
      <c r="M633">
        <v>28313</v>
      </c>
      <c r="N633" t="s">
        <v>592</v>
      </c>
      <c r="P633" s="7">
        <v>5000</v>
      </c>
      <c r="R633" t="s">
        <v>682</v>
      </c>
      <c r="S633" t="s">
        <v>654</v>
      </c>
      <c r="T633" s="11">
        <v>2.52</v>
      </c>
      <c r="U633" t="s">
        <v>484</v>
      </c>
      <c r="V633" t="s">
        <v>593</v>
      </c>
      <c r="W633" t="s">
        <v>594</v>
      </c>
      <c r="X633" t="s">
        <v>686</v>
      </c>
      <c r="Y633" t="s">
        <v>659</v>
      </c>
      <c r="Z633" t="s">
        <v>687</v>
      </c>
      <c r="AA633">
        <v>96000103</v>
      </c>
      <c r="AB633" t="s">
        <v>595</v>
      </c>
      <c r="AC633">
        <v>65268</v>
      </c>
      <c r="AD633" s="5">
        <v>37043.875</v>
      </c>
      <c r="AE633" s="5">
        <v>37072.875</v>
      </c>
    </row>
    <row r="634" spans="1:31" x14ac:dyDescent="0.25">
      <c r="A634" s="71">
        <f t="shared" si="56"/>
        <v>37041</v>
      </c>
      <c r="B634" s="71" t="str">
        <f t="shared" si="57"/>
        <v>Natural Gas</v>
      </c>
      <c r="C634" s="72">
        <f t="shared" si="58"/>
        <v>150000</v>
      </c>
      <c r="D634" s="72">
        <f t="shared" si="59"/>
        <v>44.999999999999993</v>
      </c>
      <c r="E634" s="3">
        <v>1312405</v>
      </c>
      <c r="F634" s="5">
        <v>37041.4528125</v>
      </c>
      <c r="G634" t="s">
        <v>914</v>
      </c>
      <c r="H634" t="s">
        <v>648</v>
      </c>
      <c r="I634" t="s">
        <v>649</v>
      </c>
      <c r="K634" t="s">
        <v>679</v>
      </c>
      <c r="L634" t="s">
        <v>696</v>
      </c>
      <c r="M634">
        <v>28313</v>
      </c>
      <c r="N634" t="s">
        <v>592</v>
      </c>
      <c r="P634" s="7">
        <v>5000</v>
      </c>
      <c r="R634" t="s">
        <v>682</v>
      </c>
      <c r="S634" t="s">
        <v>654</v>
      </c>
      <c r="T634" s="11">
        <v>2.4750000000000001</v>
      </c>
      <c r="U634" t="s">
        <v>484</v>
      </c>
      <c r="V634" t="s">
        <v>593</v>
      </c>
      <c r="W634" t="s">
        <v>594</v>
      </c>
      <c r="X634" t="s">
        <v>686</v>
      </c>
      <c r="Y634" t="s">
        <v>659</v>
      </c>
      <c r="Z634" t="s">
        <v>687</v>
      </c>
      <c r="AA634">
        <v>95000242</v>
      </c>
      <c r="AB634" t="s">
        <v>596</v>
      </c>
      <c r="AC634">
        <v>232</v>
      </c>
      <c r="AD634" s="5">
        <v>37043.875</v>
      </c>
      <c r="AE634" s="5">
        <v>37072.875</v>
      </c>
    </row>
    <row r="635" spans="1:31" x14ac:dyDescent="0.25">
      <c r="A635" s="71">
        <f t="shared" si="56"/>
        <v>37041</v>
      </c>
      <c r="B635" s="71" t="str">
        <f t="shared" si="57"/>
        <v>US East Power</v>
      </c>
      <c r="C635" s="72">
        <f t="shared" si="58"/>
        <v>24000</v>
      </c>
      <c r="D635" s="72">
        <f t="shared" si="59"/>
        <v>120</v>
      </c>
      <c r="E635" s="3">
        <v>1312669</v>
      </c>
      <c r="F635" s="5">
        <v>37041.481226851902</v>
      </c>
      <c r="G635" t="s">
        <v>809</v>
      </c>
      <c r="H635" t="s">
        <v>734</v>
      </c>
      <c r="I635" t="s">
        <v>649</v>
      </c>
      <c r="K635" t="s">
        <v>650</v>
      </c>
      <c r="L635" t="s">
        <v>690</v>
      </c>
      <c r="M635">
        <v>26302</v>
      </c>
      <c r="N635" t="s">
        <v>400</v>
      </c>
      <c r="O635" s="7">
        <v>50</v>
      </c>
      <c r="R635" t="s">
        <v>653</v>
      </c>
      <c r="S635" t="s">
        <v>654</v>
      </c>
      <c r="T635" s="11">
        <v>47.5</v>
      </c>
      <c r="U635" t="s">
        <v>227</v>
      </c>
      <c r="V635" t="s">
        <v>76</v>
      </c>
      <c r="W635" t="s">
        <v>401</v>
      </c>
      <c r="X635" t="s">
        <v>658</v>
      </c>
      <c r="Y635" t="s">
        <v>659</v>
      </c>
      <c r="Z635" t="s">
        <v>660</v>
      </c>
      <c r="AA635">
        <v>96037738</v>
      </c>
      <c r="AB635">
        <v>626371.1</v>
      </c>
      <c r="AC635">
        <v>72209</v>
      </c>
      <c r="AD635" s="5">
        <v>37043.600694444402</v>
      </c>
      <c r="AE635" s="5">
        <v>37072.600694444402</v>
      </c>
    </row>
    <row r="636" spans="1:31" x14ac:dyDescent="0.25">
      <c r="A636" s="71">
        <f t="shared" si="56"/>
        <v>37041</v>
      </c>
      <c r="B636" s="71" t="str">
        <f t="shared" si="57"/>
        <v>US East Power</v>
      </c>
      <c r="C636" s="72">
        <f t="shared" si="58"/>
        <v>24000</v>
      </c>
      <c r="D636" s="72">
        <f t="shared" si="59"/>
        <v>120</v>
      </c>
      <c r="E636" s="3">
        <v>1312873</v>
      </c>
      <c r="F636" s="5">
        <v>37041.4989236111</v>
      </c>
      <c r="G636" t="s">
        <v>661</v>
      </c>
      <c r="H636" t="s">
        <v>238</v>
      </c>
      <c r="I636" t="s">
        <v>649</v>
      </c>
      <c r="K636" t="s">
        <v>650</v>
      </c>
      <c r="L636" t="s">
        <v>690</v>
      </c>
      <c r="M636">
        <v>26302</v>
      </c>
      <c r="N636" t="s">
        <v>400</v>
      </c>
      <c r="P636" s="7">
        <v>50</v>
      </c>
      <c r="R636" t="s">
        <v>653</v>
      </c>
      <c r="S636" t="s">
        <v>654</v>
      </c>
      <c r="T636" s="11">
        <v>46.75</v>
      </c>
      <c r="U636" t="s">
        <v>249</v>
      </c>
      <c r="V636" t="s">
        <v>76</v>
      </c>
      <c r="W636" t="s">
        <v>401</v>
      </c>
      <c r="X636" t="s">
        <v>658</v>
      </c>
      <c r="Y636" t="s">
        <v>659</v>
      </c>
      <c r="Z636" t="s">
        <v>660</v>
      </c>
      <c r="AA636">
        <v>96020035</v>
      </c>
      <c r="AB636">
        <v>626422.1</v>
      </c>
      <c r="AC636">
        <v>71108</v>
      </c>
      <c r="AD636" s="5">
        <v>37043.600694444402</v>
      </c>
      <c r="AE636" s="5">
        <v>37072.600694444402</v>
      </c>
    </row>
    <row r="637" spans="1:31" x14ac:dyDescent="0.25">
      <c r="A637" s="71">
        <f t="shared" si="56"/>
        <v>37041</v>
      </c>
      <c r="B637" s="71" t="str">
        <f t="shared" si="57"/>
        <v>US East Power</v>
      </c>
      <c r="C637" s="72">
        <f t="shared" si="58"/>
        <v>24000</v>
      </c>
      <c r="D637" s="72">
        <f t="shared" si="59"/>
        <v>120</v>
      </c>
      <c r="E637" s="3">
        <v>1312941</v>
      </c>
      <c r="F637" s="5">
        <v>37041.506377314799</v>
      </c>
      <c r="G637" t="s">
        <v>669</v>
      </c>
      <c r="H637" t="s">
        <v>734</v>
      </c>
      <c r="I637" t="s">
        <v>649</v>
      </c>
      <c r="K637" t="s">
        <v>650</v>
      </c>
      <c r="L637" t="s">
        <v>690</v>
      </c>
      <c r="M637">
        <v>32554</v>
      </c>
      <c r="N637" t="s">
        <v>729</v>
      </c>
      <c r="O637" s="7">
        <v>50</v>
      </c>
      <c r="R637" t="s">
        <v>653</v>
      </c>
      <c r="S637" t="s">
        <v>654</v>
      </c>
      <c r="T637" s="11">
        <v>45.25</v>
      </c>
      <c r="U637" t="s">
        <v>766</v>
      </c>
      <c r="V637" t="s">
        <v>710</v>
      </c>
      <c r="W637" t="s">
        <v>731</v>
      </c>
      <c r="X637" t="s">
        <v>658</v>
      </c>
      <c r="Y637" t="s">
        <v>659</v>
      </c>
      <c r="Z637" t="s">
        <v>660</v>
      </c>
      <c r="AA637">
        <v>96028954</v>
      </c>
      <c r="AB637">
        <v>626440.1</v>
      </c>
      <c r="AC637">
        <v>54979</v>
      </c>
      <c r="AD637" s="5">
        <v>37043.591666666704</v>
      </c>
      <c r="AE637" s="5">
        <v>37072.591666666704</v>
      </c>
    </row>
    <row r="638" spans="1:31" x14ac:dyDescent="0.25">
      <c r="A638" s="71">
        <f t="shared" si="56"/>
        <v>37041</v>
      </c>
      <c r="B638" s="71" t="str">
        <f t="shared" si="57"/>
        <v>US East Power</v>
      </c>
      <c r="C638" s="72">
        <f t="shared" si="58"/>
        <v>24000</v>
      </c>
      <c r="D638" s="72">
        <f t="shared" si="59"/>
        <v>120</v>
      </c>
      <c r="E638" s="3">
        <v>1312949</v>
      </c>
      <c r="F638" s="5">
        <v>37041.5067361111</v>
      </c>
      <c r="G638" t="s">
        <v>725</v>
      </c>
      <c r="H638" t="s">
        <v>648</v>
      </c>
      <c r="I638" t="s">
        <v>649</v>
      </c>
      <c r="K638" t="s">
        <v>650</v>
      </c>
      <c r="L638" t="s">
        <v>690</v>
      </c>
      <c r="M638">
        <v>32554</v>
      </c>
      <c r="N638" t="s">
        <v>729</v>
      </c>
      <c r="P638" s="7">
        <v>50</v>
      </c>
      <c r="R638" t="s">
        <v>653</v>
      </c>
      <c r="S638" t="s">
        <v>654</v>
      </c>
      <c r="T638" s="11">
        <v>45.5</v>
      </c>
      <c r="U638" t="s">
        <v>373</v>
      </c>
      <c r="V638" t="s">
        <v>710</v>
      </c>
      <c r="W638" t="s">
        <v>731</v>
      </c>
      <c r="X638" t="s">
        <v>658</v>
      </c>
      <c r="Y638" t="s">
        <v>659</v>
      </c>
      <c r="Z638" t="s">
        <v>660</v>
      </c>
      <c r="AA638">
        <v>96005582</v>
      </c>
      <c r="AB638">
        <v>626442.1</v>
      </c>
      <c r="AC638">
        <v>53461</v>
      </c>
      <c r="AD638" s="5">
        <v>37043.591666666704</v>
      </c>
      <c r="AE638" s="5">
        <v>37072.591666666704</v>
      </c>
    </row>
    <row r="639" spans="1:31" x14ac:dyDescent="0.25">
      <c r="A639" s="71">
        <f t="shared" si="56"/>
        <v>37041</v>
      </c>
      <c r="B639" s="71" t="str">
        <f t="shared" si="57"/>
        <v>US East Power</v>
      </c>
      <c r="C639" s="72">
        <f t="shared" si="58"/>
        <v>47200</v>
      </c>
      <c r="D639" s="72">
        <f t="shared" si="59"/>
        <v>236</v>
      </c>
      <c r="E639" s="3">
        <v>1313077</v>
      </c>
      <c r="F639" s="5">
        <v>37041.520497685196</v>
      </c>
      <c r="G639" t="s">
        <v>707</v>
      </c>
      <c r="H639" t="s">
        <v>734</v>
      </c>
      <c r="I639" t="s">
        <v>649</v>
      </c>
      <c r="K639" t="s">
        <v>650</v>
      </c>
      <c r="L639" t="s">
        <v>690</v>
      </c>
      <c r="M639">
        <v>33296</v>
      </c>
      <c r="N639" t="s">
        <v>541</v>
      </c>
      <c r="O639" s="7">
        <v>50</v>
      </c>
      <c r="R639" t="s">
        <v>653</v>
      </c>
      <c r="S639" t="s">
        <v>654</v>
      </c>
      <c r="T639" s="11">
        <v>37.75</v>
      </c>
      <c r="U639" t="s">
        <v>597</v>
      </c>
      <c r="V639" t="s">
        <v>250</v>
      </c>
      <c r="W639" t="s">
        <v>87</v>
      </c>
      <c r="X639" t="s">
        <v>658</v>
      </c>
      <c r="Y639" t="s">
        <v>659</v>
      </c>
      <c r="Z639" t="s">
        <v>660</v>
      </c>
      <c r="AA639">
        <v>96009016</v>
      </c>
      <c r="AB639">
        <v>626479.1</v>
      </c>
      <c r="AC639">
        <v>18</v>
      </c>
      <c r="AD639" s="5">
        <v>37257.594444444403</v>
      </c>
      <c r="AE639" s="5">
        <v>37315.594444444403</v>
      </c>
    </row>
    <row r="640" spans="1:31" x14ac:dyDescent="0.25">
      <c r="A640" s="71">
        <f t="shared" si="56"/>
        <v>37041</v>
      </c>
      <c r="B640" s="71" t="str">
        <f t="shared" si="57"/>
        <v>US East Power</v>
      </c>
      <c r="C640" s="72">
        <f t="shared" si="58"/>
        <v>49600</v>
      </c>
      <c r="D640" s="72">
        <f t="shared" si="59"/>
        <v>248</v>
      </c>
      <c r="E640" s="3">
        <v>1313259</v>
      </c>
      <c r="F640" s="5">
        <v>37041.536388888897</v>
      </c>
      <c r="G640" t="s">
        <v>727</v>
      </c>
      <c r="H640" t="s">
        <v>648</v>
      </c>
      <c r="I640" t="s">
        <v>649</v>
      </c>
      <c r="K640" t="s">
        <v>650</v>
      </c>
      <c r="L640" t="s">
        <v>690</v>
      </c>
      <c r="M640">
        <v>34035</v>
      </c>
      <c r="N640" t="s">
        <v>470</v>
      </c>
      <c r="O640" s="7">
        <v>50</v>
      </c>
      <c r="R640" t="s">
        <v>653</v>
      </c>
      <c r="S640" t="s">
        <v>654</v>
      </c>
      <c r="T640" s="11">
        <v>25.75</v>
      </c>
      <c r="U640" t="s">
        <v>373</v>
      </c>
      <c r="V640" t="s">
        <v>730</v>
      </c>
      <c r="W640" t="s">
        <v>731</v>
      </c>
      <c r="X640" t="s">
        <v>658</v>
      </c>
      <c r="Y640" t="s">
        <v>659</v>
      </c>
      <c r="Z640" t="s">
        <v>660</v>
      </c>
      <c r="AB640">
        <v>626514.1</v>
      </c>
      <c r="AC640">
        <v>3246</v>
      </c>
      <c r="AD640" s="5">
        <v>37073.591666666704</v>
      </c>
      <c r="AE640" s="5">
        <v>37134.591666666704</v>
      </c>
    </row>
    <row r="641" spans="1:31" x14ac:dyDescent="0.25">
      <c r="A641" s="71">
        <f t="shared" si="56"/>
        <v>37041</v>
      </c>
      <c r="B641" s="71" t="str">
        <f t="shared" si="57"/>
        <v>US East Power</v>
      </c>
      <c r="C641" s="72">
        <f t="shared" si="58"/>
        <v>24000</v>
      </c>
      <c r="D641" s="72">
        <f t="shared" si="59"/>
        <v>120</v>
      </c>
      <c r="E641" s="3">
        <v>1313294</v>
      </c>
      <c r="F641" s="5">
        <v>37041.538946759298</v>
      </c>
      <c r="G641" t="s">
        <v>902</v>
      </c>
      <c r="H641" t="s">
        <v>648</v>
      </c>
      <c r="I641" t="s">
        <v>649</v>
      </c>
      <c r="K641" t="s">
        <v>650</v>
      </c>
      <c r="L641" t="s">
        <v>690</v>
      </c>
      <c r="M641">
        <v>7473</v>
      </c>
      <c r="N641" t="s">
        <v>834</v>
      </c>
      <c r="O641" s="7">
        <v>50</v>
      </c>
      <c r="R641" t="s">
        <v>653</v>
      </c>
      <c r="S641" t="s">
        <v>654</v>
      </c>
      <c r="T641" s="11">
        <v>48.5</v>
      </c>
      <c r="U641" t="s">
        <v>375</v>
      </c>
      <c r="V641" t="s">
        <v>789</v>
      </c>
      <c r="W641" t="s">
        <v>694</v>
      </c>
      <c r="X641" t="s">
        <v>658</v>
      </c>
      <c r="Y641" t="s">
        <v>659</v>
      </c>
      <c r="Z641" t="s">
        <v>660</v>
      </c>
      <c r="AA641">
        <v>96060365</v>
      </c>
      <c r="AB641">
        <v>626524.1</v>
      </c>
      <c r="AC641">
        <v>12</v>
      </c>
      <c r="AD641" s="5">
        <v>37043.715972222199</v>
      </c>
      <c r="AE641" s="5">
        <v>37072.715972222199</v>
      </c>
    </row>
    <row r="642" spans="1:31" x14ac:dyDescent="0.25">
      <c r="A642" s="71">
        <f t="shared" si="56"/>
        <v>37041</v>
      </c>
      <c r="B642" s="71" t="str">
        <f t="shared" si="57"/>
        <v>US East Power</v>
      </c>
      <c r="C642" s="72">
        <f t="shared" si="58"/>
        <v>24000</v>
      </c>
      <c r="D642" s="72">
        <f t="shared" si="59"/>
        <v>120</v>
      </c>
      <c r="E642" s="3">
        <v>1313451</v>
      </c>
      <c r="F642" s="5">
        <v>37041.5441782407</v>
      </c>
      <c r="G642" t="s">
        <v>467</v>
      </c>
      <c r="H642" t="s">
        <v>238</v>
      </c>
      <c r="I642" t="s">
        <v>649</v>
      </c>
      <c r="K642" t="s">
        <v>650</v>
      </c>
      <c r="L642" t="s">
        <v>690</v>
      </c>
      <c r="M642">
        <v>51050</v>
      </c>
      <c r="N642" t="s">
        <v>598</v>
      </c>
      <c r="P642" s="7">
        <v>50</v>
      </c>
      <c r="R642" t="s">
        <v>653</v>
      </c>
      <c r="S642" t="s">
        <v>654</v>
      </c>
      <c r="T642" s="11">
        <v>55.5</v>
      </c>
      <c r="U642" t="s">
        <v>599</v>
      </c>
      <c r="V642" t="s">
        <v>600</v>
      </c>
      <c r="W642" t="s">
        <v>401</v>
      </c>
      <c r="X642" t="s">
        <v>658</v>
      </c>
      <c r="Y642" t="s">
        <v>659</v>
      </c>
      <c r="Z642" t="s">
        <v>660</v>
      </c>
      <c r="AB642">
        <v>626549.1</v>
      </c>
      <c r="AC642">
        <v>26428</v>
      </c>
      <c r="AD642" s="5">
        <v>37043.875</v>
      </c>
      <c r="AE642" s="5">
        <v>37072.875</v>
      </c>
    </row>
    <row r="643" spans="1:31" x14ac:dyDescent="0.25">
      <c r="A643" s="71">
        <f t="shared" si="56"/>
        <v>37041</v>
      </c>
      <c r="B643" s="71" t="str">
        <f t="shared" si="57"/>
        <v>US East Power</v>
      </c>
      <c r="C643" s="72">
        <f t="shared" si="58"/>
        <v>24000</v>
      </c>
      <c r="D643" s="72">
        <f t="shared" si="59"/>
        <v>120</v>
      </c>
      <c r="E643" s="3">
        <v>1313520</v>
      </c>
      <c r="F643" s="5">
        <v>37041.545983796299</v>
      </c>
      <c r="G643" t="s">
        <v>902</v>
      </c>
      <c r="H643" t="s">
        <v>238</v>
      </c>
      <c r="I643" t="s">
        <v>649</v>
      </c>
      <c r="K643" t="s">
        <v>650</v>
      </c>
      <c r="L643" t="s">
        <v>59</v>
      </c>
      <c r="M643">
        <v>34802</v>
      </c>
      <c r="N643" t="s">
        <v>423</v>
      </c>
      <c r="P643" s="7">
        <v>50</v>
      </c>
      <c r="R643" t="s">
        <v>653</v>
      </c>
      <c r="S643" t="s">
        <v>654</v>
      </c>
      <c r="T643" s="11">
        <v>42.25</v>
      </c>
      <c r="U643" t="s">
        <v>424</v>
      </c>
      <c r="V643" t="s">
        <v>265</v>
      </c>
      <c r="W643" t="s">
        <v>95</v>
      </c>
      <c r="X643" t="s">
        <v>658</v>
      </c>
      <c r="Y643" t="s">
        <v>659</v>
      </c>
      <c r="Z643" t="s">
        <v>660</v>
      </c>
      <c r="AA643">
        <v>96060365</v>
      </c>
      <c r="AB643">
        <v>626558.1</v>
      </c>
      <c r="AC643">
        <v>12</v>
      </c>
      <c r="AD643" s="5">
        <v>37043</v>
      </c>
      <c r="AE643" s="5">
        <v>37072</v>
      </c>
    </row>
    <row r="644" spans="1:31" x14ac:dyDescent="0.25">
      <c r="A644" s="71">
        <f t="shared" si="56"/>
        <v>37041</v>
      </c>
      <c r="B644" s="71" t="str">
        <f t="shared" si="57"/>
        <v>US East Power</v>
      </c>
      <c r="C644" s="72">
        <f t="shared" si="58"/>
        <v>24000</v>
      </c>
      <c r="D644" s="72">
        <f t="shared" si="59"/>
        <v>120</v>
      </c>
      <c r="E644" s="3">
        <v>1313711</v>
      </c>
      <c r="F644" s="5">
        <v>37041.550752314797</v>
      </c>
      <c r="G644" t="s">
        <v>814</v>
      </c>
      <c r="H644" t="s">
        <v>648</v>
      </c>
      <c r="I644" t="s">
        <v>649</v>
      </c>
      <c r="K644" t="s">
        <v>650</v>
      </c>
      <c r="L644" t="s">
        <v>690</v>
      </c>
      <c r="M644">
        <v>32554</v>
      </c>
      <c r="N644" t="s">
        <v>729</v>
      </c>
      <c r="O644" s="7">
        <v>50</v>
      </c>
      <c r="R644" t="s">
        <v>653</v>
      </c>
      <c r="S644" t="s">
        <v>654</v>
      </c>
      <c r="T644" s="11">
        <v>45.75</v>
      </c>
      <c r="U644" t="s">
        <v>373</v>
      </c>
      <c r="V644" t="s">
        <v>710</v>
      </c>
      <c r="W644" t="s">
        <v>731</v>
      </c>
      <c r="X644" t="s">
        <v>658</v>
      </c>
      <c r="Y644" t="s">
        <v>659</v>
      </c>
      <c r="Z644" t="s">
        <v>660</v>
      </c>
      <c r="AA644">
        <v>96057479</v>
      </c>
      <c r="AB644">
        <v>626589.1</v>
      </c>
      <c r="AC644">
        <v>55134</v>
      </c>
      <c r="AD644" s="5">
        <v>37043.591666666704</v>
      </c>
      <c r="AE644" s="5">
        <v>37072.591666666704</v>
      </c>
    </row>
    <row r="645" spans="1:31" x14ac:dyDescent="0.25">
      <c r="A645" s="71">
        <f t="shared" si="56"/>
        <v>37041</v>
      </c>
      <c r="B645" s="71" t="str">
        <f t="shared" si="57"/>
        <v>US East Power</v>
      </c>
      <c r="C645" s="72">
        <f t="shared" si="58"/>
        <v>800</v>
      </c>
      <c r="D645" s="72">
        <f t="shared" si="59"/>
        <v>4</v>
      </c>
      <c r="E645" s="3">
        <v>1314538</v>
      </c>
      <c r="F645" s="5">
        <v>37041.577916666698</v>
      </c>
      <c r="G645" t="s">
        <v>727</v>
      </c>
      <c r="H645" t="s">
        <v>648</v>
      </c>
      <c r="I645" t="s">
        <v>649</v>
      </c>
      <c r="K645" t="s">
        <v>650</v>
      </c>
      <c r="L645" t="s">
        <v>690</v>
      </c>
      <c r="M645">
        <v>29086</v>
      </c>
      <c r="N645" t="s">
        <v>506</v>
      </c>
      <c r="O645" s="7">
        <v>50</v>
      </c>
      <c r="R645" t="s">
        <v>653</v>
      </c>
      <c r="S645" t="s">
        <v>654</v>
      </c>
      <c r="T645" s="11">
        <v>24.95</v>
      </c>
      <c r="U645" t="s">
        <v>373</v>
      </c>
      <c r="V645" t="s">
        <v>710</v>
      </c>
      <c r="W645" t="s">
        <v>711</v>
      </c>
      <c r="X645" t="s">
        <v>658</v>
      </c>
      <c r="Y645" t="s">
        <v>659</v>
      </c>
      <c r="Z645" t="s">
        <v>660</v>
      </c>
      <c r="AB645">
        <v>626762.1</v>
      </c>
      <c r="AC645">
        <v>3246</v>
      </c>
      <c r="AD645" s="5">
        <v>37043.875</v>
      </c>
      <c r="AE645" s="5">
        <v>37043.875</v>
      </c>
    </row>
    <row r="646" spans="1:31" x14ac:dyDescent="0.25">
      <c r="A646" s="71">
        <f t="shared" si="56"/>
        <v>37041</v>
      </c>
      <c r="B646" s="71" t="str">
        <f t="shared" si="57"/>
        <v>Natural Gas</v>
      </c>
      <c r="C646" s="72">
        <f t="shared" si="58"/>
        <v>1510000</v>
      </c>
      <c r="D646" s="72">
        <f t="shared" si="59"/>
        <v>377.5</v>
      </c>
      <c r="E646" s="3">
        <v>1314557</v>
      </c>
      <c r="F646" s="5">
        <v>37041.5785300926</v>
      </c>
      <c r="G646" t="s">
        <v>728</v>
      </c>
      <c r="H646" t="s">
        <v>734</v>
      </c>
      <c r="I646" t="s">
        <v>649</v>
      </c>
      <c r="K646" t="s">
        <v>679</v>
      </c>
      <c r="L646" t="s">
        <v>680</v>
      </c>
      <c r="M646">
        <v>29762</v>
      </c>
      <c r="N646" t="s">
        <v>236</v>
      </c>
      <c r="O646" s="7">
        <v>10000</v>
      </c>
      <c r="R646" t="s">
        <v>682</v>
      </c>
      <c r="S646" t="s">
        <v>654</v>
      </c>
      <c r="T646" s="11">
        <v>0.16500000000000001</v>
      </c>
      <c r="U646" t="s">
        <v>760</v>
      </c>
      <c r="V646" t="s">
        <v>806</v>
      </c>
      <c r="W646" t="s">
        <v>798</v>
      </c>
      <c r="X646" t="s">
        <v>686</v>
      </c>
      <c r="Y646" t="s">
        <v>659</v>
      </c>
      <c r="Z646" t="s">
        <v>687</v>
      </c>
      <c r="AA646">
        <v>96000103</v>
      </c>
      <c r="AB646" t="s">
        <v>601</v>
      </c>
      <c r="AC646">
        <v>65268</v>
      </c>
      <c r="AD646" s="5">
        <v>37196</v>
      </c>
      <c r="AE646" s="5">
        <v>37346</v>
      </c>
    </row>
    <row r="647" spans="1:31" x14ac:dyDescent="0.25">
      <c r="A647" s="71">
        <f t="shared" si="56"/>
        <v>37041</v>
      </c>
      <c r="B647" s="71" t="str">
        <f t="shared" si="57"/>
        <v>US East Power</v>
      </c>
      <c r="C647" s="72">
        <f t="shared" si="58"/>
        <v>4000</v>
      </c>
      <c r="D647" s="72">
        <f t="shared" si="59"/>
        <v>20</v>
      </c>
      <c r="E647" s="3">
        <v>1314562</v>
      </c>
      <c r="F647" s="5">
        <v>37041.578703703701</v>
      </c>
      <c r="G647" t="s">
        <v>727</v>
      </c>
      <c r="H647" t="s">
        <v>648</v>
      </c>
      <c r="I647" t="s">
        <v>649</v>
      </c>
      <c r="K647" t="s">
        <v>650</v>
      </c>
      <c r="L647" t="s">
        <v>690</v>
      </c>
      <c r="M647">
        <v>51358</v>
      </c>
      <c r="N647" t="s">
        <v>602</v>
      </c>
      <c r="O647" s="7">
        <v>50</v>
      </c>
      <c r="R647" t="s">
        <v>653</v>
      </c>
      <c r="S647" t="s">
        <v>654</v>
      </c>
      <c r="T647" s="11">
        <v>42</v>
      </c>
      <c r="U647" t="s">
        <v>373</v>
      </c>
      <c r="V647" t="s">
        <v>710</v>
      </c>
      <c r="W647" t="s">
        <v>711</v>
      </c>
      <c r="X647" t="s">
        <v>658</v>
      </c>
      <c r="Y647" t="s">
        <v>659</v>
      </c>
      <c r="Z647" t="s">
        <v>660</v>
      </c>
      <c r="AB647">
        <v>626768.1</v>
      </c>
      <c r="AC647">
        <v>3246</v>
      </c>
      <c r="AD647" s="5">
        <v>37053.875</v>
      </c>
      <c r="AE647" s="5">
        <v>37057.875</v>
      </c>
    </row>
    <row r="648" spans="1:31" x14ac:dyDescent="0.25">
      <c r="A648" s="71">
        <f t="shared" si="56"/>
        <v>37041</v>
      </c>
      <c r="B648" s="71" t="str">
        <f t="shared" si="57"/>
        <v>US West Power</v>
      </c>
      <c r="C648" s="72">
        <f t="shared" si="58"/>
        <v>800</v>
      </c>
      <c r="D648" s="72">
        <f t="shared" si="59"/>
        <v>6</v>
      </c>
      <c r="E648" s="3">
        <v>1314578</v>
      </c>
      <c r="F648" s="5">
        <v>37041.579328703701</v>
      </c>
      <c r="G648" t="s">
        <v>746</v>
      </c>
      <c r="H648" t="s">
        <v>734</v>
      </c>
      <c r="I648" t="s">
        <v>649</v>
      </c>
      <c r="K648" t="s">
        <v>650</v>
      </c>
      <c r="L648" t="s">
        <v>651</v>
      </c>
      <c r="M648">
        <v>29412</v>
      </c>
      <c r="N648" t="s">
        <v>603</v>
      </c>
      <c r="P648" s="7">
        <v>25</v>
      </c>
      <c r="R648" t="s">
        <v>653</v>
      </c>
      <c r="S648" t="s">
        <v>654</v>
      </c>
      <c r="T648" s="11">
        <v>166</v>
      </c>
      <c r="U648" t="s">
        <v>412</v>
      </c>
      <c r="V648" t="s">
        <v>604</v>
      </c>
      <c r="W648" t="s">
        <v>657</v>
      </c>
      <c r="X648" t="s">
        <v>658</v>
      </c>
      <c r="Y648" t="s">
        <v>659</v>
      </c>
      <c r="Z648" t="s">
        <v>660</v>
      </c>
      <c r="AA648">
        <v>96050496</v>
      </c>
      <c r="AB648">
        <v>626772.1</v>
      </c>
      <c r="AC648">
        <v>91219</v>
      </c>
      <c r="AD648" s="5">
        <v>37043.875</v>
      </c>
      <c r="AE648" s="5">
        <v>37044.875</v>
      </c>
    </row>
    <row r="649" spans="1:31" x14ac:dyDescent="0.25">
      <c r="A649" s="71">
        <f t="shared" si="56"/>
        <v>37041</v>
      </c>
      <c r="B649" s="71" t="str">
        <f t="shared" si="57"/>
        <v>US East Power</v>
      </c>
      <c r="C649" s="72">
        <f t="shared" si="58"/>
        <v>24000</v>
      </c>
      <c r="D649" s="72">
        <f t="shared" si="59"/>
        <v>120</v>
      </c>
      <c r="E649" s="3">
        <v>1314652</v>
      </c>
      <c r="F649" s="5">
        <v>37041.584386574097</v>
      </c>
      <c r="G649" t="s">
        <v>902</v>
      </c>
      <c r="H649" t="s">
        <v>238</v>
      </c>
      <c r="I649" t="s">
        <v>649</v>
      </c>
      <c r="K649" t="s">
        <v>650</v>
      </c>
      <c r="L649" t="s">
        <v>59</v>
      </c>
      <c r="M649">
        <v>34800</v>
      </c>
      <c r="N649" t="s">
        <v>296</v>
      </c>
      <c r="P649" s="7">
        <v>50</v>
      </c>
      <c r="R649" t="s">
        <v>653</v>
      </c>
      <c r="S649" t="s">
        <v>654</v>
      </c>
      <c r="T649" s="11">
        <v>44.25</v>
      </c>
      <c r="U649" t="s">
        <v>424</v>
      </c>
      <c r="V649" t="s">
        <v>94</v>
      </c>
      <c r="W649" t="s">
        <v>95</v>
      </c>
      <c r="X649" t="s">
        <v>658</v>
      </c>
      <c r="Y649" t="s">
        <v>659</v>
      </c>
      <c r="Z649" t="s">
        <v>660</v>
      </c>
      <c r="AA649">
        <v>96060365</v>
      </c>
      <c r="AB649">
        <v>626784.1</v>
      </c>
      <c r="AC649">
        <v>12</v>
      </c>
      <c r="AD649" s="5">
        <v>37135</v>
      </c>
      <c r="AE649" s="5">
        <v>37164</v>
      </c>
    </row>
    <row r="650" spans="1:31" x14ac:dyDescent="0.25">
      <c r="A650" s="71">
        <f t="shared" si="56"/>
        <v>37041</v>
      </c>
      <c r="B650" s="71" t="str">
        <f t="shared" si="57"/>
        <v>Natural Gas</v>
      </c>
      <c r="C650" s="72">
        <f t="shared" si="58"/>
        <v>155000</v>
      </c>
      <c r="D650" s="72">
        <f t="shared" si="59"/>
        <v>38.75</v>
      </c>
      <c r="E650" s="3">
        <v>1314854</v>
      </c>
      <c r="F650" s="5">
        <v>37041.595127314802</v>
      </c>
      <c r="G650" t="s">
        <v>963</v>
      </c>
      <c r="H650" t="s">
        <v>734</v>
      </c>
      <c r="I650" t="s">
        <v>649</v>
      </c>
      <c r="K650" t="s">
        <v>679</v>
      </c>
      <c r="L650" t="s">
        <v>680</v>
      </c>
      <c r="M650">
        <v>36136</v>
      </c>
      <c r="N650" t="s">
        <v>605</v>
      </c>
      <c r="P650" s="7">
        <v>5000</v>
      </c>
      <c r="R650" t="s">
        <v>682</v>
      </c>
      <c r="S650" t="s">
        <v>654</v>
      </c>
      <c r="T650" s="11">
        <v>-1.3049999999999999</v>
      </c>
      <c r="U650" t="s">
        <v>369</v>
      </c>
      <c r="V650" t="s">
        <v>714</v>
      </c>
      <c r="W650" t="s">
        <v>750</v>
      </c>
      <c r="X650" t="s">
        <v>686</v>
      </c>
      <c r="Y650" t="s">
        <v>659</v>
      </c>
      <c r="Z650" t="s">
        <v>687</v>
      </c>
      <c r="AA650">
        <v>95000337</v>
      </c>
      <c r="AB650" t="s">
        <v>606</v>
      </c>
      <c r="AC650">
        <v>687</v>
      </c>
      <c r="AD650" s="5">
        <v>37073.875</v>
      </c>
      <c r="AE650" s="5">
        <v>37103.875</v>
      </c>
    </row>
    <row r="651" spans="1:31" x14ac:dyDescent="0.25">
      <c r="A651" s="71">
        <f t="shared" si="56"/>
        <v>37041</v>
      </c>
      <c r="B651" s="71" t="str">
        <f t="shared" si="57"/>
        <v>US East Power</v>
      </c>
      <c r="C651" s="72">
        <f t="shared" si="58"/>
        <v>47200</v>
      </c>
      <c r="D651" s="72">
        <f t="shared" si="59"/>
        <v>236</v>
      </c>
      <c r="E651" s="3">
        <v>1314963</v>
      </c>
      <c r="F651" s="5">
        <v>37041.604953703703</v>
      </c>
      <c r="G651" t="s">
        <v>902</v>
      </c>
      <c r="H651" t="s">
        <v>238</v>
      </c>
      <c r="I651" t="s">
        <v>649</v>
      </c>
      <c r="K651" t="s">
        <v>650</v>
      </c>
      <c r="L651" t="s">
        <v>59</v>
      </c>
      <c r="M651">
        <v>34839</v>
      </c>
      <c r="N651" t="s">
        <v>379</v>
      </c>
      <c r="P651" s="7">
        <v>50</v>
      </c>
      <c r="R651" t="s">
        <v>653</v>
      </c>
      <c r="S651" t="s">
        <v>654</v>
      </c>
      <c r="T651" s="11">
        <v>36.5</v>
      </c>
      <c r="U651" t="s">
        <v>424</v>
      </c>
      <c r="V651" t="s">
        <v>94</v>
      </c>
      <c r="W651" t="s">
        <v>95</v>
      </c>
      <c r="X651" t="s">
        <v>658</v>
      </c>
      <c r="Y651" t="s">
        <v>659</v>
      </c>
      <c r="Z651" t="s">
        <v>660</v>
      </c>
      <c r="AA651">
        <v>96060365</v>
      </c>
      <c r="AB651">
        <v>626832.1</v>
      </c>
      <c r="AC651">
        <v>12</v>
      </c>
      <c r="AD651" s="5">
        <v>37257</v>
      </c>
      <c r="AE651" s="5">
        <v>37315</v>
      </c>
    </row>
    <row r="652" spans="1:31" x14ac:dyDescent="0.25">
      <c r="A652" s="71">
        <f t="shared" si="56"/>
        <v>37041</v>
      </c>
      <c r="B652" s="71" t="str">
        <f t="shared" si="57"/>
        <v>Natural Gas</v>
      </c>
      <c r="C652" s="72">
        <f t="shared" si="58"/>
        <v>155000</v>
      </c>
      <c r="D652" s="72">
        <f t="shared" si="59"/>
        <v>38.75</v>
      </c>
      <c r="E652" s="3">
        <v>1315057</v>
      </c>
      <c r="F652" s="5">
        <v>37041.620752314797</v>
      </c>
      <c r="G652" t="s">
        <v>963</v>
      </c>
      <c r="H652" t="s">
        <v>734</v>
      </c>
      <c r="I652" t="s">
        <v>649</v>
      </c>
      <c r="K652" t="s">
        <v>679</v>
      </c>
      <c r="L652" t="s">
        <v>680</v>
      </c>
      <c r="M652">
        <v>36136</v>
      </c>
      <c r="N652" t="s">
        <v>605</v>
      </c>
      <c r="P652" s="7">
        <v>5000</v>
      </c>
      <c r="R652" t="s">
        <v>682</v>
      </c>
      <c r="S652" t="s">
        <v>654</v>
      </c>
      <c r="T652" s="11">
        <v>-1.31</v>
      </c>
      <c r="U652" t="s">
        <v>369</v>
      </c>
      <c r="V652" t="s">
        <v>714</v>
      </c>
      <c r="W652" t="s">
        <v>750</v>
      </c>
      <c r="X652" t="s">
        <v>686</v>
      </c>
      <c r="Y652" t="s">
        <v>659</v>
      </c>
      <c r="Z652" t="s">
        <v>687</v>
      </c>
      <c r="AA652">
        <v>95000337</v>
      </c>
      <c r="AB652" t="s">
        <v>607</v>
      </c>
      <c r="AC652">
        <v>687</v>
      </c>
      <c r="AD652" s="5">
        <v>37073.875</v>
      </c>
      <c r="AE652" s="5">
        <v>37103.875</v>
      </c>
    </row>
    <row r="653" spans="1:31" x14ac:dyDescent="0.25">
      <c r="A653" s="71">
        <f t="shared" si="56"/>
        <v>37041</v>
      </c>
      <c r="B653" s="71" t="str">
        <f t="shared" si="57"/>
        <v>US East Power</v>
      </c>
      <c r="C653" s="72">
        <f t="shared" si="58"/>
        <v>24000</v>
      </c>
      <c r="D653" s="72">
        <f t="shared" si="59"/>
        <v>120</v>
      </c>
      <c r="E653" s="3">
        <v>1315075</v>
      </c>
      <c r="F653" s="5">
        <v>37041.623414351903</v>
      </c>
      <c r="G653" t="s">
        <v>608</v>
      </c>
      <c r="H653" t="s">
        <v>734</v>
      </c>
      <c r="I653" t="s">
        <v>649</v>
      </c>
      <c r="K653" t="s">
        <v>650</v>
      </c>
      <c r="L653" t="s">
        <v>690</v>
      </c>
      <c r="M653">
        <v>26313</v>
      </c>
      <c r="N653" t="s">
        <v>609</v>
      </c>
      <c r="O653" s="7">
        <v>50</v>
      </c>
      <c r="R653" t="s">
        <v>653</v>
      </c>
      <c r="S653" t="s">
        <v>654</v>
      </c>
      <c r="T653" s="11">
        <v>43</v>
      </c>
      <c r="U653" t="s">
        <v>587</v>
      </c>
      <c r="V653" t="s">
        <v>250</v>
      </c>
      <c r="W653" t="s">
        <v>411</v>
      </c>
      <c r="X653" t="s">
        <v>658</v>
      </c>
      <c r="Y653" t="s">
        <v>659</v>
      </c>
      <c r="Z653" t="s">
        <v>660</v>
      </c>
      <c r="AB653">
        <v>626882.1</v>
      </c>
      <c r="AC653">
        <v>169</v>
      </c>
      <c r="AD653" s="5">
        <v>37135.594444444403</v>
      </c>
      <c r="AE653" s="5">
        <v>37164.594444444403</v>
      </c>
    </row>
    <row r="654" spans="1:31" x14ac:dyDescent="0.25">
      <c r="A654" s="71">
        <f t="shared" ref="A654:A688" si="60">DATEVALUE(TEXT(F654, "mm/dd/yy"))</f>
        <v>37042</v>
      </c>
      <c r="B654" s="71" t="str">
        <f t="shared" ref="B654:B688" si="61">IF(K654="Power",IF(Z654="Enron Canada Corp.",LEFT(L654,9),LEFT(L654,13)),K654)</f>
        <v>US East Power</v>
      </c>
      <c r="C654" s="72">
        <f t="shared" ref="C654:C688" si="62">IF(K654="Power",((AE654-AD654+1)*16*SUM(O654:P654)),((AE654-AD654+1)*SUM(O654:P654)))</f>
        <v>4000</v>
      </c>
      <c r="D654" s="72">
        <f t="shared" ref="D654:D688" si="63">VLOOKUP(H654,$A$7:$E$12,(HLOOKUP(B654,$B$5:$E$6,2,FALSE)),FALSE)*C654</f>
        <v>20</v>
      </c>
      <c r="E654" s="3">
        <v>1315852</v>
      </c>
      <c r="F654" s="5">
        <v>37042.269548611097</v>
      </c>
      <c r="G654" t="s">
        <v>814</v>
      </c>
      <c r="H654" t="s">
        <v>648</v>
      </c>
      <c r="I654" t="s">
        <v>649</v>
      </c>
      <c r="K654" t="s">
        <v>650</v>
      </c>
      <c r="L654" t="s">
        <v>690</v>
      </c>
      <c r="M654">
        <v>29089</v>
      </c>
      <c r="N654" t="s">
        <v>399</v>
      </c>
      <c r="P654" s="7">
        <v>50</v>
      </c>
      <c r="R654" t="s">
        <v>653</v>
      </c>
      <c r="S654" t="s">
        <v>654</v>
      </c>
      <c r="T654" s="11">
        <v>30.5</v>
      </c>
      <c r="U654" t="s">
        <v>373</v>
      </c>
      <c r="V654" t="s">
        <v>710</v>
      </c>
      <c r="W654" t="s">
        <v>711</v>
      </c>
      <c r="X654" t="s">
        <v>658</v>
      </c>
      <c r="Y654" t="s">
        <v>659</v>
      </c>
      <c r="Z654" t="s">
        <v>660</v>
      </c>
      <c r="AA654">
        <v>96057479</v>
      </c>
      <c r="AB654">
        <v>627103.1</v>
      </c>
      <c r="AC654">
        <v>55134</v>
      </c>
      <c r="AD654" s="5">
        <v>37046.875</v>
      </c>
      <c r="AE654" s="5">
        <v>37050.875</v>
      </c>
    </row>
    <row r="655" spans="1:31" x14ac:dyDescent="0.25">
      <c r="A655" s="71">
        <f t="shared" si="60"/>
        <v>37042</v>
      </c>
      <c r="B655" s="71" t="str">
        <f t="shared" si="61"/>
        <v>US East Power</v>
      </c>
      <c r="C655" s="72">
        <f t="shared" si="62"/>
        <v>4000</v>
      </c>
      <c r="D655" s="72">
        <f t="shared" si="63"/>
        <v>20</v>
      </c>
      <c r="E655" s="3">
        <v>1315906</v>
      </c>
      <c r="F655" s="5">
        <v>37042.276956018497</v>
      </c>
      <c r="G655" t="s">
        <v>814</v>
      </c>
      <c r="H655" t="s">
        <v>648</v>
      </c>
      <c r="I655" t="s">
        <v>649</v>
      </c>
      <c r="K655" t="s">
        <v>650</v>
      </c>
      <c r="L655" t="s">
        <v>690</v>
      </c>
      <c r="M655">
        <v>51358</v>
      </c>
      <c r="N655" t="s">
        <v>602</v>
      </c>
      <c r="P655" s="7">
        <v>50</v>
      </c>
      <c r="R655" t="s">
        <v>653</v>
      </c>
      <c r="S655" t="s">
        <v>654</v>
      </c>
      <c r="T655" s="11">
        <v>35.5</v>
      </c>
      <c r="U655" t="s">
        <v>373</v>
      </c>
      <c r="V655" t="s">
        <v>710</v>
      </c>
      <c r="W655" t="s">
        <v>711</v>
      </c>
      <c r="X655" t="s">
        <v>658</v>
      </c>
      <c r="Y655" t="s">
        <v>659</v>
      </c>
      <c r="Z655" t="s">
        <v>660</v>
      </c>
      <c r="AA655">
        <v>96057479</v>
      </c>
      <c r="AB655">
        <v>627140.1</v>
      </c>
      <c r="AC655">
        <v>55134</v>
      </c>
      <c r="AD655" s="5">
        <v>37053.875</v>
      </c>
      <c r="AE655" s="5">
        <v>37057.875</v>
      </c>
    </row>
    <row r="656" spans="1:31" x14ac:dyDescent="0.25">
      <c r="A656" s="71">
        <f t="shared" si="60"/>
        <v>37042</v>
      </c>
      <c r="B656" s="71" t="str">
        <f t="shared" si="61"/>
        <v>US East Power</v>
      </c>
      <c r="C656" s="72">
        <f t="shared" si="62"/>
        <v>800</v>
      </c>
      <c r="D656" s="72">
        <f t="shared" si="63"/>
        <v>4</v>
      </c>
      <c r="E656" s="3">
        <v>1316071</v>
      </c>
      <c r="F656" s="5">
        <v>37042.294837963003</v>
      </c>
      <c r="G656" t="s">
        <v>554</v>
      </c>
      <c r="H656" t="s">
        <v>238</v>
      </c>
      <c r="I656" t="s">
        <v>649</v>
      </c>
      <c r="K656" t="s">
        <v>650</v>
      </c>
      <c r="L656" t="s">
        <v>690</v>
      </c>
      <c r="M656">
        <v>29062</v>
      </c>
      <c r="N656" t="s">
        <v>555</v>
      </c>
      <c r="O656" s="7">
        <v>50</v>
      </c>
      <c r="R656" t="s">
        <v>653</v>
      </c>
      <c r="S656" t="s">
        <v>654</v>
      </c>
      <c r="T656" s="11">
        <v>19.75</v>
      </c>
      <c r="U656" t="s">
        <v>209</v>
      </c>
      <c r="V656" t="s">
        <v>245</v>
      </c>
      <c r="W656" t="s">
        <v>77</v>
      </c>
      <c r="X656" t="s">
        <v>658</v>
      </c>
      <c r="Y656" t="s">
        <v>659</v>
      </c>
      <c r="Z656" t="s">
        <v>660</v>
      </c>
      <c r="AA656">
        <v>96000079</v>
      </c>
      <c r="AB656">
        <v>627239.1</v>
      </c>
      <c r="AC656">
        <v>154</v>
      </c>
      <c r="AD656" s="5">
        <v>37043.875</v>
      </c>
      <c r="AE656" s="5">
        <v>37043.875</v>
      </c>
    </row>
    <row r="657" spans="1:31" x14ac:dyDescent="0.25">
      <c r="A657" s="71">
        <f t="shared" si="60"/>
        <v>37042</v>
      </c>
      <c r="B657" s="71" t="str">
        <f t="shared" si="61"/>
        <v>US East Power</v>
      </c>
      <c r="C657" s="72">
        <f t="shared" si="62"/>
        <v>47200</v>
      </c>
      <c r="D657" s="72">
        <f t="shared" si="63"/>
        <v>236</v>
      </c>
      <c r="E657" s="3">
        <v>1316181</v>
      </c>
      <c r="F657" s="5">
        <v>37042.302048611098</v>
      </c>
      <c r="G657" t="s">
        <v>717</v>
      </c>
      <c r="H657" t="s">
        <v>734</v>
      </c>
      <c r="I657" t="s">
        <v>649</v>
      </c>
      <c r="K657" t="s">
        <v>650</v>
      </c>
      <c r="L657" t="s">
        <v>690</v>
      </c>
      <c r="M657">
        <v>33302</v>
      </c>
      <c r="N657" t="s">
        <v>556</v>
      </c>
      <c r="P657" s="7">
        <v>50</v>
      </c>
      <c r="R657" t="s">
        <v>653</v>
      </c>
      <c r="S657" t="s">
        <v>654</v>
      </c>
      <c r="T657" s="11">
        <v>59</v>
      </c>
      <c r="U657" t="s">
        <v>781</v>
      </c>
      <c r="V657" t="s">
        <v>848</v>
      </c>
      <c r="W657" t="s">
        <v>694</v>
      </c>
      <c r="X657" t="s">
        <v>658</v>
      </c>
      <c r="Y657" t="s">
        <v>659</v>
      </c>
      <c r="Z657" t="s">
        <v>660</v>
      </c>
      <c r="AA657">
        <v>96006417</v>
      </c>
      <c r="AB657">
        <v>627292.1</v>
      </c>
      <c r="AC657">
        <v>56264</v>
      </c>
      <c r="AD657" s="5">
        <v>37257.715972222199</v>
      </c>
      <c r="AE657" s="5">
        <v>37315.715972222199</v>
      </c>
    </row>
    <row r="658" spans="1:31" x14ac:dyDescent="0.25">
      <c r="A658" s="71">
        <f t="shared" si="60"/>
        <v>37042</v>
      </c>
      <c r="B658" s="71" t="str">
        <f t="shared" si="61"/>
        <v>US East Power</v>
      </c>
      <c r="C658" s="72">
        <f t="shared" si="62"/>
        <v>4000</v>
      </c>
      <c r="D658" s="72">
        <f t="shared" si="63"/>
        <v>20</v>
      </c>
      <c r="E658" s="3">
        <v>1316248</v>
      </c>
      <c r="F658" s="5">
        <v>37042.306944444397</v>
      </c>
      <c r="G658" t="s">
        <v>661</v>
      </c>
      <c r="H658" t="s">
        <v>734</v>
      </c>
      <c r="I658" t="s">
        <v>649</v>
      </c>
      <c r="K658" t="s">
        <v>650</v>
      </c>
      <c r="L658" t="s">
        <v>690</v>
      </c>
      <c r="M658">
        <v>51378</v>
      </c>
      <c r="N658" t="s">
        <v>557</v>
      </c>
      <c r="O658" s="7">
        <v>50</v>
      </c>
      <c r="R658" t="s">
        <v>653</v>
      </c>
      <c r="S658" t="s">
        <v>654</v>
      </c>
      <c r="T658" s="11">
        <v>23</v>
      </c>
      <c r="U658" t="s">
        <v>766</v>
      </c>
      <c r="V658" t="s">
        <v>245</v>
      </c>
      <c r="W658" t="s">
        <v>77</v>
      </c>
      <c r="X658" t="s">
        <v>658</v>
      </c>
      <c r="Y658" t="s">
        <v>659</v>
      </c>
      <c r="Z658" t="s">
        <v>660</v>
      </c>
      <c r="AA658">
        <v>96020035</v>
      </c>
      <c r="AB658">
        <v>627319.1</v>
      </c>
      <c r="AC658">
        <v>71108</v>
      </c>
      <c r="AD658" s="5">
        <v>37046.875</v>
      </c>
      <c r="AE658" s="5">
        <v>37050.875</v>
      </c>
    </row>
    <row r="659" spans="1:31" x14ac:dyDescent="0.25">
      <c r="A659" s="71">
        <f t="shared" si="60"/>
        <v>37042</v>
      </c>
      <c r="B659" s="71" t="str">
        <f t="shared" si="61"/>
        <v>US East Power</v>
      </c>
      <c r="C659" s="72">
        <f t="shared" si="62"/>
        <v>4000</v>
      </c>
      <c r="D659" s="72">
        <f t="shared" si="63"/>
        <v>20</v>
      </c>
      <c r="E659" s="3">
        <v>1316359</v>
      </c>
      <c r="F659" s="5">
        <v>37042.3199537037</v>
      </c>
      <c r="G659" t="s">
        <v>736</v>
      </c>
      <c r="H659" t="s">
        <v>734</v>
      </c>
      <c r="I659" t="s">
        <v>649</v>
      </c>
      <c r="K659" t="s">
        <v>650</v>
      </c>
      <c r="L659" t="s">
        <v>690</v>
      </c>
      <c r="M659">
        <v>51386</v>
      </c>
      <c r="N659" t="s">
        <v>558</v>
      </c>
      <c r="P659" s="7">
        <v>50</v>
      </c>
      <c r="R659" t="s">
        <v>653</v>
      </c>
      <c r="S659" t="s">
        <v>654</v>
      </c>
      <c r="T659" s="11">
        <v>34.5</v>
      </c>
      <c r="U659" t="s">
        <v>587</v>
      </c>
      <c r="V659" t="s">
        <v>250</v>
      </c>
      <c r="W659" t="s">
        <v>87</v>
      </c>
      <c r="X659" t="s">
        <v>658</v>
      </c>
      <c r="Y659" t="s">
        <v>659</v>
      </c>
      <c r="Z659" t="s">
        <v>660</v>
      </c>
      <c r="AA659">
        <v>96004396</v>
      </c>
      <c r="AB659">
        <v>627370.1</v>
      </c>
      <c r="AC659">
        <v>64245</v>
      </c>
      <c r="AD659" s="5">
        <v>37046.875</v>
      </c>
      <c r="AE659" s="5">
        <v>37050.875</v>
      </c>
    </row>
    <row r="660" spans="1:31" x14ac:dyDescent="0.25">
      <c r="A660" s="71">
        <f t="shared" si="60"/>
        <v>37042</v>
      </c>
      <c r="B660" s="71" t="str">
        <f t="shared" si="61"/>
        <v>US East Power</v>
      </c>
      <c r="C660" s="72">
        <f t="shared" si="62"/>
        <v>21600</v>
      </c>
      <c r="D660" s="72">
        <f t="shared" si="63"/>
        <v>108</v>
      </c>
      <c r="E660" s="3">
        <v>1316940</v>
      </c>
      <c r="F660" s="5">
        <v>37042.342789351896</v>
      </c>
      <c r="G660" t="s">
        <v>902</v>
      </c>
      <c r="H660" t="s">
        <v>238</v>
      </c>
      <c r="I660" t="s">
        <v>649</v>
      </c>
      <c r="K660" t="s">
        <v>650</v>
      </c>
      <c r="L660" t="s">
        <v>59</v>
      </c>
      <c r="M660">
        <v>32892</v>
      </c>
      <c r="N660" t="s">
        <v>559</v>
      </c>
      <c r="P660" s="7">
        <v>50</v>
      </c>
      <c r="R660" t="s">
        <v>653</v>
      </c>
      <c r="S660" t="s">
        <v>654</v>
      </c>
      <c r="T660" s="11">
        <v>41.75</v>
      </c>
      <c r="U660" t="s">
        <v>424</v>
      </c>
      <c r="V660" t="s">
        <v>265</v>
      </c>
      <c r="W660" t="s">
        <v>63</v>
      </c>
      <c r="X660" t="s">
        <v>658</v>
      </c>
      <c r="Y660" t="s">
        <v>659</v>
      </c>
      <c r="Z660" t="s">
        <v>660</v>
      </c>
      <c r="AA660">
        <v>96060365</v>
      </c>
      <c r="AB660">
        <v>627530.1</v>
      </c>
      <c r="AC660">
        <v>12</v>
      </c>
      <c r="AD660" s="5">
        <v>37046.875</v>
      </c>
      <c r="AE660" s="5">
        <v>37072.875</v>
      </c>
    </row>
    <row r="661" spans="1:31" x14ac:dyDescent="0.25">
      <c r="A661" s="71">
        <f t="shared" si="60"/>
        <v>37042</v>
      </c>
      <c r="B661" s="71" t="str">
        <f t="shared" si="61"/>
        <v>US West Power</v>
      </c>
      <c r="C661" s="72">
        <f t="shared" si="62"/>
        <v>320</v>
      </c>
      <c r="D661" s="72">
        <f t="shared" si="63"/>
        <v>2.4</v>
      </c>
      <c r="E661" s="3">
        <v>1317096</v>
      </c>
      <c r="F661" s="5">
        <v>37042.3468055556</v>
      </c>
      <c r="G661" t="s">
        <v>902</v>
      </c>
      <c r="H661" t="s">
        <v>734</v>
      </c>
      <c r="I661" t="s">
        <v>649</v>
      </c>
      <c r="K661" t="s">
        <v>650</v>
      </c>
      <c r="L661" t="s">
        <v>662</v>
      </c>
      <c r="M661">
        <v>48328</v>
      </c>
      <c r="N661" t="s">
        <v>560</v>
      </c>
      <c r="P661" s="7">
        <v>10</v>
      </c>
      <c r="R661" t="s">
        <v>653</v>
      </c>
      <c r="S661" t="s">
        <v>654</v>
      </c>
      <c r="T661" s="11">
        <v>83</v>
      </c>
      <c r="U661" t="s">
        <v>412</v>
      </c>
      <c r="V661" t="s">
        <v>586</v>
      </c>
      <c r="W661" t="s">
        <v>671</v>
      </c>
      <c r="X661" t="s">
        <v>658</v>
      </c>
      <c r="Y661" t="s">
        <v>659</v>
      </c>
      <c r="Z661" t="s">
        <v>660</v>
      </c>
      <c r="AA661">
        <v>96060365</v>
      </c>
      <c r="AB661">
        <v>627586.1</v>
      </c>
      <c r="AC661">
        <v>12</v>
      </c>
      <c r="AD661" s="5">
        <v>37043.875</v>
      </c>
      <c r="AE661" s="5">
        <v>37044.875</v>
      </c>
    </row>
    <row r="662" spans="1:31" x14ac:dyDescent="0.25">
      <c r="A662" s="71">
        <f t="shared" si="60"/>
        <v>37042</v>
      </c>
      <c r="B662" s="71" t="str">
        <f t="shared" si="61"/>
        <v>US West Power</v>
      </c>
      <c r="C662" s="72">
        <f t="shared" si="62"/>
        <v>800</v>
      </c>
      <c r="D662" s="72">
        <f t="shared" si="63"/>
        <v>6</v>
      </c>
      <c r="E662" s="3">
        <v>1317128</v>
      </c>
      <c r="F662" s="5">
        <v>37042.347939814797</v>
      </c>
      <c r="G662" t="s">
        <v>902</v>
      </c>
      <c r="H662" t="s">
        <v>734</v>
      </c>
      <c r="I662" t="s">
        <v>649</v>
      </c>
      <c r="K662" t="s">
        <v>650</v>
      </c>
      <c r="L662" t="s">
        <v>662</v>
      </c>
      <c r="M662">
        <v>29383</v>
      </c>
      <c r="N662" t="s">
        <v>561</v>
      </c>
      <c r="P662" s="7">
        <v>25</v>
      </c>
      <c r="R662" t="s">
        <v>653</v>
      </c>
      <c r="S662" t="s">
        <v>654</v>
      </c>
      <c r="T662" s="11">
        <v>83</v>
      </c>
      <c r="U662" t="s">
        <v>412</v>
      </c>
      <c r="V662" t="s">
        <v>906</v>
      </c>
      <c r="W662" t="s">
        <v>671</v>
      </c>
      <c r="X662" t="s">
        <v>658</v>
      </c>
      <c r="Y662" t="s">
        <v>659</v>
      </c>
      <c r="Z662" t="s">
        <v>660</v>
      </c>
      <c r="AA662">
        <v>96060365</v>
      </c>
      <c r="AB662">
        <v>627600.1</v>
      </c>
      <c r="AC662">
        <v>12</v>
      </c>
      <c r="AD662" s="5">
        <v>37043.875</v>
      </c>
      <c r="AE662" s="5">
        <v>37044.875</v>
      </c>
    </row>
    <row r="663" spans="1:31" x14ac:dyDescent="0.25">
      <c r="A663" s="71">
        <f t="shared" si="60"/>
        <v>37042</v>
      </c>
      <c r="B663" s="71" t="str">
        <f t="shared" si="61"/>
        <v>US West Power</v>
      </c>
      <c r="C663" s="72">
        <f t="shared" si="62"/>
        <v>800</v>
      </c>
      <c r="D663" s="72">
        <f t="shared" si="63"/>
        <v>6</v>
      </c>
      <c r="E663" s="3">
        <v>1317225</v>
      </c>
      <c r="F663" s="5">
        <v>37042.350532407399</v>
      </c>
      <c r="G663" t="s">
        <v>902</v>
      </c>
      <c r="H663" t="s">
        <v>734</v>
      </c>
      <c r="I663" t="s">
        <v>649</v>
      </c>
      <c r="K663" t="s">
        <v>650</v>
      </c>
      <c r="L663" t="s">
        <v>662</v>
      </c>
      <c r="M663">
        <v>29383</v>
      </c>
      <c r="N663" t="s">
        <v>561</v>
      </c>
      <c r="P663" s="7">
        <v>25</v>
      </c>
      <c r="R663" t="s">
        <v>653</v>
      </c>
      <c r="S663" t="s">
        <v>654</v>
      </c>
      <c r="T663" s="11">
        <v>82</v>
      </c>
      <c r="U663" t="s">
        <v>412</v>
      </c>
      <c r="V663" t="s">
        <v>906</v>
      </c>
      <c r="W663" t="s">
        <v>671</v>
      </c>
      <c r="X663" t="s">
        <v>658</v>
      </c>
      <c r="Y663" t="s">
        <v>659</v>
      </c>
      <c r="Z663" t="s">
        <v>660</v>
      </c>
      <c r="AA663">
        <v>96060365</v>
      </c>
      <c r="AB663">
        <v>627620.1</v>
      </c>
      <c r="AC663">
        <v>12</v>
      </c>
      <c r="AD663" s="5">
        <v>37043.875</v>
      </c>
      <c r="AE663" s="5">
        <v>37044.875</v>
      </c>
    </row>
    <row r="664" spans="1:31" x14ac:dyDescent="0.25">
      <c r="A664" s="71">
        <f t="shared" si="60"/>
        <v>37042</v>
      </c>
      <c r="B664" s="71" t="str">
        <f t="shared" si="61"/>
        <v>US West Power</v>
      </c>
      <c r="C664" s="72">
        <f t="shared" si="62"/>
        <v>320</v>
      </c>
      <c r="D664" s="72">
        <f t="shared" si="63"/>
        <v>2.4</v>
      </c>
      <c r="E664" s="3">
        <v>1317263</v>
      </c>
      <c r="F664" s="5">
        <v>37042.351759259298</v>
      </c>
      <c r="G664" t="s">
        <v>902</v>
      </c>
      <c r="H664" t="s">
        <v>734</v>
      </c>
      <c r="I664" t="s">
        <v>649</v>
      </c>
      <c r="K664" t="s">
        <v>650</v>
      </c>
      <c r="L664" t="s">
        <v>662</v>
      </c>
      <c r="M664">
        <v>48326</v>
      </c>
      <c r="N664" t="s">
        <v>562</v>
      </c>
      <c r="P664" s="7">
        <v>10</v>
      </c>
      <c r="R664" t="s">
        <v>653</v>
      </c>
      <c r="S664" t="s">
        <v>654</v>
      </c>
      <c r="T664" s="11">
        <v>163</v>
      </c>
      <c r="U664" t="s">
        <v>412</v>
      </c>
      <c r="V664" t="s">
        <v>586</v>
      </c>
      <c r="W664" t="s">
        <v>671</v>
      </c>
      <c r="X664" t="s">
        <v>658</v>
      </c>
      <c r="Y664" t="s">
        <v>659</v>
      </c>
      <c r="Z664" t="s">
        <v>660</v>
      </c>
      <c r="AA664">
        <v>96060365</v>
      </c>
      <c r="AB664">
        <v>627633.1</v>
      </c>
      <c r="AC664">
        <v>12</v>
      </c>
      <c r="AD664" s="5">
        <v>37043.875</v>
      </c>
      <c r="AE664" s="5">
        <v>37044.875</v>
      </c>
    </row>
    <row r="665" spans="1:31" x14ac:dyDescent="0.25">
      <c r="A665" s="71">
        <f t="shared" si="60"/>
        <v>37042</v>
      </c>
      <c r="B665" s="71" t="str">
        <f t="shared" si="61"/>
        <v>US East Power</v>
      </c>
      <c r="C665" s="72">
        <f t="shared" si="62"/>
        <v>47200</v>
      </c>
      <c r="D665" s="72">
        <f t="shared" si="63"/>
        <v>236</v>
      </c>
      <c r="E665" s="3">
        <v>1317430</v>
      </c>
      <c r="F665" s="5">
        <v>37042.356527777803</v>
      </c>
      <c r="G665" t="s">
        <v>814</v>
      </c>
      <c r="H665" t="s">
        <v>648</v>
      </c>
      <c r="I665" t="s">
        <v>649</v>
      </c>
      <c r="K665" t="s">
        <v>650</v>
      </c>
      <c r="L665" t="s">
        <v>690</v>
      </c>
      <c r="M665">
        <v>33302</v>
      </c>
      <c r="N665" t="s">
        <v>556</v>
      </c>
      <c r="O665" s="7">
        <v>50</v>
      </c>
      <c r="R665" t="s">
        <v>653</v>
      </c>
      <c r="S665" t="s">
        <v>654</v>
      </c>
      <c r="T665" s="11">
        <v>59.25</v>
      </c>
      <c r="U665" t="s">
        <v>375</v>
      </c>
      <c r="V665" t="s">
        <v>848</v>
      </c>
      <c r="W665" t="s">
        <v>694</v>
      </c>
      <c r="X665" t="s">
        <v>658</v>
      </c>
      <c r="Y665" t="s">
        <v>659</v>
      </c>
      <c r="Z665" t="s">
        <v>660</v>
      </c>
      <c r="AA665">
        <v>96057479</v>
      </c>
      <c r="AB665">
        <v>627669.1</v>
      </c>
      <c r="AC665">
        <v>55134</v>
      </c>
      <c r="AD665" s="5">
        <v>37257.715972222199</v>
      </c>
      <c r="AE665" s="5">
        <v>37315.715972222199</v>
      </c>
    </row>
    <row r="666" spans="1:31" x14ac:dyDescent="0.25">
      <c r="A666" s="71">
        <f t="shared" si="60"/>
        <v>37042</v>
      </c>
      <c r="B666" s="71" t="str">
        <f t="shared" si="61"/>
        <v>US West Power</v>
      </c>
      <c r="C666" s="72">
        <f t="shared" si="62"/>
        <v>36800</v>
      </c>
      <c r="D666" s="72">
        <f t="shared" si="63"/>
        <v>276</v>
      </c>
      <c r="E666" s="3">
        <v>1318434</v>
      </c>
      <c r="F666" s="5">
        <v>37042.375081018501</v>
      </c>
      <c r="G666" t="s">
        <v>669</v>
      </c>
      <c r="H666" t="s">
        <v>734</v>
      </c>
      <c r="I666" t="s">
        <v>649</v>
      </c>
      <c r="K666" t="s">
        <v>650</v>
      </c>
      <c r="L666" t="s">
        <v>651</v>
      </c>
      <c r="M666">
        <v>33072</v>
      </c>
      <c r="N666" t="s">
        <v>20</v>
      </c>
      <c r="O666" s="7">
        <v>25</v>
      </c>
      <c r="R666" t="s">
        <v>653</v>
      </c>
      <c r="S666" t="s">
        <v>654</v>
      </c>
      <c r="T666" s="11">
        <v>177.5</v>
      </c>
      <c r="U666" t="s">
        <v>412</v>
      </c>
      <c r="V666" t="s">
        <v>667</v>
      </c>
      <c r="W666" t="s">
        <v>668</v>
      </c>
      <c r="X666" t="s">
        <v>658</v>
      </c>
      <c r="Y666" t="s">
        <v>659</v>
      </c>
      <c r="Z666" t="s">
        <v>660</v>
      </c>
      <c r="AA666">
        <v>96028954</v>
      </c>
      <c r="AB666">
        <v>627755.1</v>
      </c>
      <c r="AC666">
        <v>54979</v>
      </c>
      <c r="AD666" s="5">
        <v>37165.564583333296</v>
      </c>
      <c r="AE666" s="5">
        <v>37256.564583333296</v>
      </c>
    </row>
    <row r="667" spans="1:31" x14ac:dyDescent="0.25">
      <c r="A667" s="71">
        <f t="shared" si="60"/>
        <v>37042</v>
      </c>
      <c r="B667" s="71" t="str">
        <f t="shared" si="61"/>
        <v>US West Power</v>
      </c>
      <c r="C667" s="72">
        <f t="shared" si="62"/>
        <v>36800</v>
      </c>
      <c r="D667" s="72">
        <f t="shared" si="63"/>
        <v>276</v>
      </c>
      <c r="E667" s="3">
        <v>1318435</v>
      </c>
      <c r="F667" s="5">
        <v>37042.3750925926</v>
      </c>
      <c r="G667" t="s">
        <v>669</v>
      </c>
      <c r="H667" t="s">
        <v>734</v>
      </c>
      <c r="I667" t="s">
        <v>649</v>
      </c>
      <c r="K667" t="s">
        <v>650</v>
      </c>
      <c r="L667" t="s">
        <v>651</v>
      </c>
      <c r="M667">
        <v>33073</v>
      </c>
      <c r="N667" t="s">
        <v>563</v>
      </c>
      <c r="P667" s="7">
        <v>25</v>
      </c>
      <c r="R667" t="s">
        <v>653</v>
      </c>
      <c r="S667" t="s">
        <v>654</v>
      </c>
      <c r="T667" s="11">
        <v>174.5</v>
      </c>
      <c r="U667" t="s">
        <v>412</v>
      </c>
      <c r="V667" t="s">
        <v>667</v>
      </c>
      <c r="W667" t="s">
        <v>668</v>
      </c>
      <c r="X667" t="s">
        <v>658</v>
      </c>
      <c r="Y667" t="s">
        <v>659</v>
      </c>
      <c r="Z667" t="s">
        <v>660</v>
      </c>
      <c r="AA667">
        <v>96028954</v>
      </c>
      <c r="AB667">
        <v>627756.1</v>
      </c>
      <c r="AC667">
        <v>54979</v>
      </c>
      <c r="AD667" s="5">
        <v>37165.564583333296</v>
      </c>
      <c r="AE667" s="5">
        <v>37256.564583333296</v>
      </c>
    </row>
    <row r="668" spans="1:31" x14ac:dyDescent="0.25">
      <c r="A668" s="71">
        <f t="shared" si="60"/>
        <v>37042</v>
      </c>
      <c r="B668" s="71" t="str">
        <f t="shared" si="61"/>
        <v>Natural Gas</v>
      </c>
      <c r="C668" s="72">
        <f t="shared" si="62"/>
        <v>3650000</v>
      </c>
      <c r="D668" s="72">
        <f t="shared" si="63"/>
        <v>912.5</v>
      </c>
      <c r="E668" s="3">
        <v>1318502</v>
      </c>
      <c r="F668" s="5">
        <v>37042.376145833303</v>
      </c>
      <c r="G668" t="s">
        <v>719</v>
      </c>
      <c r="H668" t="s">
        <v>734</v>
      </c>
      <c r="I668" t="s">
        <v>649</v>
      </c>
      <c r="K668" t="s">
        <v>679</v>
      </c>
      <c r="L668" t="s">
        <v>680</v>
      </c>
      <c r="M668">
        <v>50650</v>
      </c>
      <c r="N668" t="s">
        <v>564</v>
      </c>
      <c r="P668" s="7">
        <v>10000</v>
      </c>
      <c r="R668" t="s">
        <v>682</v>
      </c>
      <c r="S668" t="s">
        <v>654</v>
      </c>
      <c r="T668" s="11">
        <v>-2.5000000000000001E-2</v>
      </c>
      <c r="U668" t="s">
        <v>760</v>
      </c>
      <c r="V668" t="s">
        <v>776</v>
      </c>
      <c r="W668" t="s">
        <v>777</v>
      </c>
      <c r="X668" t="s">
        <v>686</v>
      </c>
      <c r="Y668" t="s">
        <v>659</v>
      </c>
      <c r="Z668" t="s">
        <v>687</v>
      </c>
      <c r="AA668">
        <v>96045266</v>
      </c>
      <c r="AB668" t="s">
        <v>565</v>
      </c>
      <c r="AC668">
        <v>53350</v>
      </c>
      <c r="AD668" s="5">
        <v>37257</v>
      </c>
      <c r="AE668" s="5">
        <v>37621</v>
      </c>
    </row>
    <row r="669" spans="1:31" x14ac:dyDescent="0.25">
      <c r="A669" s="71">
        <f t="shared" si="60"/>
        <v>37042</v>
      </c>
      <c r="B669" s="71" t="str">
        <f t="shared" si="61"/>
        <v>US East Power</v>
      </c>
      <c r="C669" s="72">
        <f t="shared" si="62"/>
        <v>21600</v>
      </c>
      <c r="D669" s="72">
        <f t="shared" si="63"/>
        <v>108</v>
      </c>
      <c r="E669" s="3">
        <v>1320011</v>
      </c>
      <c r="F669" s="5">
        <v>37042.4046296296</v>
      </c>
      <c r="G669" t="s">
        <v>566</v>
      </c>
      <c r="H669" t="s">
        <v>238</v>
      </c>
      <c r="I669" t="s">
        <v>649</v>
      </c>
      <c r="K669" t="s">
        <v>650</v>
      </c>
      <c r="L669" t="s">
        <v>690</v>
      </c>
      <c r="M669">
        <v>29065</v>
      </c>
      <c r="N669" t="s">
        <v>567</v>
      </c>
      <c r="P669" s="7">
        <v>50</v>
      </c>
      <c r="R669" t="s">
        <v>653</v>
      </c>
      <c r="S669" t="s">
        <v>654</v>
      </c>
      <c r="T669" s="11">
        <v>41</v>
      </c>
      <c r="U669" t="s">
        <v>249</v>
      </c>
      <c r="V669" t="s">
        <v>767</v>
      </c>
      <c r="W669" t="s">
        <v>743</v>
      </c>
      <c r="X669" t="s">
        <v>658</v>
      </c>
      <c r="Y669" t="s">
        <v>659</v>
      </c>
      <c r="Z669" t="s">
        <v>660</v>
      </c>
      <c r="AA669">
        <v>96014731</v>
      </c>
      <c r="AB669">
        <v>627857.1</v>
      </c>
      <c r="AC669">
        <v>26269</v>
      </c>
      <c r="AD669" s="5">
        <v>37046.875</v>
      </c>
      <c r="AE669" s="5">
        <v>37072.875</v>
      </c>
    </row>
    <row r="670" spans="1:31" x14ac:dyDescent="0.25">
      <c r="A670" s="71">
        <f t="shared" si="60"/>
        <v>37042</v>
      </c>
      <c r="B670" s="71" t="str">
        <f t="shared" si="61"/>
        <v>Natural Gas</v>
      </c>
      <c r="C670" s="72">
        <f t="shared" si="62"/>
        <v>155000</v>
      </c>
      <c r="D670" s="72">
        <f t="shared" si="63"/>
        <v>38.75</v>
      </c>
      <c r="E670" s="3">
        <v>1320066</v>
      </c>
      <c r="F670" s="5">
        <v>37042.406631944403</v>
      </c>
      <c r="G670" t="s">
        <v>568</v>
      </c>
      <c r="H670" t="s">
        <v>198</v>
      </c>
      <c r="I670" t="s">
        <v>649</v>
      </c>
      <c r="K670" t="s">
        <v>679</v>
      </c>
      <c r="L670" t="s">
        <v>680</v>
      </c>
      <c r="M670">
        <v>41313</v>
      </c>
      <c r="N670" t="s">
        <v>569</v>
      </c>
      <c r="P670" s="7">
        <v>5000</v>
      </c>
      <c r="R670" t="s">
        <v>682</v>
      </c>
      <c r="S670" t="s">
        <v>654</v>
      </c>
      <c r="T670" s="11">
        <v>-1.26</v>
      </c>
      <c r="U670" t="s">
        <v>256</v>
      </c>
      <c r="V670" t="s">
        <v>714</v>
      </c>
      <c r="W670" t="s">
        <v>750</v>
      </c>
      <c r="X670" t="s">
        <v>686</v>
      </c>
      <c r="Y670" t="s">
        <v>659</v>
      </c>
      <c r="Z670" t="s">
        <v>687</v>
      </c>
      <c r="AB670" t="s">
        <v>570</v>
      </c>
      <c r="AC670">
        <v>2094</v>
      </c>
      <c r="AD670" s="5">
        <v>37073.875</v>
      </c>
      <c r="AE670" s="5">
        <v>37103.875</v>
      </c>
    </row>
    <row r="671" spans="1:31" x14ac:dyDescent="0.25">
      <c r="A671" s="71">
        <f t="shared" si="60"/>
        <v>37042</v>
      </c>
      <c r="B671" s="71" t="str">
        <f t="shared" si="61"/>
        <v>US East Power</v>
      </c>
      <c r="C671" s="72">
        <f t="shared" si="62"/>
        <v>21600</v>
      </c>
      <c r="D671" s="72">
        <f t="shared" si="63"/>
        <v>108</v>
      </c>
      <c r="E671" s="3">
        <v>1320238</v>
      </c>
      <c r="F671" s="5">
        <v>37042.413113425901</v>
      </c>
      <c r="G671" t="s">
        <v>728</v>
      </c>
      <c r="H671" t="s">
        <v>238</v>
      </c>
      <c r="I671" t="s">
        <v>649</v>
      </c>
      <c r="K671" t="s">
        <v>650</v>
      </c>
      <c r="L671" t="s">
        <v>690</v>
      </c>
      <c r="M671">
        <v>29084</v>
      </c>
      <c r="N671" t="s">
        <v>571</v>
      </c>
      <c r="P671" s="7">
        <v>50</v>
      </c>
      <c r="R671" t="s">
        <v>653</v>
      </c>
      <c r="S671" t="s">
        <v>654</v>
      </c>
      <c r="T671" s="11">
        <v>43.5</v>
      </c>
      <c r="U671" t="s">
        <v>209</v>
      </c>
      <c r="V671" t="s">
        <v>710</v>
      </c>
      <c r="W671" t="s">
        <v>711</v>
      </c>
      <c r="X671" t="s">
        <v>658</v>
      </c>
      <c r="Y671" t="s">
        <v>659</v>
      </c>
      <c r="Z671" t="s">
        <v>660</v>
      </c>
      <c r="AA671">
        <v>96053024</v>
      </c>
      <c r="AB671">
        <v>627903.1</v>
      </c>
      <c r="AC671">
        <v>65268</v>
      </c>
      <c r="AD671" s="5">
        <v>37046.875</v>
      </c>
      <c r="AE671" s="5">
        <v>37072.875</v>
      </c>
    </row>
    <row r="672" spans="1:31" x14ac:dyDescent="0.25">
      <c r="A672" s="71">
        <f t="shared" si="60"/>
        <v>37042</v>
      </c>
      <c r="B672" s="71" t="str">
        <f t="shared" si="61"/>
        <v>Natural Gas</v>
      </c>
      <c r="C672" s="72">
        <f t="shared" si="62"/>
        <v>1070000</v>
      </c>
      <c r="D672" s="72">
        <f t="shared" si="63"/>
        <v>267.5</v>
      </c>
      <c r="E672" s="3">
        <v>1320619</v>
      </c>
      <c r="F672" s="5">
        <v>37042.4366435185</v>
      </c>
      <c r="G672" t="s">
        <v>811</v>
      </c>
      <c r="H672" t="s">
        <v>734</v>
      </c>
      <c r="I672" t="s">
        <v>649</v>
      </c>
      <c r="K672" t="s">
        <v>679</v>
      </c>
      <c r="L672" t="s">
        <v>769</v>
      </c>
      <c r="M672">
        <v>32954</v>
      </c>
      <c r="N672" t="s">
        <v>572</v>
      </c>
      <c r="P672" s="7">
        <v>5000</v>
      </c>
      <c r="R672" t="s">
        <v>682</v>
      </c>
      <c r="S672" t="s">
        <v>654</v>
      </c>
      <c r="T672" s="11">
        <v>-0.38500000000000001</v>
      </c>
      <c r="U672" t="s">
        <v>760</v>
      </c>
      <c r="V672" t="s">
        <v>771</v>
      </c>
      <c r="W672" t="s">
        <v>772</v>
      </c>
      <c r="X672" t="s">
        <v>686</v>
      </c>
      <c r="Y672" t="s">
        <v>659</v>
      </c>
      <c r="Z672" t="s">
        <v>773</v>
      </c>
      <c r="AA672">
        <v>96041878</v>
      </c>
      <c r="AB672" t="s">
        <v>573</v>
      </c>
      <c r="AC672">
        <v>11135</v>
      </c>
      <c r="AD672" s="5">
        <v>37347</v>
      </c>
      <c r="AE672" s="5">
        <v>37560</v>
      </c>
    </row>
    <row r="673" spans="1:31" x14ac:dyDescent="0.25">
      <c r="A673" s="71">
        <f t="shared" si="60"/>
        <v>37042</v>
      </c>
      <c r="B673" s="71" t="str">
        <f t="shared" si="61"/>
        <v>US West Power</v>
      </c>
      <c r="C673" s="72">
        <f t="shared" si="62"/>
        <v>12000</v>
      </c>
      <c r="D673" s="72">
        <f t="shared" si="63"/>
        <v>90</v>
      </c>
      <c r="E673" s="3">
        <v>1320628</v>
      </c>
      <c r="F673" s="5">
        <v>37042.4370023148</v>
      </c>
      <c r="G673" t="s">
        <v>814</v>
      </c>
      <c r="H673" t="s">
        <v>648</v>
      </c>
      <c r="I673" t="s">
        <v>649</v>
      </c>
      <c r="K673" t="s">
        <v>650</v>
      </c>
      <c r="L673" t="s">
        <v>662</v>
      </c>
      <c r="M673">
        <v>40597</v>
      </c>
      <c r="N673" t="s">
        <v>574</v>
      </c>
      <c r="P673" s="7">
        <v>25</v>
      </c>
      <c r="R673" t="s">
        <v>653</v>
      </c>
      <c r="S673" t="s">
        <v>654</v>
      </c>
      <c r="T673" s="11">
        <v>173</v>
      </c>
      <c r="U673" t="s">
        <v>378</v>
      </c>
      <c r="V673" t="s">
        <v>664</v>
      </c>
      <c r="W673" t="s">
        <v>665</v>
      </c>
      <c r="X673" t="s">
        <v>658</v>
      </c>
      <c r="Y673" t="s">
        <v>659</v>
      </c>
      <c r="Z673" t="s">
        <v>660</v>
      </c>
      <c r="AA673">
        <v>96057479</v>
      </c>
      <c r="AB673">
        <v>627988.1</v>
      </c>
      <c r="AC673">
        <v>55134</v>
      </c>
      <c r="AD673" s="5">
        <v>37135.875</v>
      </c>
      <c r="AE673" s="5">
        <v>37164.875</v>
      </c>
    </row>
    <row r="674" spans="1:31" x14ac:dyDescent="0.25">
      <c r="A674" s="71">
        <f t="shared" si="60"/>
        <v>37042</v>
      </c>
      <c r="B674" s="71" t="str">
        <f t="shared" si="61"/>
        <v>Natural Gas</v>
      </c>
      <c r="C674" s="72">
        <f t="shared" si="62"/>
        <v>1070000</v>
      </c>
      <c r="D674" s="72">
        <f t="shared" si="63"/>
        <v>267.5</v>
      </c>
      <c r="E674" s="3">
        <v>1320631</v>
      </c>
      <c r="F674" s="5">
        <v>37042.4370949074</v>
      </c>
      <c r="G674" t="s">
        <v>811</v>
      </c>
      <c r="H674" t="s">
        <v>734</v>
      </c>
      <c r="I674" t="s">
        <v>649</v>
      </c>
      <c r="K674" t="s">
        <v>679</v>
      </c>
      <c r="L674" t="s">
        <v>769</v>
      </c>
      <c r="M674">
        <v>32954</v>
      </c>
      <c r="N674" t="s">
        <v>572</v>
      </c>
      <c r="P674" s="7">
        <v>5000</v>
      </c>
      <c r="R674" t="s">
        <v>682</v>
      </c>
      <c r="S674" t="s">
        <v>654</v>
      </c>
      <c r="T674" s="11">
        <v>-0.38500000000000001</v>
      </c>
      <c r="U674" t="s">
        <v>760</v>
      </c>
      <c r="V674" t="s">
        <v>771</v>
      </c>
      <c r="W674" t="s">
        <v>772</v>
      </c>
      <c r="X674" t="s">
        <v>686</v>
      </c>
      <c r="Y674" t="s">
        <v>659</v>
      </c>
      <c r="Z674" t="s">
        <v>773</v>
      </c>
      <c r="AA674">
        <v>96041878</v>
      </c>
      <c r="AB674" t="s">
        <v>575</v>
      </c>
      <c r="AC674">
        <v>11135</v>
      </c>
      <c r="AD674" s="5">
        <v>37347</v>
      </c>
      <c r="AE674" s="5">
        <v>37560</v>
      </c>
    </row>
    <row r="675" spans="1:31" x14ac:dyDescent="0.25">
      <c r="A675" s="71">
        <f t="shared" si="60"/>
        <v>37042</v>
      </c>
      <c r="B675" s="71" t="str">
        <f t="shared" si="61"/>
        <v>US East Power</v>
      </c>
      <c r="C675" s="72">
        <f t="shared" si="62"/>
        <v>21600</v>
      </c>
      <c r="D675" s="72">
        <f t="shared" si="63"/>
        <v>108</v>
      </c>
      <c r="E675" s="3">
        <v>1320630</v>
      </c>
      <c r="F675" s="5">
        <v>37042.4370949074</v>
      </c>
      <c r="G675" t="s">
        <v>576</v>
      </c>
      <c r="H675" t="s">
        <v>734</v>
      </c>
      <c r="I675" t="s">
        <v>649</v>
      </c>
      <c r="K675" t="s">
        <v>650</v>
      </c>
      <c r="L675" t="s">
        <v>690</v>
      </c>
      <c r="M675">
        <v>29065</v>
      </c>
      <c r="N675" t="s">
        <v>567</v>
      </c>
      <c r="P675" s="7">
        <v>50</v>
      </c>
      <c r="R675" t="s">
        <v>653</v>
      </c>
      <c r="S675" t="s">
        <v>654</v>
      </c>
      <c r="T675" s="11">
        <v>42.5</v>
      </c>
      <c r="U675" t="s">
        <v>587</v>
      </c>
      <c r="V675" t="s">
        <v>767</v>
      </c>
      <c r="W675" t="s">
        <v>743</v>
      </c>
      <c r="X675" t="s">
        <v>658</v>
      </c>
      <c r="Y675" t="s">
        <v>659</v>
      </c>
      <c r="Z675" t="s">
        <v>660</v>
      </c>
      <c r="AB675">
        <v>627991.1</v>
      </c>
      <c r="AC675">
        <v>45492</v>
      </c>
      <c r="AD675" s="5">
        <v>37046.875</v>
      </c>
      <c r="AE675" s="5">
        <v>37072.875</v>
      </c>
    </row>
    <row r="676" spans="1:31" x14ac:dyDescent="0.25">
      <c r="A676" s="71">
        <f t="shared" si="60"/>
        <v>37042</v>
      </c>
      <c r="B676" s="71" t="str">
        <f t="shared" si="61"/>
        <v>Natural Gas</v>
      </c>
      <c r="C676" s="72">
        <f t="shared" si="62"/>
        <v>1070000</v>
      </c>
      <c r="D676" s="72">
        <f t="shared" si="63"/>
        <v>267.5</v>
      </c>
      <c r="E676" s="3">
        <v>1320635</v>
      </c>
      <c r="F676" s="5">
        <v>37042.437384259298</v>
      </c>
      <c r="G676" t="s">
        <v>811</v>
      </c>
      <c r="H676" t="s">
        <v>734</v>
      </c>
      <c r="I676" t="s">
        <v>649</v>
      </c>
      <c r="K676" t="s">
        <v>679</v>
      </c>
      <c r="L676" t="s">
        <v>769</v>
      </c>
      <c r="M676">
        <v>32954</v>
      </c>
      <c r="N676" t="s">
        <v>572</v>
      </c>
      <c r="P676" s="7">
        <v>5000</v>
      </c>
      <c r="R676" t="s">
        <v>682</v>
      </c>
      <c r="S676" t="s">
        <v>654</v>
      </c>
      <c r="T676" s="11">
        <v>-0.38500000000000001</v>
      </c>
      <c r="U676" t="s">
        <v>760</v>
      </c>
      <c r="V676" t="s">
        <v>771</v>
      </c>
      <c r="W676" t="s">
        <v>772</v>
      </c>
      <c r="X676" t="s">
        <v>686</v>
      </c>
      <c r="Y676" t="s">
        <v>659</v>
      </c>
      <c r="Z676" t="s">
        <v>773</v>
      </c>
      <c r="AA676">
        <v>96041878</v>
      </c>
      <c r="AB676" t="s">
        <v>577</v>
      </c>
      <c r="AC676">
        <v>11135</v>
      </c>
      <c r="AD676" s="5">
        <v>37347</v>
      </c>
      <c r="AE676" s="5">
        <v>37560</v>
      </c>
    </row>
    <row r="677" spans="1:31" x14ac:dyDescent="0.25">
      <c r="A677" s="71">
        <f t="shared" si="60"/>
        <v>37042</v>
      </c>
      <c r="B677" s="71" t="str">
        <f t="shared" si="61"/>
        <v>US East Power</v>
      </c>
      <c r="C677" s="72">
        <f t="shared" si="62"/>
        <v>73600</v>
      </c>
      <c r="D677" s="72">
        <f t="shared" si="63"/>
        <v>368</v>
      </c>
      <c r="E677" s="3">
        <v>1320782</v>
      </c>
      <c r="F677" s="5">
        <v>37042.446423611102</v>
      </c>
      <c r="G677" t="s">
        <v>902</v>
      </c>
      <c r="H677" t="s">
        <v>238</v>
      </c>
      <c r="I677" t="s">
        <v>649</v>
      </c>
      <c r="K677" t="s">
        <v>650</v>
      </c>
      <c r="L677" t="s">
        <v>59</v>
      </c>
      <c r="M677">
        <v>34797</v>
      </c>
      <c r="N677" t="s">
        <v>93</v>
      </c>
      <c r="P677" s="7">
        <v>50</v>
      </c>
      <c r="R677" t="s">
        <v>653</v>
      </c>
      <c r="S677" t="s">
        <v>654</v>
      </c>
      <c r="T677" s="11">
        <v>34</v>
      </c>
      <c r="U677" t="s">
        <v>424</v>
      </c>
      <c r="V677" t="s">
        <v>94</v>
      </c>
      <c r="W677" t="s">
        <v>95</v>
      </c>
      <c r="X677" t="s">
        <v>658</v>
      </c>
      <c r="Y677" t="s">
        <v>659</v>
      </c>
      <c r="Z677" t="s">
        <v>660</v>
      </c>
      <c r="AA677">
        <v>96060365</v>
      </c>
      <c r="AB677">
        <v>628042.1</v>
      </c>
      <c r="AC677">
        <v>12</v>
      </c>
      <c r="AD677" s="5">
        <v>37165</v>
      </c>
      <c r="AE677" s="5">
        <v>37256</v>
      </c>
    </row>
    <row r="678" spans="1:31" x14ac:dyDescent="0.25">
      <c r="A678" s="71">
        <f t="shared" si="60"/>
        <v>37042</v>
      </c>
      <c r="B678" s="71" t="str">
        <f t="shared" si="61"/>
        <v>US East Power</v>
      </c>
      <c r="C678" s="72">
        <f t="shared" si="62"/>
        <v>4000</v>
      </c>
      <c r="D678" s="72">
        <f t="shared" si="63"/>
        <v>20</v>
      </c>
      <c r="E678" s="3">
        <v>1321208</v>
      </c>
      <c r="F678" s="5">
        <v>37042.477210648103</v>
      </c>
      <c r="G678" t="s">
        <v>669</v>
      </c>
      <c r="H678" t="s">
        <v>734</v>
      </c>
      <c r="I678" t="s">
        <v>649</v>
      </c>
      <c r="K678" t="s">
        <v>650</v>
      </c>
      <c r="L678" t="s">
        <v>690</v>
      </c>
      <c r="M678">
        <v>51370</v>
      </c>
      <c r="N678" t="s">
        <v>471</v>
      </c>
      <c r="O678" s="7">
        <v>50</v>
      </c>
      <c r="R678" t="s">
        <v>653</v>
      </c>
      <c r="S678" t="s">
        <v>654</v>
      </c>
      <c r="T678" s="11">
        <v>25.75</v>
      </c>
      <c r="U678" t="s">
        <v>766</v>
      </c>
      <c r="V678" t="s">
        <v>76</v>
      </c>
      <c r="W678" t="s">
        <v>251</v>
      </c>
      <c r="X678" t="s">
        <v>658</v>
      </c>
      <c r="Y678" t="s">
        <v>659</v>
      </c>
      <c r="Z678" t="s">
        <v>660</v>
      </c>
      <c r="AA678">
        <v>96028954</v>
      </c>
      <c r="AB678">
        <v>628165.1</v>
      </c>
      <c r="AC678">
        <v>54979</v>
      </c>
      <c r="AD678" s="5">
        <v>37046.875</v>
      </c>
      <c r="AE678" s="5">
        <v>37050.875</v>
      </c>
    </row>
    <row r="679" spans="1:31" x14ac:dyDescent="0.25">
      <c r="A679" s="71">
        <f t="shared" si="60"/>
        <v>37042</v>
      </c>
      <c r="B679" s="71" t="str">
        <f t="shared" si="61"/>
        <v>US East Power</v>
      </c>
      <c r="C679" s="72">
        <f t="shared" si="62"/>
        <v>4000</v>
      </c>
      <c r="D679" s="72">
        <f t="shared" si="63"/>
        <v>20</v>
      </c>
      <c r="E679" s="3">
        <v>1321425</v>
      </c>
      <c r="F679" s="5">
        <v>37042.504143518498</v>
      </c>
      <c r="G679" t="s">
        <v>727</v>
      </c>
      <c r="H679" t="s">
        <v>648</v>
      </c>
      <c r="I679" t="s">
        <v>649</v>
      </c>
      <c r="K679" t="s">
        <v>650</v>
      </c>
      <c r="L679" t="s">
        <v>690</v>
      </c>
      <c r="M679">
        <v>29089</v>
      </c>
      <c r="N679" t="s">
        <v>399</v>
      </c>
      <c r="O679" s="7">
        <v>50</v>
      </c>
      <c r="R679" t="s">
        <v>653</v>
      </c>
      <c r="S679" t="s">
        <v>654</v>
      </c>
      <c r="T679" s="11">
        <v>27.5</v>
      </c>
      <c r="U679" t="s">
        <v>373</v>
      </c>
      <c r="V679" t="s">
        <v>710</v>
      </c>
      <c r="W679" t="s">
        <v>711</v>
      </c>
      <c r="X679" t="s">
        <v>658</v>
      </c>
      <c r="Y679" t="s">
        <v>659</v>
      </c>
      <c r="Z679" t="s">
        <v>660</v>
      </c>
      <c r="AB679">
        <v>628220.1</v>
      </c>
      <c r="AC679">
        <v>3246</v>
      </c>
      <c r="AD679" s="5">
        <v>37046.875</v>
      </c>
      <c r="AE679" s="5">
        <v>37050.875</v>
      </c>
    </row>
    <row r="680" spans="1:31" x14ac:dyDescent="0.25">
      <c r="A680" s="71">
        <f t="shared" si="60"/>
        <v>37042</v>
      </c>
      <c r="B680" s="71" t="str">
        <f t="shared" si="61"/>
        <v>US East Power</v>
      </c>
      <c r="C680" s="72">
        <f t="shared" si="62"/>
        <v>73600</v>
      </c>
      <c r="D680" s="72">
        <f t="shared" si="63"/>
        <v>368</v>
      </c>
      <c r="E680" s="3">
        <v>1321500</v>
      </c>
      <c r="F680" s="5">
        <v>37042.508773148104</v>
      </c>
      <c r="G680" t="s">
        <v>661</v>
      </c>
      <c r="H680" t="s">
        <v>734</v>
      </c>
      <c r="I680" t="s">
        <v>649</v>
      </c>
      <c r="K680" t="s">
        <v>650</v>
      </c>
      <c r="L680" t="s">
        <v>690</v>
      </c>
      <c r="M680">
        <v>33278</v>
      </c>
      <c r="N680" t="s">
        <v>279</v>
      </c>
      <c r="O680" s="7">
        <v>50</v>
      </c>
      <c r="R680" t="s">
        <v>653</v>
      </c>
      <c r="S680" t="s">
        <v>654</v>
      </c>
      <c r="T680" s="11">
        <v>32.549999999999997</v>
      </c>
      <c r="U680" t="s">
        <v>587</v>
      </c>
      <c r="V680" t="s">
        <v>739</v>
      </c>
      <c r="W680" t="s">
        <v>740</v>
      </c>
      <c r="X680" t="s">
        <v>658</v>
      </c>
      <c r="Y680" t="s">
        <v>659</v>
      </c>
      <c r="Z680" t="s">
        <v>660</v>
      </c>
      <c r="AA680">
        <v>96020035</v>
      </c>
      <c r="AB680">
        <v>628226.1</v>
      </c>
      <c r="AC680">
        <v>71108</v>
      </c>
      <c r="AD680" s="5">
        <v>37165.710416666698</v>
      </c>
      <c r="AE680" s="5">
        <v>37256.710416666698</v>
      </c>
    </row>
    <row r="681" spans="1:31" x14ac:dyDescent="0.25">
      <c r="A681" s="71">
        <f t="shared" si="60"/>
        <v>37042</v>
      </c>
      <c r="B681" s="71" t="str">
        <f t="shared" si="61"/>
        <v>US East Power</v>
      </c>
      <c r="C681" s="72">
        <f t="shared" si="62"/>
        <v>73600</v>
      </c>
      <c r="D681" s="72">
        <f t="shared" si="63"/>
        <v>368</v>
      </c>
      <c r="E681" s="3">
        <v>1321579</v>
      </c>
      <c r="F681" s="5">
        <v>37042.5157638889</v>
      </c>
      <c r="G681" t="s">
        <v>661</v>
      </c>
      <c r="H681" t="s">
        <v>734</v>
      </c>
      <c r="I681" t="s">
        <v>649</v>
      </c>
      <c r="K681" t="s">
        <v>650</v>
      </c>
      <c r="L681" t="s">
        <v>690</v>
      </c>
      <c r="M681">
        <v>33278</v>
      </c>
      <c r="N681" t="s">
        <v>279</v>
      </c>
      <c r="P681" s="7">
        <v>50</v>
      </c>
      <c r="R681" t="s">
        <v>653</v>
      </c>
      <c r="S681" t="s">
        <v>654</v>
      </c>
      <c r="T681" s="11">
        <v>32.549999999999997</v>
      </c>
      <c r="U681" t="s">
        <v>587</v>
      </c>
      <c r="V681" t="s">
        <v>739</v>
      </c>
      <c r="W681" t="s">
        <v>740</v>
      </c>
      <c r="X681" t="s">
        <v>658</v>
      </c>
      <c r="Y681" t="s">
        <v>659</v>
      </c>
      <c r="Z681" t="s">
        <v>660</v>
      </c>
      <c r="AA681">
        <v>96020035</v>
      </c>
      <c r="AB681">
        <v>628252.1</v>
      </c>
      <c r="AC681">
        <v>71108</v>
      </c>
      <c r="AD681" s="5">
        <v>37165.710416666698</v>
      </c>
      <c r="AE681" s="5">
        <v>37256.710416666698</v>
      </c>
    </row>
    <row r="682" spans="1:31" x14ac:dyDescent="0.25">
      <c r="A682" s="71">
        <f t="shared" si="60"/>
        <v>37042</v>
      </c>
      <c r="B682" s="71" t="str">
        <f t="shared" si="61"/>
        <v>US East Power</v>
      </c>
      <c r="C682" s="72">
        <f t="shared" si="62"/>
        <v>4000</v>
      </c>
      <c r="D682" s="72">
        <f t="shared" si="63"/>
        <v>20</v>
      </c>
      <c r="E682" s="3">
        <v>1321735</v>
      </c>
      <c r="F682" s="5">
        <v>37042.528229166703</v>
      </c>
      <c r="G682" t="s">
        <v>727</v>
      </c>
      <c r="H682" t="s">
        <v>648</v>
      </c>
      <c r="I682" t="s">
        <v>649</v>
      </c>
      <c r="K682" t="s">
        <v>650</v>
      </c>
      <c r="L682" t="s">
        <v>690</v>
      </c>
      <c r="M682">
        <v>29089</v>
      </c>
      <c r="N682" t="s">
        <v>399</v>
      </c>
      <c r="P682" s="7">
        <v>50</v>
      </c>
      <c r="R682" t="s">
        <v>653</v>
      </c>
      <c r="S682" t="s">
        <v>654</v>
      </c>
      <c r="T682" s="11">
        <v>27.75</v>
      </c>
      <c r="U682" t="s">
        <v>373</v>
      </c>
      <c r="V682" t="s">
        <v>710</v>
      </c>
      <c r="W682" t="s">
        <v>711</v>
      </c>
      <c r="X682" t="s">
        <v>658</v>
      </c>
      <c r="Y682" t="s">
        <v>659</v>
      </c>
      <c r="Z682" t="s">
        <v>660</v>
      </c>
      <c r="AB682">
        <v>628275.1</v>
      </c>
      <c r="AC682">
        <v>3246</v>
      </c>
      <c r="AD682" s="5">
        <v>37046.875</v>
      </c>
      <c r="AE682" s="5">
        <v>37050.875</v>
      </c>
    </row>
    <row r="683" spans="1:31" x14ac:dyDescent="0.25">
      <c r="A683" s="71">
        <f t="shared" si="60"/>
        <v>37042</v>
      </c>
      <c r="B683" s="71" t="str">
        <f t="shared" si="61"/>
        <v>US East Power</v>
      </c>
      <c r="C683" s="72">
        <f t="shared" si="62"/>
        <v>73600</v>
      </c>
      <c r="D683" s="72">
        <f t="shared" si="63"/>
        <v>368</v>
      </c>
      <c r="E683" s="3">
        <v>1322242</v>
      </c>
      <c r="F683" s="5">
        <v>37042.554988425902</v>
      </c>
      <c r="G683" t="s">
        <v>717</v>
      </c>
      <c r="H683" t="s">
        <v>648</v>
      </c>
      <c r="I683" t="s">
        <v>649</v>
      </c>
      <c r="K683" t="s">
        <v>650</v>
      </c>
      <c r="L683" t="s">
        <v>690</v>
      </c>
      <c r="M683">
        <v>33009</v>
      </c>
      <c r="N683" t="s">
        <v>859</v>
      </c>
      <c r="O683" s="7">
        <v>50</v>
      </c>
      <c r="R683" t="s">
        <v>653</v>
      </c>
      <c r="S683" t="s">
        <v>654</v>
      </c>
      <c r="T683" s="11">
        <v>50</v>
      </c>
      <c r="U683" t="s">
        <v>375</v>
      </c>
      <c r="V683" t="s">
        <v>848</v>
      </c>
      <c r="W683" t="s">
        <v>694</v>
      </c>
      <c r="X683" t="s">
        <v>658</v>
      </c>
      <c r="Y683" t="s">
        <v>659</v>
      </c>
      <c r="Z683" t="s">
        <v>660</v>
      </c>
      <c r="AA683">
        <v>96006417</v>
      </c>
      <c r="AB683">
        <v>628360.1</v>
      </c>
      <c r="AC683">
        <v>56264</v>
      </c>
      <c r="AD683" s="5">
        <v>37165.715972222199</v>
      </c>
      <c r="AE683" s="5">
        <v>37256.715972222199</v>
      </c>
    </row>
    <row r="684" spans="1:31" x14ac:dyDescent="0.25">
      <c r="A684" s="71">
        <f t="shared" si="60"/>
        <v>37042</v>
      </c>
      <c r="B684" s="71" t="str">
        <f t="shared" si="61"/>
        <v>US East Power</v>
      </c>
      <c r="C684" s="72">
        <f t="shared" si="62"/>
        <v>800</v>
      </c>
      <c r="D684" s="72">
        <f t="shared" si="63"/>
        <v>4</v>
      </c>
      <c r="E684" s="3">
        <v>1322778</v>
      </c>
      <c r="F684" s="5">
        <v>37042.589097222197</v>
      </c>
      <c r="G684" t="s">
        <v>814</v>
      </c>
      <c r="H684" t="s">
        <v>734</v>
      </c>
      <c r="I684" t="s">
        <v>649</v>
      </c>
      <c r="K684" t="s">
        <v>650</v>
      </c>
      <c r="L684" t="s">
        <v>690</v>
      </c>
      <c r="M684">
        <v>29080</v>
      </c>
      <c r="N684" t="s">
        <v>578</v>
      </c>
      <c r="P684" s="7">
        <v>50</v>
      </c>
      <c r="R684" t="s">
        <v>653</v>
      </c>
      <c r="S684" t="s">
        <v>654</v>
      </c>
      <c r="T684" s="11">
        <v>39.5</v>
      </c>
      <c r="U684" t="s">
        <v>781</v>
      </c>
      <c r="V684" t="s">
        <v>789</v>
      </c>
      <c r="W684" t="s">
        <v>706</v>
      </c>
      <c r="X684" t="s">
        <v>658</v>
      </c>
      <c r="Y684" t="s">
        <v>659</v>
      </c>
      <c r="Z684" t="s">
        <v>660</v>
      </c>
      <c r="AA684">
        <v>96057479</v>
      </c>
      <c r="AB684">
        <v>628442.1</v>
      </c>
      <c r="AC684">
        <v>55134</v>
      </c>
      <c r="AD684" s="5">
        <v>37046.875</v>
      </c>
      <c r="AE684" s="5">
        <v>37046.875</v>
      </c>
    </row>
    <row r="685" spans="1:31" x14ac:dyDescent="0.25">
      <c r="A685" s="71">
        <f t="shared" si="60"/>
        <v>37042</v>
      </c>
      <c r="B685" s="71" t="str">
        <f t="shared" si="61"/>
        <v>Natural Gas</v>
      </c>
      <c r="C685" s="72">
        <f t="shared" si="62"/>
        <v>2140000</v>
      </c>
      <c r="D685" s="72">
        <f t="shared" si="63"/>
        <v>535</v>
      </c>
      <c r="E685" s="3">
        <v>1322849</v>
      </c>
      <c r="F685" s="5">
        <v>37042.597581018497</v>
      </c>
      <c r="G685" t="s">
        <v>719</v>
      </c>
      <c r="H685" t="s">
        <v>198</v>
      </c>
      <c r="I685" t="s">
        <v>649</v>
      </c>
      <c r="K685" t="s">
        <v>679</v>
      </c>
      <c r="L685" t="s">
        <v>680</v>
      </c>
      <c r="M685">
        <v>39374</v>
      </c>
      <c r="N685" t="s">
        <v>65</v>
      </c>
      <c r="P685" s="7">
        <v>10000</v>
      </c>
      <c r="R685" t="s">
        <v>682</v>
      </c>
      <c r="S685" t="s">
        <v>654</v>
      </c>
      <c r="T685" s="11">
        <v>6.25E-2</v>
      </c>
      <c r="U685" t="s">
        <v>276</v>
      </c>
      <c r="V685" t="s">
        <v>806</v>
      </c>
      <c r="W685" t="s">
        <v>798</v>
      </c>
      <c r="X685" t="s">
        <v>686</v>
      </c>
      <c r="Y685" t="s">
        <v>659</v>
      </c>
      <c r="Z685" t="s">
        <v>687</v>
      </c>
      <c r="AA685">
        <v>96045266</v>
      </c>
      <c r="AB685" t="s">
        <v>579</v>
      </c>
      <c r="AC685">
        <v>53350</v>
      </c>
      <c r="AD685" s="5">
        <v>37347</v>
      </c>
      <c r="AE685" s="5">
        <v>37560</v>
      </c>
    </row>
    <row r="686" spans="1:31" x14ac:dyDescent="0.25">
      <c r="A686" s="71">
        <f t="shared" si="60"/>
        <v>37042</v>
      </c>
      <c r="B686" s="71" t="str">
        <f t="shared" si="61"/>
        <v>US East Power</v>
      </c>
      <c r="C686" s="72">
        <f t="shared" si="62"/>
        <v>4000</v>
      </c>
      <c r="D686" s="72">
        <f t="shared" si="63"/>
        <v>20</v>
      </c>
      <c r="E686" s="3">
        <v>1322881</v>
      </c>
      <c r="F686" s="5">
        <v>37042.6039930556</v>
      </c>
      <c r="G686" t="s">
        <v>661</v>
      </c>
      <c r="H686" t="s">
        <v>734</v>
      </c>
      <c r="I686" t="s">
        <v>649</v>
      </c>
      <c r="K686" t="s">
        <v>650</v>
      </c>
      <c r="L686" t="s">
        <v>690</v>
      </c>
      <c r="M686">
        <v>51378</v>
      </c>
      <c r="N686" t="s">
        <v>557</v>
      </c>
      <c r="O686" s="7">
        <v>50</v>
      </c>
      <c r="R686" t="s">
        <v>653</v>
      </c>
      <c r="S686" t="s">
        <v>654</v>
      </c>
      <c r="T686" s="11">
        <v>23.5</v>
      </c>
      <c r="U686" t="s">
        <v>766</v>
      </c>
      <c r="V686" t="s">
        <v>245</v>
      </c>
      <c r="W686" t="s">
        <v>77</v>
      </c>
      <c r="X686" t="s">
        <v>658</v>
      </c>
      <c r="Y686" t="s">
        <v>659</v>
      </c>
      <c r="Z686" t="s">
        <v>660</v>
      </c>
      <c r="AA686">
        <v>96020035</v>
      </c>
      <c r="AB686">
        <v>628464.1</v>
      </c>
      <c r="AC686">
        <v>71108</v>
      </c>
      <c r="AD686" s="5">
        <v>37046.875</v>
      </c>
      <c r="AE686" s="5">
        <v>37050.875</v>
      </c>
    </row>
    <row r="687" spans="1:31" x14ac:dyDescent="0.25">
      <c r="A687" s="71">
        <f t="shared" si="60"/>
        <v>37042</v>
      </c>
      <c r="B687" s="71" t="str">
        <f t="shared" si="61"/>
        <v>Natural Gas</v>
      </c>
      <c r="C687" s="72">
        <f t="shared" si="62"/>
        <v>1070000</v>
      </c>
      <c r="D687" s="72">
        <f t="shared" si="63"/>
        <v>321</v>
      </c>
      <c r="E687" s="3">
        <v>1322922</v>
      </c>
      <c r="F687" s="5">
        <v>37042.6153009259</v>
      </c>
      <c r="G687" t="s">
        <v>748</v>
      </c>
      <c r="H687" t="s">
        <v>648</v>
      </c>
      <c r="I687" t="s">
        <v>649</v>
      </c>
      <c r="K687" t="s">
        <v>679</v>
      </c>
      <c r="L687" t="s">
        <v>680</v>
      </c>
      <c r="M687">
        <v>41225</v>
      </c>
      <c r="N687" t="s">
        <v>749</v>
      </c>
      <c r="O687" s="7">
        <v>5000</v>
      </c>
      <c r="R687" t="s">
        <v>682</v>
      </c>
      <c r="S687" t="s">
        <v>654</v>
      </c>
      <c r="T687" s="11">
        <v>-0.83250000000000002</v>
      </c>
      <c r="U687" t="s">
        <v>484</v>
      </c>
      <c r="V687" t="s">
        <v>714</v>
      </c>
      <c r="W687" t="s">
        <v>750</v>
      </c>
      <c r="X687" t="s">
        <v>686</v>
      </c>
      <c r="Y687" t="s">
        <v>659</v>
      </c>
      <c r="Z687" t="s">
        <v>687</v>
      </c>
      <c r="AB687" t="s">
        <v>580</v>
      </c>
      <c r="AC687">
        <v>54279</v>
      </c>
      <c r="AD687" s="5">
        <v>37347</v>
      </c>
      <c r="AE687" s="5">
        <v>37560</v>
      </c>
    </row>
    <row r="688" spans="1:31" x14ac:dyDescent="0.25">
      <c r="A688" s="71">
        <f t="shared" si="60"/>
        <v>37042</v>
      </c>
      <c r="B688" s="71" t="str">
        <f t="shared" si="61"/>
        <v>US East Power</v>
      </c>
      <c r="C688" s="72">
        <f t="shared" si="62"/>
        <v>4000</v>
      </c>
      <c r="D688" s="72">
        <f t="shared" si="63"/>
        <v>20</v>
      </c>
      <c r="E688" s="3">
        <v>1323058</v>
      </c>
      <c r="F688" s="5">
        <v>37042.631701388898</v>
      </c>
      <c r="G688" t="s">
        <v>52</v>
      </c>
      <c r="H688" t="s">
        <v>734</v>
      </c>
      <c r="I688" t="s">
        <v>649</v>
      </c>
      <c r="K688" t="s">
        <v>650</v>
      </c>
      <c r="L688" t="s">
        <v>690</v>
      </c>
      <c r="M688">
        <v>51378</v>
      </c>
      <c r="N688" t="s">
        <v>557</v>
      </c>
      <c r="P688" s="7">
        <v>50</v>
      </c>
      <c r="R688" t="s">
        <v>653</v>
      </c>
      <c r="S688" t="s">
        <v>654</v>
      </c>
      <c r="T688" s="11">
        <v>23.5</v>
      </c>
      <c r="U688" t="s">
        <v>597</v>
      </c>
      <c r="V688" t="s">
        <v>245</v>
      </c>
      <c r="W688" t="s">
        <v>77</v>
      </c>
      <c r="X688" t="s">
        <v>658</v>
      </c>
      <c r="Y688" t="s">
        <v>659</v>
      </c>
      <c r="Z688" t="s">
        <v>660</v>
      </c>
      <c r="AA688">
        <v>96056752</v>
      </c>
      <c r="AB688">
        <v>628542.1</v>
      </c>
      <c r="AC688">
        <v>3254</v>
      </c>
      <c r="AD688" s="5">
        <v>37046.875</v>
      </c>
      <c r="AE688" s="5">
        <v>37050.875</v>
      </c>
    </row>
    <row r="689" spans="1:31" x14ac:dyDescent="0.25">
      <c r="A689" s="71">
        <f t="shared" ref="A689:A707" si="64">DATEVALUE(TEXT(F689, "mm/dd/yy"))</f>
        <v>37043</v>
      </c>
      <c r="B689" s="71" t="str">
        <f t="shared" ref="B689:B707" si="65">IF(K689="Power",IF(Z689="Enron Canada Corp.",LEFT(L689,9),LEFT(L689,13)),K689)</f>
        <v>US East Power</v>
      </c>
      <c r="C689" s="72">
        <f t="shared" ref="C689:C707" si="66">IF(K689="Power",((AE689-AD689+1)*16*SUM(O689:P689)),((AE689-AD689+1)*SUM(O689:P689)))</f>
        <v>20800</v>
      </c>
      <c r="D689" s="72">
        <f t="shared" ref="D689:D707" si="67">VLOOKUP(H689,$A$7:$E$12,(HLOOKUP(B689,$B$5:$E$6,2,FALSE)),FALSE)*C689</f>
        <v>104</v>
      </c>
      <c r="E689" s="3">
        <v>1323788</v>
      </c>
      <c r="F689" s="5">
        <v>37043.287222222199</v>
      </c>
      <c r="G689" t="s">
        <v>809</v>
      </c>
      <c r="H689" t="s">
        <v>734</v>
      </c>
      <c r="I689" t="s">
        <v>649</v>
      </c>
      <c r="K689" t="s">
        <v>650</v>
      </c>
      <c r="L689" t="s">
        <v>690</v>
      </c>
      <c r="M689">
        <v>29071</v>
      </c>
      <c r="N689" t="s">
        <v>514</v>
      </c>
      <c r="O689" s="7">
        <v>50</v>
      </c>
      <c r="R689" t="s">
        <v>653</v>
      </c>
      <c r="S689" t="s">
        <v>654</v>
      </c>
      <c r="T689" s="11">
        <v>47</v>
      </c>
      <c r="U689" t="s">
        <v>227</v>
      </c>
      <c r="V689" t="s">
        <v>250</v>
      </c>
      <c r="W689" t="s">
        <v>87</v>
      </c>
      <c r="X689" t="s">
        <v>658</v>
      </c>
      <c r="Y689" t="s">
        <v>659</v>
      </c>
      <c r="Z689" t="s">
        <v>660</v>
      </c>
      <c r="AA689">
        <v>96037738</v>
      </c>
      <c r="AB689">
        <v>628961.1</v>
      </c>
      <c r="AC689">
        <v>72209</v>
      </c>
      <c r="AD689" s="5">
        <v>37047.875</v>
      </c>
      <c r="AE689" s="5">
        <v>37072.875</v>
      </c>
    </row>
    <row r="690" spans="1:31" x14ac:dyDescent="0.25">
      <c r="A690" s="71">
        <f t="shared" si="64"/>
        <v>37043</v>
      </c>
      <c r="B690" s="71" t="str">
        <f t="shared" si="65"/>
        <v>US East Power</v>
      </c>
      <c r="C690" s="72">
        <f t="shared" si="66"/>
        <v>800</v>
      </c>
      <c r="D690" s="72">
        <f t="shared" si="67"/>
        <v>4</v>
      </c>
      <c r="E690" s="3">
        <v>1324046</v>
      </c>
      <c r="F690" s="5">
        <v>37043.314270833303</v>
      </c>
      <c r="G690" t="s">
        <v>207</v>
      </c>
      <c r="H690" t="s">
        <v>238</v>
      </c>
      <c r="I690" t="s">
        <v>649</v>
      </c>
      <c r="K690" t="s">
        <v>650</v>
      </c>
      <c r="L690" t="s">
        <v>690</v>
      </c>
      <c r="M690">
        <v>29088</v>
      </c>
      <c r="N690" t="s">
        <v>515</v>
      </c>
      <c r="O690" s="7">
        <v>50</v>
      </c>
      <c r="R690" t="s">
        <v>653</v>
      </c>
      <c r="S690" t="s">
        <v>654</v>
      </c>
      <c r="T690" s="11">
        <v>25.05</v>
      </c>
      <c r="U690" t="s">
        <v>209</v>
      </c>
      <c r="V690" t="s">
        <v>710</v>
      </c>
      <c r="W690" t="s">
        <v>711</v>
      </c>
      <c r="X690" t="s">
        <v>658</v>
      </c>
      <c r="Y690" t="s">
        <v>659</v>
      </c>
      <c r="Z690" t="s">
        <v>660</v>
      </c>
      <c r="AA690">
        <v>96047472</v>
      </c>
      <c r="AB690">
        <v>629100.1</v>
      </c>
      <c r="AC690">
        <v>71243</v>
      </c>
      <c r="AD690" s="5">
        <v>37046.875</v>
      </c>
      <c r="AE690" s="5">
        <v>37046.875</v>
      </c>
    </row>
    <row r="691" spans="1:31" x14ac:dyDescent="0.25">
      <c r="A691" s="71">
        <f t="shared" si="64"/>
        <v>37043</v>
      </c>
      <c r="B691" s="71" t="str">
        <f t="shared" si="65"/>
        <v>US West Power</v>
      </c>
      <c r="C691" s="72">
        <f t="shared" si="66"/>
        <v>800</v>
      </c>
      <c r="D691" s="72">
        <f t="shared" si="67"/>
        <v>6</v>
      </c>
      <c r="E691" s="3">
        <v>1324683</v>
      </c>
      <c r="F691" s="5">
        <v>37043.342962962997</v>
      </c>
      <c r="G691" t="s">
        <v>736</v>
      </c>
      <c r="H691" t="s">
        <v>734</v>
      </c>
      <c r="I691" t="s">
        <v>649</v>
      </c>
      <c r="K691" t="s">
        <v>650</v>
      </c>
      <c r="L691" t="s">
        <v>651</v>
      </c>
      <c r="M691">
        <v>24950</v>
      </c>
      <c r="N691" t="s">
        <v>516</v>
      </c>
      <c r="P691" s="7">
        <v>25</v>
      </c>
      <c r="R691" t="s">
        <v>653</v>
      </c>
      <c r="S691" t="s">
        <v>654</v>
      </c>
      <c r="T691" s="11">
        <v>85</v>
      </c>
      <c r="U691" t="s">
        <v>412</v>
      </c>
      <c r="V691" t="s">
        <v>675</v>
      </c>
      <c r="W691" t="s">
        <v>657</v>
      </c>
      <c r="X691" t="s">
        <v>658</v>
      </c>
      <c r="Y691" t="s">
        <v>659</v>
      </c>
      <c r="Z691" t="s">
        <v>660</v>
      </c>
      <c r="AA691">
        <v>96004396</v>
      </c>
      <c r="AB691">
        <v>629260.1</v>
      </c>
      <c r="AC691">
        <v>64245</v>
      </c>
      <c r="AD691" s="5">
        <v>37045.875</v>
      </c>
      <c r="AE691" s="5">
        <v>37046.875</v>
      </c>
    </row>
    <row r="692" spans="1:31" x14ac:dyDescent="0.25">
      <c r="A692" s="71">
        <f t="shared" si="64"/>
        <v>37043</v>
      </c>
      <c r="B692" s="71" t="str">
        <f t="shared" si="65"/>
        <v>US East Power</v>
      </c>
      <c r="C692" s="72">
        <f t="shared" si="66"/>
        <v>20800</v>
      </c>
      <c r="D692" s="72">
        <f t="shared" si="67"/>
        <v>104</v>
      </c>
      <c r="E692" s="3">
        <v>1324824</v>
      </c>
      <c r="F692" s="5">
        <v>37043.347442129598</v>
      </c>
      <c r="G692" t="s">
        <v>669</v>
      </c>
      <c r="H692" t="s">
        <v>734</v>
      </c>
      <c r="I692" t="s">
        <v>649</v>
      </c>
      <c r="K692" t="s">
        <v>650</v>
      </c>
      <c r="L692" t="s">
        <v>690</v>
      </c>
      <c r="M692">
        <v>29071</v>
      </c>
      <c r="N692" t="s">
        <v>514</v>
      </c>
      <c r="P692" s="7">
        <v>50</v>
      </c>
      <c r="R692" t="s">
        <v>653</v>
      </c>
      <c r="S692" t="s">
        <v>654</v>
      </c>
      <c r="T692" s="11">
        <v>48</v>
      </c>
      <c r="U692" t="s">
        <v>766</v>
      </c>
      <c r="V692" t="s">
        <v>250</v>
      </c>
      <c r="W692" t="s">
        <v>87</v>
      </c>
      <c r="X692" t="s">
        <v>658</v>
      </c>
      <c r="Y692" t="s">
        <v>659</v>
      </c>
      <c r="Z692" t="s">
        <v>660</v>
      </c>
      <c r="AA692">
        <v>96028954</v>
      </c>
      <c r="AB692">
        <v>629300.1</v>
      </c>
      <c r="AC692">
        <v>54979</v>
      </c>
      <c r="AD692" s="5">
        <v>37047.875</v>
      </c>
      <c r="AE692" s="5">
        <v>37072.875</v>
      </c>
    </row>
    <row r="693" spans="1:31" x14ac:dyDescent="0.25">
      <c r="A693" s="71">
        <f t="shared" si="64"/>
        <v>37043</v>
      </c>
      <c r="B693" s="71" t="str">
        <f t="shared" si="65"/>
        <v>Natural Gas</v>
      </c>
      <c r="C693" s="72">
        <f t="shared" si="66"/>
        <v>1510000</v>
      </c>
      <c r="D693" s="72">
        <f t="shared" si="67"/>
        <v>377.5</v>
      </c>
      <c r="E693" s="3">
        <v>1324959</v>
      </c>
      <c r="F693" s="5">
        <v>37043.351377314801</v>
      </c>
      <c r="G693" t="s">
        <v>891</v>
      </c>
      <c r="H693" t="s">
        <v>734</v>
      </c>
      <c r="I693" t="s">
        <v>649</v>
      </c>
      <c r="K693" t="s">
        <v>679</v>
      </c>
      <c r="L693" t="s">
        <v>680</v>
      </c>
      <c r="M693">
        <v>35674</v>
      </c>
      <c r="N693" t="s">
        <v>517</v>
      </c>
      <c r="O693" s="7">
        <v>10000</v>
      </c>
      <c r="R693" t="s">
        <v>682</v>
      </c>
      <c r="S693" t="s">
        <v>654</v>
      </c>
      <c r="T693" s="11">
        <v>4.4999999999999998E-2</v>
      </c>
      <c r="U693" t="s">
        <v>760</v>
      </c>
      <c r="V693" t="s">
        <v>761</v>
      </c>
      <c r="W693" t="s">
        <v>762</v>
      </c>
      <c r="X693" t="s">
        <v>686</v>
      </c>
      <c r="Y693" t="s">
        <v>659</v>
      </c>
      <c r="Z693" t="s">
        <v>687</v>
      </c>
      <c r="AA693">
        <v>96030230</v>
      </c>
      <c r="AB693" t="s">
        <v>518</v>
      </c>
      <c r="AC693">
        <v>66652</v>
      </c>
      <c r="AD693" s="5">
        <v>37196</v>
      </c>
      <c r="AE693" s="5">
        <v>37346</v>
      </c>
    </row>
    <row r="694" spans="1:31" x14ac:dyDescent="0.25">
      <c r="A694" s="71">
        <f t="shared" si="64"/>
        <v>37043</v>
      </c>
      <c r="B694" s="71" t="str">
        <f t="shared" si="65"/>
        <v>US East Power</v>
      </c>
      <c r="C694" s="72">
        <f t="shared" si="66"/>
        <v>800</v>
      </c>
      <c r="D694" s="72">
        <f t="shared" si="67"/>
        <v>4</v>
      </c>
      <c r="E694" s="3">
        <v>1325325</v>
      </c>
      <c r="F694" s="5">
        <v>37043.359907407401</v>
      </c>
      <c r="G694" t="s">
        <v>869</v>
      </c>
      <c r="H694" t="s">
        <v>648</v>
      </c>
      <c r="I694" t="s">
        <v>649</v>
      </c>
      <c r="K694" t="s">
        <v>650</v>
      </c>
      <c r="L694" t="s">
        <v>690</v>
      </c>
      <c r="M694">
        <v>29082</v>
      </c>
      <c r="N694" t="s">
        <v>578</v>
      </c>
      <c r="P694" s="7">
        <v>50</v>
      </c>
      <c r="R694" t="s">
        <v>653</v>
      </c>
      <c r="S694" t="s">
        <v>654</v>
      </c>
      <c r="T694" s="11">
        <v>39.25</v>
      </c>
      <c r="U694" t="s">
        <v>375</v>
      </c>
      <c r="V694" t="s">
        <v>693</v>
      </c>
      <c r="W694" t="s">
        <v>706</v>
      </c>
      <c r="X694" t="s">
        <v>658</v>
      </c>
      <c r="Y694" t="s">
        <v>659</v>
      </c>
      <c r="Z694" t="s">
        <v>660</v>
      </c>
      <c r="AB694">
        <v>629411.1</v>
      </c>
      <c r="AC694">
        <v>69121</v>
      </c>
      <c r="AD694" s="5">
        <v>37046.875</v>
      </c>
      <c r="AE694" s="5">
        <v>37046.875</v>
      </c>
    </row>
    <row r="695" spans="1:31" x14ac:dyDescent="0.25">
      <c r="A695" s="71">
        <f t="shared" si="64"/>
        <v>37043</v>
      </c>
      <c r="B695" s="71" t="str">
        <f t="shared" si="65"/>
        <v>US East Power</v>
      </c>
      <c r="C695" s="72">
        <f t="shared" si="66"/>
        <v>20800</v>
      </c>
      <c r="D695" s="72">
        <f t="shared" si="67"/>
        <v>104</v>
      </c>
      <c r="E695" s="3">
        <v>1325652</v>
      </c>
      <c r="F695" s="5">
        <v>37043.365960648101</v>
      </c>
      <c r="G695" t="s">
        <v>814</v>
      </c>
      <c r="H695" t="s">
        <v>734</v>
      </c>
      <c r="I695" t="s">
        <v>649</v>
      </c>
      <c r="K695" t="s">
        <v>650</v>
      </c>
      <c r="L695" t="s">
        <v>690</v>
      </c>
      <c r="M695">
        <v>29071</v>
      </c>
      <c r="N695" t="s">
        <v>514</v>
      </c>
      <c r="P695" s="7">
        <v>50</v>
      </c>
      <c r="R695" t="s">
        <v>653</v>
      </c>
      <c r="S695" t="s">
        <v>654</v>
      </c>
      <c r="T695" s="11">
        <v>48.5</v>
      </c>
      <c r="U695" t="s">
        <v>587</v>
      </c>
      <c r="V695" t="s">
        <v>250</v>
      </c>
      <c r="W695" t="s">
        <v>87</v>
      </c>
      <c r="X695" t="s">
        <v>658</v>
      </c>
      <c r="Y695" t="s">
        <v>659</v>
      </c>
      <c r="Z695" t="s">
        <v>660</v>
      </c>
      <c r="AA695">
        <v>96057479</v>
      </c>
      <c r="AB695">
        <v>629440.1</v>
      </c>
      <c r="AC695">
        <v>55134</v>
      </c>
      <c r="AD695" s="5">
        <v>37047.875</v>
      </c>
      <c r="AE695" s="5">
        <v>37072.875</v>
      </c>
    </row>
    <row r="696" spans="1:31" x14ac:dyDescent="0.25">
      <c r="A696" s="71">
        <f t="shared" si="64"/>
        <v>37043</v>
      </c>
      <c r="B696" s="71" t="str">
        <f t="shared" si="65"/>
        <v>US East Power</v>
      </c>
      <c r="C696" s="72">
        <f t="shared" si="66"/>
        <v>73600</v>
      </c>
      <c r="D696" s="72">
        <f t="shared" si="67"/>
        <v>368</v>
      </c>
      <c r="E696" s="3">
        <v>1325660</v>
      </c>
      <c r="F696" s="5">
        <v>37043.3661111111</v>
      </c>
      <c r="G696" t="s">
        <v>746</v>
      </c>
      <c r="H696" t="s">
        <v>734</v>
      </c>
      <c r="I696" t="s">
        <v>649</v>
      </c>
      <c r="K696" t="s">
        <v>650</v>
      </c>
      <c r="L696" t="s">
        <v>690</v>
      </c>
      <c r="M696">
        <v>33009</v>
      </c>
      <c r="N696" t="s">
        <v>859</v>
      </c>
      <c r="O696" s="7">
        <v>50</v>
      </c>
      <c r="R696" t="s">
        <v>653</v>
      </c>
      <c r="S696" t="s">
        <v>654</v>
      </c>
      <c r="T696" s="11">
        <v>50.5</v>
      </c>
      <c r="U696" t="s">
        <v>781</v>
      </c>
      <c r="V696" t="s">
        <v>848</v>
      </c>
      <c r="W696" t="s">
        <v>694</v>
      </c>
      <c r="X696" t="s">
        <v>658</v>
      </c>
      <c r="Y696" t="s">
        <v>659</v>
      </c>
      <c r="Z696" t="s">
        <v>660</v>
      </c>
      <c r="AA696">
        <v>96050496</v>
      </c>
      <c r="AB696">
        <v>629443.1</v>
      </c>
      <c r="AC696">
        <v>91219</v>
      </c>
      <c r="AD696" s="5">
        <v>37165.715972222199</v>
      </c>
      <c r="AE696" s="5">
        <v>37256.715972222199</v>
      </c>
    </row>
    <row r="697" spans="1:31" x14ac:dyDescent="0.25">
      <c r="A697" s="71">
        <f t="shared" si="64"/>
        <v>37043</v>
      </c>
      <c r="B697" s="71" t="str">
        <f t="shared" si="65"/>
        <v>US East Power</v>
      </c>
      <c r="C697" s="72">
        <f t="shared" si="66"/>
        <v>73600</v>
      </c>
      <c r="D697" s="72">
        <f t="shared" si="67"/>
        <v>368</v>
      </c>
      <c r="E697" s="3">
        <v>1325683</v>
      </c>
      <c r="F697" s="5">
        <v>37043.366608796299</v>
      </c>
      <c r="G697" t="s">
        <v>707</v>
      </c>
      <c r="H697" t="s">
        <v>734</v>
      </c>
      <c r="I697" t="s">
        <v>649</v>
      </c>
      <c r="K697" t="s">
        <v>650</v>
      </c>
      <c r="L697" t="s">
        <v>690</v>
      </c>
      <c r="M697">
        <v>33009</v>
      </c>
      <c r="N697" t="s">
        <v>859</v>
      </c>
      <c r="O697" s="7">
        <v>50</v>
      </c>
      <c r="R697" t="s">
        <v>653</v>
      </c>
      <c r="S697" t="s">
        <v>654</v>
      </c>
      <c r="T697" s="11">
        <v>50.25</v>
      </c>
      <c r="U697" t="s">
        <v>781</v>
      </c>
      <c r="V697" t="s">
        <v>848</v>
      </c>
      <c r="W697" t="s">
        <v>694</v>
      </c>
      <c r="X697" t="s">
        <v>658</v>
      </c>
      <c r="Y697" t="s">
        <v>659</v>
      </c>
      <c r="Z697" t="s">
        <v>660</v>
      </c>
      <c r="AA697">
        <v>96009016</v>
      </c>
      <c r="AB697">
        <v>629446.1</v>
      </c>
      <c r="AC697">
        <v>18</v>
      </c>
      <c r="AD697" s="5">
        <v>37165.715972222199</v>
      </c>
      <c r="AE697" s="5">
        <v>37256.715972222199</v>
      </c>
    </row>
    <row r="698" spans="1:31" x14ac:dyDescent="0.25">
      <c r="A698" s="71">
        <f t="shared" si="64"/>
        <v>37043</v>
      </c>
      <c r="B698" s="71" t="str">
        <f t="shared" si="65"/>
        <v>US East Power</v>
      </c>
      <c r="C698" s="72">
        <f t="shared" si="66"/>
        <v>3200</v>
      </c>
      <c r="D698" s="72">
        <f t="shared" si="67"/>
        <v>16</v>
      </c>
      <c r="E698" s="3">
        <v>1325822</v>
      </c>
      <c r="F698" s="5">
        <v>37043.368946759299</v>
      </c>
      <c r="G698" t="s">
        <v>689</v>
      </c>
      <c r="H698" t="s">
        <v>648</v>
      </c>
      <c r="I698" t="s">
        <v>649</v>
      </c>
      <c r="K698" t="s">
        <v>650</v>
      </c>
      <c r="L698" t="s">
        <v>690</v>
      </c>
      <c r="M698">
        <v>29078</v>
      </c>
      <c r="N698" t="s">
        <v>519</v>
      </c>
      <c r="O698" s="7">
        <v>50</v>
      </c>
      <c r="R698" t="s">
        <v>653</v>
      </c>
      <c r="S698" t="s">
        <v>654</v>
      </c>
      <c r="T698" s="11">
        <v>40.5</v>
      </c>
      <c r="U698" t="s">
        <v>375</v>
      </c>
      <c r="V698" t="s">
        <v>693</v>
      </c>
      <c r="W698" t="s">
        <v>706</v>
      </c>
      <c r="X698" t="s">
        <v>658</v>
      </c>
      <c r="Y698" t="s">
        <v>659</v>
      </c>
      <c r="Z698" t="s">
        <v>660</v>
      </c>
      <c r="AA698">
        <v>96020991</v>
      </c>
      <c r="AB698">
        <v>629461.1</v>
      </c>
      <c r="AC698">
        <v>66682</v>
      </c>
      <c r="AD698" s="5">
        <v>37047.875</v>
      </c>
      <c r="AE698" s="5">
        <v>37050.875</v>
      </c>
    </row>
    <row r="699" spans="1:31" x14ac:dyDescent="0.25">
      <c r="A699" s="71">
        <f t="shared" si="64"/>
        <v>37043</v>
      </c>
      <c r="B699" s="71" t="str">
        <f t="shared" si="65"/>
        <v>US East Power</v>
      </c>
      <c r="C699" s="72">
        <f t="shared" si="66"/>
        <v>24000</v>
      </c>
      <c r="D699" s="72">
        <f t="shared" si="67"/>
        <v>120</v>
      </c>
      <c r="E699" s="3">
        <v>1327596</v>
      </c>
      <c r="F699" s="5">
        <v>37043.406712962998</v>
      </c>
      <c r="G699" t="s">
        <v>727</v>
      </c>
      <c r="H699" t="s">
        <v>648</v>
      </c>
      <c r="I699" t="s">
        <v>649</v>
      </c>
      <c r="K699" t="s">
        <v>650</v>
      </c>
      <c r="L699" t="s">
        <v>690</v>
      </c>
      <c r="M699">
        <v>3942</v>
      </c>
      <c r="N699" t="s">
        <v>911</v>
      </c>
      <c r="P699" s="7">
        <v>50</v>
      </c>
      <c r="R699" t="s">
        <v>653</v>
      </c>
      <c r="S699" t="s">
        <v>654</v>
      </c>
      <c r="T699" s="11">
        <v>39.549999999999997</v>
      </c>
      <c r="U699" t="s">
        <v>373</v>
      </c>
      <c r="V699" t="s">
        <v>848</v>
      </c>
      <c r="W699" t="s">
        <v>731</v>
      </c>
      <c r="X699" t="s">
        <v>658</v>
      </c>
      <c r="Y699" t="s">
        <v>659</v>
      </c>
      <c r="Z699" t="s">
        <v>660</v>
      </c>
      <c r="AB699">
        <v>629565.1</v>
      </c>
      <c r="AC699">
        <v>3246</v>
      </c>
      <c r="AD699" s="5">
        <v>37135.591666666704</v>
      </c>
      <c r="AE699" s="5">
        <v>37164.591666666704</v>
      </c>
    </row>
    <row r="700" spans="1:31" x14ac:dyDescent="0.25">
      <c r="A700" s="71">
        <f t="shared" si="64"/>
        <v>37043</v>
      </c>
      <c r="B700" s="71" t="str">
        <f t="shared" si="65"/>
        <v>US West Power</v>
      </c>
      <c r="C700" s="72">
        <f t="shared" si="66"/>
        <v>36800</v>
      </c>
      <c r="D700" s="72">
        <f t="shared" si="67"/>
        <v>276</v>
      </c>
      <c r="E700" s="3">
        <v>1328610</v>
      </c>
      <c r="F700" s="5">
        <v>37043.459074074097</v>
      </c>
      <c r="G700" t="s">
        <v>669</v>
      </c>
      <c r="H700" t="s">
        <v>648</v>
      </c>
      <c r="I700" t="s">
        <v>649</v>
      </c>
      <c r="K700" t="s">
        <v>650</v>
      </c>
      <c r="L700" t="s">
        <v>651</v>
      </c>
      <c r="M700">
        <v>30847</v>
      </c>
      <c r="N700" t="s">
        <v>42</v>
      </c>
      <c r="P700" s="7">
        <v>25</v>
      </c>
      <c r="R700" t="s">
        <v>653</v>
      </c>
      <c r="S700" t="s">
        <v>654</v>
      </c>
      <c r="T700" s="11">
        <v>107</v>
      </c>
      <c r="U700" t="s">
        <v>378</v>
      </c>
      <c r="V700" t="s">
        <v>11</v>
      </c>
      <c r="W700" t="s">
        <v>657</v>
      </c>
      <c r="X700" t="s">
        <v>658</v>
      </c>
      <c r="Y700" t="s">
        <v>659</v>
      </c>
      <c r="Z700" t="s">
        <v>660</v>
      </c>
      <c r="AA700">
        <v>96028954</v>
      </c>
      <c r="AB700">
        <v>629699.1</v>
      </c>
      <c r="AC700">
        <v>54979</v>
      </c>
      <c r="AD700" s="5">
        <v>37165.564583333296</v>
      </c>
      <c r="AE700" s="5">
        <v>37256.564583333296</v>
      </c>
    </row>
    <row r="701" spans="1:31" x14ac:dyDescent="0.25">
      <c r="A701" s="71">
        <f t="shared" si="64"/>
        <v>37043</v>
      </c>
      <c r="B701" s="71" t="str">
        <f t="shared" si="65"/>
        <v>US West Power</v>
      </c>
      <c r="C701" s="72">
        <f t="shared" si="66"/>
        <v>36800</v>
      </c>
      <c r="D701" s="72">
        <f t="shared" si="67"/>
        <v>276</v>
      </c>
      <c r="E701" s="3">
        <v>1328748</v>
      </c>
      <c r="F701" s="5">
        <v>37043.4819907407</v>
      </c>
      <c r="G701" t="s">
        <v>732</v>
      </c>
      <c r="H701" t="s">
        <v>648</v>
      </c>
      <c r="I701" t="s">
        <v>649</v>
      </c>
      <c r="K701" t="s">
        <v>650</v>
      </c>
      <c r="L701" t="s">
        <v>662</v>
      </c>
      <c r="M701">
        <v>29303</v>
      </c>
      <c r="N701" t="s">
        <v>69</v>
      </c>
      <c r="P701" s="7">
        <v>25</v>
      </c>
      <c r="R701" t="s">
        <v>653</v>
      </c>
      <c r="S701" t="s">
        <v>654</v>
      </c>
      <c r="T701" s="11">
        <v>120</v>
      </c>
      <c r="U701" t="s">
        <v>378</v>
      </c>
      <c r="V701" t="s">
        <v>664</v>
      </c>
      <c r="W701" t="s">
        <v>665</v>
      </c>
      <c r="X701" t="s">
        <v>658</v>
      </c>
      <c r="Y701" t="s">
        <v>659</v>
      </c>
      <c r="Z701" t="s">
        <v>660</v>
      </c>
      <c r="AA701">
        <v>96019669</v>
      </c>
      <c r="AB701">
        <v>629751.1</v>
      </c>
      <c r="AC701">
        <v>9409</v>
      </c>
      <c r="AD701" s="5">
        <v>37165</v>
      </c>
      <c r="AE701" s="5">
        <v>37256</v>
      </c>
    </row>
    <row r="702" spans="1:31" x14ac:dyDescent="0.25">
      <c r="A702" s="71">
        <f t="shared" si="64"/>
        <v>37043</v>
      </c>
      <c r="B702" s="71" t="str">
        <f t="shared" si="65"/>
        <v>US East Power</v>
      </c>
      <c r="C702" s="72">
        <f t="shared" si="66"/>
        <v>3200</v>
      </c>
      <c r="D702" s="72">
        <f t="shared" si="67"/>
        <v>16</v>
      </c>
      <c r="E702" s="3">
        <v>1329074</v>
      </c>
      <c r="F702" s="5">
        <v>37043.522071759297</v>
      </c>
      <c r="G702" t="s">
        <v>727</v>
      </c>
      <c r="H702" t="s">
        <v>648</v>
      </c>
      <c r="I702" t="s">
        <v>649</v>
      </c>
      <c r="K702" t="s">
        <v>650</v>
      </c>
      <c r="L702" t="s">
        <v>690</v>
      </c>
      <c r="M702">
        <v>29085</v>
      </c>
      <c r="N702" t="s">
        <v>520</v>
      </c>
      <c r="O702" s="7">
        <v>50</v>
      </c>
      <c r="R702" t="s">
        <v>653</v>
      </c>
      <c r="S702" t="s">
        <v>654</v>
      </c>
      <c r="T702" s="11">
        <v>27.5</v>
      </c>
      <c r="U702" t="s">
        <v>373</v>
      </c>
      <c r="V702" t="s">
        <v>710</v>
      </c>
      <c r="W702" t="s">
        <v>711</v>
      </c>
      <c r="X702" t="s">
        <v>658</v>
      </c>
      <c r="Y702" t="s">
        <v>659</v>
      </c>
      <c r="Z702" t="s">
        <v>660</v>
      </c>
      <c r="AB702">
        <v>629856.1</v>
      </c>
      <c r="AC702">
        <v>3246</v>
      </c>
      <c r="AD702" s="5">
        <v>37047.875</v>
      </c>
      <c r="AE702" s="5">
        <v>37050.875</v>
      </c>
    </row>
    <row r="703" spans="1:31" x14ac:dyDescent="0.25">
      <c r="A703" s="71">
        <f t="shared" si="64"/>
        <v>37043</v>
      </c>
      <c r="B703" s="71" t="str">
        <f t="shared" si="65"/>
        <v>US East Power</v>
      </c>
      <c r="C703" s="72">
        <f t="shared" si="66"/>
        <v>20800</v>
      </c>
      <c r="D703" s="72">
        <f t="shared" si="67"/>
        <v>104</v>
      </c>
      <c r="E703" s="3">
        <v>1329387</v>
      </c>
      <c r="F703" s="5">
        <v>37043.569270833301</v>
      </c>
      <c r="G703" t="s">
        <v>809</v>
      </c>
      <c r="H703" t="s">
        <v>734</v>
      </c>
      <c r="I703" t="s">
        <v>649</v>
      </c>
      <c r="K703" t="s">
        <v>650</v>
      </c>
      <c r="L703" t="s">
        <v>690</v>
      </c>
      <c r="M703">
        <v>29071</v>
      </c>
      <c r="N703" t="s">
        <v>514</v>
      </c>
      <c r="P703" s="7">
        <v>50</v>
      </c>
      <c r="R703" t="s">
        <v>653</v>
      </c>
      <c r="S703" t="s">
        <v>654</v>
      </c>
      <c r="T703" s="11">
        <v>48.5</v>
      </c>
      <c r="U703" t="s">
        <v>227</v>
      </c>
      <c r="V703" t="s">
        <v>250</v>
      </c>
      <c r="W703" t="s">
        <v>87</v>
      </c>
      <c r="X703" t="s">
        <v>658</v>
      </c>
      <c r="Y703" t="s">
        <v>659</v>
      </c>
      <c r="Z703" t="s">
        <v>660</v>
      </c>
      <c r="AA703">
        <v>96037738</v>
      </c>
      <c r="AB703">
        <v>629966.1</v>
      </c>
      <c r="AC703">
        <v>72209</v>
      </c>
      <c r="AD703" s="5">
        <v>37047.875</v>
      </c>
      <c r="AE703" s="5">
        <v>37072.875</v>
      </c>
    </row>
    <row r="704" spans="1:31" x14ac:dyDescent="0.25">
      <c r="A704" s="71">
        <f t="shared" si="64"/>
        <v>37043</v>
      </c>
      <c r="B704" s="71" t="str">
        <f t="shared" si="65"/>
        <v>US East Power</v>
      </c>
      <c r="C704" s="72">
        <f t="shared" si="66"/>
        <v>24000</v>
      </c>
      <c r="D704" s="72">
        <f t="shared" si="67"/>
        <v>120</v>
      </c>
      <c r="E704" s="3">
        <v>1329388</v>
      </c>
      <c r="F704" s="5">
        <v>37043.569398148102</v>
      </c>
      <c r="G704" t="s">
        <v>661</v>
      </c>
      <c r="H704" t="s">
        <v>734</v>
      </c>
      <c r="I704" t="s">
        <v>649</v>
      </c>
      <c r="K704" t="s">
        <v>650</v>
      </c>
      <c r="L704" t="s">
        <v>690</v>
      </c>
      <c r="M704">
        <v>51456</v>
      </c>
      <c r="N704" t="s">
        <v>521</v>
      </c>
      <c r="P704" s="7">
        <v>50</v>
      </c>
      <c r="R704" t="s">
        <v>653</v>
      </c>
      <c r="S704" t="s">
        <v>654</v>
      </c>
      <c r="T704" s="11">
        <v>18</v>
      </c>
      <c r="U704" t="s">
        <v>85</v>
      </c>
      <c r="V704" t="s">
        <v>739</v>
      </c>
      <c r="W704" t="s">
        <v>522</v>
      </c>
      <c r="X704" t="s">
        <v>658</v>
      </c>
      <c r="Y704" t="s">
        <v>659</v>
      </c>
      <c r="Z704" t="s">
        <v>660</v>
      </c>
      <c r="AA704">
        <v>96020035</v>
      </c>
      <c r="AB704">
        <v>629967.1</v>
      </c>
      <c r="AC704">
        <v>71108</v>
      </c>
      <c r="AD704" s="5">
        <v>37135.875</v>
      </c>
      <c r="AE704" s="5">
        <v>37164.875</v>
      </c>
    </row>
    <row r="705" spans="1:31" x14ac:dyDescent="0.25">
      <c r="A705" s="71">
        <f t="shared" si="64"/>
        <v>37043</v>
      </c>
      <c r="B705" s="71" t="str">
        <f t="shared" si="65"/>
        <v>US East Power</v>
      </c>
      <c r="C705" s="72">
        <f t="shared" si="66"/>
        <v>3200</v>
      </c>
      <c r="D705" s="72">
        <f t="shared" si="67"/>
        <v>16</v>
      </c>
      <c r="E705" s="3">
        <v>1329518</v>
      </c>
      <c r="F705" s="5">
        <v>37043.580439814803</v>
      </c>
      <c r="G705" t="s">
        <v>728</v>
      </c>
      <c r="H705" t="s">
        <v>734</v>
      </c>
      <c r="I705" t="s">
        <v>649</v>
      </c>
      <c r="K705" t="s">
        <v>650</v>
      </c>
      <c r="L705" t="s">
        <v>690</v>
      </c>
      <c r="M705">
        <v>29066</v>
      </c>
      <c r="N705" t="s">
        <v>523</v>
      </c>
      <c r="P705" s="7">
        <v>50</v>
      </c>
      <c r="R705" t="s">
        <v>653</v>
      </c>
      <c r="S705" t="s">
        <v>654</v>
      </c>
      <c r="T705" s="11">
        <v>23</v>
      </c>
      <c r="U705" t="s">
        <v>227</v>
      </c>
      <c r="V705" t="s">
        <v>767</v>
      </c>
      <c r="W705" t="s">
        <v>743</v>
      </c>
      <c r="X705" t="s">
        <v>658</v>
      </c>
      <c r="Y705" t="s">
        <v>659</v>
      </c>
      <c r="Z705" t="s">
        <v>660</v>
      </c>
      <c r="AA705">
        <v>96053024</v>
      </c>
      <c r="AB705">
        <v>630001.1</v>
      </c>
      <c r="AC705">
        <v>65268</v>
      </c>
      <c r="AD705" s="5">
        <v>37047.875</v>
      </c>
      <c r="AE705" s="5">
        <v>37050.875</v>
      </c>
    </row>
    <row r="706" spans="1:31" x14ac:dyDescent="0.25">
      <c r="A706" s="71">
        <f t="shared" si="64"/>
        <v>37043</v>
      </c>
      <c r="B706" s="71" t="str">
        <f t="shared" si="65"/>
        <v>US East Power</v>
      </c>
      <c r="C706" s="72">
        <f t="shared" si="66"/>
        <v>24000</v>
      </c>
      <c r="D706" s="72">
        <f t="shared" si="67"/>
        <v>120</v>
      </c>
      <c r="E706" s="3">
        <v>1329741</v>
      </c>
      <c r="F706" s="5">
        <v>37043.611967592602</v>
      </c>
      <c r="G706" t="s">
        <v>902</v>
      </c>
      <c r="H706" t="s">
        <v>238</v>
      </c>
      <c r="I706" t="s">
        <v>649</v>
      </c>
      <c r="K706" t="s">
        <v>650</v>
      </c>
      <c r="L706" t="s">
        <v>690</v>
      </c>
      <c r="M706">
        <v>3751</v>
      </c>
      <c r="N706" t="s">
        <v>904</v>
      </c>
      <c r="P706" s="7">
        <v>50</v>
      </c>
      <c r="R706" t="s">
        <v>653</v>
      </c>
      <c r="S706" t="s">
        <v>654</v>
      </c>
      <c r="T706" s="11">
        <v>36.25</v>
      </c>
      <c r="U706" t="s">
        <v>249</v>
      </c>
      <c r="V706" t="s">
        <v>739</v>
      </c>
      <c r="W706" t="s">
        <v>743</v>
      </c>
      <c r="X706" t="s">
        <v>658</v>
      </c>
      <c r="Y706" t="s">
        <v>659</v>
      </c>
      <c r="Z706" t="s">
        <v>660</v>
      </c>
      <c r="AA706">
        <v>96060365</v>
      </c>
      <c r="AB706">
        <v>630052.1</v>
      </c>
      <c r="AC706">
        <v>12</v>
      </c>
      <c r="AD706" s="5">
        <v>37135.715972222199</v>
      </c>
      <c r="AE706" s="5">
        <v>37164.715972222199</v>
      </c>
    </row>
    <row r="707" spans="1:31" x14ac:dyDescent="0.25">
      <c r="A707" s="71">
        <f t="shared" si="64"/>
        <v>37043</v>
      </c>
      <c r="B707" s="71" t="str">
        <f t="shared" si="65"/>
        <v>US East Power</v>
      </c>
      <c r="C707" s="72">
        <f t="shared" si="66"/>
        <v>73600</v>
      </c>
      <c r="D707" s="72">
        <f t="shared" si="67"/>
        <v>368</v>
      </c>
      <c r="E707" s="3">
        <v>1329745</v>
      </c>
      <c r="F707" s="5">
        <v>37043.614733796298</v>
      </c>
      <c r="G707" t="s">
        <v>566</v>
      </c>
      <c r="H707" t="s">
        <v>648</v>
      </c>
      <c r="I707" t="s">
        <v>649</v>
      </c>
      <c r="K707" t="s">
        <v>650</v>
      </c>
      <c r="L707" t="s">
        <v>690</v>
      </c>
      <c r="M707">
        <v>33009</v>
      </c>
      <c r="N707" t="s">
        <v>859</v>
      </c>
      <c r="O707" s="7">
        <v>50</v>
      </c>
      <c r="R707" t="s">
        <v>653</v>
      </c>
      <c r="S707" t="s">
        <v>654</v>
      </c>
      <c r="T707" s="11">
        <v>50</v>
      </c>
      <c r="U707" t="s">
        <v>375</v>
      </c>
      <c r="V707" t="s">
        <v>848</v>
      </c>
      <c r="W707" t="s">
        <v>694</v>
      </c>
      <c r="X707" t="s">
        <v>658</v>
      </c>
      <c r="Y707" t="s">
        <v>659</v>
      </c>
      <c r="Z707" t="s">
        <v>660</v>
      </c>
      <c r="AA707">
        <v>96014731</v>
      </c>
      <c r="AB707">
        <v>630055.1</v>
      </c>
      <c r="AC707">
        <v>26269</v>
      </c>
      <c r="AD707" s="5">
        <v>37165.715972222199</v>
      </c>
      <c r="AE707" s="5">
        <v>37256.715972222199</v>
      </c>
    </row>
    <row r="708" spans="1:31" x14ac:dyDescent="0.25">
      <c r="A708" s="71">
        <f t="shared" ref="A708:A729" si="68">DATEVALUE(TEXT(F708, "mm/dd/yy"))</f>
        <v>37046</v>
      </c>
      <c r="B708" s="71" t="str">
        <f t="shared" ref="B708:B729" si="69">IF(K708="Power",IF(Z708="Enron Canada Corp.",LEFT(L708,9),LEFT(L708,13)),K708)</f>
        <v>US East Power</v>
      </c>
      <c r="C708" s="72">
        <f t="shared" ref="C708:C729" si="70">IF(K708="Power",((AE708-AD708+1)*16*SUM(O708:P708)),((AE708-AD708+1)*SUM(O708:P708)))</f>
        <v>800</v>
      </c>
      <c r="D708" s="72">
        <f t="shared" ref="D708:D729" si="71">VLOOKUP(H708,$A$7:$E$12,(HLOOKUP(B708,$B$5:$E$6,2,FALSE)),FALSE)*C708</f>
        <v>4</v>
      </c>
      <c r="E708" s="3">
        <v>1330371</v>
      </c>
      <c r="F708" s="5">
        <v>37046.288217592599</v>
      </c>
      <c r="G708" t="s">
        <v>123</v>
      </c>
      <c r="H708" t="s">
        <v>648</v>
      </c>
      <c r="I708" t="s">
        <v>649</v>
      </c>
      <c r="K708" t="s">
        <v>650</v>
      </c>
      <c r="L708" t="s">
        <v>690</v>
      </c>
      <c r="M708">
        <v>29082</v>
      </c>
      <c r="N708" t="s">
        <v>426</v>
      </c>
      <c r="O708" s="7">
        <v>50</v>
      </c>
      <c r="R708" t="s">
        <v>653</v>
      </c>
      <c r="S708" t="s">
        <v>654</v>
      </c>
      <c r="T708" s="11">
        <v>36.75</v>
      </c>
      <c r="U708" t="s">
        <v>375</v>
      </c>
      <c r="V708" t="s">
        <v>693</v>
      </c>
      <c r="W708" t="s">
        <v>706</v>
      </c>
      <c r="X708" t="s">
        <v>658</v>
      </c>
      <c r="Y708" t="s">
        <v>659</v>
      </c>
      <c r="Z708" t="s">
        <v>660</v>
      </c>
      <c r="AA708">
        <v>96035737</v>
      </c>
      <c r="AB708">
        <v>630590.1</v>
      </c>
      <c r="AC708">
        <v>79689</v>
      </c>
      <c r="AD708" s="5">
        <v>37047.875</v>
      </c>
      <c r="AE708" s="5">
        <v>37047.875</v>
      </c>
    </row>
    <row r="709" spans="1:31" x14ac:dyDescent="0.25">
      <c r="A709" s="71">
        <f t="shared" si="68"/>
        <v>37046</v>
      </c>
      <c r="B709" s="71" t="str">
        <f t="shared" si="69"/>
        <v>US East Power</v>
      </c>
      <c r="C709" s="72">
        <f t="shared" si="70"/>
        <v>800</v>
      </c>
      <c r="D709" s="72">
        <f t="shared" si="71"/>
        <v>4</v>
      </c>
      <c r="E709" s="3">
        <v>1330373</v>
      </c>
      <c r="F709" s="5">
        <v>37046.288506944402</v>
      </c>
      <c r="G709" t="s">
        <v>427</v>
      </c>
      <c r="H709" t="s">
        <v>734</v>
      </c>
      <c r="I709" t="s">
        <v>649</v>
      </c>
      <c r="K709" t="s">
        <v>650</v>
      </c>
      <c r="L709" t="s">
        <v>690</v>
      </c>
      <c r="M709">
        <v>29075</v>
      </c>
      <c r="N709" t="s">
        <v>428</v>
      </c>
      <c r="P709" s="7">
        <v>50</v>
      </c>
      <c r="R709" t="s">
        <v>653</v>
      </c>
      <c r="S709" t="s">
        <v>654</v>
      </c>
      <c r="T709" s="11">
        <v>30.5</v>
      </c>
      <c r="U709" t="s">
        <v>587</v>
      </c>
      <c r="V709" t="s">
        <v>250</v>
      </c>
      <c r="W709" t="s">
        <v>87</v>
      </c>
      <c r="X709" t="s">
        <v>658</v>
      </c>
      <c r="Y709" t="s">
        <v>659</v>
      </c>
      <c r="Z709" t="s">
        <v>660</v>
      </c>
      <c r="AA709">
        <v>96000149</v>
      </c>
      <c r="AB709">
        <v>630592.1</v>
      </c>
      <c r="AC709">
        <v>29335</v>
      </c>
      <c r="AD709" s="5">
        <v>37047.875</v>
      </c>
      <c r="AE709" s="5">
        <v>37047.875</v>
      </c>
    </row>
    <row r="710" spans="1:31" x14ac:dyDescent="0.25">
      <c r="A710" s="71">
        <f t="shared" si="68"/>
        <v>37046</v>
      </c>
      <c r="B710" s="71" t="str">
        <f t="shared" si="69"/>
        <v>US East Power</v>
      </c>
      <c r="C710" s="72">
        <f t="shared" si="70"/>
        <v>800</v>
      </c>
      <c r="D710" s="72">
        <f t="shared" si="71"/>
        <v>4</v>
      </c>
      <c r="E710" s="3">
        <v>1330517</v>
      </c>
      <c r="F710" s="5">
        <v>37046.303506944401</v>
      </c>
      <c r="G710" t="s">
        <v>707</v>
      </c>
      <c r="H710" t="s">
        <v>734</v>
      </c>
      <c r="I710" t="s">
        <v>649</v>
      </c>
      <c r="K710" t="s">
        <v>650</v>
      </c>
      <c r="L710" t="s">
        <v>690</v>
      </c>
      <c r="M710">
        <v>29082</v>
      </c>
      <c r="N710" t="s">
        <v>426</v>
      </c>
      <c r="O710" s="7">
        <v>50</v>
      </c>
      <c r="R710" t="s">
        <v>653</v>
      </c>
      <c r="S710" t="s">
        <v>654</v>
      </c>
      <c r="T710" s="11">
        <v>36.75</v>
      </c>
      <c r="U710" t="s">
        <v>781</v>
      </c>
      <c r="V710" t="s">
        <v>693</v>
      </c>
      <c r="W710" t="s">
        <v>706</v>
      </c>
      <c r="X710" t="s">
        <v>658</v>
      </c>
      <c r="Y710" t="s">
        <v>659</v>
      </c>
      <c r="Z710" t="s">
        <v>660</v>
      </c>
      <c r="AA710">
        <v>96009016</v>
      </c>
      <c r="AB710">
        <v>630678.1</v>
      </c>
      <c r="AC710">
        <v>18</v>
      </c>
      <c r="AD710" s="5">
        <v>37047.875</v>
      </c>
      <c r="AE710" s="5">
        <v>37047.875</v>
      </c>
    </row>
    <row r="711" spans="1:31" x14ac:dyDescent="0.25">
      <c r="A711" s="71">
        <f t="shared" si="68"/>
        <v>37046</v>
      </c>
      <c r="B711" s="71" t="str">
        <f t="shared" si="69"/>
        <v>US East Power</v>
      </c>
      <c r="C711" s="72">
        <f t="shared" si="70"/>
        <v>800</v>
      </c>
      <c r="D711" s="72">
        <f t="shared" si="71"/>
        <v>4</v>
      </c>
      <c r="E711" s="3">
        <v>1330552</v>
      </c>
      <c r="F711" s="5">
        <v>37046.307997685202</v>
      </c>
      <c r="G711" t="s">
        <v>704</v>
      </c>
      <c r="H711" t="s">
        <v>648</v>
      </c>
      <c r="I711" t="s">
        <v>649</v>
      </c>
      <c r="K711" t="s">
        <v>650</v>
      </c>
      <c r="L711" t="s">
        <v>690</v>
      </c>
      <c r="M711">
        <v>29082</v>
      </c>
      <c r="N711" t="s">
        <v>426</v>
      </c>
      <c r="O711" s="7">
        <v>50</v>
      </c>
      <c r="R711" t="s">
        <v>653</v>
      </c>
      <c r="S711" t="s">
        <v>654</v>
      </c>
      <c r="T711" s="11">
        <v>37.5</v>
      </c>
      <c r="U711" t="s">
        <v>375</v>
      </c>
      <c r="V711" t="s">
        <v>693</v>
      </c>
      <c r="W711" t="s">
        <v>706</v>
      </c>
      <c r="X711" t="s">
        <v>658</v>
      </c>
      <c r="Y711" t="s">
        <v>659</v>
      </c>
      <c r="Z711" t="s">
        <v>660</v>
      </c>
      <c r="AA711">
        <v>96021791</v>
      </c>
      <c r="AB711">
        <v>630706.1</v>
      </c>
      <c r="AC711">
        <v>64168</v>
      </c>
      <c r="AD711" s="5">
        <v>37047.875</v>
      </c>
      <c r="AE711" s="5">
        <v>37047.875</v>
      </c>
    </row>
    <row r="712" spans="1:31" x14ac:dyDescent="0.25">
      <c r="A712" s="71">
        <f t="shared" si="68"/>
        <v>37046</v>
      </c>
      <c r="B712" s="71" t="str">
        <f t="shared" si="69"/>
        <v>US East Power</v>
      </c>
      <c r="C712" s="72">
        <f t="shared" si="70"/>
        <v>800</v>
      </c>
      <c r="D712" s="72">
        <f t="shared" si="71"/>
        <v>4</v>
      </c>
      <c r="E712" s="3">
        <v>1330685</v>
      </c>
      <c r="F712" s="5">
        <v>37046.320069444402</v>
      </c>
      <c r="G712" t="s">
        <v>467</v>
      </c>
      <c r="H712" t="s">
        <v>238</v>
      </c>
      <c r="I712" t="s">
        <v>649</v>
      </c>
      <c r="K712" t="s">
        <v>650</v>
      </c>
      <c r="L712" t="s">
        <v>690</v>
      </c>
      <c r="M712">
        <v>52437</v>
      </c>
      <c r="N712" t="s">
        <v>429</v>
      </c>
      <c r="O712" s="7">
        <v>50</v>
      </c>
      <c r="R712" t="s">
        <v>653</v>
      </c>
      <c r="S712" t="s">
        <v>654</v>
      </c>
      <c r="T712" s="11">
        <v>47</v>
      </c>
      <c r="U712" t="s">
        <v>249</v>
      </c>
      <c r="V712" t="s">
        <v>600</v>
      </c>
      <c r="W712" t="s">
        <v>401</v>
      </c>
      <c r="X712" t="s">
        <v>658</v>
      </c>
      <c r="Y712" t="s">
        <v>659</v>
      </c>
      <c r="Z712" t="s">
        <v>660</v>
      </c>
      <c r="AB712">
        <v>630753.1</v>
      </c>
      <c r="AC712">
        <v>26428</v>
      </c>
      <c r="AD712" s="5">
        <v>37047.875</v>
      </c>
      <c r="AE712" s="5">
        <v>37047.875</v>
      </c>
    </row>
    <row r="713" spans="1:31" x14ac:dyDescent="0.25">
      <c r="A713" s="71">
        <f t="shared" si="68"/>
        <v>37046</v>
      </c>
      <c r="B713" s="71" t="str">
        <f t="shared" si="69"/>
        <v>US West Power</v>
      </c>
      <c r="C713" s="72">
        <f t="shared" si="70"/>
        <v>400</v>
      </c>
      <c r="D713" s="72">
        <f t="shared" si="71"/>
        <v>3</v>
      </c>
      <c r="E713" s="3">
        <v>1331027</v>
      </c>
      <c r="F713" s="5">
        <v>37046.340486111098</v>
      </c>
      <c r="G713" t="s">
        <v>902</v>
      </c>
      <c r="H713" t="s">
        <v>734</v>
      </c>
      <c r="I713" t="s">
        <v>649</v>
      </c>
      <c r="K713" t="s">
        <v>650</v>
      </c>
      <c r="L713" t="s">
        <v>662</v>
      </c>
      <c r="M713">
        <v>29487</v>
      </c>
      <c r="N713" t="s">
        <v>430</v>
      </c>
      <c r="P713" s="7">
        <v>25</v>
      </c>
      <c r="R713" t="s">
        <v>653</v>
      </c>
      <c r="S713" t="s">
        <v>654</v>
      </c>
      <c r="T713" s="11">
        <v>120</v>
      </c>
      <c r="U713" t="s">
        <v>412</v>
      </c>
      <c r="V713" t="s">
        <v>930</v>
      </c>
      <c r="W713" t="s">
        <v>671</v>
      </c>
      <c r="X713" t="s">
        <v>658</v>
      </c>
      <c r="Y713" t="s">
        <v>659</v>
      </c>
      <c r="Z713" t="s">
        <v>660</v>
      </c>
      <c r="AA713">
        <v>96060365</v>
      </c>
      <c r="AB713">
        <v>630859.1</v>
      </c>
      <c r="AC713">
        <v>12</v>
      </c>
      <c r="AD713" s="5">
        <v>37047.875</v>
      </c>
      <c r="AE713" s="5">
        <v>37047.875</v>
      </c>
    </row>
    <row r="714" spans="1:31" x14ac:dyDescent="0.25">
      <c r="A714" s="71">
        <f t="shared" si="68"/>
        <v>37046</v>
      </c>
      <c r="B714" s="71" t="str">
        <f t="shared" si="69"/>
        <v>US West Power</v>
      </c>
      <c r="C714" s="72">
        <f t="shared" si="70"/>
        <v>400</v>
      </c>
      <c r="D714" s="72">
        <f t="shared" si="71"/>
        <v>3</v>
      </c>
      <c r="E714" s="3">
        <v>1331091</v>
      </c>
      <c r="F714" s="5">
        <v>37046.342326388898</v>
      </c>
      <c r="G714" t="s">
        <v>902</v>
      </c>
      <c r="H714" t="s">
        <v>734</v>
      </c>
      <c r="I714" t="s">
        <v>649</v>
      </c>
      <c r="K714" t="s">
        <v>650</v>
      </c>
      <c r="L714" t="s">
        <v>651</v>
      </c>
      <c r="M714">
        <v>24950</v>
      </c>
      <c r="N714" t="s">
        <v>431</v>
      </c>
      <c r="O714" s="7">
        <v>25</v>
      </c>
      <c r="R714" t="s">
        <v>653</v>
      </c>
      <c r="S714" t="s">
        <v>654</v>
      </c>
      <c r="T714" s="11">
        <v>25</v>
      </c>
      <c r="U714" t="s">
        <v>412</v>
      </c>
      <c r="V714" t="s">
        <v>604</v>
      </c>
      <c r="W714" t="s">
        <v>657</v>
      </c>
      <c r="X714" t="s">
        <v>658</v>
      </c>
      <c r="Y714" t="s">
        <v>659</v>
      </c>
      <c r="Z714" t="s">
        <v>660</v>
      </c>
      <c r="AA714">
        <v>96060365</v>
      </c>
      <c r="AB714">
        <v>630885.1</v>
      </c>
      <c r="AC714">
        <v>12</v>
      </c>
      <c r="AD714" s="5">
        <v>37047.875</v>
      </c>
      <c r="AE714" s="5">
        <v>37047.875</v>
      </c>
    </row>
    <row r="715" spans="1:31" x14ac:dyDescent="0.25">
      <c r="A715" s="71">
        <f t="shared" si="68"/>
        <v>37046</v>
      </c>
      <c r="B715" s="71" t="str">
        <f t="shared" si="69"/>
        <v>US East Power</v>
      </c>
      <c r="C715" s="72">
        <f t="shared" si="70"/>
        <v>292000</v>
      </c>
      <c r="D715" s="72">
        <f t="shared" si="71"/>
        <v>1460</v>
      </c>
      <c r="E715" s="3">
        <v>1331780</v>
      </c>
      <c r="F715" s="5">
        <v>37046.361342592601</v>
      </c>
      <c r="G715" t="s">
        <v>814</v>
      </c>
      <c r="H715" t="s">
        <v>648</v>
      </c>
      <c r="I715" t="s">
        <v>649</v>
      </c>
      <c r="K715" t="s">
        <v>650</v>
      </c>
      <c r="L715" t="s">
        <v>690</v>
      </c>
      <c r="M715">
        <v>28399</v>
      </c>
      <c r="N715" t="s">
        <v>513</v>
      </c>
      <c r="O715" s="7">
        <v>50</v>
      </c>
      <c r="R715" t="s">
        <v>653</v>
      </c>
      <c r="S715" t="s">
        <v>654</v>
      </c>
      <c r="T715" s="11">
        <v>53</v>
      </c>
      <c r="U715" t="s">
        <v>375</v>
      </c>
      <c r="V715" t="s">
        <v>848</v>
      </c>
      <c r="W715" t="s">
        <v>694</v>
      </c>
      <c r="X715" t="s">
        <v>658</v>
      </c>
      <c r="Y715" t="s">
        <v>659</v>
      </c>
      <c r="Z715" t="s">
        <v>660</v>
      </c>
      <c r="AA715">
        <v>96057479</v>
      </c>
      <c r="AB715">
        <v>631043.1</v>
      </c>
      <c r="AC715">
        <v>55134</v>
      </c>
      <c r="AD715" s="5">
        <v>37257.715972222199</v>
      </c>
      <c r="AE715" s="5">
        <v>37621.715972222199</v>
      </c>
    </row>
    <row r="716" spans="1:31" x14ac:dyDescent="0.25">
      <c r="A716" s="71">
        <f t="shared" si="68"/>
        <v>37046</v>
      </c>
      <c r="B716" s="71" t="str">
        <f t="shared" si="69"/>
        <v>Natural Gas</v>
      </c>
      <c r="C716" s="72">
        <f t="shared" si="70"/>
        <v>1230000</v>
      </c>
      <c r="D716" s="72">
        <f t="shared" si="71"/>
        <v>307.5</v>
      </c>
      <c r="E716" s="3">
        <v>1332646</v>
      </c>
      <c r="F716" s="5">
        <v>37046.376423611102</v>
      </c>
      <c r="G716" t="s">
        <v>888</v>
      </c>
      <c r="H716" t="s">
        <v>734</v>
      </c>
      <c r="I716" t="s">
        <v>649</v>
      </c>
      <c r="K716" t="s">
        <v>679</v>
      </c>
      <c r="L716" t="s">
        <v>680</v>
      </c>
      <c r="M716">
        <v>51635</v>
      </c>
      <c r="N716" t="s">
        <v>432</v>
      </c>
      <c r="P716" s="7">
        <v>10000</v>
      </c>
      <c r="R716" t="s">
        <v>682</v>
      </c>
      <c r="S716" t="s">
        <v>654</v>
      </c>
      <c r="T716" s="11">
        <v>0.01</v>
      </c>
      <c r="U716" t="s">
        <v>369</v>
      </c>
      <c r="V716" t="s">
        <v>776</v>
      </c>
      <c r="W716" t="s">
        <v>777</v>
      </c>
      <c r="X716" t="s">
        <v>686</v>
      </c>
      <c r="Y716" t="s">
        <v>659</v>
      </c>
      <c r="Z716" t="s">
        <v>687</v>
      </c>
      <c r="AA716">
        <v>96014540</v>
      </c>
      <c r="AB716" t="s">
        <v>433</v>
      </c>
      <c r="AC716">
        <v>53295</v>
      </c>
      <c r="AD716" s="5">
        <v>37073</v>
      </c>
      <c r="AE716" s="5">
        <v>37195</v>
      </c>
    </row>
    <row r="717" spans="1:31" x14ac:dyDescent="0.25">
      <c r="A717" s="71">
        <f t="shared" si="68"/>
        <v>37046</v>
      </c>
      <c r="B717" s="71" t="str">
        <f t="shared" si="69"/>
        <v>US West Power</v>
      </c>
      <c r="C717" s="72">
        <f t="shared" si="70"/>
        <v>12400</v>
      </c>
      <c r="D717" s="72">
        <f t="shared" si="71"/>
        <v>93</v>
      </c>
      <c r="E717" s="3">
        <v>1332730</v>
      </c>
      <c r="F717" s="5">
        <v>37046.378032407403</v>
      </c>
      <c r="G717" t="s">
        <v>814</v>
      </c>
      <c r="H717" t="s">
        <v>648</v>
      </c>
      <c r="I717" t="s">
        <v>649</v>
      </c>
      <c r="K717" t="s">
        <v>650</v>
      </c>
      <c r="L717" t="s">
        <v>651</v>
      </c>
      <c r="M717">
        <v>49075</v>
      </c>
      <c r="N717" t="s">
        <v>131</v>
      </c>
      <c r="P717" s="7">
        <v>25</v>
      </c>
      <c r="R717" t="s">
        <v>653</v>
      </c>
      <c r="S717" t="s">
        <v>654</v>
      </c>
      <c r="T717" s="11">
        <v>263.5</v>
      </c>
      <c r="U717" t="s">
        <v>378</v>
      </c>
      <c r="V717" t="s">
        <v>11</v>
      </c>
      <c r="W717" t="s">
        <v>657</v>
      </c>
      <c r="X717" t="s">
        <v>658</v>
      </c>
      <c r="Y717" t="s">
        <v>659</v>
      </c>
      <c r="Z717" t="s">
        <v>660</v>
      </c>
      <c r="AA717">
        <v>96057479</v>
      </c>
      <c r="AB717">
        <v>631097.1</v>
      </c>
      <c r="AC717">
        <v>55134</v>
      </c>
      <c r="AD717" s="5">
        <v>37073.875</v>
      </c>
      <c r="AE717" s="5">
        <v>37103.875</v>
      </c>
    </row>
    <row r="718" spans="1:31" x14ac:dyDescent="0.25">
      <c r="A718" s="71">
        <f t="shared" si="68"/>
        <v>37046</v>
      </c>
      <c r="B718" s="71" t="str">
        <f t="shared" si="69"/>
        <v>US East Power</v>
      </c>
      <c r="C718" s="72">
        <f t="shared" si="70"/>
        <v>4000</v>
      </c>
      <c r="D718" s="72">
        <f t="shared" si="71"/>
        <v>20</v>
      </c>
      <c r="E718" s="3">
        <v>1333431</v>
      </c>
      <c r="F718" s="5">
        <v>37046.396423611099</v>
      </c>
      <c r="G718" t="s">
        <v>707</v>
      </c>
      <c r="H718" t="s">
        <v>734</v>
      </c>
      <c r="I718" t="s">
        <v>649</v>
      </c>
      <c r="K718" t="s">
        <v>650</v>
      </c>
      <c r="L718" t="s">
        <v>690</v>
      </c>
      <c r="M718">
        <v>29083</v>
      </c>
      <c r="N718" t="s">
        <v>434</v>
      </c>
      <c r="O718" s="7">
        <v>50</v>
      </c>
      <c r="R718" t="s">
        <v>653</v>
      </c>
      <c r="S718" t="s">
        <v>654</v>
      </c>
      <c r="T718" s="11">
        <v>42.75</v>
      </c>
      <c r="U718" t="s">
        <v>781</v>
      </c>
      <c r="V718" t="s">
        <v>693</v>
      </c>
      <c r="W718" t="s">
        <v>706</v>
      </c>
      <c r="X718" t="s">
        <v>658</v>
      </c>
      <c r="Y718" t="s">
        <v>659</v>
      </c>
      <c r="Z718" t="s">
        <v>660</v>
      </c>
      <c r="AA718">
        <v>96009016</v>
      </c>
      <c r="AB718">
        <v>631164.1</v>
      </c>
      <c r="AC718">
        <v>18</v>
      </c>
      <c r="AD718" s="5">
        <v>37053.875</v>
      </c>
      <c r="AE718" s="5">
        <v>37057.875</v>
      </c>
    </row>
    <row r="719" spans="1:31" x14ac:dyDescent="0.25">
      <c r="A719" s="71">
        <f t="shared" si="68"/>
        <v>37046</v>
      </c>
      <c r="B719" s="71" t="str">
        <f t="shared" si="69"/>
        <v>US East Power</v>
      </c>
      <c r="C719" s="72">
        <f t="shared" si="70"/>
        <v>292000</v>
      </c>
      <c r="D719" s="72">
        <f t="shared" si="71"/>
        <v>1460</v>
      </c>
      <c r="E719" s="3">
        <v>1333505</v>
      </c>
      <c r="F719" s="5">
        <v>37046.397916666698</v>
      </c>
      <c r="G719" t="s">
        <v>944</v>
      </c>
      <c r="H719" t="s">
        <v>648</v>
      </c>
      <c r="I719" t="s">
        <v>649</v>
      </c>
      <c r="K719" t="s">
        <v>650</v>
      </c>
      <c r="L719" t="s">
        <v>690</v>
      </c>
      <c r="M719">
        <v>28399</v>
      </c>
      <c r="N719" t="s">
        <v>513</v>
      </c>
      <c r="O719" s="7">
        <v>50</v>
      </c>
      <c r="R719" t="s">
        <v>653</v>
      </c>
      <c r="S719" t="s">
        <v>654</v>
      </c>
      <c r="T719" s="11">
        <v>52.524999999999999</v>
      </c>
      <c r="U719" t="s">
        <v>375</v>
      </c>
      <c r="V719" t="s">
        <v>848</v>
      </c>
      <c r="W719" t="s">
        <v>694</v>
      </c>
      <c r="X719" t="s">
        <v>658</v>
      </c>
      <c r="Y719" t="s">
        <v>659</v>
      </c>
      <c r="Z719" t="s">
        <v>660</v>
      </c>
      <c r="AA719">
        <v>96038419</v>
      </c>
      <c r="AB719">
        <v>631167.1</v>
      </c>
      <c r="AC719">
        <v>69034</v>
      </c>
      <c r="AD719" s="5">
        <v>37257.715972222199</v>
      </c>
      <c r="AE719" s="5">
        <v>37621.715972222199</v>
      </c>
    </row>
    <row r="720" spans="1:31" x14ac:dyDescent="0.25">
      <c r="A720" s="71">
        <f t="shared" si="68"/>
        <v>37046</v>
      </c>
      <c r="B720" s="71" t="str">
        <f t="shared" si="69"/>
        <v>US East Power</v>
      </c>
      <c r="C720" s="72">
        <f t="shared" si="70"/>
        <v>48800</v>
      </c>
      <c r="D720" s="72">
        <f t="shared" si="71"/>
        <v>244</v>
      </c>
      <c r="E720" s="3">
        <v>1334080</v>
      </c>
      <c r="F720" s="5">
        <v>37046.4163541667</v>
      </c>
      <c r="G720" t="s">
        <v>707</v>
      </c>
      <c r="H720" t="s">
        <v>734</v>
      </c>
      <c r="I720" t="s">
        <v>649</v>
      </c>
      <c r="K720" t="s">
        <v>650</v>
      </c>
      <c r="L720" t="s">
        <v>690</v>
      </c>
      <c r="M720">
        <v>48660</v>
      </c>
      <c r="N720" t="s">
        <v>435</v>
      </c>
      <c r="P720" s="7">
        <v>50</v>
      </c>
      <c r="R720" t="s">
        <v>653</v>
      </c>
      <c r="S720" t="s">
        <v>654</v>
      </c>
      <c r="T720" s="11">
        <v>46.25</v>
      </c>
      <c r="U720" t="s">
        <v>781</v>
      </c>
      <c r="V720" t="s">
        <v>848</v>
      </c>
      <c r="W720" t="s">
        <v>694</v>
      </c>
      <c r="X720" t="s">
        <v>658</v>
      </c>
      <c r="Y720" t="s">
        <v>659</v>
      </c>
      <c r="Z720" t="s">
        <v>660</v>
      </c>
      <c r="AA720">
        <v>96009016</v>
      </c>
      <c r="AB720">
        <v>631233.1</v>
      </c>
      <c r="AC720">
        <v>18</v>
      </c>
      <c r="AD720" s="5">
        <v>37316.715972222199</v>
      </c>
      <c r="AE720" s="5">
        <v>37376.715972222199</v>
      </c>
    </row>
    <row r="721" spans="1:31" x14ac:dyDescent="0.25">
      <c r="A721" s="71">
        <f t="shared" si="68"/>
        <v>37046</v>
      </c>
      <c r="B721" s="71" t="str">
        <f t="shared" si="69"/>
        <v>Natural Gas</v>
      </c>
      <c r="C721" s="72">
        <f t="shared" si="70"/>
        <v>3020000</v>
      </c>
      <c r="D721" s="72">
        <f t="shared" si="71"/>
        <v>755</v>
      </c>
      <c r="E721" s="3">
        <v>1334082</v>
      </c>
      <c r="F721" s="5">
        <v>37046.416377314803</v>
      </c>
      <c r="G721" t="s">
        <v>768</v>
      </c>
      <c r="H721" t="s">
        <v>198</v>
      </c>
      <c r="I721" t="s">
        <v>649</v>
      </c>
      <c r="K721" t="s">
        <v>679</v>
      </c>
      <c r="L721" t="s">
        <v>680</v>
      </c>
      <c r="M721">
        <v>37879</v>
      </c>
      <c r="N721" t="s">
        <v>436</v>
      </c>
      <c r="P721" s="7">
        <v>20000</v>
      </c>
      <c r="R721" t="s">
        <v>682</v>
      </c>
      <c r="S721" t="s">
        <v>654</v>
      </c>
      <c r="T721" s="11">
        <v>-2.5000000000000001E-3</v>
      </c>
      <c r="U721" t="s">
        <v>190</v>
      </c>
      <c r="V721" t="s">
        <v>926</v>
      </c>
      <c r="W721" t="s">
        <v>927</v>
      </c>
      <c r="X721" t="s">
        <v>686</v>
      </c>
      <c r="Y721" t="s">
        <v>659</v>
      </c>
      <c r="Z721" t="s">
        <v>687</v>
      </c>
      <c r="AA721">
        <v>96011840</v>
      </c>
      <c r="AB721" t="s">
        <v>437</v>
      </c>
      <c r="AC721">
        <v>57508</v>
      </c>
      <c r="AD721" s="5">
        <v>37196</v>
      </c>
      <c r="AE721" s="5">
        <v>37346</v>
      </c>
    </row>
    <row r="722" spans="1:31" x14ac:dyDescent="0.25">
      <c r="A722" s="71">
        <f t="shared" si="68"/>
        <v>37046</v>
      </c>
      <c r="B722" s="71" t="str">
        <f t="shared" si="69"/>
        <v>US East Power</v>
      </c>
      <c r="C722" s="72">
        <f t="shared" si="70"/>
        <v>24800</v>
      </c>
      <c r="D722" s="72">
        <f t="shared" si="71"/>
        <v>124</v>
      </c>
      <c r="E722" s="3">
        <v>1334083</v>
      </c>
      <c r="F722" s="5">
        <v>37046.416412036997</v>
      </c>
      <c r="G722" t="s">
        <v>707</v>
      </c>
      <c r="H722" t="s">
        <v>734</v>
      </c>
      <c r="I722" t="s">
        <v>649</v>
      </c>
      <c r="K722" t="s">
        <v>650</v>
      </c>
      <c r="L722" t="s">
        <v>690</v>
      </c>
      <c r="M722">
        <v>48662</v>
      </c>
      <c r="N722" t="s">
        <v>438</v>
      </c>
      <c r="P722" s="7">
        <v>50</v>
      </c>
      <c r="R722" t="s">
        <v>653</v>
      </c>
      <c r="S722" t="s">
        <v>654</v>
      </c>
      <c r="T722" s="11">
        <v>46.25</v>
      </c>
      <c r="U722" t="s">
        <v>781</v>
      </c>
      <c r="V722" t="s">
        <v>848</v>
      </c>
      <c r="W722" t="s">
        <v>694</v>
      </c>
      <c r="X722" t="s">
        <v>658</v>
      </c>
      <c r="Y722" t="s">
        <v>659</v>
      </c>
      <c r="Z722" t="s">
        <v>660</v>
      </c>
      <c r="AA722">
        <v>96009016</v>
      </c>
      <c r="AB722">
        <v>631234.1</v>
      </c>
      <c r="AC722">
        <v>18</v>
      </c>
      <c r="AD722" s="5">
        <v>37377.715972222199</v>
      </c>
      <c r="AE722" s="5">
        <v>37407.715972222199</v>
      </c>
    </row>
    <row r="723" spans="1:31" x14ac:dyDescent="0.25">
      <c r="A723" s="71">
        <f t="shared" si="68"/>
        <v>37046</v>
      </c>
      <c r="B723" s="71" t="str">
        <f t="shared" si="69"/>
        <v>Natural Gas</v>
      </c>
      <c r="C723" s="72">
        <f t="shared" si="70"/>
        <v>4530000</v>
      </c>
      <c r="D723" s="72">
        <f t="shared" si="71"/>
        <v>1132.5</v>
      </c>
      <c r="E723" s="3">
        <v>1334120</v>
      </c>
      <c r="F723" s="5">
        <v>37046.417696759301</v>
      </c>
      <c r="G723" t="s">
        <v>902</v>
      </c>
      <c r="H723" t="s">
        <v>198</v>
      </c>
      <c r="I723" t="s">
        <v>649</v>
      </c>
      <c r="K723" t="s">
        <v>679</v>
      </c>
      <c r="L723" t="s">
        <v>680</v>
      </c>
      <c r="M723">
        <v>37879</v>
      </c>
      <c r="N723" t="s">
        <v>436</v>
      </c>
      <c r="P723" s="7">
        <v>30000</v>
      </c>
      <c r="R723" t="s">
        <v>682</v>
      </c>
      <c r="S723" t="s">
        <v>654</v>
      </c>
      <c r="T723" s="11">
        <v>-2.5000000000000001E-3</v>
      </c>
      <c r="U723" t="s">
        <v>190</v>
      </c>
      <c r="V723" t="s">
        <v>926</v>
      </c>
      <c r="W723" t="s">
        <v>927</v>
      </c>
      <c r="X723" t="s">
        <v>686</v>
      </c>
      <c r="Y723" t="s">
        <v>659</v>
      </c>
      <c r="Z723" t="s">
        <v>687</v>
      </c>
      <c r="AB723" t="s">
        <v>439</v>
      </c>
      <c r="AC723">
        <v>12</v>
      </c>
      <c r="AD723" s="5">
        <v>37196</v>
      </c>
      <c r="AE723" s="5">
        <v>37346</v>
      </c>
    </row>
    <row r="724" spans="1:31" x14ac:dyDescent="0.25">
      <c r="A724" s="71">
        <f t="shared" si="68"/>
        <v>37046</v>
      </c>
      <c r="B724" s="71" t="str">
        <f t="shared" si="69"/>
        <v>US East Power</v>
      </c>
      <c r="C724" s="72">
        <f t="shared" si="70"/>
        <v>20000</v>
      </c>
      <c r="D724" s="72">
        <f t="shared" si="71"/>
        <v>100</v>
      </c>
      <c r="E724" s="3">
        <v>1334716</v>
      </c>
      <c r="F724" s="5">
        <v>37046.465821759302</v>
      </c>
      <c r="G724" t="s">
        <v>814</v>
      </c>
      <c r="H724" t="s">
        <v>734</v>
      </c>
      <c r="I724" t="s">
        <v>649</v>
      </c>
      <c r="K724" t="s">
        <v>650</v>
      </c>
      <c r="L724" t="s">
        <v>690</v>
      </c>
      <c r="M724">
        <v>29065</v>
      </c>
      <c r="N724" t="s">
        <v>440</v>
      </c>
      <c r="O724" s="7">
        <v>50</v>
      </c>
      <c r="R724" t="s">
        <v>653</v>
      </c>
      <c r="S724" t="s">
        <v>654</v>
      </c>
      <c r="T724" s="11">
        <v>44</v>
      </c>
      <c r="U724" t="s">
        <v>597</v>
      </c>
      <c r="V724" t="s">
        <v>767</v>
      </c>
      <c r="W724" t="s">
        <v>743</v>
      </c>
      <c r="X724" t="s">
        <v>658</v>
      </c>
      <c r="Y724" t="s">
        <v>659</v>
      </c>
      <c r="Z724" t="s">
        <v>660</v>
      </c>
      <c r="AA724">
        <v>96057479</v>
      </c>
      <c r="AB724">
        <v>631350.1</v>
      </c>
      <c r="AC724">
        <v>55134</v>
      </c>
      <c r="AD724" s="5">
        <v>37048.875</v>
      </c>
      <c r="AE724" s="5">
        <v>37072.875</v>
      </c>
    </row>
    <row r="725" spans="1:31" x14ac:dyDescent="0.25">
      <c r="A725" s="71">
        <f t="shared" si="68"/>
        <v>37046</v>
      </c>
      <c r="B725" s="71" t="str">
        <f t="shared" si="69"/>
        <v>US East Power</v>
      </c>
      <c r="C725" s="72">
        <f t="shared" si="70"/>
        <v>4000</v>
      </c>
      <c r="D725" s="72">
        <f t="shared" si="71"/>
        <v>20</v>
      </c>
      <c r="E725" s="3">
        <v>1334850</v>
      </c>
      <c r="F725" s="5">
        <v>37046.489432870403</v>
      </c>
      <c r="G725" t="s">
        <v>719</v>
      </c>
      <c r="H725" t="s">
        <v>648</v>
      </c>
      <c r="I725" t="s">
        <v>649</v>
      </c>
      <c r="K725" t="s">
        <v>650</v>
      </c>
      <c r="L725" t="s">
        <v>690</v>
      </c>
      <c r="M725">
        <v>29089</v>
      </c>
      <c r="N725" t="s">
        <v>602</v>
      </c>
      <c r="P725" s="7">
        <v>50</v>
      </c>
      <c r="R725" t="s">
        <v>653</v>
      </c>
      <c r="S725" t="s">
        <v>654</v>
      </c>
      <c r="T725" s="11">
        <v>36</v>
      </c>
      <c r="U725" t="s">
        <v>373</v>
      </c>
      <c r="V725" t="s">
        <v>710</v>
      </c>
      <c r="W725" t="s">
        <v>711</v>
      </c>
      <c r="X725" t="s">
        <v>658</v>
      </c>
      <c r="Y725" t="s">
        <v>659</v>
      </c>
      <c r="Z725" t="s">
        <v>660</v>
      </c>
      <c r="AA725">
        <v>96057469</v>
      </c>
      <c r="AB725">
        <v>631427.1</v>
      </c>
      <c r="AC725">
        <v>53350</v>
      </c>
      <c r="AD725" s="5">
        <v>37053.875</v>
      </c>
      <c r="AE725" s="5">
        <v>37057.875</v>
      </c>
    </row>
    <row r="726" spans="1:31" x14ac:dyDescent="0.25">
      <c r="A726" s="71">
        <f t="shared" si="68"/>
        <v>37046</v>
      </c>
      <c r="B726" s="71" t="str">
        <f t="shared" si="69"/>
        <v>US East Power</v>
      </c>
      <c r="C726" s="72">
        <f t="shared" si="70"/>
        <v>2400</v>
      </c>
      <c r="D726" s="72">
        <f t="shared" si="71"/>
        <v>12</v>
      </c>
      <c r="E726" s="3">
        <v>1334964</v>
      </c>
      <c r="F726" s="5">
        <v>37046.517013888901</v>
      </c>
      <c r="G726" t="s">
        <v>707</v>
      </c>
      <c r="H726" t="s">
        <v>734</v>
      </c>
      <c r="I726" t="s">
        <v>649</v>
      </c>
      <c r="K726" t="s">
        <v>650</v>
      </c>
      <c r="L726" t="s">
        <v>690</v>
      </c>
      <c r="M726">
        <v>29078</v>
      </c>
      <c r="N726" t="s">
        <v>441</v>
      </c>
      <c r="P726" s="7">
        <v>50</v>
      </c>
      <c r="R726" t="s">
        <v>653</v>
      </c>
      <c r="S726" t="s">
        <v>654</v>
      </c>
      <c r="T726" s="11">
        <v>37</v>
      </c>
      <c r="U726" t="s">
        <v>781</v>
      </c>
      <c r="V726" t="s">
        <v>693</v>
      </c>
      <c r="W726" t="s">
        <v>706</v>
      </c>
      <c r="X726" t="s">
        <v>658</v>
      </c>
      <c r="Y726" t="s">
        <v>659</v>
      </c>
      <c r="Z726" t="s">
        <v>660</v>
      </c>
      <c r="AA726">
        <v>96009016</v>
      </c>
      <c r="AB726">
        <v>631541.1</v>
      </c>
      <c r="AC726">
        <v>18</v>
      </c>
      <c r="AD726" s="5">
        <v>37048.875</v>
      </c>
      <c r="AE726" s="5">
        <v>37050.875</v>
      </c>
    </row>
    <row r="727" spans="1:31" x14ac:dyDescent="0.25">
      <c r="A727" s="71">
        <f t="shared" si="68"/>
        <v>37046</v>
      </c>
      <c r="B727" s="71" t="str">
        <f t="shared" si="69"/>
        <v>US East Power</v>
      </c>
      <c r="C727" s="72">
        <f t="shared" si="70"/>
        <v>4000</v>
      </c>
      <c r="D727" s="72">
        <f t="shared" si="71"/>
        <v>20</v>
      </c>
      <c r="E727" s="3">
        <v>1335064</v>
      </c>
      <c r="F727" s="5">
        <v>37046.5288657407</v>
      </c>
      <c r="G727" t="s">
        <v>79</v>
      </c>
      <c r="H727" t="s">
        <v>734</v>
      </c>
      <c r="I727" t="s">
        <v>649</v>
      </c>
      <c r="K727" t="s">
        <v>650</v>
      </c>
      <c r="L727" t="s">
        <v>690</v>
      </c>
      <c r="M727">
        <v>29070</v>
      </c>
      <c r="N727" t="s">
        <v>442</v>
      </c>
      <c r="P727" s="7">
        <v>50</v>
      </c>
      <c r="R727" t="s">
        <v>653</v>
      </c>
      <c r="S727" t="s">
        <v>654</v>
      </c>
      <c r="T727" s="11">
        <v>36</v>
      </c>
      <c r="U727" t="s">
        <v>766</v>
      </c>
      <c r="V727" t="s">
        <v>767</v>
      </c>
      <c r="W727" t="s">
        <v>743</v>
      </c>
      <c r="X727" t="s">
        <v>658</v>
      </c>
      <c r="Y727" t="s">
        <v>659</v>
      </c>
      <c r="Z727" t="s">
        <v>660</v>
      </c>
      <c r="AB727">
        <v>631588.1</v>
      </c>
      <c r="AC727">
        <v>27457</v>
      </c>
      <c r="AD727" s="5">
        <v>37053.875</v>
      </c>
      <c r="AE727" s="5">
        <v>37057.875</v>
      </c>
    </row>
    <row r="728" spans="1:31" x14ac:dyDescent="0.25">
      <c r="A728" s="71">
        <f t="shared" si="68"/>
        <v>37046</v>
      </c>
      <c r="B728" s="71" t="str">
        <f t="shared" si="69"/>
        <v>US East Power</v>
      </c>
      <c r="C728" s="72">
        <f t="shared" si="70"/>
        <v>4000</v>
      </c>
      <c r="D728" s="72">
        <f t="shared" si="71"/>
        <v>20</v>
      </c>
      <c r="E728" s="3">
        <v>1335075</v>
      </c>
      <c r="F728" s="5">
        <v>37046.530046296299</v>
      </c>
      <c r="G728" t="s">
        <v>728</v>
      </c>
      <c r="H728" t="s">
        <v>734</v>
      </c>
      <c r="I728" t="s">
        <v>649</v>
      </c>
      <c r="K728" t="s">
        <v>650</v>
      </c>
      <c r="L728" t="s">
        <v>690</v>
      </c>
      <c r="M728">
        <v>25667</v>
      </c>
      <c r="N728" t="s">
        <v>443</v>
      </c>
      <c r="P728" s="7">
        <v>50</v>
      </c>
      <c r="R728" t="s">
        <v>653</v>
      </c>
      <c r="S728" t="s">
        <v>654</v>
      </c>
      <c r="T728" s="11">
        <v>37.5</v>
      </c>
      <c r="U728" t="s">
        <v>227</v>
      </c>
      <c r="V728" t="s">
        <v>76</v>
      </c>
      <c r="W728" t="s">
        <v>251</v>
      </c>
      <c r="X728" t="s">
        <v>658</v>
      </c>
      <c r="Y728" t="s">
        <v>659</v>
      </c>
      <c r="Z728" t="s">
        <v>660</v>
      </c>
      <c r="AA728">
        <v>96053024</v>
      </c>
      <c r="AB728">
        <v>631592.1</v>
      </c>
      <c r="AC728">
        <v>65268</v>
      </c>
      <c r="AD728" s="5">
        <v>37053.875</v>
      </c>
      <c r="AE728" s="5">
        <v>37057.875</v>
      </c>
    </row>
    <row r="729" spans="1:31" x14ac:dyDescent="0.25">
      <c r="A729" s="71">
        <f t="shared" si="68"/>
        <v>37046</v>
      </c>
      <c r="B729" s="71" t="str">
        <f t="shared" si="69"/>
        <v>US East Power</v>
      </c>
      <c r="C729" s="72">
        <f t="shared" si="70"/>
        <v>2400</v>
      </c>
      <c r="D729" s="72">
        <f t="shared" si="71"/>
        <v>12</v>
      </c>
      <c r="E729" s="3">
        <v>1335357</v>
      </c>
      <c r="F729" s="5">
        <v>37046.566296296303</v>
      </c>
      <c r="G729" t="s">
        <v>814</v>
      </c>
      <c r="H729" t="s">
        <v>734</v>
      </c>
      <c r="I729" t="s">
        <v>649</v>
      </c>
      <c r="K729" t="s">
        <v>650</v>
      </c>
      <c r="L729" t="s">
        <v>690</v>
      </c>
      <c r="M729">
        <v>29066</v>
      </c>
      <c r="N729" t="s">
        <v>444</v>
      </c>
      <c r="P729" s="7">
        <v>50</v>
      </c>
      <c r="R729" t="s">
        <v>653</v>
      </c>
      <c r="S729" t="s">
        <v>654</v>
      </c>
      <c r="T729" s="11">
        <v>22.75</v>
      </c>
      <c r="U729" t="s">
        <v>597</v>
      </c>
      <c r="V729" t="s">
        <v>767</v>
      </c>
      <c r="W729" t="s">
        <v>743</v>
      </c>
      <c r="X729" t="s">
        <v>658</v>
      </c>
      <c r="Y729" t="s">
        <v>659</v>
      </c>
      <c r="Z729" t="s">
        <v>660</v>
      </c>
      <c r="AA729">
        <v>96057479</v>
      </c>
      <c r="AB729">
        <v>631658.1</v>
      </c>
      <c r="AC729">
        <v>55134</v>
      </c>
      <c r="AD729" s="5">
        <v>37048.875</v>
      </c>
      <c r="AE729" s="5">
        <v>37050.875</v>
      </c>
    </row>
    <row r="730" spans="1:31" x14ac:dyDescent="0.25">
      <c r="A730" s="71">
        <f>DATEVALUE(TEXT(F730, "mm/dd/yy"))</f>
        <v>37046</v>
      </c>
      <c r="B730" s="71" t="str">
        <f>IF(K730="Power",IF(Z730="Enron Canada Corp.",LEFT(L730,9),LEFT(L730,13)),K730)</f>
        <v>US West Power</v>
      </c>
      <c r="C730" s="72">
        <f>IF(K730="Power",((AE730-AD730+1)*16*SUM(O730:P730)),((AE730-AD730+1)*SUM(O730:P730)))</f>
        <v>12000</v>
      </c>
      <c r="D730" s="72">
        <f>VLOOKUP(H730,$A$7:$E$12,(HLOOKUP(B730,$B$5:$E$6,2,FALSE)),FALSE)*C730</f>
        <v>90</v>
      </c>
      <c r="E730" s="3">
        <v>1335400</v>
      </c>
      <c r="F730" s="5">
        <v>37046.570995370399</v>
      </c>
      <c r="G730" t="s">
        <v>669</v>
      </c>
      <c r="H730" t="s">
        <v>734</v>
      </c>
      <c r="I730" t="s">
        <v>649</v>
      </c>
      <c r="K730" t="s">
        <v>650</v>
      </c>
      <c r="L730" t="s">
        <v>662</v>
      </c>
      <c r="M730">
        <v>40595</v>
      </c>
      <c r="N730" t="s">
        <v>574</v>
      </c>
      <c r="O730" s="7">
        <v>25</v>
      </c>
      <c r="R730" t="s">
        <v>653</v>
      </c>
      <c r="S730" t="s">
        <v>654</v>
      </c>
      <c r="T730" s="11">
        <v>167</v>
      </c>
      <c r="U730" t="s">
        <v>412</v>
      </c>
      <c r="V730" t="s">
        <v>664</v>
      </c>
      <c r="W730" t="s">
        <v>665</v>
      </c>
      <c r="X730" t="s">
        <v>658</v>
      </c>
      <c r="Y730" t="s">
        <v>659</v>
      </c>
      <c r="Z730" t="s">
        <v>660</v>
      </c>
      <c r="AA730">
        <v>96028954</v>
      </c>
      <c r="AB730">
        <v>631670.1</v>
      </c>
      <c r="AC730">
        <v>54979</v>
      </c>
      <c r="AD730" s="5">
        <v>37135.875</v>
      </c>
      <c r="AE730" s="5">
        <v>37164.875</v>
      </c>
    </row>
    <row r="731" spans="1:31" x14ac:dyDescent="0.25">
      <c r="A731" s="71">
        <f>DATEVALUE(TEXT(F731, "mm/dd/yy"))</f>
        <v>37046</v>
      </c>
      <c r="B731" s="71" t="str">
        <f>IF(K731="Power",IF(Z731="Enron Canada Corp.",LEFT(L731,9),LEFT(L731,13)),K731)</f>
        <v>Natural Gas</v>
      </c>
      <c r="C731" s="72">
        <f>IF(K731="Power",((AE731-AD731+1)*16*SUM(O731:P731)),((AE731-AD731+1)*SUM(O731:P731)))</f>
        <v>615000</v>
      </c>
      <c r="D731" s="72">
        <f>VLOOKUP(H731,$A$7:$E$12,(HLOOKUP(B731,$B$5:$E$6,2,FALSE)),FALSE)*C731</f>
        <v>153.75</v>
      </c>
      <c r="E731" s="3">
        <v>1335532</v>
      </c>
      <c r="F731" s="5">
        <v>37046.582893518498</v>
      </c>
      <c r="G731" t="s">
        <v>888</v>
      </c>
      <c r="H731" t="s">
        <v>734</v>
      </c>
      <c r="I731" t="s">
        <v>649</v>
      </c>
      <c r="K731" t="s">
        <v>679</v>
      </c>
      <c r="L731" t="s">
        <v>445</v>
      </c>
      <c r="M731">
        <v>48792</v>
      </c>
      <c r="N731" t="s">
        <v>446</v>
      </c>
      <c r="P731" s="7">
        <v>5000</v>
      </c>
      <c r="R731" t="s">
        <v>682</v>
      </c>
      <c r="S731" t="s">
        <v>654</v>
      </c>
      <c r="T731" s="11">
        <v>-7.4999999999999997E-3</v>
      </c>
      <c r="U731" t="s">
        <v>760</v>
      </c>
      <c r="V731" t="s">
        <v>797</v>
      </c>
      <c r="W731" t="s">
        <v>115</v>
      </c>
      <c r="X731" t="s">
        <v>857</v>
      </c>
      <c r="Y731" t="s">
        <v>659</v>
      </c>
      <c r="Z731" t="s">
        <v>687</v>
      </c>
      <c r="AB731" t="s">
        <v>447</v>
      </c>
      <c r="AC731">
        <v>53295</v>
      </c>
      <c r="AD731" s="5">
        <v>37073</v>
      </c>
      <c r="AE731" s="5">
        <v>37195</v>
      </c>
    </row>
    <row r="732" spans="1:31" x14ac:dyDescent="0.25">
      <c r="A732" s="71">
        <f>DATEVALUE(TEXT(F732, "mm/dd/yy"))</f>
        <v>37046</v>
      </c>
      <c r="B732" s="71" t="str">
        <f>IF(K732="Power",IF(Z732="Enron Canada Corp.",LEFT(L732,9),LEFT(L732,13)),K732)</f>
        <v>US East Power</v>
      </c>
      <c r="C732" s="72">
        <f>IF(K732="Power",((AE732-AD732+1)*16*SUM(O732:P732)),((AE732-AD732+1)*SUM(O732:P732)))</f>
        <v>4000</v>
      </c>
      <c r="D732" s="72">
        <f>VLOOKUP(H732,$A$7:$E$12,(HLOOKUP(B732,$B$5:$E$6,2,FALSE)),FALSE)*C732</f>
        <v>20</v>
      </c>
      <c r="E732" s="3">
        <v>1335641</v>
      </c>
      <c r="F732" s="5">
        <v>37046.589050925897</v>
      </c>
      <c r="G732" t="s">
        <v>736</v>
      </c>
      <c r="H732" t="s">
        <v>734</v>
      </c>
      <c r="I732" t="s">
        <v>649</v>
      </c>
      <c r="K732" t="s">
        <v>650</v>
      </c>
      <c r="L732" t="s">
        <v>690</v>
      </c>
      <c r="M732">
        <v>51366</v>
      </c>
      <c r="N732" t="s">
        <v>448</v>
      </c>
      <c r="O732" s="7">
        <v>50</v>
      </c>
      <c r="R732" t="s">
        <v>653</v>
      </c>
      <c r="S732" t="s">
        <v>654</v>
      </c>
      <c r="T732" s="11">
        <v>48.5</v>
      </c>
      <c r="U732" t="s">
        <v>781</v>
      </c>
      <c r="V732" t="s">
        <v>693</v>
      </c>
      <c r="W732" t="s">
        <v>706</v>
      </c>
      <c r="X732" t="s">
        <v>658</v>
      </c>
      <c r="Y732" t="s">
        <v>659</v>
      </c>
      <c r="Z732" t="s">
        <v>660</v>
      </c>
      <c r="AA732">
        <v>96004396</v>
      </c>
      <c r="AB732">
        <v>631712.1</v>
      </c>
      <c r="AC732">
        <v>64245</v>
      </c>
      <c r="AD732" s="5">
        <v>37060.875</v>
      </c>
      <c r="AE732" s="5">
        <v>37064.875</v>
      </c>
    </row>
    <row r="733" spans="1:31" x14ac:dyDescent="0.25">
      <c r="A733" s="71">
        <f>DATEVALUE(TEXT(F733, "mm/dd/yy"))</f>
        <v>37046</v>
      </c>
      <c r="B733" s="71" t="str">
        <f>IF(K733="Power",IF(Z733="Enron Canada Corp.",LEFT(L733,9),LEFT(L733,13)),K733)</f>
        <v>Natural Gas</v>
      </c>
      <c r="C733" s="72">
        <f>IF(K733="Power",((AE733-AD733+1)*16*SUM(O733:P733)),((AE733-AD733+1)*SUM(O733:P733)))</f>
        <v>1510000</v>
      </c>
      <c r="D733" s="72">
        <f>VLOOKUP(H733,$A$7:$E$12,(HLOOKUP(B733,$B$5:$E$6,2,FALSE)),FALSE)*C733</f>
        <v>452.99999999999994</v>
      </c>
      <c r="E733" s="3">
        <v>1335888</v>
      </c>
      <c r="F733" s="5">
        <v>37046.648923611101</v>
      </c>
      <c r="G733" t="s">
        <v>768</v>
      </c>
      <c r="H733" t="s">
        <v>648</v>
      </c>
      <c r="I733" t="s">
        <v>649</v>
      </c>
      <c r="K733" t="s">
        <v>679</v>
      </c>
      <c r="L733" t="s">
        <v>680</v>
      </c>
      <c r="M733">
        <v>35601</v>
      </c>
      <c r="N733" t="s">
        <v>449</v>
      </c>
      <c r="P733" s="7">
        <v>10000</v>
      </c>
      <c r="R733" t="s">
        <v>682</v>
      </c>
      <c r="S733" t="s">
        <v>654</v>
      </c>
      <c r="T733" s="11">
        <v>-8.5000000000000006E-2</v>
      </c>
      <c r="U733" t="s">
        <v>479</v>
      </c>
      <c r="V733" t="s">
        <v>845</v>
      </c>
      <c r="W733" t="s">
        <v>685</v>
      </c>
      <c r="X733" t="s">
        <v>686</v>
      </c>
      <c r="Y733" t="s">
        <v>659</v>
      </c>
      <c r="Z733" t="s">
        <v>687</v>
      </c>
      <c r="AA733">
        <v>96011840</v>
      </c>
      <c r="AB733" t="s">
        <v>450</v>
      </c>
      <c r="AC733">
        <v>57508</v>
      </c>
      <c r="AD733" s="5">
        <v>37196</v>
      </c>
      <c r="AE733" s="5">
        <v>37346</v>
      </c>
    </row>
    <row r="734" spans="1:31" x14ac:dyDescent="0.25">
      <c r="A734" s="71">
        <f t="shared" ref="A734:A786" si="72">DATEVALUE(TEXT(F734, "mm/dd/yy"))</f>
        <v>37047</v>
      </c>
      <c r="B734" s="71" t="str">
        <f t="shared" ref="B734:B786" si="73">IF(K734="Power",IF(Z734="Enron Canada Corp.",LEFT(L734,9),LEFT(L734,13)),K734)</f>
        <v>US East Power</v>
      </c>
      <c r="C734" s="72">
        <f t="shared" ref="C734:C786" si="74">IF(K734="Power",((AE734-AD734+1)*16*SUM(O734:P734)),((AE734-AD734+1)*SUM(O734:P734)))</f>
        <v>24800</v>
      </c>
      <c r="D734" s="72">
        <f t="shared" ref="D734:D786" si="75">VLOOKUP(H734,$A$7:$E$12,(HLOOKUP(B734,$B$5:$E$6,2,FALSE)),FALSE)*C734</f>
        <v>124</v>
      </c>
      <c r="E734" s="3">
        <v>1336620</v>
      </c>
      <c r="F734" s="5">
        <v>37047.278356481504</v>
      </c>
      <c r="G734" t="s">
        <v>79</v>
      </c>
      <c r="H734" t="s">
        <v>734</v>
      </c>
      <c r="I734" t="s">
        <v>649</v>
      </c>
      <c r="K734" t="s">
        <v>650</v>
      </c>
      <c r="L734" t="s">
        <v>690</v>
      </c>
      <c r="M734">
        <v>48506</v>
      </c>
      <c r="N734" t="s">
        <v>314</v>
      </c>
      <c r="P734" s="7">
        <v>50</v>
      </c>
      <c r="R734" t="s">
        <v>653</v>
      </c>
      <c r="S734" t="s">
        <v>654</v>
      </c>
      <c r="T734" s="11">
        <v>40.5</v>
      </c>
      <c r="U734" t="s">
        <v>766</v>
      </c>
      <c r="V734" t="s">
        <v>739</v>
      </c>
      <c r="W734" t="s">
        <v>522</v>
      </c>
      <c r="X734" t="s">
        <v>658</v>
      </c>
      <c r="Y734" t="s">
        <v>659</v>
      </c>
      <c r="Z734" t="s">
        <v>660</v>
      </c>
      <c r="AB734">
        <v>632294.1</v>
      </c>
      <c r="AC734">
        <v>27457</v>
      </c>
      <c r="AD734" s="5">
        <v>37377.715972222199</v>
      </c>
      <c r="AE734" s="5">
        <v>37407.715972222199</v>
      </c>
    </row>
    <row r="735" spans="1:31" x14ac:dyDescent="0.25">
      <c r="A735" s="71">
        <f t="shared" si="72"/>
        <v>37047</v>
      </c>
      <c r="B735" s="71" t="str">
        <f t="shared" si="73"/>
        <v>US East Power</v>
      </c>
      <c r="C735" s="72">
        <f t="shared" si="74"/>
        <v>4000</v>
      </c>
      <c r="D735" s="72">
        <f t="shared" si="75"/>
        <v>20</v>
      </c>
      <c r="E735" s="3">
        <v>1336687</v>
      </c>
      <c r="F735" s="5">
        <v>37047.287569444401</v>
      </c>
      <c r="G735" t="s">
        <v>727</v>
      </c>
      <c r="H735" t="s">
        <v>648</v>
      </c>
      <c r="I735" t="s">
        <v>649</v>
      </c>
      <c r="K735" t="s">
        <v>650</v>
      </c>
      <c r="L735" t="s">
        <v>690</v>
      </c>
      <c r="M735">
        <v>29089</v>
      </c>
      <c r="N735" t="s">
        <v>602</v>
      </c>
      <c r="O735" s="7">
        <v>50</v>
      </c>
      <c r="R735" t="s">
        <v>653</v>
      </c>
      <c r="S735" t="s">
        <v>654</v>
      </c>
      <c r="T735" s="11">
        <v>39</v>
      </c>
      <c r="U735" t="s">
        <v>373</v>
      </c>
      <c r="V735" t="s">
        <v>710</v>
      </c>
      <c r="W735" t="s">
        <v>711</v>
      </c>
      <c r="X735" t="s">
        <v>658</v>
      </c>
      <c r="Y735" t="s">
        <v>659</v>
      </c>
      <c r="Z735" t="s">
        <v>660</v>
      </c>
      <c r="AB735">
        <v>632293.1</v>
      </c>
      <c r="AC735">
        <v>3246</v>
      </c>
      <c r="AD735" s="5">
        <v>37053.875011574099</v>
      </c>
      <c r="AE735" s="5">
        <v>37057.875011574099</v>
      </c>
    </row>
    <row r="736" spans="1:31" x14ac:dyDescent="0.25">
      <c r="A736" s="71">
        <f t="shared" si="72"/>
        <v>37047</v>
      </c>
      <c r="B736" s="71" t="str">
        <f t="shared" si="73"/>
        <v>US East Power</v>
      </c>
      <c r="C736" s="72">
        <f t="shared" si="74"/>
        <v>24800</v>
      </c>
      <c r="D736" s="72">
        <f t="shared" si="75"/>
        <v>124</v>
      </c>
      <c r="E736" s="3">
        <v>1336689</v>
      </c>
      <c r="F736" s="5">
        <v>37047.287685185198</v>
      </c>
      <c r="G736" t="s">
        <v>782</v>
      </c>
      <c r="H736" t="s">
        <v>238</v>
      </c>
      <c r="I736" t="s">
        <v>649</v>
      </c>
      <c r="K736" t="s">
        <v>650</v>
      </c>
      <c r="L736" t="s">
        <v>690</v>
      </c>
      <c r="M736">
        <v>40819</v>
      </c>
      <c r="N736" t="s">
        <v>315</v>
      </c>
      <c r="P736" s="7">
        <v>50</v>
      </c>
      <c r="R736" t="s">
        <v>653</v>
      </c>
      <c r="S736" t="s">
        <v>654</v>
      </c>
      <c r="T736" s="11">
        <v>86.75</v>
      </c>
      <c r="U736" t="s">
        <v>249</v>
      </c>
      <c r="V736" t="s">
        <v>739</v>
      </c>
      <c r="W736" t="s">
        <v>740</v>
      </c>
      <c r="X736" t="s">
        <v>658</v>
      </c>
      <c r="Y736" t="s">
        <v>659</v>
      </c>
      <c r="Z736" t="s">
        <v>660</v>
      </c>
      <c r="AB736">
        <v>632292.1</v>
      </c>
      <c r="AC736">
        <v>5607</v>
      </c>
      <c r="AD736" s="5">
        <v>37073.875011574099</v>
      </c>
      <c r="AE736" s="5">
        <v>37103.875011574099</v>
      </c>
    </row>
    <row r="737" spans="1:31" x14ac:dyDescent="0.25">
      <c r="A737" s="71">
        <f t="shared" si="72"/>
        <v>37047</v>
      </c>
      <c r="B737" s="71" t="str">
        <f t="shared" si="73"/>
        <v>US East Power</v>
      </c>
      <c r="C737" s="72">
        <f t="shared" si="74"/>
        <v>800</v>
      </c>
      <c r="D737" s="72">
        <f t="shared" si="75"/>
        <v>4</v>
      </c>
      <c r="E737" s="3">
        <v>1336712</v>
      </c>
      <c r="F737" s="5">
        <v>37047.2906365741</v>
      </c>
      <c r="G737" t="s">
        <v>704</v>
      </c>
      <c r="H737" t="s">
        <v>648</v>
      </c>
      <c r="I737" t="s">
        <v>649</v>
      </c>
      <c r="K737" t="s">
        <v>650</v>
      </c>
      <c r="L737" t="s">
        <v>690</v>
      </c>
      <c r="M737">
        <v>29082</v>
      </c>
      <c r="N737" t="s">
        <v>303</v>
      </c>
      <c r="O737" s="7">
        <v>50</v>
      </c>
      <c r="R737" t="s">
        <v>653</v>
      </c>
      <c r="S737" t="s">
        <v>654</v>
      </c>
      <c r="T737" s="11">
        <v>36</v>
      </c>
      <c r="U737" t="s">
        <v>375</v>
      </c>
      <c r="V737" t="s">
        <v>693</v>
      </c>
      <c r="W737" t="s">
        <v>706</v>
      </c>
      <c r="X737" t="s">
        <v>658</v>
      </c>
      <c r="Y737" t="s">
        <v>659</v>
      </c>
      <c r="Z737" t="s">
        <v>660</v>
      </c>
      <c r="AA737">
        <v>96021791</v>
      </c>
      <c r="AB737">
        <v>632291.1</v>
      </c>
      <c r="AC737">
        <v>64168</v>
      </c>
      <c r="AD737" s="5">
        <v>37048.875011574099</v>
      </c>
      <c r="AE737" s="5">
        <v>37048.875011574099</v>
      </c>
    </row>
    <row r="738" spans="1:31" x14ac:dyDescent="0.25">
      <c r="A738" s="71">
        <f t="shared" si="72"/>
        <v>37047</v>
      </c>
      <c r="B738" s="71" t="str">
        <f t="shared" si="73"/>
        <v>US East Power</v>
      </c>
      <c r="C738" s="72">
        <f t="shared" si="74"/>
        <v>4000</v>
      </c>
      <c r="D738" s="72">
        <f t="shared" si="75"/>
        <v>20</v>
      </c>
      <c r="E738" s="3">
        <v>1336729</v>
      </c>
      <c r="F738" s="5">
        <v>37047.293171296304</v>
      </c>
      <c r="G738" t="s">
        <v>207</v>
      </c>
      <c r="H738" t="s">
        <v>734</v>
      </c>
      <c r="I738" t="s">
        <v>649</v>
      </c>
      <c r="K738" t="s">
        <v>650</v>
      </c>
      <c r="L738" t="s">
        <v>690</v>
      </c>
      <c r="M738">
        <v>29083</v>
      </c>
      <c r="N738" t="s">
        <v>434</v>
      </c>
      <c r="O738" s="7">
        <v>50</v>
      </c>
      <c r="R738" t="s">
        <v>653</v>
      </c>
      <c r="S738" t="s">
        <v>654</v>
      </c>
      <c r="T738" s="11">
        <v>41.5</v>
      </c>
      <c r="U738" t="s">
        <v>781</v>
      </c>
      <c r="V738" t="s">
        <v>693</v>
      </c>
      <c r="W738" t="s">
        <v>706</v>
      </c>
      <c r="X738" t="s">
        <v>658</v>
      </c>
      <c r="Y738" t="s">
        <v>659</v>
      </c>
      <c r="Z738" t="s">
        <v>660</v>
      </c>
      <c r="AA738">
        <v>96047472</v>
      </c>
      <c r="AB738">
        <v>632290.1</v>
      </c>
      <c r="AC738">
        <v>71243</v>
      </c>
      <c r="AD738" s="5">
        <v>37053.875011574099</v>
      </c>
      <c r="AE738" s="5">
        <v>37057.875011574099</v>
      </c>
    </row>
    <row r="739" spans="1:31" x14ac:dyDescent="0.25">
      <c r="A739" s="71">
        <f t="shared" si="72"/>
        <v>37047</v>
      </c>
      <c r="B739" s="71" t="str">
        <f t="shared" si="73"/>
        <v>US East Power</v>
      </c>
      <c r="C739" s="72">
        <f t="shared" si="74"/>
        <v>19200</v>
      </c>
      <c r="D739" s="72">
        <f t="shared" si="75"/>
        <v>96</v>
      </c>
      <c r="E739" s="3">
        <v>1336737</v>
      </c>
      <c r="F739" s="5">
        <v>37047.293993055602</v>
      </c>
      <c r="G739" t="s">
        <v>869</v>
      </c>
      <c r="H739" t="s">
        <v>648</v>
      </c>
      <c r="I739" t="s">
        <v>649</v>
      </c>
      <c r="K739" t="s">
        <v>650</v>
      </c>
      <c r="L739" t="s">
        <v>786</v>
      </c>
      <c r="M739">
        <v>32202</v>
      </c>
      <c r="N739" t="s">
        <v>316</v>
      </c>
      <c r="P739" s="7">
        <v>50</v>
      </c>
      <c r="R739" t="s">
        <v>653</v>
      </c>
      <c r="S739" t="s">
        <v>654</v>
      </c>
      <c r="T739" s="11">
        <v>51</v>
      </c>
      <c r="U739" t="s">
        <v>414</v>
      </c>
      <c r="V739" t="s">
        <v>789</v>
      </c>
      <c r="W739" t="s">
        <v>706</v>
      </c>
      <c r="X739" t="s">
        <v>658</v>
      </c>
      <c r="Y739" t="s">
        <v>659</v>
      </c>
      <c r="Z739" t="s">
        <v>687</v>
      </c>
      <c r="AB739">
        <v>632289.1</v>
      </c>
      <c r="AC739">
        <v>69121</v>
      </c>
      <c r="AD739" s="5">
        <v>37049.875011574099</v>
      </c>
      <c r="AE739" s="5">
        <v>37072.875011574099</v>
      </c>
    </row>
    <row r="740" spans="1:31" x14ac:dyDescent="0.25">
      <c r="A740" s="71">
        <f t="shared" si="72"/>
        <v>37047</v>
      </c>
      <c r="B740" s="71" t="str">
        <f t="shared" si="73"/>
        <v>US East Power</v>
      </c>
      <c r="C740" s="72">
        <f t="shared" si="74"/>
        <v>800</v>
      </c>
      <c r="D740" s="72">
        <f t="shared" si="75"/>
        <v>4</v>
      </c>
      <c r="E740" s="3">
        <v>1336738</v>
      </c>
      <c r="F740" s="5">
        <v>37047.294004629599</v>
      </c>
      <c r="G740" t="s">
        <v>727</v>
      </c>
      <c r="H740" t="s">
        <v>648</v>
      </c>
      <c r="I740" t="s">
        <v>649</v>
      </c>
      <c r="K740" t="s">
        <v>650</v>
      </c>
      <c r="L740" t="s">
        <v>690</v>
      </c>
      <c r="M740">
        <v>29088</v>
      </c>
      <c r="N740" t="s">
        <v>306</v>
      </c>
      <c r="P740" s="7">
        <v>50</v>
      </c>
      <c r="R740" t="s">
        <v>653</v>
      </c>
      <c r="S740" t="s">
        <v>654</v>
      </c>
      <c r="T740" s="11">
        <v>27.5</v>
      </c>
      <c r="U740" t="s">
        <v>373</v>
      </c>
      <c r="V740" t="s">
        <v>710</v>
      </c>
      <c r="W740" t="s">
        <v>711</v>
      </c>
      <c r="X740" t="s">
        <v>658</v>
      </c>
      <c r="Y740" t="s">
        <v>659</v>
      </c>
      <c r="Z740" t="s">
        <v>660</v>
      </c>
      <c r="AB740">
        <v>632287.1</v>
      </c>
      <c r="AC740">
        <v>3246</v>
      </c>
      <c r="AD740" s="5">
        <v>37048.875011574099</v>
      </c>
      <c r="AE740" s="5">
        <v>37048.875011574099</v>
      </c>
    </row>
    <row r="741" spans="1:31" x14ac:dyDescent="0.25">
      <c r="A741" s="71">
        <f t="shared" si="72"/>
        <v>37047</v>
      </c>
      <c r="B741" s="71" t="str">
        <f t="shared" si="73"/>
        <v>US East Power</v>
      </c>
      <c r="C741" s="72">
        <f t="shared" si="74"/>
        <v>4000</v>
      </c>
      <c r="D741" s="72">
        <f t="shared" si="75"/>
        <v>20</v>
      </c>
      <c r="E741" s="3">
        <v>1336748</v>
      </c>
      <c r="F741" s="5">
        <v>37047.294965277797</v>
      </c>
      <c r="G741" t="s">
        <v>669</v>
      </c>
      <c r="H741" t="s">
        <v>734</v>
      </c>
      <c r="I741" t="s">
        <v>649</v>
      </c>
      <c r="K741" t="s">
        <v>650</v>
      </c>
      <c r="L741" t="s">
        <v>690</v>
      </c>
      <c r="M741">
        <v>25667</v>
      </c>
      <c r="N741" t="s">
        <v>443</v>
      </c>
      <c r="O741" s="7">
        <v>50</v>
      </c>
      <c r="R741" t="s">
        <v>653</v>
      </c>
      <c r="S741" t="s">
        <v>654</v>
      </c>
      <c r="T741" s="11">
        <v>43</v>
      </c>
      <c r="U741" t="s">
        <v>766</v>
      </c>
      <c r="V741" t="s">
        <v>76</v>
      </c>
      <c r="W741" t="s">
        <v>251</v>
      </c>
      <c r="X741" t="s">
        <v>658</v>
      </c>
      <c r="Y741" t="s">
        <v>659</v>
      </c>
      <c r="Z741" t="s">
        <v>660</v>
      </c>
      <c r="AA741">
        <v>96028954</v>
      </c>
      <c r="AB741">
        <v>632288.1</v>
      </c>
      <c r="AC741">
        <v>54979</v>
      </c>
      <c r="AD741" s="5">
        <v>37053.875011574099</v>
      </c>
      <c r="AE741" s="5">
        <v>37057.875011574099</v>
      </c>
    </row>
    <row r="742" spans="1:31" x14ac:dyDescent="0.25">
      <c r="A742" s="71">
        <f t="shared" si="72"/>
        <v>37047</v>
      </c>
      <c r="B742" s="71" t="str">
        <f t="shared" si="73"/>
        <v>US East Power</v>
      </c>
      <c r="C742" s="72">
        <f t="shared" si="74"/>
        <v>4000</v>
      </c>
      <c r="D742" s="72">
        <f t="shared" si="75"/>
        <v>20</v>
      </c>
      <c r="E742" s="3">
        <v>1336757</v>
      </c>
      <c r="F742" s="5">
        <v>37047.2964699074</v>
      </c>
      <c r="G742" t="s">
        <v>669</v>
      </c>
      <c r="H742" t="s">
        <v>734</v>
      </c>
      <c r="I742" t="s">
        <v>649</v>
      </c>
      <c r="K742" t="s">
        <v>650</v>
      </c>
      <c r="L742" t="s">
        <v>690</v>
      </c>
      <c r="M742">
        <v>25667</v>
      </c>
      <c r="N742" t="s">
        <v>443</v>
      </c>
      <c r="O742" s="7">
        <v>50</v>
      </c>
      <c r="R742" t="s">
        <v>653</v>
      </c>
      <c r="S742" t="s">
        <v>654</v>
      </c>
      <c r="T742" s="11">
        <v>42.75</v>
      </c>
      <c r="U742" t="s">
        <v>766</v>
      </c>
      <c r="V742" t="s">
        <v>76</v>
      </c>
      <c r="W742" t="s">
        <v>251</v>
      </c>
      <c r="X742" t="s">
        <v>658</v>
      </c>
      <c r="Y742" t="s">
        <v>659</v>
      </c>
      <c r="Z742" t="s">
        <v>660</v>
      </c>
      <c r="AA742">
        <v>96028954</v>
      </c>
      <c r="AB742">
        <v>632286.1</v>
      </c>
      <c r="AC742">
        <v>54979</v>
      </c>
      <c r="AD742" s="5">
        <v>37053.875011574099</v>
      </c>
      <c r="AE742" s="5">
        <v>37057.875011574099</v>
      </c>
    </row>
    <row r="743" spans="1:31" x14ac:dyDescent="0.25">
      <c r="A743" s="71">
        <f t="shared" si="72"/>
        <v>37047</v>
      </c>
      <c r="B743" s="71" t="str">
        <f t="shared" si="73"/>
        <v>US East Power</v>
      </c>
      <c r="C743" s="72">
        <f t="shared" si="74"/>
        <v>4000</v>
      </c>
      <c r="D743" s="72">
        <f t="shared" si="75"/>
        <v>20</v>
      </c>
      <c r="E743" s="3">
        <v>1336899</v>
      </c>
      <c r="F743" s="5">
        <v>37047.3130439815</v>
      </c>
      <c r="G743" t="s">
        <v>467</v>
      </c>
      <c r="H743" t="s">
        <v>238</v>
      </c>
      <c r="I743" t="s">
        <v>649</v>
      </c>
      <c r="K743" t="s">
        <v>650</v>
      </c>
      <c r="L743" t="s">
        <v>690</v>
      </c>
      <c r="M743">
        <v>51761</v>
      </c>
      <c r="N743" t="s">
        <v>317</v>
      </c>
      <c r="O743" s="7">
        <v>50</v>
      </c>
      <c r="R743" t="s">
        <v>653</v>
      </c>
      <c r="S743" t="s">
        <v>654</v>
      </c>
      <c r="T743" s="11">
        <v>55</v>
      </c>
      <c r="U743" t="s">
        <v>249</v>
      </c>
      <c r="V743" t="s">
        <v>600</v>
      </c>
      <c r="W743" t="s">
        <v>401</v>
      </c>
      <c r="X743" t="s">
        <v>658</v>
      </c>
      <c r="Y743" t="s">
        <v>659</v>
      </c>
      <c r="Z743" t="s">
        <v>660</v>
      </c>
      <c r="AB743">
        <v>632374.1</v>
      </c>
      <c r="AC743">
        <v>26428</v>
      </c>
      <c r="AD743" s="5">
        <v>37053.875</v>
      </c>
      <c r="AE743" s="5">
        <v>37057.875</v>
      </c>
    </row>
    <row r="744" spans="1:31" x14ac:dyDescent="0.25">
      <c r="A744" s="71">
        <f t="shared" si="72"/>
        <v>37047</v>
      </c>
      <c r="B744" s="71" t="str">
        <f t="shared" si="73"/>
        <v>US East Power</v>
      </c>
      <c r="C744" s="72">
        <f t="shared" si="74"/>
        <v>4000</v>
      </c>
      <c r="D744" s="72">
        <f t="shared" si="75"/>
        <v>20</v>
      </c>
      <c r="E744" s="3">
        <v>1336907</v>
      </c>
      <c r="F744" s="5">
        <v>37047.314270833303</v>
      </c>
      <c r="G744" t="s">
        <v>467</v>
      </c>
      <c r="H744" t="s">
        <v>238</v>
      </c>
      <c r="I744" t="s">
        <v>649</v>
      </c>
      <c r="K744" t="s">
        <v>650</v>
      </c>
      <c r="L744" t="s">
        <v>690</v>
      </c>
      <c r="M744">
        <v>51761</v>
      </c>
      <c r="N744" t="s">
        <v>317</v>
      </c>
      <c r="P744" s="7">
        <v>50</v>
      </c>
      <c r="R744" t="s">
        <v>653</v>
      </c>
      <c r="S744" t="s">
        <v>654</v>
      </c>
      <c r="T744" s="11">
        <v>54.25</v>
      </c>
      <c r="U744" t="s">
        <v>249</v>
      </c>
      <c r="V744" t="s">
        <v>600</v>
      </c>
      <c r="W744" t="s">
        <v>401</v>
      </c>
      <c r="X744" t="s">
        <v>658</v>
      </c>
      <c r="Y744" t="s">
        <v>659</v>
      </c>
      <c r="Z744" t="s">
        <v>660</v>
      </c>
      <c r="AB744">
        <v>632383.1</v>
      </c>
      <c r="AC744">
        <v>26428</v>
      </c>
      <c r="AD744" s="5">
        <v>37053.875</v>
      </c>
      <c r="AE744" s="5">
        <v>37057.875</v>
      </c>
    </row>
    <row r="745" spans="1:31" x14ac:dyDescent="0.25">
      <c r="A745" s="71">
        <f t="shared" si="72"/>
        <v>37047</v>
      </c>
      <c r="B745" s="71" t="str">
        <f t="shared" si="73"/>
        <v>US East Power</v>
      </c>
      <c r="C745" s="72">
        <f t="shared" si="74"/>
        <v>800</v>
      </c>
      <c r="D745" s="72">
        <f t="shared" si="75"/>
        <v>4</v>
      </c>
      <c r="E745" s="3">
        <v>1336946</v>
      </c>
      <c r="F745" s="5">
        <v>37047.317187499997</v>
      </c>
      <c r="G745" t="s">
        <v>727</v>
      </c>
      <c r="H745" t="s">
        <v>648</v>
      </c>
      <c r="I745" t="s">
        <v>649</v>
      </c>
      <c r="K745" t="s">
        <v>650</v>
      </c>
      <c r="L745" t="s">
        <v>786</v>
      </c>
      <c r="M745">
        <v>32198</v>
      </c>
      <c r="N745" t="s">
        <v>318</v>
      </c>
      <c r="P745" s="7">
        <v>50</v>
      </c>
      <c r="R745" t="s">
        <v>653</v>
      </c>
      <c r="S745" t="s">
        <v>654</v>
      </c>
      <c r="T745" s="11">
        <v>40.799999999999997</v>
      </c>
      <c r="U745" t="s">
        <v>414</v>
      </c>
      <c r="V745" t="s">
        <v>789</v>
      </c>
      <c r="W745" t="s">
        <v>706</v>
      </c>
      <c r="X745" t="s">
        <v>658</v>
      </c>
      <c r="Y745" t="s">
        <v>659</v>
      </c>
      <c r="Z745" t="s">
        <v>687</v>
      </c>
      <c r="AB745">
        <v>632395.1</v>
      </c>
      <c r="AC745">
        <v>3246</v>
      </c>
      <c r="AD745" s="5">
        <v>37048.875011574099</v>
      </c>
      <c r="AE745" s="5">
        <v>37048.875011574099</v>
      </c>
    </row>
    <row r="746" spans="1:31" x14ac:dyDescent="0.25">
      <c r="A746" s="71">
        <f t="shared" si="72"/>
        <v>37047</v>
      </c>
      <c r="B746" s="71" t="str">
        <f t="shared" si="73"/>
        <v>US East Power</v>
      </c>
      <c r="C746" s="72">
        <f t="shared" si="74"/>
        <v>19200</v>
      </c>
      <c r="D746" s="72">
        <f t="shared" si="75"/>
        <v>96</v>
      </c>
      <c r="E746" s="3">
        <v>1336953</v>
      </c>
      <c r="F746" s="5">
        <v>37047.317847222199</v>
      </c>
      <c r="G746" t="s">
        <v>814</v>
      </c>
      <c r="H746" t="s">
        <v>734</v>
      </c>
      <c r="I746" t="s">
        <v>649</v>
      </c>
      <c r="K746" t="s">
        <v>650</v>
      </c>
      <c r="L746" t="s">
        <v>690</v>
      </c>
      <c r="M746">
        <v>29065</v>
      </c>
      <c r="N746" t="s">
        <v>319</v>
      </c>
      <c r="P746" s="7">
        <v>50</v>
      </c>
      <c r="R746" t="s">
        <v>653</v>
      </c>
      <c r="S746" t="s">
        <v>654</v>
      </c>
      <c r="T746" s="11">
        <v>46.25</v>
      </c>
      <c r="U746" t="s">
        <v>597</v>
      </c>
      <c r="V746" t="s">
        <v>767</v>
      </c>
      <c r="W746" t="s">
        <v>743</v>
      </c>
      <c r="X746" t="s">
        <v>658</v>
      </c>
      <c r="Y746" t="s">
        <v>659</v>
      </c>
      <c r="Z746" t="s">
        <v>660</v>
      </c>
      <c r="AA746">
        <v>96057479</v>
      </c>
      <c r="AB746">
        <v>632399.1</v>
      </c>
      <c r="AC746">
        <v>55134</v>
      </c>
      <c r="AD746" s="5">
        <v>37049.875011574099</v>
      </c>
      <c r="AE746" s="5">
        <v>37072.875011574099</v>
      </c>
    </row>
    <row r="747" spans="1:31" x14ac:dyDescent="0.25">
      <c r="A747" s="71">
        <f t="shared" si="72"/>
        <v>37047</v>
      </c>
      <c r="B747" s="71" t="str">
        <f t="shared" si="73"/>
        <v>US East Power</v>
      </c>
      <c r="C747" s="72">
        <f t="shared" si="74"/>
        <v>800</v>
      </c>
      <c r="D747" s="72">
        <f t="shared" si="75"/>
        <v>4</v>
      </c>
      <c r="E747" s="3">
        <v>1336993</v>
      </c>
      <c r="F747" s="5">
        <v>37047.319733796299</v>
      </c>
      <c r="G747" t="s">
        <v>123</v>
      </c>
      <c r="H747" t="s">
        <v>648</v>
      </c>
      <c r="I747" t="s">
        <v>649</v>
      </c>
      <c r="K747" t="s">
        <v>650</v>
      </c>
      <c r="L747" t="s">
        <v>690</v>
      </c>
      <c r="M747">
        <v>29082</v>
      </c>
      <c r="N747" t="s">
        <v>303</v>
      </c>
      <c r="O747" s="7">
        <v>50</v>
      </c>
      <c r="R747" t="s">
        <v>653</v>
      </c>
      <c r="S747" t="s">
        <v>654</v>
      </c>
      <c r="T747" s="11">
        <v>35.5</v>
      </c>
      <c r="U747" t="s">
        <v>375</v>
      </c>
      <c r="V747" t="s">
        <v>693</v>
      </c>
      <c r="W747" t="s">
        <v>706</v>
      </c>
      <c r="X747" t="s">
        <v>658</v>
      </c>
      <c r="Y747" t="s">
        <v>659</v>
      </c>
      <c r="Z747" t="s">
        <v>660</v>
      </c>
      <c r="AA747">
        <v>96035737</v>
      </c>
      <c r="AB747">
        <v>632416.1</v>
      </c>
      <c r="AC747">
        <v>79689</v>
      </c>
      <c r="AD747" s="5">
        <v>37048.875011574099</v>
      </c>
      <c r="AE747" s="5">
        <v>37048.875011574099</v>
      </c>
    </row>
    <row r="748" spans="1:31" x14ac:dyDescent="0.25">
      <c r="A748" s="71">
        <f t="shared" si="72"/>
        <v>37047</v>
      </c>
      <c r="B748" s="71" t="str">
        <f t="shared" si="73"/>
        <v>US East Power</v>
      </c>
      <c r="C748" s="72">
        <f t="shared" si="74"/>
        <v>24000</v>
      </c>
      <c r="D748" s="72">
        <f t="shared" si="75"/>
        <v>120</v>
      </c>
      <c r="E748" s="3">
        <v>1337046</v>
      </c>
      <c r="F748" s="5">
        <v>37047.323067129597</v>
      </c>
      <c r="G748" t="s">
        <v>902</v>
      </c>
      <c r="H748" t="s">
        <v>238</v>
      </c>
      <c r="I748" t="s">
        <v>649</v>
      </c>
      <c r="K748" t="s">
        <v>650</v>
      </c>
      <c r="L748" t="s">
        <v>59</v>
      </c>
      <c r="M748">
        <v>47332</v>
      </c>
      <c r="N748" t="s">
        <v>320</v>
      </c>
      <c r="P748" s="7">
        <v>50</v>
      </c>
      <c r="R748" t="s">
        <v>653</v>
      </c>
      <c r="S748" t="s">
        <v>654</v>
      </c>
      <c r="T748" s="11">
        <v>38</v>
      </c>
      <c r="U748" t="s">
        <v>424</v>
      </c>
      <c r="V748" t="s">
        <v>94</v>
      </c>
      <c r="W748" t="s">
        <v>95</v>
      </c>
      <c r="X748" t="s">
        <v>658</v>
      </c>
      <c r="Y748" t="s">
        <v>659</v>
      </c>
      <c r="Z748" t="s">
        <v>660</v>
      </c>
      <c r="AA748">
        <v>96060365</v>
      </c>
      <c r="AB748">
        <v>632429.1</v>
      </c>
      <c r="AC748">
        <v>12</v>
      </c>
      <c r="AD748" s="5">
        <v>37500</v>
      </c>
      <c r="AE748" s="5">
        <v>37529</v>
      </c>
    </row>
    <row r="749" spans="1:31" x14ac:dyDescent="0.25">
      <c r="A749" s="71">
        <f t="shared" si="72"/>
        <v>37047</v>
      </c>
      <c r="B749" s="71" t="str">
        <f t="shared" si="73"/>
        <v>US East Power</v>
      </c>
      <c r="C749" s="72">
        <f t="shared" si="74"/>
        <v>4000</v>
      </c>
      <c r="D749" s="72">
        <f t="shared" si="75"/>
        <v>20</v>
      </c>
      <c r="E749" s="3">
        <v>1337103</v>
      </c>
      <c r="F749" s="5">
        <v>37047.326493055603</v>
      </c>
      <c r="G749" t="s">
        <v>809</v>
      </c>
      <c r="H749" t="s">
        <v>734</v>
      </c>
      <c r="I749" t="s">
        <v>649</v>
      </c>
      <c r="K749" t="s">
        <v>650</v>
      </c>
      <c r="L749" t="s">
        <v>690</v>
      </c>
      <c r="M749">
        <v>25667</v>
      </c>
      <c r="N749" t="s">
        <v>443</v>
      </c>
      <c r="O749" s="7">
        <v>50</v>
      </c>
      <c r="R749" t="s">
        <v>653</v>
      </c>
      <c r="S749" t="s">
        <v>654</v>
      </c>
      <c r="T749" s="11">
        <v>42</v>
      </c>
      <c r="U749" t="s">
        <v>587</v>
      </c>
      <c r="V749" t="s">
        <v>76</v>
      </c>
      <c r="W749" t="s">
        <v>251</v>
      </c>
      <c r="X749" t="s">
        <v>658</v>
      </c>
      <c r="Y749" t="s">
        <v>659</v>
      </c>
      <c r="Z749" t="s">
        <v>660</v>
      </c>
      <c r="AA749">
        <v>96037738</v>
      </c>
      <c r="AB749">
        <v>632454.1</v>
      </c>
      <c r="AC749">
        <v>72209</v>
      </c>
      <c r="AD749" s="5">
        <v>37053.875011574099</v>
      </c>
      <c r="AE749" s="5">
        <v>37057.875011574099</v>
      </c>
    </row>
    <row r="750" spans="1:31" x14ac:dyDescent="0.25">
      <c r="A750" s="71">
        <f t="shared" si="72"/>
        <v>37047</v>
      </c>
      <c r="B750" s="71" t="str">
        <f t="shared" si="73"/>
        <v>US East Power</v>
      </c>
      <c r="C750" s="72">
        <f t="shared" si="74"/>
        <v>800</v>
      </c>
      <c r="D750" s="72">
        <f t="shared" si="75"/>
        <v>4</v>
      </c>
      <c r="E750" s="3">
        <v>1337280</v>
      </c>
      <c r="F750" s="5">
        <v>37047.335416666698</v>
      </c>
      <c r="G750" t="s">
        <v>321</v>
      </c>
      <c r="H750" t="s">
        <v>238</v>
      </c>
      <c r="I750" t="s">
        <v>649</v>
      </c>
      <c r="K750" t="s">
        <v>650</v>
      </c>
      <c r="L750" t="s">
        <v>690</v>
      </c>
      <c r="M750">
        <v>29094</v>
      </c>
      <c r="N750" t="s">
        <v>322</v>
      </c>
      <c r="P750" s="7">
        <v>50</v>
      </c>
      <c r="R750" t="s">
        <v>653</v>
      </c>
      <c r="S750" t="s">
        <v>654</v>
      </c>
      <c r="T750" s="11">
        <v>24.5</v>
      </c>
      <c r="U750" t="s">
        <v>415</v>
      </c>
      <c r="V750" t="s">
        <v>76</v>
      </c>
      <c r="W750" t="s">
        <v>251</v>
      </c>
      <c r="X750" t="s">
        <v>658</v>
      </c>
      <c r="Y750" t="s">
        <v>659</v>
      </c>
      <c r="Z750" t="s">
        <v>660</v>
      </c>
      <c r="AA750">
        <v>96004358</v>
      </c>
      <c r="AB750">
        <v>632520.1</v>
      </c>
      <c r="AC750">
        <v>58177</v>
      </c>
      <c r="AD750" s="5">
        <v>37048.875011574099</v>
      </c>
      <c r="AE750" s="5">
        <v>37048.875011574099</v>
      </c>
    </row>
    <row r="751" spans="1:31" x14ac:dyDescent="0.25">
      <c r="A751" s="71">
        <f t="shared" si="72"/>
        <v>37047</v>
      </c>
      <c r="B751" s="71" t="str">
        <f t="shared" si="73"/>
        <v>US West Power</v>
      </c>
      <c r="C751" s="72">
        <f t="shared" si="74"/>
        <v>400</v>
      </c>
      <c r="D751" s="72">
        <f t="shared" si="75"/>
        <v>3</v>
      </c>
      <c r="E751" s="3">
        <v>1337562</v>
      </c>
      <c r="F751" s="5">
        <v>37047.343414351897</v>
      </c>
      <c r="G751" t="s">
        <v>902</v>
      </c>
      <c r="H751" t="s">
        <v>734</v>
      </c>
      <c r="I751" t="s">
        <v>649</v>
      </c>
      <c r="K751" t="s">
        <v>650</v>
      </c>
      <c r="L751" t="s">
        <v>651</v>
      </c>
      <c r="M751">
        <v>24950</v>
      </c>
      <c r="N751" t="s">
        <v>323</v>
      </c>
      <c r="O751" s="7">
        <v>25</v>
      </c>
      <c r="R751" t="s">
        <v>653</v>
      </c>
      <c r="S751" t="s">
        <v>654</v>
      </c>
      <c r="T751" s="11">
        <v>22</v>
      </c>
      <c r="U751" t="s">
        <v>412</v>
      </c>
      <c r="V751" t="s">
        <v>604</v>
      </c>
      <c r="W751" t="s">
        <v>657</v>
      </c>
      <c r="X751" t="s">
        <v>658</v>
      </c>
      <c r="Y751" t="s">
        <v>659</v>
      </c>
      <c r="Z751" t="s">
        <v>660</v>
      </c>
      <c r="AA751">
        <v>96060365</v>
      </c>
      <c r="AB751">
        <v>632619.1</v>
      </c>
      <c r="AC751">
        <v>12</v>
      </c>
      <c r="AD751" s="5">
        <v>37048.875011574099</v>
      </c>
      <c r="AE751" s="5">
        <v>37048.875011574099</v>
      </c>
    </row>
    <row r="752" spans="1:31" x14ac:dyDescent="0.25">
      <c r="A752" s="71">
        <f t="shared" si="72"/>
        <v>37047</v>
      </c>
      <c r="B752" s="71" t="str">
        <f t="shared" si="73"/>
        <v>US East Power</v>
      </c>
      <c r="C752" s="72">
        <f t="shared" si="74"/>
        <v>1600</v>
      </c>
      <c r="D752" s="72">
        <f t="shared" si="75"/>
        <v>8</v>
      </c>
      <c r="E752" s="3">
        <v>1337704</v>
      </c>
      <c r="F752" s="5">
        <v>37047.348043981503</v>
      </c>
      <c r="G752" t="s">
        <v>467</v>
      </c>
      <c r="H752" t="s">
        <v>238</v>
      </c>
      <c r="I752" t="s">
        <v>649</v>
      </c>
      <c r="K752" t="s">
        <v>650</v>
      </c>
      <c r="L752" t="s">
        <v>690</v>
      </c>
      <c r="M752">
        <v>52659</v>
      </c>
      <c r="N752" t="s">
        <v>324</v>
      </c>
      <c r="O752" s="7">
        <v>50</v>
      </c>
      <c r="R752" t="s">
        <v>653</v>
      </c>
      <c r="S752" t="s">
        <v>654</v>
      </c>
      <c r="T752" s="11">
        <v>45</v>
      </c>
      <c r="U752" t="s">
        <v>249</v>
      </c>
      <c r="V752" t="s">
        <v>600</v>
      </c>
      <c r="W752" t="s">
        <v>401</v>
      </c>
      <c r="X752" t="s">
        <v>658</v>
      </c>
      <c r="Y752" t="s">
        <v>659</v>
      </c>
      <c r="Z752" t="s">
        <v>660</v>
      </c>
      <c r="AB752">
        <v>632674.1</v>
      </c>
      <c r="AC752">
        <v>26428</v>
      </c>
      <c r="AD752" s="5">
        <v>37049.875011574099</v>
      </c>
      <c r="AE752" s="5">
        <v>37050.875011574099</v>
      </c>
    </row>
    <row r="753" spans="1:31" x14ac:dyDescent="0.25">
      <c r="A753" s="71">
        <f t="shared" si="72"/>
        <v>37047</v>
      </c>
      <c r="B753" s="71" t="str">
        <f t="shared" si="73"/>
        <v>US East Power</v>
      </c>
      <c r="C753" s="72">
        <f t="shared" si="74"/>
        <v>1600</v>
      </c>
      <c r="D753" s="72">
        <f t="shared" si="75"/>
        <v>8</v>
      </c>
      <c r="E753" s="3">
        <v>1337799</v>
      </c>
      <c r="F753" s="5">
        <v>37047.350185185198</v>
      </c>
      <c r="G753" t="s">
        <v>467</v>
      </c>
      <c r="H753" t="s">
        <v>238</v>
      </c>
      <c r="I753" t="s">
        <v>649</v>
      </c>
      <c r="K753" t="s">
        <v>650</v>
      </c>
      <c r="L753" t="s">
        <v>690</v>
      </c>
      <c r="M753">
        <v>52659</v>
      </c>
      <c r="N753" t="s">
        <v>324</v>
      </c>
      <c r="O753" s="7">
        <v>50</v>
      </c>
      <c r="R753" t="s">
        <v>653</v>
      </c>
      <c r="S753" t="s">
        <v>654</v>
      </c>
      <c r="T753" s="11">
        <v>44</v>
      </c>
      <c r="U753" t="s">
        <v>249</v>
      </c>
      <c r="V753" t="s">
        <v>600</v>
      </c>
      <c r="W753" t="s">
        <v>401</v>
      </c>
      <c r="X753" t="s">
        <v>658</v>
      </c>
      <c r="Y753" t="s">
        <v>659</v>
      </c>
      <c r="Z753" t="s">
        <v>660</v>
      </c>
      <c r="AB753">
        <v>632700.1</v>
      </c>
      <c r="AC753">
        <v>26428</v>
      </c>
      <c r="AD753" s="5">
        <v>37049.875011574099</v>
      </c>
      <c r="AE753" s="5">
        <v>37050.875011574099</v>
      </c>
    </row>
    <row r="754" spans="1:31" x14ac:dyDescent="0.25">
      <c r="A754" s="71">
        <f t="shared" si="72"/>
        <v>37047</v>
      </c>
      <c r="B754" s="71" t="str">
        <f t="shared" si="73"/>
        <v>US East Power</v>
      </c>
      <c r="C754" s="72">
        <f t="shared" si="74"/>
        <v>800</v>
      </c>
      <c r="D754" s="72">
        <f t="shared" si="75"/>
        <v>4</v>
      </c>
      <c r="E754" s="3">
        <v>1337887</v>
      </c>
      <c r="F754" s="5">
        <v>37047.352546296301</v>
      </c>
      <c r="G754" t="s">
        <v>467</v>
      </c>
      <c r="H754" t="s">
        <v>238</v>
      </c>
      <c r="I754" t="s">
        <v>649</v>
      </c>
      <c r="K754" t="s">
        <v>650</v>
      </c>
      <c r="L754" t="s">
        <v>690</v>
      </c>
      <c r="M754">
        <v>52661</v>
      </c>
      <c r="N754" t="s">
        <v>325</v>
      </c>
      <c r="P754" s="7">
        <v>50</v>
      </c>
      <c r="R754" t="s">
        <v>653</v>
      </c>
      <c r="S754" t="s">
        <v>654</v>
      </c>
      <c r="T754" s="11">
        <v>41</v>
      </c>
      <c r="U754" t="s">
        <v>249</v>
      </c>
      <c r="V754" t="s">
        <v>600</v>
      </c>
      <c r="W754" t="s">
        <v>401</v>
      </c>
      <c r="X754" t="s">
        <v>658</v>
      </c>
      <c r="Y754" t="s">
        <v>659</v>
      </c>
      <c r="Z754" t="s">
        <v>660</v>
      </c>
      <c r="AB754">
        <v>632723.1</v>
      </c>
      <c r="AC754">
        <v>26428</v>
      </c>
      <c r="AD754" s="5">
        <v>37048.875011574099</v>
      </c>
      <c r="AE754" s="5">
        <v>37048.875011574099</v>
      </c>
    </row>
    <row r="755" spans="1:31" x14ac:dyDescent="0.25">
      <c r="A755" s="71">
        <f t="shared" si="72"/>
        <v>37047</v>
      </c>
      <c r="B755" s="71" t="str">
        <f t="shared" si="73"/>
        <v>US West Power</v>
      </c>
      <c r="C755" s="72">
        <f t="shared" si="74"/>
        <v>160</v>
      </c>
      <c r="D755" s="72">
        <f t="shared" si="75"/>
        <v>1.2</v>
      </c>
      <c r="E755" s="3">
        <v>1337945</v>
      </c>
      <c r="F755" s="5">
        <v>37047.354062500002</v>
      </c>
      <c r="G755" t="s">
        <v>902</v>
      </c>
      <c r="H755" t="s">
        <v>734</v>
      </c>
      <c r="I755" t="s">
        <v>649</v>
      </c>
      <c r="K755" t="s">
        <v>650</v>
      </c>
      <c r="L755" t="s">
        <v>662</v>
      </c>
      <c r="M755">
        <v>48328</v>
      </c>
      <c r="N755" t="s">
        <v>326</v>
      </c>
      <c r="P755" s="7">
        <v>10</v>
      </c>
      <c r="R755" t="s">
        <v>653</v>
      </c>
      <c r="S755" t="s">
        <v>654</v>
      </c>
      <c r="T755" s="11">
        <v>44</v>
      </c>
      <c r="U755" t="s">
        <v>412</v>
      </c>
      <c r="V755" t="s">
        <v>930</v>
      </c>
      <c r="W755" t="s">
        <v>671</v>
      </c>
      <c r="X755" t="s">
        <v>658</v>
      </c>
      <c r="Y755" t="s">
        <v>659</v>
      </c>
      <c r="Z755" t="s">
        <v>660</v>
      </c>
      <c r="AA755">
        <v>96060365</v>
      </c>
      <c r="AB755">
        <v>632735.1</v>
      </c>
      <c r="AC755">
        <v>12</v>
      </c>
      <c r="AD755" s="5">
        <v>37048.875011574099</v>
      </c>
      <c r="AE755" s="5">
        <v>37048.875011574099</v>
      </c>
    </row>
    <row r="756" spans="1:31" x14ac:dyDescent="0.25">
      <c r="A756" s="71">
        <f t="shared" si="72"/>
        <v>37047</v>
      </c>
      <c r="B756" s="71" t="str">
        <f t="shared" si="73"/>
        <v>US East Power</v>
      </c>
      <c r="C756" s="72">
        <f t="shared" si="74"/>
        <v>4000</v>
      </c>
      <c r="D756" s="72">
        <f t="shared" si="75"/>
        <v>20</v>
      </c>
      <c r="E756" s="3">
        <v>1337947</v>
      </c>
      <c r="F756" s="5">
        <v>37047.354143518503</v>
      </c>
      <c r="G756" t="s">
        <v>809</v>
      </c>
      <c r="H756" t="s">
        <v>734</v>
      </c>
      <c r="I756" t="s">
        <v>649</v>
      </c>
      <c r="K756" t="s">
        <v>650</v>
      </c>
      <c r="L756" t="s">
        <v>690</v>
      </c>
      <c r="M756">
        <v>29076</v>
      </c>
      <c r="N756" t="s">
        <v>327</v>
      </c>
      <c r="P756" s="7">
        <v>50</v>
      </c>
      <c r="R756" t="s">
        <v>653</v>
      </c>
      <c r="S756" t="s">
        <v>654</v>
      </c>
      <c r="T756" s="11">
        <v>49.5</v>
      </c>
      <c r="U756" t="s">
        <v>587</v>
      </c>
      <c r="V756" t="s">
        <v>250</v>
      </c>
      <c r="W756" t="s">
        <v>87</v>
      </c>
      <c r="X756" t="s">
        <v>658</v>
      </c>
      <c r="Y756" t="s">
        <v>659</v>
      </c>
      <c r="Z756" t="s">
        <v>660</v>
      </c>
      <c r="AA756">
        <v>96037738</v>
      </c>
      <c r="AB756">
        <v>632737.1</v>
      </c>
      <c r="AC756">
        <v>72209</v>
      </c>
      <c r="AD756" s="5">
        <v>37053.875011574099</v>
      </c>
      <c r="AE756" s="5">
        <v>37057.875011574099</v>
      </c>
    </row>
    <row r="757" spans="1:31" x14ac:dyDescent="0.25">
      <c r="A757" s="71">
        <f t="shared" si="72"/>
        <v>37047</v>
      </c>
      <c r="B757" s="71" t="str">
        <f t="shared" si="73"/>
        <v>US East Power</v>
      </c>
      <c r="C757" s="72">
        <f t="shared" si="74"/>
        <v>800</v>
      </c>
      <c r="D757" s="72">
        <f t="shared" si="75"/>
        <v>4</v>
      </c>
      <c r="E757" s="3">
        <v>1338108</v>
      </c>
      <c r="F757" s="5">
        <v>37047.358055555596</v>
      </c>
      <c r="G757" t="s">
        <v>727</v>
      </c>
      <c r="H757" t="s">
        <v>648</v>
      </c>
      <c r="I757" t="s">
        <v>649</v>
      </c>
      <c r="K757" t="s">
        <v>650</v>
      </c>
      <c r="L757" t="s">
        <v>690</v>
      </c>
      <c r="M757">
        <v>29088</v>
      </c>
      <c r="N757" t="s">
        <v>306</v>
      </c>
      <c r="O757" s="7">
        <v>50</v>
      </c>
      <c r="R757" t="s">
        <v>653</v>
      </c>
      <c r="S757" t="s">
        <v>654</v>
      </c>
      <c r="T757" s="11">
        <v>28.2</v>
      </c>
      <c r="U757" t="s">
        <v>373</v>
      </c>
      <c r="V757" t="s">
        <v>710</v>
      </c>
      <c r="W757" t="s">
        <v>711</v>
      </c>
      <c r="X757" t="s">
        <v>658</v>
      </c>
      <c r="Y757" t="s">
        <v>659</v>
      </c>
      <c r="Z757" t="s">
        <v>660</v>
      </c>
      <c r="AB757">
        <v>632767.1</v>
      </c>
      <c r="AC757">
        <v>3246</v>
      </c>
      <c r="AD757" s="5">
        <v>37048.875011574099</v>
      </c>
      <c r="AE757" s="5">
        <v>37048.875011574099</v>
      </c>
    </row>
    <row r="758" spans="1:31" x14ac:dyDescent="0.25">
      <c r="A758" s="71">
        <f t="shared" si="72"/>
        <v>37047</v>
      </c>
      <c r="B758" s="71" t="str">
        <f t="shared" si="73"/>
        <v>US East Power</v>
      </c>
      <c r="C758" s="72">
        <f t="shared" si="74"/>
        <v>800</v>
      </c>
      <c r="D758" s="72">
        <f t="shared" si="75"/>
        <v>4</v>
      </c>
      <c r="E758" s="3">
        <v>1338111</v>
      </c>
      <c r="F758" s="5">
        <v>37047.358171296299</v>
      </c>
      <c r="G758" t="s">
        <v>727</v>
      </c>
      <c r="H758" t="s">
        <v>648</v>
      </c>
      <c r="I758" t="s">
        <v>649</v>
      </c>
      <c r="K758" t="s">
        <v>650</v>
      </c>
      <c r="L758" t="s">
        <v>690</v>
      </c>
      <c r="M758">
        <v>29088</v>
      </c>
      <c r="N758" t="s">
        <v>306</v>
      </c>
      <c r="O758" s="7">
        <v>50</v>
      </c>
      <c r="R758" t="s">
        <v>653</v>
      </c>
      <c r="S758" t="s">
        <v>654</v>
      </c>
      <c r="T758" s="11">
        <v>28.1</v>
      </c>
      <c r="U758" t="s">
        <v>373</v>
      </c>
      <c r="V758" t="s">
        <v>710</v>
      </c>
      <c r="W758" t="s">
        <v>711</v>
      </c>
      <c r="X758" t="s">
        <v>658</v>
      </c>
      <c r="Y758" t="s">
        <v>659</v>
      </c>
      <c r="Z758" t="s">
        <v>660</v>
      </c>
      <c r="AB758">
        <v>632768.1</v>
      </c>
      <c r="AC758">
        <v>3246</v>
      </c>
      <c r="AD758" s="5">
        <v>37048.875011574099</v>
      </c>
      <c r="AE758" s="5">
        <v>37048.875011574099</v>
      </c>
    </row>
    <row r="759" spans="1:31" x14ac:dyDescent="0.25">
      <c r="A759" s="71">
        <f t="shared" si="72"/>
        <v>37047</v>
      </c>
      <c r="B759" s="71" t="str">
        <f t="shared" si="73"/>
        <v>US East Power</v>
      </c>
      <c r="C759" s="72">
        <f t="shared" si="74"/>
        <v>1600</v>
      </c>
      <c r="D759" s="72">
        <f t="shared" si="75"/>
        <v>8</v>
      </c>
      <c r="E759" s="3">
        <v>1338195</v>
      </c>
      <c r="F759" s="5">
        <v>37047.359340277799</v>
      </c>
      <c r="G759" t="s">
        <v>467</v>
      </c>
      <c r="H759" t="s">
        <v>238</v>
      </c>
      <c r="I759" t="s">
        <v>649</v>
      </c>
      <c r="K759" t="s">
        <v>650</v>
      </c>
      <c r="L759" t="s">
        <v>690</v>
      </c>
      <c r="M759">
        <v>52659</v>
      </c>
      <c r="N759" t="s">
        <v>324</v>
      </c>
      <c r="P759" s="7">
        <v>50</v>
      </c>
      <c r="R759" t="s">
        <v>653</v>
      </c>
      <c r="S759" t="s">
        <v>654</v>
      </c>
      <c r="T759" s="11">
        <v>42.5</v>
      </c>
      <c r="U759" t="s">
        <v>249</v>
      </c>
      <c r="V759" t="s">
        <v>600</v>
      </c>
      <c r="W759" t="s">
        <v>401</v>
      </c>
      <c r="X759" t="s">
        <v>658</v>
      </c>
      <c r="Y759" t="s">
        <v>659</v>
      </c>
      <c r="Z759" t="s">
        <v>660</v>
      </c>
      <c r="AB759">
        <v>632782.1</v>
      </c>
      <c r="AC759">
        <v>26428</v>
      </c>
      <c r="AD759" s="5">
        <v>37049.875011574099</v>
      </c>
      <c r="AE759" s="5">
        <v>37050.875011574099</v>
      </c>
    </row>
    <row r="760" spans="1:31" x14ac:dyDescent="0.25">
      <c r="A760" s="71">
        <f t="shared" si="72"/>
        <v>37047</v>
      </c>
      <c r="B760" s="71" t="str">
        <f t="shared" si="73"/>
        <v>Natural Gas</v>
      </c>
      <c r="C760" s="72">
        <f t="shared" si="74"/>
        <v>1510000</v>
      </c>
      <c r="D760" s="72">
        <f t="shared" si="75"/>
        <v>377.5</v>
      </c>
      <c r="E760" s="3">
        <v>1338924</v>
      </c>
      <c r="F760" s="5">
        <v>37047.370358796303</v>
      </c>
      <c r="G760" t="s">
        <v>719</v>
      </c>
      <c r="H760" t="s">
        <v>734</v>
      </c>
      <c r="I760" t="s">
        <v>649</v>
      </c>
      <c r="K760" t="s">
        <v>679</v>
      </c>
      <c r="L760" t="s">
        <v>680</v>
      </c>
      <c r="M760">
        <v>35601</v>
      </c>
      <c r="N760" t="s">
        <v>449</v>
      </c>
      <c r="O760" s="7">
        <v>10000</v>
      </c>
      <c r="R760" t="s">
        <v>682</v>
      </c>
      <c r="S760" t="s">
        <v>654</v>
      </c>
      <c r="T760" s="11">
        <v>-8.7499999999999994E-2</v>
      </c>
      <c r="U760" t="s">
        <v>760</v>
      </c>
      <c r="V760" t="s">
        <v>845</v>
      </c>
      <c r="W760" t="s">
        <v>685</v>
      </c>
      <c r="X760" t="s">
        <v>686</v>
      </c>
      <c r="Y760" t="s">
        <v>659</v>
      </c>
      <c r="Z760" t="s">
        <v>687</v>
      </c>
      <c r="AA760">
        <v>96045266</v>
      </c>
      <c r="AB760" t="s">
        <v>328</v>
      </c>
      <c r="AC760">
        <v>53350</v>
      </c>
      <c r="AD760" s="5">
        <v>37196</v>
      </c>
      <c r="AE760" s="5">
        <v>37346</v>
      </c>
    </row>
    <row r="761" spans="1:31" x14ac:dyDescent="0.25">
      <c r="A761" s="71">
        <f t="shared" si="72"/>
        <v>37047</v>
      </c>
      <c r="B761" s="71" t="str">
        <f t="shared" si="73"/>
        <v>US East Power</v>
      </c>
      <c r="C761" s="72">
        <f t="shared" si="74"/>
        <v>4000</v>
      </c>
      <c r="D761" s="72">
        <f t="shared" si="75"/>
        <v>20</v>
      </c>
      <c r="E761" s="3">
        <v>1339196</v>
      </c>
      <c r="F761" s="5">
        <v>37047.375057870398</v>
      </c>
      <c r="G761" t="s">
        <v>669</v>
      </c>
      <c r="H761" t="s">
        <v>734</v>
      </c>
      <c r="I761" t="s">
        <v>649</v>
      </c>
      <c r="K761" t="s">
        <v>650</v>
      </c>
      <c r="L761" t="s">
        <v>690</v>
      </c>
      <c r="M761">
        <v>25667</v>
      </c>
      <c r="N761" t="s">
        <v>443</v>
      </c>
      <c r="O761" s="7">
        <v>50</v>
      </c>
      <c r="R761" t="s">
        <v>653</v>
      </c>
      <c r="S761" t="s">
        <v>654</v>
      </c>
      <c r="T761" s="11">
        <v>43</v>
      </c>
      <c r="U761" t="s">
        <v>766</v>
      </c>
      <c r="V761" t="s">
        <v>76</v>
      </c>
      <c r="W761" t="s">
        <v>251</v>
      </c>
      <c r="X761" t="s">
        <v>658</v>
      </c>
      <c r="Y761" t="s">
        <v>659</v>
      </c>
      <c r="Z761" t="s">
        <v>660</v>
      </c>
      <c r="AA761">
        <v>96028954</v>
      </c>
      <c r="AB761">
        <v>632837.1</v>
      </c>
      <c r="AC761">
        <v>54979</v>
      </c>
      <c r="AD761" s="5">
        <v>37053.875011574099</v>
      </c>
      <c r="AE761" s="5">
        <v>37057.875011574099</v>
      </c>
    </row>
    <row r="762" spans="1:31" x14ac:dyDescent="0.25">
      <c r="A762" s="71">
        <f t="shared" si="72"/>
        <v>37047</v>
      </c>
      <c r="B762" s="71" t="str">
        <f t="shared" si="73"/>
        <v>Natural Gas</v>
      </c>
      <c r="C762" s="72">
        <f t="shared" si="74"/>
        <v>310000</v>
      </c>
      <c r="D762" s="72">
        <f t="shared" si="75"/>
        <v>77.5</v>
      </c>
      <c r="E762" s="3">
        <v>1339203</v>
      </c>
      <c r="F762" s="5">
        <v>37047.375162037002</v>
      </c>
      <c r="G762" t="s">
        <v>719</v>
      </c>
      <c r="H762" t="s">
        <v>734</v>
      </c>
      <c r="I762" t="s">
        <v>649</v>
      </c>
      <c r="K762" t="s">
        <v>679</v>
      </c>
      <c r="L762" t="s">
        <v>680</v>
      </c>
      <c r="M762">
        <v>47099</v>
      </c>
      <c r="N762" t="s">
        <v>329</v>
      </c>
      <c r="O762" s="7">
        <v>10000</v>
      </c>
      <c r="R762" t="s">
        <v>682</v>
      </c>
      <c r="S762" t="s">
        <v>654</v>
      </c>
      <c r="T762" s="11">
        <v>-0.03</v>
      </c>
      <c r="U762" t="s">
        <v>760</v>
      </c>
      <c r="V762" t="s">
        <v>776</v>
      </c>
      <c r="W762" t="s">
        <v>777</v>
      </c>
      <c r="X762" t="s">
        <v>686</v>
      </c>
      <c r="Y762" t="s">
        <v>659</v>
      </c>
      <c r="Z762" t="s">
        <v>687</v>
      </c>
      <c r="AA762">
        <v>96045266</v>
      </c>
      <c r="AB762" t="s">
        <v>330</v>
      </c>
      <c r="AC762">
        <v>53350</v>
      </c>
      <c r="AD762" s="5">
        <v>37073.875011574099</v>
      </c>
      <c r="AE762" s="5">
        <v>37103.875011574099</v>
      </c>
    </row>
    <row r="763" spans="1:31" x14ac:dyDescent="0.25">
      <c r="A763" s="71">
        <f t="shared" si="72"/>
        <v>37047</v>
      </c>
      <c r="B763" s="71" t="str">
        <f t="shared" si="73"/>
        <v>Natural Gas</v>
      </c>
      <c r="C763" s="72">
        <f t="shared" si="74"/>
        <v>1510000</v>
      </c>
      <c r="D763" s="72">
        <f t="shared" si="75"/>
        <v>377.5</v>
      </c>
      <c r="E763" s="3">
        <v>1339870</v>
      </c>
      <c r="F763" s="5">
        <v>37047.385381944398</v>
      </c>
      <c r="G763" t="s">
        <v>695</v>
      </c>
      <c r="H763" t="s">
        <v>734</v>
      </c>
      <c r="I763" t="s">
        <v>649</v>
      </c>
      <c r="K763" t="s">
        <v>679</v>
      </c>
      <c r="L763" t="s">
        <v>680</v>
      </c>
      <c r="M763">
        <v>37322</v>
      </c>
      <c r="N763" t="s">
        <v>4</v>
      </c>
      <c r="O763" s="7">
        <v>10000</v>
      </c>
      <c r="R763" t="s">
        <v>682</v>
      </c>
      <c r="S763" t="s">
        <v>654</v>
      </c>
      <c r="T763" s="11">
        <v>-3.5000000000000003E-2</v>
      </c>
      <c r="U763" t="s">
        <v>760</v>
      </c>
      <c r="V763" t="s">
        <v>776</v>
      </c>
      <c r="W763" t="s">
        <v>777</v>
      </c>
      <c r="X763" t="s">
        <v>686</v>
      </c>
      <c r="Y763" t="s">
        <v>659</v>
      </c>
      <c r="Z763" t="s">
        <v>687</v>
      </c>
      <c r="AA763">
        <v>96021110</v>
      </c>
      <c r="AB763" t="s">
        <v>331</v>
      </c>
      <c r="AC763">
        <v>57399</v>
      </c>
      <c r="AD763" s="5">
        <v>37196</v>
      </c>
      <c r="AE763" s="5">
        <v>37346</v>
      </c>
    </row>
    <row r="764" spans="1:31" x14ac:dyDescent="0.25">
      <c r="A764" s="71">
        <f t="shared" si="72"/>
        <v>37047</v>
      </c>
      <c r="B764" s="71" t="str">
        <f t="shared" si="73"/>
        <v>US East Power</v>
      </c>
      <c r="C764" s="72">
        <f t="shared" si="74"/>
        <v>24800</v>
      </c>
      <c r="D764" s="72">
        <f t="shared" si="75"/>
        <v>124</v>
      </c>
      <c r="E764" s="3">
        <v>1340589</v>
      </c>
      <c r="F764" s="5">
        <v>37047.398495370398</v>
      </c>
      <c r="G764" t="s">
        <v>736</v>
      </c>
      <c r="H764" t="s">
        <v>238</v>
      </c>
      <c r="I764" t="s">
        <v>649</v>
      </c>
      <c r="K764" t="s">
        <v>650</v>
      </c>
      <c r="L764" t="s">
        <v>690</v>
      </c>
      <c r="M764">
        <v>36466</v>
      </c>
      <c r="N764" t="s">
        <v>332</v>
      </c>
      <c r="P764" s="7">
        <v>50</v>
      </c>
      <c r="R764" t="s">
        <v>653</v>
      </c>
      <c r="S764" t="s">
        <v>654</v>
      </c>
      <c r="T764" s="11">
        <v>95</v>
      </c>
      <c r="U764" t="s">
        <v>249</v>
      </c>
      <c r="V764" t="s">
        <v>250</v>
      </c>
      <c r="W764" t="s">
        <v>411</v>
      </c>
      <c r="X764" t="s">
        <v>658</v>
      </c>
      <c r="Y764" t="s">
        <v>659</v>
      </c>
      <c r="Z764" t="s">
        <v>660</v>
      </c>
      <c r="AA764">
        <v>96004396</v>
      </c>
      <c r="AB764">
        <v>632925.1</v>
      </c>
      <c r="AC764">
        <v>64245</v>
      </c>
      <c r="AD764" s="5">
        <v>37073.875011574099</v>
      </c>
      <c r="AE764" s="5">
        <v>37103.875011574099</v>
      </c>
    </row>
    <row r="765" spans="1:31" x14ac:dyDescent="0.25">
      <c r="A765" s="71">
        <f t="shared" si="72"/>
        <v>37047</v>
      </c>
      <c r="B765" s="71" t="str">
        <f t="shared" si="73"/>
        <v>US East Power</v>
      </c>
      <c r="C765" s="72">
        <f t="shared" si="74"/>
        <v>19200</v>
      </c>
      <c r="D765" s="72">
        <f t="shared" si="75"/>
        <v>96</v>
      </c>
      <c r="E765" s="3">
        <v>1341434</v>
      </c>
      <c r="F765" s="5">
        <v>37047.416736111103</v>
      </c>
      <c r="G765" t="s">
        <v>717</v>
      </c>
      <c r="H765" t="s">
        <v>238</v>
      </c>
      <c r="I765" t="s">
        <v>649</v>
      </c>
      <c r="K765" t="s">
        <v>650</v>
      </c>
      <c r="L765" t="s">
        <v>59</v>
      </c>
      <c r="M765">
        <v>32892</v>
      </c>
      <c r="N765" t="s">
        <v>333</v>
      </c>
      <c r="P765" s="7">
        <v>50</v>
      </c>
      <c r="R765" t="s">
        <v>653</v>
      </c>
      <c r="S765" t="s">
        <v>654</v>
      </c>
      <c r="T765" s="11">
        <v>42.75</v>
      </c>
      <c r="U765" t="s">
        <v>424</v>
      </c>
      <c r="V765" t="s">
        <v>265</v>
      </c>
      <c r="W765" t="s">
        <v>63</v>
      </c>
      <c r="X765" t="s">
        <v>658</v>
      </c>
      <c r="Y765" t="s">
        <v>659</v>
      </c>
      <c r="Z765" t="s">
        <v>660</v>
      </c>
      <c r="AA765">
        <v>96006417</v>
      </c>
      <c r="AB765">
        <v>632991.1</v>
      </c>
      <c r="AC765">
        <v>56264</v>
      </c>
      <c r="AD765" s="5">
        <v>37049.875011574099</v>
      </c>
      <c r="AE765" s="5">
        <v>37072.875011574099</v>
      </c>
    </row>
    <row r="766" spans="1:31" x14ac:dyDescent="0.25">
      <c r="A766" s="71">
        <f t="shared" si="72"/>
        <v>37047</v>
      </c>
      <c r="B766" s="71" t="str">
        <f t="shared" si="73"/>
        <v>US East Power</v>
      </c>
      <c r="C766" s="72">
        <f t="shared" si="74"/>
        <v>47200</v>
      </c>
      <c r="D766" s="72">
        <f t="shared" si="75"/>
        <v>236</v>
      </c>
      <c r="E766" s="3">
        <v>1341548</v>
      </c>
      <c r="F766" s="5">
        <v>37047.420520833301</v>
      </c>
      <c r="G766" t="s">
        <v>707</v>
      </c>
      <c r="H766" t="s">
        <v>734</v>
      </c>
      <c r="I766" t="s">
        <v>649</v>
      </c>
      <c r="K766" t="s">
        <v>650</v>
      </c>
      <c r="L766" t="s">
        <v>690</v>
      </c>
      <c r="M766">
        <v>33302</v>
      </c>
      <c r="N766" t="s">
        <v>556</v>
      </c>
      <c r="P766" s="7">
        <v>50</v>
      </c>
      <c r="R766" t="s">
        <v>653</v>
      </c>
      <c r="S766" t="s">
        <v>654</v>
      </c>
      <c r="T766" s="11">
        <v>59.5</v>
      </c>
      <c r="U766" t="s">
        <v>781</v>
      </c>
      <c r="V766" t="s">
        <v>848</v>
      </c>
      <c r="W766" t="s">
        <v>694</v>
      </c>
      <c r="X766" t="s">
        <v>658</v>
      </c>
      <c r="Y766" t="s">
        <v>659</v>
      </c>
      <c r="Z766" t="s">
        <v>660</v>
      </c>
      <c r="AA766">
        <v>96009016</v>
      </c>
      <c r="AB766">
        <v>633007.1</v>
      </c>
      <c r="AC766">
        <v>18</v>
      </c>
      <c r="AD766" s="5">
        <v>37257.715972222199</v>
      </c>
      <c r="AE766" s="5">
        <v>37315.715972222199</v>
      </c>
    </row>
    <row r="767" spans="1:31" x14ac:dyDescent="0.25">
      <c r="A767" s="71">
        <f t="shared" si="72"/>
        <v>37047</v>
      </c>
      <c r="B767" s="71" t="str">
        <f t="shared" si="73"/>
        <v>US East Power</v>
      </c>
      <c r="C767" s="72">
        <f t="shared" si="74"/>
        <v>1600</v>
      </c>
      <c r="D767" s="72">
        <f t="shared" si="75"/>
        <v>8</v>
      </c>
      <c r="E767" s="3">
        <v>1341912</v>
      </c>
      <c r="F767" s="5">
        <v>37047.434120370403</v>
      </c>
      <c r="G767" t="s">
        <v>467</v>
      </c>
      <c r="H767" t="s">
        <v>238</v>
      </c>
      <c r="I767" t="s">
        <v>649</v>
      </c>
      <c r="K767" t="s">
        <v>650</v>
      </c>
      <c r="L767" t="s">
        <v>690</v>
      </c>
      <c r="M767">
        <v>52659</v>
      </c>
      <c r="N767" t="s">
        <v>324</v>
      </c>
      <c r="P767" s="7">
        <v>50</v>
      </c>
      <c r="R767" t="s">
        <v>653</v>
      </c>
      <c r="S767" t="s">
        <v>654</v>
      </c>
      <c r="T767" s="11">
        <v>42</v>
      </c>
      <c r="U767" t="s">
        <v>249</v>
      </c>
      <c r="V767" t="s">
        <v>600</v>
      </c>
      <c r="W767" t="s">
        <v>401</v>
      </c>
      <c r="X767" t="s">
        <v>658</v>
      </c>
      <c r="Y767" t="s">
        <v>659</v>
      </c>
      <c r="Z767" t="s">
        <v>660</v>
      </c>
      <c r="AB767">
        <v>633061.1</v>
      </c>
      <c r="AC767">
        <v>26428</v>
      </c>
      <c r="AD767" s="5">
        <v>37049.875011574099</v>
      </c>
      <c r="AE767" s="5">
        <v>37050.875011574099</v>
      </c>
    </row>
    <row r="768" spans="1:31" x14ac:dyDescent="0.25">
      <c r="A768" s="71">
        <f t="shared" si="72"/>
        <v>37047</v>
      </c>
      <c r="B768" s="71" t="str">
        <f t="shared" si="73"/>
        <v>Natural Gas</v>
      </c>
      <c r="C768" s="72">
        <f t="shared" si="74"/>
        <v>3075000</v>
      </c>
      <c r="D768" s="72">
        <f t="shared" si="75"/>
        <v>768.75</v>
      </c>
      <c r="E768" s="3">
        <v>1342434</v>
      </c>
      <c r="F768" s="5">
        <v>37047.466249999998</v>
      </c>
      <c r="G768" t="s">
        <v>719</v>
      </c>
      <c r="H768" t="s">
        <v>734</v>
      </c>
      <c r="I768" t="s">
        <v>649</v>
      </c>
      <c r="K768" t="s">
        <v>679</v>
      </c>
      <c r="L768" t="s">
        <v>680</v>
      </c>
      <c r="M768">
        <v>51809</v>
      </c>
      <c r="N768" t="s">
        <v>334</v>
      </c>
      <c r="P768" s="7">
        <v>25000</v>
      </c>
      <c r="R768" t="s">
        <v>682</v>
      </c>
      <c r="S768" t="s">
        <v>654</v>
      </c>
      <c r="T768" s="11">
        <v>-2.2499999999999999E-2</v>
      </c>
      <c r="U768" t="s">
        <v>760</v>
      </c>
      <c r="V768" t="s">
        <v>926</v>
      </c>
      <c r="W768" t="s">
        <v>927</v>
      </c>
      <c r="X768" t="s">
        <v>686</v>
      </c>
      <c r="Y768" t="s">
        <v>659</v>
      </c>
      <c r="Z768" t="s">
        <v>687</v>
      </c>
      <c r="AA768">
        <v>96045266</v>
      </c>
      <c r="AB768" t="s">
        <v>335</v>
      </c>
      <c r="AC768">
        <v>53350</v>
      </c>
      <c r="AD768" s="5">
        <v>37073</v>
      </c>
      <c r="AE768" s="5">
        <v>37195</v>
      </c>
    </row>
    <row r="769" spans="1:31" x14ac:dyDescent="0.25">
      <c r="A769" s="71">
        <f t="shared" si="72"/>
        <v>37047</v>
      </c>
      <c r="B769" s="71" t="str">
        <f t="shared" si="73"/>
        <v>US East Power</v>
      </c>
      <c r="C769" s="72">
        <f t="shared" si="74"/>
        <v>4000</v>
      </c>
      <c r="D769" s="72">
        <f t="shared" si="75"/>
        <v>20</v>
      </c>
      <c r="E769" s="3">
        <v>1342666</v>
      </c>
      <c r="F769" s="5">
        <v>37047.488368055601</v>
      </c>
      <c r="G769" t="s">
        <v>814</v>
      </c>
      <c r="H769" t="s">
        <v>648</v>
      </c>
      <c r="I769" t="s">
        <v>649</v>
      </c>
      <c r="K769" t="s">
        <v>650</v>
      </c>
      <c r="L769" t="s">
        <v>690</v>
      </c>
      <c r="M769">
        <v>29089</v>
      </c>
      <c r="N769" t="s">
        <v>602</v>
      </c>
      <c r="O769" s="7">
        <v>50</v>
      </c>
      <c r="R769" t="s">
        <v>653</v>
      </c>
      <c r="S769" t="s">
        <v>654</v>
      </c>
      <c r="T769" s="11">
        <v>39</v>
      </c>
      <c r="U769" t="s">
        <v>373</v>
      </c>
      <c r="V769" t="s">
        <v>710</v>
      </c>
      <c r="W769" t="s">
        <v>711</v>
      </c>
      <c r="X769" t="s">
        <v>658</v>
      </c>
      <c r="Y769" t="s">
        <v>659</v>
      </c>
      <c r="Z769" t="s">
        <v>660</v>
      </c>
      <c r="AA769">
        <v>96057479</v>
      </c>
      <c r="AB769">
        <v>633231.1</v>
      </c>
      <c r="AC769">
        <v>55134</v>
      </c>
      <c r="AD769" s="5">
        <v>37053.875011574099</v>
      </c>
      <c r="AE769" s="5">
        <v>37057.875011574099</v>
      </c>
    </row>
    <row r="770" spans="1:31" x14ac:dyDescent="0.25">
      <c r="A770" s="71">
        <f t="shared" si="72"/>
        <v>37047</v>
      </c>
      <c r="B770" s="71" t="str">
        <f t="shared" si="73"/>
        <v>US East Power</v>
      </c>
      <c r="C770" s="72">
        <f t="shared" si="74"/>
        <v>1600</v>
      </c>
      <c r="D770" s="72">
        <f t="shared" si="75"/>
        <v>8</v>
      </c>
      <c r="E770" s="3">
        <v>1342725</v>
      </c>
      <c r="F770" s="5">
        <v>37047.492881944403</v>
      </c>
      <c r="G770" t="s">
        <v>727</v>
      </c>
      <c r="H770" t="s">
        <v>648</v>
      </c>
      <c r="I770" t="s">
        <v>649</v>
      </c>
      <c r="K770" t="s">
        <v>650</v>
      </c>
      <c r="L770" t="s">
        <v>690</v>
      </c>
      <c r="M770">
        <v>29085</v>
      </c>
      <c r="N770" t="s">
        <v>336</v>
      </c>
      <c r="O770" s="7">
        <v>50</v>
      </c>
      <c r="R770" t="s">
        <v>653</v>
      </c>
      <c r="S770" t="s">
        <v>654</v>
      </c>
      <c r="T770" s="11">
        <v>29.25</v>
      </c>
      <c r="U770" t="s">
        <v>373</v>
      </c>
      <c r="V770" t="s">
        <v>710</v>
      </c>
      <c r="W770" t="s">
        <v>711</v>
      </c>
      <c r="X770" t="s">
        <v>658</v>
      </c>
      <c r="Y770" t="s">
        <v>659</v>
      </c>
      <c r="Z770" t="s">
        <v>660</v>
      </c>
      <c r="AB770">
        <v>633257.1</v>
      </c>
      <c r="AC770">
        <v>3246</v>
      </c>
      <c r="AD770" s="5">
        <v>37049.875011574099</v>
      </c>
      <c r="AE770" s="5">
        <v>37050.875011574099</v>
      </c>
    </row>
    <row r="771" spans="1:31" x14ac:dyDescent="0.25">
      <c r="A771" s="71">
        <f t="shared" si="72"/>
        <v>37047</v>
      </c>
      <c r="B771" s="71" t="str">
        <f t="shared" si="73"/>
        <v>US West Power</v>
      </c>
      <c r="C771" s="72">
        <f t="shared" si="74"/>
        <v>12000</v>
      </c>
      <c r="D771" s="72">
        <f t="shared" si="75"/>
        <v>90</v>
      </c>
      <c r="E771" s="3">
        <v>1342884</v>
      </c>
      <c r="F771" s="5">
        <v>37047.514652777798</v>
      </c>
      <c r="G771" t="s">
        <v>814</v>
      </c>
      <c r="H771" t="s">
        <v>648</v>
      </c>
      <c r="I771" t="s">
        <v>649</v>
      </c>
      <c r="K771" t="s">
        <v>650</v>
      </c>
      <c r="L771" t="s">
        <v>651</v>
      </c>
      <c r="M771">
        <v>40715</v>
      </c>
      <c r="N771" t="s">
        <v>10</v>
      </c>
      <c r="P771" s="7">
        <v>25</v>
      </c>
      <c r="R771" t="s">
        <v>653</v>
      </c>
      <c r="S771" t="s">
        <v>654</v>
      </c>
      <c r="T771" s="11">
        <v>145</v>
      </c>
      <c r="U771" t="s">
        <v>378</v>
      </c>
      <c r="V771" t="s">
        <v>11</v>
      </c>
      <c r="W771" t="s">
        <v>657</v>
      </c>
      <c r="X771" t="s">
        <v>658</v>
      </c>
      <c r="Y771" t="s">
        <v>659</v>
      </c>
      <c r="Z771" t="s">
        <v>660</v>
      </c>
      <c r="AA771">
        <v>96057479</v>
      </c>
      <c r="AB771">
        <v>633321.1</v>
      </c>
      <c r="AC771">
        <v>55134</v>
      </c>
      <c r="AD771" s="5">
        <v>37135.875011574099</v>
      </c>
      <c r="AE771" s="5">
        <v>37164.875011574099</v>
      </c>
    </row>
    <row r="772" spans="1:31" x14ac:dyDescent="0.25">
      <c r="A772" s="71">
        <f t="shared" si="72"/>
        <v>37047</v>
      </c>
      <c r="B772" s="71" t="str">
        <f t="shared" si="73"/>
        <v>US West Power</v>
      </c>
      <c r="C772" s="72">
        <f t="shared" si="74"/>
        <v>36800</v>
      </c>
      <c r="D772" s="72">
        <f t="shared" si="75"/>
        <v>276</v>
      </c>
      <c r="E772" s="3">
        <v>1342891</v>
      </c>
      <c r="F772" s="5">
        <v>37047.516041666699</v>
      </c>
      <c r="G772" t="s">
        <v>814</v>
      </c>
      <c r="H772" t="s">
        <v>648</v>
      </c>
      <c r="I772" t="s">
        <v>649</v>
      </c>
      <c r="K772" t="s">
        <v>650</v>
      </c>
      <c r="L772" t="s">
        <v>651</v>
      </c>
      <c r="M772">
        <v>30847</v>
      </c>
      <c r="N772" t="s">
        <v>42</v>
      </c>
      <c r="P772" s="7">
        <v>25</v>
      </c>
      <c r="R772" t="s">
        <v>653</v>
      </c>
      <c r="S772" t="s">
        <v>654</v>
      </c>
      <c r="T772" s="11">
        <v>82</v>
      </c>
      <c r="U772" t="s">
        <v>378</v>
      </c>
      <c r="V772" t="s">
        <v>11</v>
      </c>
      <c r="W772" t="s">
        <v>657</v>
      </c>
      <c r="X772" t="s">
        <v>658</v>
      </c>
      <c r="Y772" t="s">
        <v>659</v>
      </c>
      <c r="Z772" t="s">
        <v>660</v>
      </c>
      <c r="AA772">
        <v>96057479</v>
      </c>
      <c r="AB772">
        <v>633326.1</v>
      </c>
      <c r="AC772">
        <v>55134</v>
      </c>
      <c r="AD772" s="5">
        <v>37165.564583333296</v>
      </c>
      <c r="AE772" s="5">
        <v>37256.564583333296</v>
      </c>
    </row>
    <row r="773" spans="1:31" x14ac:dyDescent="0.25">
      <c r="A773" s="71">
        <f t="shared" si="72"/>
        <v>37047</v>
      </c>
      <c r="B773" s="71" t="str">
        <f t="shared" si="73"/>
        <v>US West Power</v>
      </c>
      <c r="C773" s="72">
        <f t="shared" si="74"/>
        <v>12400</v>
      </c>
      <c r="D773" s="72">
        <f t="shared" si="75"/>
        <v>93</v>
      </c>
      <c r="E773" s="3">
        <v>1342961</v>
      </c>
      <c r="F773" s="5">
        <v>37047.528460648202</v>
      </c>
      <c r="G773" t="s">
        <v>814</v>
      </c>
      <c r="H773" t="s">
        <v>648</v>
      </c>
      <c r="I773" t="s">
        <v>649</v>
      </c>
      <c r="K773" t="s">
        <v>650</v>
      </c>
      <c r="L773" t="s">
        <v>651</v>
      </c>
      <c r="M773">
        <v>49075</v>
      </c>
      <c r="N773" t="s">
        <v>131</v>
      </c>
      <c r="P773" s="7">
        <v>25</v>
      </c>
      <c r="R773" t="s">
        <v>653</v>
      </c>
      <c r="S773" t="s">
        <v>654</v>
      </c>
      <c r="T773" s="11">
        <v>233</v>
      </c>
      <c r="U773" t="s">
        <v>378</v>
      </c>
      <c r="V773" t="s">
        <v>11</v>
      </c>
      <c r="W773" t="s">
        <v>657</v>
      </c>
      <c r="X773" t="s">
        <v>658</v>
      </c>
      <c r="Y773" t="s">
        <v>659</v>
      </c>
      <c r="Z773" t="s">
        <v>660</v>
      </c>
      <c r="AA773">
        <v>96057479</v>
      </c>
      <c r="AB773">
        <v>633368.1</v>
      </c>
      <c r="AC773">
        <v>55134</v>
      </c>
      <c r="AD773" s="5">
        <v>37073.875011574099</v>
      </c>
      <c r="AE773" s="5">
        <v>37103.875011574099</v>
      </c>
    </row>
    <row r="774" spans="1:31" x14ac:dyDescent="0.25">
      <c r="A774" s="71">
        <f t="shared" si="72"/>
        <v>37047</v>
      </c>
      <c r="B774" s="71" t="str">
        <f t="shared" si="73"/>
        <v>Natural Gas</v>
      </c>
      <c r="C774" s="72">
        <f t="shared" si="74"/>
        <v>310000</v>
      </c>
      <c r="D774" s="72">
        <f t="shared" si="75"/>
        <v>77.5</v>
      </c>
      <c r="E774" s="3">
        <v>1343228</v>
      </c>
      <c r="F774" s="5">
        <v>37047.557569444398</v>
      </c>
      <c r="G774" t="s">
        <v>712</v>
      </c>
      <c r="H774" t="s">
        <v>198</v>
      </c>
      <c r="I774" t="s">
        <v>649</v>
      </c>
      <c r="K774" t="s">
        <v>679</v>
      </c>
      <c r="L774" t="s">
        <v>680</v>
      </c>
      <c r="M774">
        <v>34001</v>
      </c>
      <c r="N774" t="s">
        <v>337</v>
      </c>
      <c r="P774" s="7">
        <v>10000</v>
      </c>
      <c r="R774" t="s">
        <v>682</v>
      </c>
      <c r="S774" t="s">
        <v>654</v>
      </c>
      <c r="T774" s="11">
        <v>3.7499999999999999E-2</v>
      </c>
      <c r="U774" t="s">
        <v>386</v>
      </c>
      <c r="V774" t="s">
        <v>776</v>
      </c>
      <c r="W774" t="s">
        <v>777</v>
      </c>
      <c r="X774" t="s">
        <v>686</v>
      </c>
      <c r="Y774" t="s">
        <v>659</v>
      </c>
      <c r="Z774" t="s">
        <v>687</v>
      </c>
      <c r="AA774">
        <v>96018986</v>
      </c>
      <c r="AB774" t="s">
        <v>338</v>
      </c>
      <c r="AC774">
        <v>49747</v>
      </c>
      <c r="AD774" s="5">
        <v>37104</v>
      </c>
      <c r="AE774" s="5">
        <v>37134</v>
      </c>
    </row>
    <row r="775" spans="1:31" x14ac:dyDescent="0.25">
      <c r="A775" s="71">
        <f t="shared" si="72"/>
        <v>37047</v>
      </c>
      <c r="B775" s="71" t="str">
        <f t="shared" si="73"/>
        <v>US East Power</v>
      </c>
      <c r="C775" s="72">
        <f t="shared" si="74"/>
        <v>4000</v>
      </c>
      <c r="D775" s="72">
        <f t="shared" si="75"/>
        <v>20</v>
      </c>
      <c r="E775" s="3">
        <v>1343274</v>
      </c>
      <c r="F775" s="5">
        <v>37047.563090277799</v>
      </c>
      <c r="G775" t="s">
        <v>321</v>
      </c>
      <c r="H775" t="s">
        <v>238</v>
      </c>
      <c r="I775" t="s">
        <v>649</v>
      </c>
      <c r="K775" t="s">
        <v>650</v>
      </c>
      <c r="L775" t="s">
        <v>690</v>
      </c>
      <c r="M775">
        <v>25667</v>
      </c>
      <c r="N775" t="s">
        <v>443</v>
      </c>
      <c r="O775" s="7">
        <v>50</v>
      </c>
      <c r="R775" t="s">
        <v>653</v>
      </c>
      <c r="S775" t="s">
        <v>654</v>
      </c>
      <c r="T775" s="11">
        <v>40</v>
      </c>
      <c r="U775" t="s">
        <v>415</v>
      </c>
      <c r="V775" t="s">
        <v>76</v>
      </c>
      <c r="W775" t="s">
        <v>251</v>
      </c>
      <c r="X775" t="s">
        <v>658</v>
      </c>
      <c r="Y775" t="s">
        <v>659</v>
      </c>
      <c r="Z775" t="s">
        <v>660</v>
      </c>
      <c r="AA775">
        <v>96004358</v>
      </c>
      <c r="AB775">
        <v>633459.1</v>
      </c>
      <c r="AC775">
        <v>58177</v>
      </c>
      <c r="AD775" s="5">
        <v>37053.875011574099</v>
      </c>
      <c r="AE775" s="5">
        <v>37057.875011574099</v>
      </c>
    </row>
    <row r="776" spans="1:31" x14ac:dyDescent="0.25">
      <c r="A776" s="71">
        <f t="shared" si="72"/>
        <v>37047</v>
      </c>
      <c r="B776" s="71" t="str">
        <f t="shared" si="73"/>
        <v>Natural Gas</v>
      </c>
      <c r="C776" s="72">
        <f t="shared" si="74"/>
        <v>310000</v>
      </c>
      <c r="D776" s="72">
        <f t="shared" si="75"/>
        <v>77.5</v>
      </c>
      <c r="E776" s="3">
        <v>1343527</v>
      </c>
      <c r="F776" s="5">
        <v>37047.590902777803</v>
      </c>
      <c r="G776" t="s">
        <v>728</v>
      </c>
      <c r="H776" t="s">
        <v>734</v>
      </c>
      <c r="I776" t="s">
        <v>649</v>
      </c>
      <c r="K776" t="s">
        <v>679</v>
      </c>
      <c r="L776" t="s">
        <v>680</v>
      </c>
      <c r="M776">
        <v>36137</v>
      </c>
      <c r="N776" t="s">
        <v>339</v>
      </c>
      <c r="O776" s="7">
        <v>10000</v>
      </c>
      <c r="R776" t="s">
        <v>682</v>
      </c>
      <c r="S776" t="s">
        <v>654</v>
      </c>
      <c r="T776" s="11">
        <v>-0.11</v>
      </c>
      <c r="U776" t="s">
        <v>760</v>
      </c>
      <c r="V776" t="s">
        <v>761</v>
      </c>
      <c r="W776" t="s">
        <v>762</v>
      </c>
      <c r="X776" t="s">
        <v>686</v>
      </c>
      <c r="Y776" t="s">
        <v>659</v>
      </c>
      <c r="Z776" t="s">
        <v>687</v>
      </c>
      <c r="AA776">
        <v>96000103</v>
      </c>
      <c r="AB776" t="s">
        <v>340</v>
      </c>
      <c r="AC776">
        <v>65268</v>
      </c>
      <c r="AD776" s="5">
        <v>37073.875011574099</v>
      </c>
      <c r="AE776" s="5">
        <v>37103.875011574099</v>
      </c>
    </row>
    <row r="777" spans="1:31" x14ac:dyDescent="0.25">
      <c r="A777" s="71">
        <f t="shared" si="72"/>
        <v>37047</v>
      </c>
      <c r="B777" s="71" t="str">
        <f t="shared" si="73"/>
        <v>US East Power</v>
      </c>
      <c r="C777" s="72">
        <f t="shared" si="74"/>
        <v>1600</v>
      </c>
      <c r="D777" s="72">
        <f t="shared" si="75"/>
        <v>8</v>
      </c>
      <c r="E777" s="3">
        <v>1343581</v>
      </c>
      <c r="F777" s="5">
        <v>37047.598622685196</v>
      </c>
      <c r="G777" t="s">
        <v>467</v>
      </c>
      <c r="H777" t="s">
        <v>238</v>
      </c>
      <c r="I777" t="s">
        <v>649</v>
      </c>
      <c r="K777" t="s">
        <v>650</v>
      </c>
      <c r="L777" t="s">
        <v>690</v>
      </c>
      <c r="M777">
        <v>52659</v>
      </c>
      <c r="N777" t="s">
        <v>324</v>
      </c>
      <c r="P777" s="7">
        <v>50</v>
      </c>
      <c r="R777" t="s">
        <v>653</v>
      </c>
      <c r="S777" t="s">
        <v>654</v>
      </c>
      <c r="T777" s="11">
        <v>42</v>
      </c>
      <c r="U777" t="s">
        <v>249</v>
      </c>
      <c r="V777" t="s">
        <v>600</v>
      </c>
      <c r="W777" t="s">
        <v>401</v>
      </c>
      <c r="X777" t="s">
        <v>658</v>
      </c>
      <c r="Y777" t="s">
        <v>659</v>
      </c>
      <c r="Z777" t="s">
        <v>660</v>
      </c>
      <c r="AB777">
        <v>633583.1</v>
      </c>
      <c r="AC777">
        <v>26428</v>
      </c>
      <c r="AD777" s="5">
        <v>37049.875011574099</v>
      </c>
      <c r="AE777" s="5">
        <v>37050.875011574099</v>
      </c>
    </row>
    <row r="778" spans="1:31" x14ac:dyDescent="0.25">
      <c r="A778" s="71">
        <f t="shared" si="72"/>
        <v>37047</v>
      </c>
      <c r="B778" s="71" t="str">
        <f t="shared" si="73"/>
        <v>US East Power</v>
      </c>
      <c r="C778" s="72">
        <f t="shared" si="74"/>
        <v>1600</v>
      </c>
      <c r="D778" s="72">
        <f t="shared" si="75"/>
        <v>8</v>
      </c>
      <c r="E778" s="3">
        <v>1343604</v>
      </c>
      <c r="F778" s="5">
        <v>37047.604942129597</v>
      </c>
      <c r="G778" t="s">
        <v>467</v>
      </c>
      <c r="H778" t="s">
        <v>238</v>
      </c>
      <c r="I778" t="s">
        <v>649</v>
      </c>
      <c r="K778" t="s">
        <v>650</v>
      </c>
      <c r="L778" t="s">
        <v>690</v>
      </c>
      <c r="M778">
        <v>52659</v>
      </c>
      <c r="N778" t="s">
        <v>324</v>
      </c>
      <c r="P778" s="7">
        <v>50</v>
      </c>
      <c r="R778" t="s">
        <v>653</v>
      </c>
      <c r="S778" t="s">
        <v>654</v>
      </c>
      <c r="T778" s="11">
        <v>41.5</v>
      </c>
      <c r="U778" t="s">
        <v>249</v>
      </c>
      <c r="V778" t="s">
        <v>600</v>
      </c>
      <c r="W778" t="s">
        <v>401</v>
      </c>
      <c r="X778" t="s">
        <v>658</v>
      </c>
      <c r="Y778" t="s">
        <v>659</v>
      </c>
      <c r="Z778" t="s">
        <v>660</v>
      </c>
      <c r="AB778">
        <v>633607.1</v>
      </c>
      <c r="AC778">
        <v>26428</v>
      </c>
      <c r="AD778" s="5">
        <v>37049.875011574099</v>
      </c>
      <c r="AE778" s="5">
        <v>37050.875011574099</v>
      </c>
    </row>
    <row r="779" spans="1:31" x14ac:dyDescent="0.25">
      <c r="A779" s="71">
        <f t="shared" si="72"/>
        <v>37047</v>
      </c>
      <c r="B779" s="71" t="str">
        <f t="shared" si="73"/>
        <v>US East Power</v>
      </c>
      <c r="C779" s="72">
        <f t="shared" si="74"/>
        <v>24800</v>
      </c>
      <c r="D779" s="72">
        <f t="shared" si="75"/>
        <v>124</v>
      </c>
      <c r="E779" s="3">
        <v>1343612</v>
      </c>
      <c r="F779" s="5">
        <v>37047.606076388904</v>
      </c>
      <c r="G779" t="s">
        <v>814</v>
      </c>
      <c r="H779" t="s">
        <v>734</v>
      </c>
      <c r="I779" t="s">
        <v>649</v>
      </c>
      <c r="K779" t="s">
        <v>650</v>
      </c>
      <c r="L779" t="s">
        <v>690</v>
      </c>
      <c r="M779">
        <v>36462</v>
      </c>
      <c r="N779" t="s">
        <v>341</v>
      </c>
      <c r="O779" s="7">
        <v>50</v>
      </c>
      <c r="R779" t="s">
        <v>653</v>
      </c>
      <c r="S779" t="s">
        <v>654</v>
      </c>
      <c r="T779" s="11">
        <v>82.25</v>
      </c>
      <c r="U779" t="s">
        <v>587</v>
      </c>
      <c r="V779" t="s">
        <v>739</v>
      </c>
      <c r="W779" t="s">
        <v>740</v>
      </c>
      <c r="X779" t="s">
        <v>658</v>
      </c>
      <c r="Y779" t="s">
        <v>659</v>
      </c>
      <c r="Z779" t="s">
        <v>660</v>
      </c>
      <c r="AA779">
        <v>96057479</v>
      </c>
      <c r="AB779">
        <v>633609.1</v>
      </c>
      <c r="AC779">
        <v>55134</v>
      </c>
      <c r="AD779" s="5">
        <v>37073.875011574099</v>
      </c>
      <c r="AE779" s="5">
        <v>37103.875011574099</v>
      </c>
    </row>
    <row r="780" spans="1:31" x14ac:dyDescent="0.25">
      <c r="A780" s="71">
        <f t="shared" si="72"/>
        <v>37047</v>
      </c>
      <c r="B780" s="71" t="str">
        <f t="shared" si="73"/>
        <v>US East Power</v>
      </c>
      <c r="C780" s="72">
        <f t="shared" si="74"/>
        <v>24800</v>
      </c>
      <c r="D780" s="72">
        <f t="shared" si="75"/>
        <v>124</v>
      </c>
      <c r="E780" s="3">
        <v>1343627</v>
      </c>
      <c r="F780" s="5">
        <v>37047.608240740701</v>
      </c>
      <c r="G780" t="s">
        <v>79</v>
      </c>
      <c r="H780" t="s">
        <v>734</v>
      </c>
      <c r="I780" t="s">
        <v>649</v>
      </c>
      <c r="K780" t="s">
        <v>650</v>
      </c>
      <c r="L780" t="s">
        <v>690</v>
      </c>
      <c r="M780">
        <v>36462</v>
      </c>
      <c r="N780" t="s">
        <v>341</v>
      </c>
      <c r="P780" s="7">
        <v>50</v>
      </c>
      <c r="R780" t="s">
        <v>653</v>
      </c>
      <c r="S780" t="s">
        <v>654</v>
      </c>
      <c r="T780" s="11">
        <v>82.25</v>
      </c>
      <c r="U780" t="s">
        <v>766</v>
      </c>
      <c r="V780" t="s">
        <v>739</v>
      </c>
      <c r="W780" t="s">
        <v>740</v>
      </c>
      <c r="X780" t="s">
        <v>658</v>
      </c>
      <c r="Y780" t="s">
        <v>659</v>
      </c>
      <c r="Z780" t="s">
        <v>660</v>
      </c>
      <c r="AB780">
        <v>633624.1</v>
      </c>
      <c r="AC780">
        <v>27457</v>
      </c>
      <c r="AD780" s="5">
        <v>37073.875011574099</v>
      </c>
      <c r="AE780" s="5">
        <v>37103.875011574099</v>
      </c>
    </row>
    <row r="781" spans="1:31" x14ac:dyDescent="0.25">
      <c r="A781" s="71">
        <f t="shared" si="72"/>
        <v>37047</v>
      </c>
      <c r="B781" s="71" t="str">
        <f t="shared" si="73"/>
        <v>US East Power</v>
      </c>
      <c r="C781" s="72">
        <f t="shared" si="74"/>
        <v>47200</v>
      </c>
      <c r="D781" s="72">
        <f t="shared" si="75"/>
        <v>236</v>
      </c>
      <c r="E781" s="3">
        <v>1343650</v>
      </c>
      <c r="F781" s="5">
        <v>37047.615034722199</v>
      </c>
      <c r="G781" t="s">
        <v>814</v>
      </c>
      <c r="H781" t="s">
        <v>734</v>
      </c>
      <c r="I781" t="s">
        <v>649</v>
      </c>
      <c r="K781" t="s">
        <v>650</v>
      </c>
      <c r="L781" t="s">
        <v>690</v>
      </c>
      <c r="M781">
        <v>33302</v>
      </c>
      <c r="N781" t="s">
        <v>556</v>
      </c>
      <c r="O781" s="7">
        <v>50</v>
      </c>
      <c r="R781" t="s">
        <v>653</v>
      </c>
      <c r="S781" t="s">
        <v>654</v>
      </c>
      <c r="T781" s="11">
        <v>59</v>
      </c>
      <c r="U781" t="s">
        <v>781</v>
      </c>
      <c r="V781" t="s">
        <v>848</v>
      </c>
      <c r="W781" t="s">
        <v>694</v>
      </c>
      <c r="X781" t="s">
        <v>658</v>
      </c>
      <c r="Y781" t="s">
        <v>659</v>
      </c>
      <c r="Z781" t="s">
        <v>660</v>
      </c>
      <c r="AA781">
        <v>96057479</v>
      </c>
      <c r="AB781">
        <v>633640.1</v>
      </c>
      <c r="AC781">
        <v>55134</v>
      </c>
      <c r="AD781" s="5">
        <v>37257.715972222199</v>
      </c>
      <c r="AE781" s="5">
        <v>37315.715972222199</v>
      </c>
    </row>
    <row r="782" spans="1:31" x14ac:dyDescent="0.25">
      <c r="A782" s="71">
        <f t="shared" si="72"/>
        <v>37047</v>
      </c>
      <c r="B782" s="71" t="str">
        <f t="shared" si="73"/>
        <v>US East Power</v>
      </c>
      <c r="C782" s="72">
        <f t="shared" si="74"/>
        <v>800</v>
      </c>
      <c r="D782" s="72">
        <f t="shared" si="75"/>
        <v>4</v>
      </c>
      <c r="E782" s="3">
        <v>1343668</v>
      </c>
      <c r="F782" s="5">
        <v>37047.6186689815</v>
      </c>
      <c r="G782" t="s">
        <v>727</v>
      </c>
      <c r="H782" t="s">
        <v>648</v>
      </c>
      <c r="I782" t="s">
        <v>649</v>
      </c>
      <c r="K782" t="s">
        <v>650</v>
      </c>
      <c r="L782" t="s">
        <v>690</v>
      </c>
      <c r="M782">
        <v>29080</v>
      </c>
      <c r="N782" t="s">
        <v>342</v>
      </c>
      <c r="O782" s="7">
        <v>50</v>
      </c>
      <c r="R782" t="s">
        <v>653</v>
      </c>
      <c r="S782" t="s">
        <v>654</v>
      </c>
      <c r="T782" s="11">
        <v>34.799999999999997</v>
      </c>
      <c r="U782" t="s">
        <v>375</v>
      </c>
      <c r="V782" t="s">
        <v>693</v>
      </c>
      <c r="W782" t="s">
        <v>706</v>
      </c>
      <c r="X782" t="s">
        <v>658</v>
      </c>
      <c r="Y782" t="s">
        <v>659</v>
      </c>
      <c r="Z782" t="s">
        <v>660</v>
      </c>
      <c r="AB782">
        <v>633663.1</v>
      </c>
      <c r="AC782">
        <v>3246</v>
      </c>
      <c r="AD782" s="5">
        <v>37049.875011574099</v>
      </c>
      <c r="AE782" s="5">
        <v>37049.875011574099</v>
      </c>
    </row>
    <row r="783" spans="1:31" x14ac:dyDescent="0.25">
      <c r="A783" s="71">
        <f t="shared" si="72"/>
        <v>37047</v>
      </c>
      <c r="B783" s="71" t="str">
        <f t="shared" si="73"/>
        <v>US East Power</v>
      </c>
      <c r="C783" s="72">
        <f t="shared" si="74"/>
        <v>24800</v>
      </c>
      <c r="D783" s="72">
        <f t="shared" si="75"/>
        <v>124</v>
      </c>
      <c r="E783" s="3">
        <v>1343672</v>
      </c>
      <c r="F783" s="5">
        <v>37047.620428240698</v>
      </c>
      <c r="G783" t="s">
        <v>814</v>
      </c>
      <c r="H783" t="s">
        <v>734</v>
      </c>
      <c r="I783" t="s">
        <v>649</v>
      </c>
      <c r="K783" t="s">
        <v>650</v>
      </c>
      <c r="L783" t="s">
        <v>690</v>
      </c>
      <c r="M783">
        <v>36463</v>
      </c>
      <c r="N783" t="s">
        <v>343</v>
      </c>
      <c r="O783" s="7">
        <v>50</v>
      </c>
      <c r="R783" t="s">
        <v>653</v>
      </c>
      <c r="S783" t="s">
        <v>654</v>
      </c>
      <c r="T783" s="11">
        <v>71.25</v>
      </c>
      <c r="U783" t="s">
        <v>597</v>
      </c>
      <c r="V783" t="s">
        <v>739</v>
      </c>
      <c r="W783" t="s">
        <v>740</v>
      </c>
      <c r="X783" t="s">
        <v>658</v>
      </c>
      <c r="Y783" t="s">
        <v>659</v>
      </c>
      <c r="Z783" t="s">
        <v>660</v>
      </c>
      <c r="AA783">
        <v>96057479</v>
      </c>
      <c r="AB783">
        <v>633672.1</v>
      </c>
      <c r="AC783">
        <v>55134</v>
      </c>
      <c r="AD783" s="5">
        <v>37104.875011574099</v>
      </c>
      <c r="AE783" s="5">
        <v>37134.875011574099</v>
      </c>
    </row>
    <row r="784" spans="1:31" x14ac:dyDescent="0.25">
      <c r="A784" s="71">
        <f t="shared" si="72"/>
        <v>37047</v>
      </c>
      <c r="B784" s="71" t="str">
        <f t="shared" si="73"/>
        <v>US West Power</v>
      </c>
      <c r="C784" s="72">
        <f t="shared" si="74"/>
        <v>9600</v>
      </c>
      <c r="D784" s="72">
        <f t="shared" si="75"/>
        <v>72</v>
      </c>
      <c r="E784" s="3">
        <v>1343730</v>
      </c>
      <c r="F784" s="5">
        <v>37047.636354166701</v>
      </c>
      <c r="G784" t="s">
        <v>246</v>
      </c>
      <c r="H784" t="s">
        <v>734</v>
      </c>
      <c r="I784" t="s">
        <v>649</v>
      </c>
      <c r="K784" t="s">
        <v>650</v>
      </c>
      <c r="L784" t="s">
        <v>651</v>
      </c>
      <c r="M784">
        <v>10630</v>
      </c>
      <c r="N784" t="s">
        <v>344</v>
      </c>
      <c r="O784" s="7">
        <v>25</v>
      </c>
      <c r="R784" t="s">
        <v>653</v>
      </c>
      <c r="S784" t="s">
        <v>654</v>
      </c>
      <c r="T784" s="11">
        <v>100</v>
      </c>
      <c r="U784" t="s">
        <v>412</v>
      </c>
      <c r="V784" t="s">
        <v>29</v>
      </c>
      <c r="W784" t="s">
        <v>30</v>
      </c>
      <c r="X784" t="s">
        <v>658</v>
      </c>
      <c r="Y784" t="s">
        <v>659</v>
      </c>
      <c r="Z784" t="s">
        <v>660</v>
      </c>
      <c r="AA784">
        <v>95001154</v>
      </c>
      <c r="AB784">
        <v>633784.1</v>
      </c>
      <c r="AC784">
        <v>2482</v>
      </c>
      <c r="AD784" s="5">
        <v>37049.875011574099</v>
      </c>
      <c r="AE784" s="5">
        <v>37072.875011574099</v>
      </c>
    </row>
    <row r="785" spans="1:31" x14ac:dyDescent="0.25">
      <c r="A785" s="71">
        <f t="shared" si="72"/>
        <v>37047</v>
      </c>
      <c r="B785" s="71" t="str">
        <f t="shared" si="73"/>
        <v>Natural Gas</v>
      </c>
      <c r="C785" s="72">
        <f t="shared" si="74"/>
        <v>755000</v>
      </c>
      <c r="D785" s="72">
        <f t="shared" si="75"/>
        <v>188.75</v>
      </c>
      <c r="E785" s="3">
        <v>1343750</v>
      </c>
      <c r="F785" s="5">
        <v>37047.643912036998</v>
      </c>
      <c r="G785" t="s">
        <v>888</v>
      </c>
      <c r="H785" t="s">
        <v>734</v>
      </c>
      <c r="I785" t="s">
        <v>649</v>
      </c>
      <c r="K785" t="s">
        <v>679</v>
      </c>
      <c r="L785" t="s">
        <v>445</v>
      </c>
      <c r="M785">
        <v>45251</v>
      </c>
      <c r="N785" t="s">
        <v>345</v>
      </c>
      <c r="P785" s="7">
        <v>5000</v>
      </c>
      <c r="R785" t="s">
        <v>682</v>
      </c>
      <c r="S785" t="s">
        <v>654</v>
      </c>
      <c r="T785" s="11">
        <v>2.5000000000000001E-3</v>
      </c>
      <c r="U785" t="s">
        <v>760</v>
      </c>
      <c r="V785" t="s">
        <v>862</v>
      </c>
      <c r="W785" t="s">
        <v>807</v>
      </c>
      <c r="X785" t="s">
        <v>857</v>
      </c>
      <c r="Y785" t="s">
        <v>659</v>
      </c>
      <c r="Z785" t="s">
        <v>687</v>
      </c>
      <c r="AB785" t="s">
        <v>346</v>
      </c>
      <c r="AC785">
        <v>53295</v>
      </c>
      <c r="AD785" s="5">
        <v>37196</v>
      </c>
      <c r="AE785" s="5">
        <v>37346</v>
      </c>
    </row>
    <row r="786" spans="1:31" x14ac:dyDescent="0.25">
      <c r="A786" s="71">
        <f t="shared" si="72"/>
        <v>37047</v>
      </c>
      <c r="B786" s="71" t="str">
        <f t="shared" si="73"/>
        <v>US East Power</v>
      </c>
      <c r="C786" s="72">
        <f t="shared" si="74"/>
        <v>24800</v>
      </c>
      <c r="D786" s="72">
        <f t="shared" si="75"/>
        <v>124</v>
      </c>
      <c r="E786" s="3">
        <v>1343760</v>
      </c>
      <c r="F786" s="5">
        <v>37047.646412037</v>
      </c>
      <c r="G786" t="s">
        <v>736</v>
      </c>
      <c r="H786" t="s">
        <v>734</v>
      </c>
      <c r="I786" t="s">
        <v>649</v>
      </c>
      <c r="K786" t="s">
        <v>650</v>
      </c>
      <c r="L786" t="s">
        <v>690</v>
      </c>
      <c r="M786">
        <v>36463</v>
      </c>
      <c r="N786" t="s">
        <v>343</v>
      </c>
      <c r="P786" s="7">
        <v>50</v>
      </c>
      <c r="R786" t="s">
        <v>653</v>
      </c>
      <c r="S786" t="s">
        <v>654</v>
      </c>
      <c r="T786" s="11">
        <v>72.25</v>
      </c>
      <c r="U786" t="s">
        <v>587</v>
      </c>
      <c r="V786" t="s">
        <v>739</v>
      </c>
      <c r="W786" t="s">
        <v>740</v>
      </c>
      <c r="X786" t="s">
        <v>658</v>
      </c>
      <c r="Y786" t="s">
        <v>659</v>
      </c>
      <c r="Z786" t="s">
        <v>660</v>
      </c>
      <c r="AA786">
        <v>96004396</v>
      </c>
      <c r="AB786">
        <v>633797.1</v>
      </c>
      <c r="AC786">
        <v>64245</v>
      </c>
      <c r="AD786" s="5">
        <v>37104.875011574099</v>
      </c>
      <c r="AE786" s="5">
        <v>37134.875011574099</v>
      </c>
    </row>
    <row r="787" spans="1:31" x14ac:dyDescent="0.25">
      <c r="A787" s="71">
        <f t="shared" ref="A787:A807" si="76">DATEVALUE(TEXT(F787, "mm/dd/yy"))</f>
        <v>37048</v>
      </c>
      <c r="B787" s="71" t="str">
        <f t="shared" ref="B787:B807" si="77">IF(K787="Power",IF(Z787="Enron Canada Corp.",LEFT(L787,9),LEFT(L787,13)),K787)</f>
        <v>US East Power</v>
      </c>
      <c r="C787" s="72">
        <f t="shared" ref="C787:C807" si="78">IF(K787="Power",((AE787-AD787+1)*16*SUM(O787:P787)),((AE787-AD787+1)*SUM(O787:P787)))</f>
        <v>24800</v>
      </c>
      <c r="D787" s="72">
        <f t="shared" ref="D787:D807" si="79">VLOOKUP(H787,$A$7:$E$12,(HLOOKUP(B787,$B$5:$E$6,2,FALSE)),FALSE)*C787</f>
        <v>124</v>
      </c>
      <c r="E787" s="3">
        <v>1344490</v>
      </c>
      <c r="F787" s="5">
        <v>37048.273252314801</v>
      </c>
      <c r="G787" t="s">
        <v>79</v>
      </c>
      <c r="H787" t="s">
        <v>734</v>
      </c>
      <c r="I787" t="s">
        <v>649</v>
      </c>
      <c r="K787" t="s">
        <v>650</v>
      </c>
      <c r="L787" t="s">
        <v>690</v>
      </c>
      <c r="M787">
        <v>36462</v>
      </c>
      <c r="N787" t="s">
        <v>341</v>
      </c>
      <c r="P787" s="7">
        <v>50</v>
      </c>
      <c r="R787" t="s">
        <v>653</v>
      </c>
      <c r="S787" t="s">
        <v>654</v>
      </c>
      <c r="T787" s="11">
        <v>80</v>
      </c>
      <c r="U787" t="s">
        <v>587</v>
      </c>
      <c r="V787" t="s">
        <v>739</v>
      </c>
      <c r="W787" t="s">
        <v>740</v>
      </c>
      <c r="X787" t="s">
        <v>658</v>
      </c>
      <c r="Y787" t="s">
        <v>659</v>
      </c>
      <c r="Z787" t="s">
        <v>660</v>
      </c>
      <c r="AB787">
        <v>633985.1</v>
      </c>
      <c r="AC787">
        <v>27457</v>
      </c>
      <c r="AD787" s="5">
        <v>37073.875011574099</v>
      </c>
      <c r="AE787" s="5">
        <v>37103.875011574099</v>
      </c>
    </row>
    <row r="788" spans="1:31" x14ac:dyDescent="0.25">
      <c r="A788" s="71">
        <f t="shared" si="76"/>
        <v>37048</v>
      </c>
      <c r="B788" s="71" t="str">
        <f t="shared" si="77"/>
        <v>US East Power</v>
      </c>
      <c r="C788" s="72">
        <f t="shared" si="78"/>
        <v>24800</v>
      </c>
      <c r="D788" s="72">
        <f t="shared" si="79"/>
        <v>124</v>
      </c>
      <c r="E788" s="3">
        <v>1344491</v>
      </c>
      <c r="F788" s="5">
        <v>37048.273287037002</v>
      </c>
      <c r="G788" t="s">
        <v>79</v>
      </c>
      <c r="H788" t="s">
        <v>734</v>
      </c>
      <c r="I788" t="s">
        <v>649</v>
      </c>
      <c r="K788" t="s">
        <v>650</v>
      </c>
      <c r="L788" t="s">
        <v>690</v>
      </c>
      <c r="M788">
        <v>36483</v>
      </c>
      <c r="N788" t="s">
        <v>152</v>
      </c>
      <c r="O788" s="7">
        <v>50</v>
      </c>
      <c r="R788" t="s">
        <v>653</v>
      </c>
      <c r="S788" t="s">
        <v>654</v>
      </c>
      <c r="T788" s="11">
        <v>78.5</v>
      </c>
      <c r="U788" t="s">
        <v>766</v>
      </c>
      <c r="V788" t="s">
        <v>730</v>
      </c>
      <c r="W788" t="s">
        <v>711</v>
      </c>
      <c r="X788" t="s">
        <v>658</v>
      </c>
      <c r="Y788" t="s">
        <v>659</v>
      </c>
      <c r="Z788" t="s">
        <v>660</v>
      </c>
      <c r="AB788">
        <v>633986.1</v>
      </c>
      <c r="AC788">
        <v>27457</v>
      </c>
      <c r="AD788" s="5">
        <v>37073.875011574099</v>
      </c>
      <c r="AE788" s="5">
        <v>37103.875011574099</v>
      </c>
    </row>
    <row r="789" spans="1:31" x14ac:dyDescent="0.25">
      <c r="A789" s="71">
        <f t="shared" si="76"/>
        <v>37048</v>
      </c>
      <c r="B789" s="71" t="str">
        <f t="shared" si="77"/>
        <v>US East Power</v>
      </c>
      <c r="C789" s="72">
        <f t="shared" si="78"/>
        <v>24800</v>
      </c>
      <c r="D789" s="72">
        <f t="shared" si="79"/>
        <v>124</v>
      </c>
      <c r="E789" s="3">
        <v>1344607</v>
      </c>
      <c r="F789" s="5">
        <v>37048.286655092597</v>
      </c>
      <c r="G789" t="s">
        <v>661</v>
      </c>
      <c r="H789" t="s">
        <v>238</v>
      </c>
      <c r="I789" t="s">
        <v>649</v>
      </c>
      <c r="K789" t="s">
        <v>650</v>
      </c>
      <c r="L789" t="s">
        <v>690</v>
      </c>
      <c r="M789">
        <v>36462</v>
      </c>
      <c r="N789" t="s">
        <v>341</v>
      </c>
      <c r="P789" s="7">
        <v>50</v>
      </c>
      <c r="R789" t="s">
        <v>653</v>
      </c>
      <c r="S789" t="s">
        <v>654</v>
      </c>
      <c r="T789" s="11">
        <v>81.5</v>
      </c>
      <c r="U789" t="s">
        <v>249</v>
      </c>
      <c r="V789" t="s">
        <v>739</v>
      </c>
      <c r="W789" t="s">
        <v>740</v>
      </c>
      <c r="X789" t="s">
        <v>658</v>
      </c>
      <c r="Y789" t="s">
        <v>659</v>
      </c>
      <c r="Z789" t="s">
        <v>660</v>
      </c>
      <c r="AA789">
        <v>96020035</v>
      </c>
      <c r="AB789">
        <v>634073.1</v>
      </c>
      <c r="AC789">
        <v>71108</v>
      </c>
      <c r="AD789" s="5">
        <v>37073.875011574099</v>
      </c>
      <c r="AE789" s="5">
        <v>37103.875011574099</v>
      </c>
    </row>
    <row r="790" spans="1:31" x14ac:dyDescent="0.25">
      <c r="A790" s="71">
        <f t="shared" si="76"/>
        <v>37048</v>
      </c>
      <c r="B790" s="71" t="str">
        <f t="shared" si="77"/>
        <v>US East Power</v>
      </c>
      <c r="C790" s="72">
        <f t="shared" si="78"/>
        <v>800</v>
      </c>
      <c r="D790" s="72">
        <f t="shared" si="79"/>
        <v>4</v>
      </c>
      <c r="E790" s="3">
        <v>1344611</v>
      </c>
      <c r="F790" s="5">
        <v>37048.2874884259</v>
      </c>
      <c r="G790" t="s">
        <v>467</v>
      </c>
      <c r="H790" t="s">
        <v>238</v>
      </c>
      <c r="I790" t="s">
        <v>649</v>
      </c>
      <c r="K790" t="s">
        <v>650</v>
      </c>
      <c r="L790" t="s">
        <v>690</v>
      </c>
      <c r="M790">
        <v>52661</v>
      </c>
      <c r="N790" t="s">
        <v>153</v>
      </c>
      <c r="P790" s="7">
        <v>50</v>
      </c>
      <c r="R790" t="s">
        <v>653</v>
      </c>
      <c r="S790" t="s">
        <v>654</v>
      </c>
      <c r="T790" s="11">
        <v>43</v>
      </c>
      <c r="U790" t="s">
        <v>249</v>
      </c>
      <c r="V790" t="s">
        <v>600</v>
      </c>
      <c r="W790" t="s">
        <v>401</v>
      </c>
      <c r="X790" t="s">
        <v>658</v>
      </c>
      <c r="Y790" t="s">
        <v>659</v>
      </c>
      <c r="Z790" t="s">
        <v>660</v>
      </c>
      <c r="AB790">
        <v>634076.1</v>
      </c>
      <c r="AC790">
        <v>26428</v>
      </c>
      <c r="AD790" s="5">
        <v>37049.875011574099</v>
      </c>
      <c r="AE790" s="5">
        <v>37049.875011574099</v>
      </c>
    </row>
    <row r="791" spans="1:31" x14ac:dyDescent="0.25">
      <c r="A791" s="71">
        <f t="shared" si="76"/>
        <v>37048</v>
      </c>
      <c r="B791" s="71" t="str">
        <f t="shared" si="77"/>
        <v>US East Power</v>
      </c>
      <c r="C791" s="72">
        <f t="shared" si="78"/>
        <v>24800</v>
      </c>
      <c r="D791" s="72">
        <f t="shared" si="79"/>
        <v>124</v>
      </c>
      <c r="E791" s="3">
        <v>1344620</v>
      </c>
      <c r="F791" s="5">
        <v>37048.288287037001</v>
      </c>
      <c r="G791" t="s">
        <v>661</v>
      </c>
      <c r="H791" t="s">
        <v>238</v>
      </c>
      <c r="I791" t="s">
        <v>649</v>
      </c>
      <c r="K791" t="s">
        <v>650</v>
      </c>
      <c r="L791" t="s">
        <v>690</v>
      </c>
      <c r="M791">
        <v>36463</v>
      </c>
      <c r="N791" t="s">
        <v>343</v>
      </c>
      <c r="P791" s="7">
        <v>50</v>
      </c>
      <c r="R791" t="s">
        <v>653</v>
      </c>
      <c r="S791" t="s">
        <v>654</v>
      </c>
      <c r="T791" s="11">
        <v>72.25</v>
      </c>
      <c r="U791" t="s">
        <v>249</v>
      </c>
      <c r="V791" t="s">
        <v>739</v>
      </c>
      <c r="W791" t="s">
        <v>740</v>
      </c>
      <c r="X791" t="s">
        <v>658</v>
      </c>
      <c r="Y791" t="s">
        <v>659</v>
      </c>
      <c r="Z791" t="s">
        <v>660</v>
      </c>
      <c r="AA791">
        <v>96020035</v>
      </c>
      <c r="AB791">
        <v>634083.1</v>
      </c>
      <c r="AC791">
        <v>71108</v>
      </c>
      <c r="AD791" s="5">
        <v>37104.875011574099</v>
      </c>
      <c r="AE791" s="5">
        <v>37134.875011574099</v>
      </c>
    </row>
    <row r="792" spans="1:31" x14ac:dyDescent="0.25">
      <c r="A792" s="71">
        <f t="shared" si="76"/>
        <v>37048</v>
      </c>
      <c r="B792" s="71" t="str">
        <f t="shared" si="77"/>
        <v>US East Power</v>
      </c>
      <c r="C792" s="72">
        <f t="shared" si="78"/>
        <v>800</v>
      </c>
      <c r="D792" s="72">
        <f t="shared" si="79"/>
        <v>4</v>
      </c>
      <c r="E792" s="3">
        <v>1344632</v>
      </c>
      <c r="F792" s="5">
        <v>37048.2896064815</v>
      </c>
      <c r="G792" t="s">
        <v>467</v>
      </c>
      <c r="H792" t="s">
        <v>238</v>
      </c>
      <c r="I792" t="s">
        <v>649</v>
      </c>
      <c r="K792" t="s">
        <v>650</v>
      </c>
      <c r="L792" t="s">
        <v>690</v>
      </c>
      <c r="M792">
        <v>52661</v>
      </c>
      <c r="N792" t="s">
        <v>153</v>
      </c>
      <c r="P792" s="7">
        <v>50</v>
      </c>
      <c r="R792" t="s">
        <v>653</v>
      </c>
      <c r="S792" t="s">
        <v>654</v>
      </c>
      <c r="T792" s="11">
        <v>47.5</v>
      </c>
      <c r="U792" t="s">
        <v>249</v>
      </c>
      <c r="V792" t="s">
        <v>600</v>
      </c>
      <c r="W792" t="s">
        <v>401</v>
      </c>
      <c r="X792" t="s">
        <v>658</v>
      </c>
      <c r="Y792" t="s">
        <v>659</v>
      </c>
      <c r="Z792" t="s">
        <v>660</v>
      </c>
      <c r="AB792">
        <v>634091.1</v>
      </c>
      <c r="AC792">
        <v>26428</v>
      </c>
      <c r="AD792" s="5">
        <v>37049.875011574099</v>
      </c>
      <c r="AE792" s="5">
        <v>37049.875011574099</v>
      </c>
    </row>
    <row r="793" spans="1:31" x14ac:dyDescent="0.25">
      <c r="A793" s="71">
        <f t="shared" si="76"/>
        <v>37048</v>
      </c>
      <c r="B793" s="71" t="str">
        <f t="shared" si="77"/>
        <v>US East Power</v>
      </c>
      <c r="C793" s="72">
        <f t="shared" si="78"/>
        <v>800</v>
      </c>
      <c r="D793" s="72">
        <f t="shared" si="79"/>
        <v>4</v>
      </c>
      <c r="E793" s="3">
        <v>1344649</v>
      </c>
      <c r="F793" s="5">
        <v>37048.291990740698</v>
      </c>
      <c r="G793" t="s">
        <v>467</v>
      </c>
      <c r="H793" t="s">
        <v>238</v>
      </c>
      <c r="I793" t="s">
        <v>649</v>
      </c>
      <c r="K793" t="s">
        <v>650</v>
      </c>
      <c r="L793" t="s">
        <v>690</v>
      </c>
      <c r="M793">
        <v>52661</v>
      </c>
      <c r="N793" t="s">
        <v>153</v>
      </c>
      <c r="O793" s="7">
        <v>50</v>
      </c>
      <c r="R793" t="s">
        <v>653</v>
      </c>
      <c r="S793" t="s">
        <v>654</v>
      </c>
      <c r="T793" s="11">
        <v>48</v>
      </c>
      <c r="U793" t="s">
        <v>249</v>
      </c>
      <c r="V793" t="s">
        <v>600</v>
      </c>
      <c r="W793" t="s">
        <v>401</v>
      </c>
      <c r="X793" t="s">
        <v>658</v>
      </c>
      <c r="Y793" t="s">
        <v>659</v>
      </c>
      <c r="Z793" t="s">
        <v>660</v>
      </c>
      <c r="AB793">
        <v>634105.1</v>
      </c>
      <c r="AC793">
        <v>26428</v>
      </c>
      <c r="AD793" s="5">
        <v>37049.875011574099</v>
      </c>
      <c r="AE793" s="5">
        <v>37049.875011574099</v>
      </c>
    </row>
    <row r="794" spans="1:31" x14ac:dyDescent="0.25">
      <c r="A794" s="71">
        <f t="shared" si="76"/>
        <v>37048</v>
      </c>
      <c r="B794" s="71" t="str">
        <f t="shared" si="77"/>
        <v>US East Power</v>
      </c>
      <c r="C794" s="72">
        <f t="shared" si="78"/>
        <v>800</v>
      </c>
      <c r="D794" s="72">
        <f t="shared" si="79"/>
        <v>4</v>
      </c>
      <c r="E794" s="3">
        <v>1344653</v>
      </c>
      <c r="F794" s="5">
        <v>37048.292361111096</v>
      </c>
      <c r="G794" t="s">
        <v>467</v>
      </c>
      <c r="H794" t="s">
        <v>238</v>
      </c>
      <c r="I794" t="s">
        <v>649</v>
      </c>
      <c r="K794" t="s">
        <v>650</v>
      </c>
      <c r="L794" t="s">
        <v>690</v>
      </c>
      <c r="M794">
        <v>52661</v>
      </c>
      <c r="N794" t="s">
        <v>153</v>
      </c>
      <c r="O794" s="7">
        <v>50</v>
      </c>
      <c r="R794" t="s">
        <v>653</v>
      </c>
      <c r="S794" t="s">
        <v>654</v>
      </c>
      <c r="T794" s="11">
        <v>47.5</v>
      </c>
      <c r="U794" t="s">
        <v>249</v>
      </c>
      <c r="V794" t="s">
        <v>600</v>
      </c>
      <c r="W794" t="s">
        <v>401</v>
      </c>
      <c r="X794" t="s">
        <v>658</v>
      </c>
      <c r="Y794" t="s">
        <v>659</v>
      </c>
      <c r="Z794" t="s">
        <v>660</v>
      </c>
      <c r="AB794">
        <v>634109.1</v>
      </c>
      <c r="AC794">
        <v>26428</v>
      </c>
      <c r="AD794" s="5">
        <v>37049.875011574099</v>
      </c>
      <c r="AE794" s="5">
        <v>37049.875011574099</v>
      </c>
    </row>
    <row r="795" spans="1:31" x14ac:dyDescent="0.25">
      <c r="A795" s="71">
        <f t="shared" si="76"/>
        <v>37048</v>
      </c>
      <c r="B795" s="71" t="str">
        <f t="shared" si="77"/>
        <v>US East Power</v>
      </c>
      <c r="C795" s="72">
        <f t="shared" si="78"/>
        <v>800</v>
      </c>
      <c r="D795" s="72">
        <f t="shared" si="79"/>
        <v>4</v>
      </c>
      <c r="E795" s="3">
        <v>1344672</v>
      </c>
      <c r="F795" s="5">
        <v>37048.294664351903</v>
      </c>
      <c r="G795" t="s">
        <v>467</v>
      </c>
      <c r="H795" t="s">
        <v>238</v>
      </c>
      <c r="I795" t="s">
        <v>649</v>
      </c>
      <c r="K795" t="s">
        <v>650</v>
      </c>
      <c r="L795" t="s">
        <v>690</v>
      </c>
      <c r="M795">
        <v>52661</v>
      </c>
      <c r="N795" t="s">
        <v>153</v>
      </c>
      <c r="O795" s="7">
        <v>50</v>
      </c>
      <c r="R795" t="s">
        <v>653</v>
      </c>
      <c r="S795" t="s">
        <v>654</v>
      </c>
      <c r="T795" s="11">
        <v>46.5</v>
      </c>
      <c r="U795" t="s">
        <v>249</v>
      </c>
      <c r="V795" t="s">
        <v>600</v>
      </c>
      <c r="W795" t="s">
        <v>401</v>
      </c>
      <c r="X795" t="s">
        <v>658</v>
      </c>
      <c r="Y795" t="s">
        <v>659</v>
      </c>
      <c r="Z795" t="s">
        <v>660</v>
      </c>
      <c r="AB795">
        <v>634121.1</v>
      </c>
      <c r="AC795">
        <v>26428</v>
      </c>
      <c r="AD795" s="5">
        <v>37049.875011574099</v>
      </c>
      <c r="AE795" s="5">
        <v>37049.875011574099</v>
      </c>
    </row>
    <row r="796" spans="1:31" x14ac:dyDescent="0.25">
      <c r="A796" s="71">
        <f t="shared" si="76"/>
        <v>37048</v>
      </c>
      <c r="B796" s="71" t="str">
        <f t="shared" si="77"/>
        <v>US East Power</v>
      </c>
      <c r="C796" s="72">
        <f t="shared" si="78"/>
        <v>4000</v>
      </c>
      <c r="D796" s="72">
        <f t="shared" si="79"/>
        <v>20</v>
      </c>
      <c r="E796" s="3">
        <v>1344823</v>
      </c>
      <c r="F796" s="5">
        <v>37048.308842592603</v>
      </c>
      <c r="G796" t="s">
        <v>809</v>
      </c>
      <c r="H796" t="s">
        <v>734</v>
      </c>
      <c r="I796" t="s">
        <v>649</v>
      </c>
      <c r="K796" t="s">
        <v>650</v>
      </c>
      <c r="L796" t="s">
        <v>690</v>
      </c>
      <c r="M796">
        <v>29063</v>
      </c>
      <c r="N796" t="s">
        <v>154</v>
      </c>
      <c r="P796" s="7">
        <v>50</v>
      </c>
      <c r="R796" t="s">
        <v>653</v>
      </c>
      <c r="S796" t="s">
        <v>654</v>
      </c>
      <c r="T796" s="11">
        <v>39.5</v>
      </c>
      <c r="U796" t="s">
        <v>766</v>
      </c>
      <c r="V796" t="s">
        <v>245</v>
      </c>
      <c r="W796" t="s">
        <v>77</v>
      </c>
      <c r="X796" t="s">
        <v>658</v>
      </c>
      <c r="Y796" t="s">
        <v>659</v>
      </c>
      <c r="Z796" t="s">
        <v>660</v>
      </c>
      <c r="AA796">
        <v>96037738</v>
      </c>
      <c r="AB796">
        <v>634216.1</v>
      </c>
      <c r="AC796">
        <v>72209</v>
      </c>
      <c r="AD796" s="5">
        <v>37053.875011574099</v>
      </c>
      <c r="AE796" s="5">
        <v>37057.875011574099</v>
      </c>
    </row>
    <row r="797" spans="1:31" x14ac:dyDescent="0.25">
      <c r="A797" s="71">
        <f t="shared" si="76"/>
        <v>37048</v>
      </c>
      <c r="B797" s="71" t="str">
        <f t="shared" si="77"/>
        <v>US East Power</v>
      </c>
      <c r="C797" s="72">
        <f t="shared" si="78"/>
        <v>24800</v>
      </c>
      <c r="D797" s="72">
        <f t="shared" si="79"/>
        <v>124</v>
      </c>
      <c r="E797" s="3">
        <v>1344999</v>
      </c>
      <c r="F797" s="5">
        <v>37048.3230555556</v>
      </c>
      <c r="G797" t="s">
        <v>814</v>
      </c>
      <c r="H797" t="s">
        <v>238</v>
      </c>
      <c r="I797" t="s">
        <v>649</v>
      </c>
      <c r="K797" t="s">
        <v>650</v>
      </c>
      <c r="L797" t="s">
        <v>690</v>
      </c>
      <c r="M797">
        <v>36463</v>
      </c>
      <c r="N797" t="s">
        <v>343</v>
      </c>
      <c r="O797" s="7">
        <v>50</v>
      </c>
      <c r="R797" t="s">
        <v>653</v>
      </c>
      <c r="S797" t="s">
        <v>654</v>
      </c>
      <c r="T797" s="11">
        <v>70.5</v>
      </c>
      <c r="U797" t="s">
        <v>249</v>
      </c>
      <c r="V797" t="s">
        <v>739</v>
      </c>
      <c r="W797" t="s">
        <v>740</v>
      </c>
      <c r="X797" t="s">
        <v>658</v>
      </c>
      <c r="Y797" t="s">
        <v>659</v>
      </c>
      <c r="Z797" t="s">
        <v>660</v>
      </c>
      <c r="AA797">
        <v>96057479</v>
      </c>
      <c r="AB797">
        <v>634278.1</v>
      </c>
      <c r="AC797">
        <v>55134</v>
      </c>
      <c r="AD797" s="5">
        <v>37104.875011574099</v>
      </c>
      <c r="AE797" s="5">
        <v>37134.875011574099</v>
      </c>
    </row>
    <row r="798" spans="1:31" x14ac:dyDescent="0.25">
      <c r="A798" s="71">
        <f t="shared" si="76"/>
        <v>37048</v>
      </c>
      <c r="B798" s="71" t="str">
        <f t="shared" si="77"/>
        <v>US East Power</v>
      </c>
      <c r="C798" s="72">
        <f t="shared" si="78"/>
        <v>24800</v>
      </c>
      <c r="D798" s="72">
        <f t="shared" si="79"/>
        <v>124</v>
      </c>
      <c r="E798" s="3">
        <v>1345277</v>
      </c>
      <c r="F798" s="5">
        <v>37048.339861111097</v>
      </c>
      <c r="G798" t="s">
        <v>661</v>
      </c>
      <c r="H798" t="s">
        <v>238</v>
      </c>
      <c r="I798" t="s">
        <v>649</v>
      </c>
      <c r="K798" t="s">
        <v>650</v>
      </c>
      <c r="L798" t="s">
        <v>690</v>
      </c>
      <c r="M798">
        <v>36463</v>
      </c>
      <c r="N798" t="s">
        <v>343</v>
      </c>
      <c r="P798" s="7">
        <v>50</v>
      </c>
      <c r="R798" t="s">
        <v>653</v>
      </c>
      <c r="S798" t="s">
        <v>654</v>
      </c>
      <c r="T798" s="11">
        <v>71.25</v>
      </c>
      <c r="U798" t="s">
        <v>249</v>
      </c>
      <c r="V798" t="s">
        <v>739</v>
      </c>
      <c r="W798" t="s">
        <v>740</v>
      </c>
      <c r="X798" t="s">
        <v>658</v>
      </c>
      <c r="Y798" t="s">
        <v>659</v>
      </c>
      <c r="Z798" t="s">
        <v>660</v>
      </c>
      <c r="AA798">
        <v>96020035</v>
      </c>
      <c r="AB798">
        <v>634397.1</v>
      </c>
      <c r="AC798">
        <v>71108</v>
      </c>
      <c r="AD798" s="5">
        <v>37104.875011574099</v>
      </c>
      <c r="AE798" s="5">
        <v>37134.875011574099</v>
      </c>
    </row>
    <row r="799" spans="1:31" x14ac:dyDescent="0.25">
      <c r="A799" s="71">
        <f t="shared" si="76"/>
        <v>37048</v>
      </c>
      <c r="B799" s="71" t="str">
        <f t="shared" si="77"/>
        <v>US East Power</v>
      </c>
      <c r="C799" s="72">
        <f t="shared" si="78"/>
        <v>24000</v>
      </c>
      <c r="D799" s="72">
        <f t="shared" si="79"/>
        <v>120</v>
      </c>
      <c r="E799" s="3">
        <v>1345280</v>
      </c>
      <c r="F799" s="5">
        <v>37048.339953703697</v>
      </c>
      <c r="G799" t="s">
        <v>661</v>
      </c>
      <c r="H799" t="s">
        <v>238</v>
      </c>
      <c r="I799" t="s">
        <v>649</v>
      </c>
      <c r="K799" t="s">
        <v>650</v>
      </c>
      <c r="L799" t="s">
        <v>690</v>
      </c>
      <c r="M799">
        <v>3751</v>
      </c>
      <c r="N799" t="s">
        <v>904</v>
      </c>
      <c r="O799" s="7">
        <v>50</v>
      </c>
      <c r="R799" t="s">
        <v>653</v>
      </c>
      <c r="S799" t="s">
        <v>654</v>
      </c>
      <c r="T799" s="11">
        <v>36.4</v>
      </c>
      <c r="U799" t="s">
        <v>249</v>
      </c>
      <c r="V799" t="s">
        <v>739</v>
      </c>
      <c r="W799" t="s">
        <v>743</v>
      </c>
      <c r="X799" t="s">
        <v>658</v>
      </c>
      <c r="Y799" t="s">
        <v>659</v>
      </c>
      <c r="Z799" t="s">
        <v>660</v>
      </c>
      <c r="AA799">
        <v>96020035</v>
      </c>
      <c r="AB799">
        <v>634398.1</v>
      </c>
      <c r="AC799">
        <v>71108</v>
      </c>
      <c r="AD799" s="5">
        <v>37135.715972222199</v>
      </c>
      <c r="AE799" s="5">
        <v>37164.715972222199</v>
      </c>
    </row>
    <row r="800" spans="1:31" x14ac:dyDescent="0.25">
      <c r="A800" s="71">
        <f t="shared" si="76"/>
        <v>37048</v>
      </c>
      <c r="B800" s="71" t="str">
        <f t="shared" si="77"/>
        <v>US East Power</v>
      </c>
      <c r="C800" s="72">
        <f t="shared" si="78"/>
        <v>73600</v>
      </c>
      <c r="D800" s="72">
        <f t="shared" si="79"/>
        <v>368</v>
      </c>
      <c r="E800" s="3">
        <v>1345281</v>
      </c>
      <c r="F800" s="5">
        <v>37048.340023148201</v>
      </c>
      <c r="G800" t="s">
        <v>661</v>
      </c>
      <c r="H800" t="s">
        <v>238</v>
      </c>
      <c r="I800" t="s">
        <v>649</v>
      </c>
      <c r="K800" t="s">
        <v>650</v>
      </c>
      <c r="L800" t="s">
        <v>690</v>
      </c>
      <c r="M800">
        <v>26115</v>
      </c>
      <c r="N800" t="s">
        <v>155</v>
      </c>
      <c r="O800" s="7">
        <v>50</v>
      </c>
      <c r="R800" t="s">
        <v>653</v>
      </c>
      <c r="S800" t="s">
        <v>654</v>
      </c>
      <c r="T800" s="11">
        <v>34.4</v>
      </c>
      <c r="U800" t="s">
        <v>249</v>
      </c>
      <c r="V800" t="s">
        <v>739</v>
      </c>
      <c r="W800" t="s">
        <v>740</v>
      </c>
      <c r="X800" t="s">
        <v>658</v>
      </c>
      <c r="Y800" t="s">
        <v>659</v>
      </c>
      <c r="Z800" t="s">
        <v>660</v>
      </c>
      <c r="AA800">
        <v>96020035</v>
      </c>
      <c r="AB800">
        <v>634400.1</v>
      </c>
      <c r="AC800">
        <v>71108</v>
      </c>
      <c r="AD800" s="5">
        <v>37165.715972222199</v>
      </c>
      <c r="AE800" s="5">
        <v>37256.715972222199</v>
      </c>
    </row>
    <row r="801" spans="1:31" x14ac:dyDescent="0.25">
      <c r="A801" s="71">
        <f t="shared" si="76"/>
        <v>37048</v>
      </c>
      <c r="B801" s="71" t="str">
        <f t="shared" si="77"/>
        <v>Natural Gas</v>
      </c>
      <c r="C801" s="72">
        <f t="shared" si="78"/>
        <v>3690000</v>
      </c>
      <c r="D801" s="72">
        <f t="shared" si="79"/>
        <v>922.5</v>
      </c>
      <c r="E801" s="3">
        <v>1345470</v>
      </c>
      <c r="F801" s="5">
        <v>37048.346250000002</v>
      </c>
      <c r="G801" t="s">
        <v>719</v>
      </c>
      <c r="H801" t="s">
        <v>734</v>
      </c>
      <c r="I801" t="s">
        <v>649</v>
      </c>
      <c r="K801" t="s">
        <v>679</v>
      </c>
      <c r="L801" t="s">
        <v>680</v>
      </c>
      <c r="M801">
        <v>51755</v>
      </c>
      <c r="N801" t="s">
        <v>156</v>
      </c>
      <c r="P801" s="7">
        <v>30000</v>
      </c>
      <c r="R801" t="s">
        <v>682</v>
      </c>
      <c r="S801" t="s">
        <v>654</v>
      </c>
      <c r="T801" s="11">
        <v>2.75E-2</v>
      </c>
      <c r="U801" t="s">
        <v>760</v>
      </c>
      <c r="V801" t="s">
        <v>776</v>
      </c>
      <c r="W801" t="s">
        <v>777</v>
      </c>
      <c r="X801" t="s">
        <v>686</v>
      </c>
      <c r="Y801" t="s">
        <v>659</v>
      </c>
      <c r="Z801" t="s">
        <v>687</v>
      </c>
      <c r="AA801">
        <v>96045266</v>
      </c>
      <c r="AB801" t="s">
        <v>157</v>
      </c>
      <c r="AC801">
        <v>53350</v>
      </c>
      <c r="AD801" s="5">
        <v>37073</v>
      </c>
      <c r="AE801" s="5">
        <v>37195</v>
      </c>
    </row>
    <row r="802" spans="1:31" x14ac:dyDescent="0.25">
      <c r="A802" s="71">
        <f t="shared" si="76"/>
        <v>37048</v>
      </c>
      <c r="B802" s="71" t="str">
        <f t="shared" si="77"/>
        <v>US East Power</v>
      </c>
      <c r="C802" s="72">
        <f t="shared" si="78"/>
        <v>24800</v>
      </c>
      <c r="D802" s="72">
        <f t="shared" si="79"/>
        <v>124</v>
      </c>
      <c r="E802" s="3">
        <v>1346218</v>
      </c>
      <c r="F802" s="5">
        <v>37048.362187500003</v>
      </c>
      <c r="G802" t="s">
        <v>814</v>
      </c>
      <c r="H802" t="s">
        <v>734</v>
      </c>
      <c r="I802" t="s">
        <v>649</v>
      </c>
      <c r="K802" t="s">
        <v>650</v>
      </c>
      <c r="L802" t="s">
        <v>690</v>
      </c>
      <c r="M802">
        <v>36462</v>
      </c>
      <c r="N802" t="s">
        <v>341</v>
      </c>
      <c r="O802" s="7">
        <v>50</v>
      </c>
      <c r="R802" t="s">
        <v>653</v>
      </c>
      <c r="S802" t="s">
        <v>654</v>
      </c>
      <c r="T802" s="11">
        <v>79</v>
      </c>
      <c r="U802" t="s">
        <v>766</v>
      </c>
      <c r="V802" t="s">
        <v>739</v>
      </c>
      <c r="W802" t="s">
        <v>740</v>
      </c>
      <c r="X802" t="s">
        <v>658</v>
      </c>
      <c r="Y802" t="s">
        <v>659</v>
      </c>
      <c r="Z802" t="s">
        <v>660</v>
      </c>
      <c r="AA802">
        <v>96057479</v>
      </c>
      <c r="AB802">
        <v>634576.1</v>
      </c>
      <c r="AC802">
        <v>55134</v>
      </c>
      <c r="AD802" s="5">
        <v>37073.875011574099</v>
      </c>
      <c r="AE802" s="5">
        <v>37103.875011574099</v>
      </c>
    </row>
    <row r="803" spans="1:31" x14ac:dyDescent="0.25">
      <c r="A803" s="71">
        <f t="shared" si="76"/>
        <v>37048</v>
      </c>
      <c r="B803" s="71" t="str">
        <f t="shared" si="77"/>
        <v>Natural Gas</v>
      </c>
      <c r="C803" s="72">
        <f t="shared" si="78"/>
        <v>1070000</v>
      </c>
      <c r="D803" s="72">
        <f t="shared" si="79"/>
        <v>321</v>
      </c>
      <c r="E803" s="3">
        <v>1346261</v>
      </c>
      <c r="F803" s="5">
        <v>37048.363136574102</v>
      </c>
      <c r="G803" t="s">
        <v>748</v>
      </c>
      <c r="H803" t="s">
        <v>648</v>
      </c>
      <c r="I803" t="s">
        <v>649</v>
      </c>
      <c r="K803" t="s">
        <v>679</v>
      </c>
      <c r="L803" t="s">
        <v>680</v>
      </c>
      <c r="M803">
        <v>41225</v>
      </c>
      <c r="N803" t="s">
        <v>749</v>
      </c>
      <c r="O803" s="7">
        <v>5000</v>
      </c>
      <c r="R803" t="s">
        <v>682</v>
      </c>
      <c r="S803" t="s">
        <v>654</v>
      </c>
      <c r="T803" s="11">
        <v>-0.84</v>
      </c>
      <c r="U803" t="s">
        <v>484</v>
      </c>
      <c r="V803" t="s">
        <v>49</v>
      </c>
      <c r="W803" t="s">
        <v>50</v>
      </c>
      <c r="X803" t="s">
        <v>686</v>
      </c>
      <c r="Y803" t="s">
        <v>659</v>
      </c>
      <c r="Z803" t="s">
        <v>687</v>
      </c>
      <c r="AB803" t="s">
        <v>158</v>
      </c>
      <c r="AC803">
        <v>54279</v>
      </c>
      <c r="AD803" s="5">
        <v>37347</v>
      </c>
      <c r="AE803" s="5">
        <v>37560</v>
      </c>
    </row>
    <row r="804" spans="1:31" x14ac:dyDescent="0.25">
      <c r="A804" s="71">
        <f t="shared" si="76"/>
        <v>37048</v>
      </c>
      <c r="B804" s="71" t="str">
        <f t="shared" si="77"/>
        <v>US West Power</v>
      </c>
      <c r="C804" s="72">
        <f t="shared" si="78"/>
        <v>12400</v>
      </c>
      <c r="D804" s="72">
        <f t="shared" si="79"/>
        <v>93</v>
      </c>
      <c r="E804" s="3">
        <v>1346299</v>
      </c>
      <c r="F804" s="5">
        <v>37048.363854166702</v>
      </c>
      <c r="G804" t="s">
        <v>814</v>
      </c>
      <c r="H804" t="s">
        <v>648</v>
      </c>
      <c r="I804" t="s">
        <v>649</v>
      </c>
      <c r="K804" t="s">
        <v>650</v>
      </c>
      <c r="L804" t="s">
        <v>651</v>
      </c>
      <c r="M804">
        <v>40691</v>
      </c>
      <c r="N804" t="s">
        <v>351</v>
      </c>
      <c r="P804" s="7">
        <v>25</v>
      </c>
      <c r="R804" t="s">
        <v>653</v>
      </c>
      <c r="S804" t="s">
        <v>654</v>
      </c>
      <c r="T804" s="11">
        <v>80</v>
      </c>
      <c r="U804" t="s">
        <v>378</v>
      </c>
      <c r="V804" t="s">
        <v>656</v>
      </c>
      <c r="W804" t="s">
        <v>657</v>
      </c>
      <c r="X804" t="s">
        <v>658</v>
      </c>
      <c r="Y804" t="s">
        <v>659</v>
      </c>
      <c r="Z804" t="s">
        <v>660</v>
      </c>
      <c r="AA804">
        <v>96057479</v>
      </c>
      <c r="AB804">
        <v>634592.1</v>
      </c>
      <c r="AC804">
        <v>55134</v>
      </c>
      <c r="AD804" s="5">
        <v>37104.875011574099</v>
      </c>
      <c r="AE804" s="5">
        <v>37134.875011574099</v>
      </c>
    </row>
    <row r="805" spans="1:31" x14ac:dyDescent="0.25">
      <c r="A805" s="71">
        <f t="shared" si="76"/>
        <v>37048</v>
      </c>
      <c r="B805" s="71" t="str">
        <f t="shared" si="77"/>
        <v>Natural Gas</v>
      </c>
      <c r="C805" s="72">
        <f t="shared" si="78"/>
        <v>3690000</v>
      </c>
      <c r="D805" s="72">
        <f t="shared" si="79"/>
        <v>922.5</v>
      </c>
      <c r="E805" s="3">
        <v>1346303</v>
      </c>
      <c r="F805" s="5">
        <v>37048.363888888904</v>
      </c>
      <c r="G805" t="s">
        <v>719</v>
      </c>
      <c r="H805" t="s">
        <v>734</v>
      </c>
      <c r="I805" t="s">
        <v>649</v>
      </c>
      <c r="K805" t="s">
        <v>679</v>
      </c>
      <c r="L805" t="s">
        <v>680</v>
      </c>
      <c r="M805">
        <v>51755</v>
      </c>
      <c r="N805" t="s">
        <v>156</v>
      </c>
      <c r="P805" s="7">
        <v>30000</v>
      </c>
      <c r="R805" t="s">
        <v>682</v>
      </c>
      <c r="S805" t="s">
        <v>654</v>
      </c>
      <c r="T805" s="11">
        <v>0.03</v>
      </c>
      <c r="U805" t="s">
        <v>760</v>
      </c>
      <c r="V805" t="s">
        <v>776</v>
      </c>
      <c r="W805" t="s">
        <v>777</v>
      </c>
      <c r="X805" t="s">
        <v>686</v>
      </c>
      <c r="Y805" t="s">
        <v>659</v>
      </c>
      <c r="Z805" t="s">
        <v>687</v>
      </c>
      <c r="AA805">
        <v>96045266</v>
      </c>
      <c r="AB805" t="s">
        <v>159</v>
      </c>
      <c r="AC805">
        <v>53350</v>
      </c>
      <c r="AD805" s="5">
        <v>37073</v>
      </c>
      <c r="AE805" s="5">
        <v>37195</v>
      </c>
    </row>
    <row r="806" spans="1:31" x14ac:dyDescent="0.25">
      <c r="A806" s="71">
        <f t="shared" si="76"/>
        <v>37048</v>
      </c>
      <c r="B806" s="71" t="str">
        <f t="shared" si="77"/>
        <v>US West Power</v>
      </c>
      <c r="C806" s="72">
        <f t="shared" si="78"/>
        <v>12000</v>
      </c>
      <c r="D806" s="72">
        <f t="shared" si="79"/>
        <v>90</v>
      </c>
      <c r="E806" s="3">
        <v>1346313</v>
      </c>
      <c r="F806" s="5">
        <v>37048.364016203697</v>
      </c>
      <c r="G806" t="s">
        <v>814</v>
      </c>
      <c r="H806" t="s">
        <v>648</v>
      </c>
      <c r="I806" t="s">
        <v>649</v>
      </c>
      <c r="K806" t="s">
        <v>650</v>
      </c>
      <c r="L806" t="s">
        <v>651</v>
      </c>
      <c r="M806">
        <v>40693</v>
      </c>
      <c r="N806" t="s">
        <v>300</v>
      </c>
      <c r="P806" s="7">
        <v>25</v>
      </c>
      <c r="R806" t="s">
        <v>653</v>
      </c>
      <c r="S806" t="s">
        <v>654</v>
      </c>
      <c r="T806" s="11">
        <v>56</v>
      </c>
      <c r="U806" t="s">
        <v>378</v>
      </c>
      <c r="V806" t="s">
        <v>656</v>
      </c>
      <c r="W806" t="s">
        <v>657</v>
      </c>
      <c r="X806" t="s">
        <v>658</v>
      </c>
      <c r="Y806" t="s">
        <v>659</v>
      </c>
      <c r="Z806" t="s">
        <v>660</v>
      </c>
      <c r="AA806">
        <v>96057479</v>
      </c>
      <c r="AB806">
        <v>634595.1</v>
      </c>
      <c r="AC806">
        <v>55134</v>
      </c>
      <c r="AD806" s="5">
        <v>37135.875011574099</v>
      </c>
      <c r="AE806" s="5">
        <v>37164.875011574099</v>
      </c>
    </row>
    <row r="807" spans="1:31" x14ac:dyDescent="0.25">
      <c r="A807" s="71">
        <f t="shared" si="76"/>
        <v>37048</v>
      </c>
      <c r="B807" s="71" t="str">
        <f t="shared" si="77"/>
        <v>US East Power</v>
      </c>
      <c r="C807" s="72">
        <f t="shared" si="78"/>
        <v>24800</v>
      </c>
      <c r="D807" s="72">
        <f t="shared" si="79"/>
        <v>124</v>
      </c>
      <c r="E807" s="3">
        <v>1346690</v>
      </c>
      <c r="F807" s="5">
        <v>37048.371122685203</v>
      </c>
      <c r="G807" t="s">
        <v>79</v>
      </c>
      <c r="H807" t="s">
        <v>734</v>
      </c>
      <c r="I807" t="s">
        <v>649</v>
      </c>
      <c r="K807" t="s">
        <v>650</v>
      </c>
      <c r="L807" t="s">
        <v>690</v>
      </c>
      <c r="M807">
        <v>36462</v>
      </c>
      <c r="N807" t="s">
        <v>341</v>
      </c>
      <c r="P807" s="7">
        <v>50</v>
      </c>
      <c r="R807" t="s">
        <v>653</v>
      </c>
      <c r="S807" t="s">
        <v>654</v>
      </c>
      <c r="T807" s="11">
        <v>79.25</v>
      </c>
      <c r="U807" t="s">
        <v>766</v>
      </c>
      <c r="V807" t="s">
        <v>739</v>
      </c>
      <c r="W807" t="s">
        <v>740</v>
      </c>
      <c r="X807" t="s">
        <v>658</v>
      </c>
      <c r="Y807" t="s">
        <v>659</v>
      </c>
      <c r="Z807" t="s">
        <v>660</v>
      </c>
      <c r="AB807">
        <v>634633.1</v>
      </c>
      <c r="AC807">
        <v>27457</v>
      </c>
      <c r="AD807" s="5">
        <v>37073.875011574099</v>
      </c>
      <c r="AE807" s="5">
        <v>37103.875011574099</v>
      </c>
    </row>
    <row r="808" spans="1:31" x14ac:dyDescent="0.25">
      <c r="A808" s="71">
        <f t="shared" ref="A808:A839" si="80">DATEVALUE(TEXT(F808, "mm/dd/yy"))</f>
        <v>37048</v>
      </c>
      <c r="B808" s="71" t="str">
        <f t="shared" ref="B808:B839" si="81">IF(K808="Power",IF(Z808="Enron Canada Corp.",LEFT(L808,9),LEFT(L808,13)),K808)</f>
        <v>CAN Power</v>
      </c>
      <c r="C808" s="72">
        <f t="shared" ref="C808:C839" si="82">IF(K808="Power",((AE808-AD808+1)*16*SUM(O808:P808)),((AE808-AD808+1)*SUM(O808:P808)))</f>
        <v>36800</v>
      </c>
      <c r="D808" s="72">
        <f t="shared" ref="D808:D839" si="83">VLOOKUP(H808,$A$7:$E$12,(HLOOKUP(B808,$B$5:$E$6,2,FALSE)),FALSE)*C808</f>
        <v>276</v>
      </c>
      <c r="E808" s="3">
        <v>1347121</v>
      </c>
      <c r="F808" s="5">
        <v>37048.378842592603</v>
      </c>
      <c r="G808" t="s">
        <v>610</v>
      </c>
      <c r="H808" t="s">
        <v>734</v>
      </c>
      <c r="I808" t="s">
        <v>649</v>
      </c>
      <c r="K808" t="s">
        <v>650</v>
      </c>
      <c r="L808" t="s">
        <v>981</v>
      </c>
      <c r="M808">
        <v>37510</v>
      </c>
      <c r="N808" t="s">
        <v>160</v>
      </c>
      <c r="O808" s="7">
        <v>25</v>
      </c>
      <c r="R808" t="s">
        <v>983</v>
      </c>
      <c r="S808" t="s">
        <v>984</v>
      </c>
      <c r="T808" s="11">
        <v>74</v>
      </c>
      <c r="U808" t="s">
        <v>735</v>
      </c>
      <c r="V808" t="s">
        <v>986</v>
      </c>
      <c r="W808" t="s">
        <v>987</v>
      </c>
      <c r="X808" t="s">
        <v>658</v>
      </c>
      <c r="Y808" t="s">
        <v>659</v>
      </c>
      <c r="Z808" t="s">
        <v>773</v>
      </c>
      <c r="AA808">
        <v>96028131</v>
      </c>
      <c r="AB808">
        <v>634653.1</v>
      </c>
      <c r="AC808">
        <v>53341</v>
      </c>
      <c r="AD808" s="5">
        <v>37073</v>
      </c>
      <c r="AE808" s="5">
        <v>37164</v>
      </c>
    </row>
    <row r="809" spans="1:31" x14ac:dyDescent="0.25">
      <c r="A809" s="71">
        <f t="shared" si="80"/>
        <v>37048</v>
      </c>
      <c r="B809" s="71" t="str">
        <f t="shared" si="81"/>
        <v>Natural Gas</v>
      </c>
      <c r="C809" s="72">
        <f t="shared" si="82"/>
        <v>2460000</v>
      </c>
      <c r="D809" s="72">
        <f t="shared" si="83"/>
        <v>615</v>
      </c>
      <c r="E809" s="3">
        <v>1347138</v>
      </c>
      <c r="F809" s="5">
        <v>37048.379155092603</v>
      </c>
      <c r="G809" t="s">
        <v>719</v>
      </c>
      <c r="H809" t="s">
        <v>198</v>
      </c>
      <c r="I809" t="s">
        <v>649</v>
      </c>
      <c r="K809" t="s">
        <v>679</v>
      </c>
      <c r="L809" t="s">
        <v>680</v>
      </c>
      <c r="M809">
        <v>51424</v>
      </c>
      <c r="N809" t="s">
        <v>161</v>
      </c>
      <c r="P809" s="7">
        <v>20000</v>
      </c>
      <c r="R809" t="s">
        <v>682</v>
      </c>
      <c r="S809" t="s">
        <v>654</v>
      </c>
      <c r="T809" s="11">
        <v>-0.09</v>
      </c>
      <c r="U809" t="s">
        <v>162</v>
      </c>
      <c r="V809" t="s">
        <v>845</v>
      </c>
      <c r="W809" t="s">
        <v>685</v>
      </c>
      <c r="X809" t="s">
        <v>686</v>
      </c>
      <c r="Y809" t="s">
        <v>659</v>
      </c>
      <c r="Z809" t="s">
        <v>687</v>
      </c>
      <c r="AA809">
        <v>96045266</v>
      </c>
      <c r="AB809" t="s">
        <v>163</v>
      </c>
      <c r="AC809">
        <v>53350</v>
      </c>
      <c r="AD809" s="5">
        <v>37073</v>
      </c>
      <c r="AE809" s="5">
        <v>37195</v>
      </c>
    </row>
    <row r="810" spans="1:31" x14ac:dyDescent="0.25">
      <c r="A810" s="71">
        <f t="shared" si="80"/>
        <v>37048</v>
      </c>
      <c r="B810" s="71" t="str">
        <f t="shared" si="81"/>
        <v>US East Power</v>
      </c>
      <c r="C810" s="72">
        <f t="shared" si="82"/>
        <v>800</v>
      </c>
      <c r="D810" s="72">
        <f t="shared" si="83"/>
        <v>4</v>
      </c>
      <c r="E810" s="3">
        <v>1347301</v>
      </c>
      <c r="F810" s="5">
        <v>37048.383032407401</v>
      </c>
      <c r="G810" t="s">
        <v>467</v>
      </c>
      <c r="H810" t="s">
        <v>238</v>
      </c>
      <c r="I810" t="s">
        <v>649</v>
      </c>
      <c r="K810" t="s">
        <v>650</v>
      </c>
      <c r="L810" t="s">
        <v>690</v>
      </c>
      <c r="M810">
        <v>52661</v>
      </c>
      <c r="N810" t="s">
        <v>153</v>
      </c>
      <c r="O810" s="7">
        <v>50</v>
      </c>
      <c r="R810" t="s">
        <v>653</v>
      </c>
      <c r="S810" t="s">
        <v>654</v>
      </c>
      <c r="T810" s="11">
        <v>45</v>
      </c>
      <c r="U810" t="s">
        <v>249</v>
      </c>
      <c r="V810" t="s">
        <v>600</v>
      </c>
      <c r="W810" t="s">
        <v>401</v>
      </c>
      <c r="X810" t="s">
        <v>658</v>
      </c>
      <c r="Y810" t="s">
        <v>659</v>
      </c>
      <c r="Z810" t="s">
        <v>660</v>
      </c>
      <c r="AB810">
        <v>634667.1</v>
      </c>
      <c r="AC810">
        <v>26428</v>
      </c>
      <c r="AD810" s="5">
        <v>37049.875011574099</v>
      </c>
      <c r="AE810" s="5">
        <v>37049.875011574099</v>
      </c>
    </row>
    <row r="811" spans="1:31" x14ac:dyDescent="0.25">
      <c r="A811" s="71">
        <f t="shared" si="80"/>
        <v>37048</v>
      </c>
      <c r="B811" s="71" t="str">
        <f t="shared" si="81"/>
        <v>US East Power</v>
      </c>
      <c r="C811" s="72">
        <f t="shared" si="82"/>
        <v>800</v>
      </c>
      <c r="D811" s="72">
        <f t="shared" si="83"/>
        <v>4</v>
      </c>
      <c r="E811" s="3">
        <v>1347414</v>
      </c>
      <c r="F811" s="5">
        <v>37048.385393518503</v>
      </c>
      <c r="G811" t="s">
        <v>467</v>
      </c>
      <c r="H811" t="s">
        <v>238</v>
      </c>
      <c r="I811" t="s">
        <v>649</v>
      </c>
      <c r="K811" t="s">
        <v>650</v>
      </c>
      <c r="L811" t="s">
        <v>690</v>
      </c>
      <c r="M811">
        <v>52661</v>
      </c>
      <c r="N811" t="s">
        <v>153</v>
      </c>
      <c r="O811" s="7">
        <v>50</v>
      </c>
      <c r="R811" t="s">
        <v>653</v>
      </c>
      <c r="S811" t="s">
        <v>654</v>
      </c>
      <c r="T811" s="11">
        <v>43.5</v>
      </c>
      <c r="U811" t="s">
        <v>249</v>
      </c>
      <c r="V811" t="s">
        <v>600</v>
      </c>
      <c r="W811" t="s">
        <v>401</v>
      </c>
      <c r="X811" t="s">
        <v>658</v>
      </c>
      <c r="Y811" t="s">
        <v>659</v>
      </c>
      <c r="Z811" t="s">
        <v>660</v>
      </c>
      <c r="AB811">
        <v>634682.1</v>
      </c>
      <c r="AC811">
        <v>26428</v>
      </c>
      <c r="AD811" s="5">
        <v>37049.875011574099</v>
      </c>
      <c r="AE811" s="5">
        <v>37049.875011574099</v>
      </c>
    </row>
    <row r="812" spans="1:31" x14ac:dyDescent="0.25">
      <c r="A812" s="71">
        <f t="shared" si="80"/>
        <v>37048</v>
      </c>
      <c r="B812" s="71" t="str">
        <f t="shared" si="81"/>
        <v>US East Power</v>
      </c>
      <c r="C812" s="72">
        <f t="shared" si="82"/>
        <v>4000</v>
      </c>
      <c r="D812" s="72">
        <f t="shared" si="83"/>
        <v>20</v>
      </c>
      <c r="E812" s="3">
        <v>1347490</v>
      </c>
      <c r="F812" s="5">
        <v>37048.387256944399</v>
      </c>
      <c r="G812" t="s">
        <v>727</v>
      </c>
      <c r="H812" t="s">
        <v>648</v>
      </c>
      <c r="I812" t="s">
        <v>649</v>
      </c>
      <c r="K812" t="s">
        <v>650</v>
      </c>
      <c r="L812" t="s">
        <v>690</v>
      </c>
      <c r="M812">
        <v>29089</v>
      </c>
      <c r="N812" t="s">
        <v>602</v>
      </c>
      <c r="O812" s="7">
        <v>50</v>
      </c>
      <c r="R812" t="s">
        <v>653</v>
      </c>
      <c r="S812" t="s">
        <v>654</v>
      </c>
      <c r="T812" s="11">
        <v>40.5</v>
      </c>
      <c r="U812" t="s">
        <v>373</v>
      </c>
      <c r="V812" t="s">
        <v>710</v>
      </c>
      <c r="W812" t="s">
        <v>711</v>
      </c>
      <c r="X812" t="s">
        <v>658</v>
      </c>
      <c r="Y812" t="s">
        <v>659</v>
      </c>
      <c r="Z812" t="s">
        <v>660</v>
      </c>
      <c r="AB812">
        <v>634689.1</v>
      </c>
      <c r="AC812">
        <v>3246</v>
      </c>
      <c r="AD812" s="5">
        <v>37053.875011574099</v>
      </c>
      <c r="AE812" s="5">
        <v>37057.875011574099</v>
      </c>
    </row>
    <row r="813" spans="1:31" x14ac:dyDescent="0.25">
      <c r="A813" s="71">
        <f t="shared" si="80"/>
        <v>37048</v>
      </c>
      <c r="B813" s="71" t="str">
        <f t="shared" si="81"/>
        <v>US East Power</v>
      </c>
      <c r="C813" s="72">
        <f t="shared" si="82"/>
        <v>4000</v>
      </c>
      <c r="D813" s="72">
        <f t="shared" si="83"/>
        <v>20</v>
      </c>
      <c r="E813" s="3">
        <v>1347501</v>
      </c>
      <c r="F813" s="5">
        <v>37048.387453703697</v>
      </c>
      <c r="G813" t="s">
        <v>727</v>
      </c>
      <c r="H813" t="s">
        <v>648</v>
      </c>
      <c r="I813" t="s">
        <v>649</v>
      </c>
      <c r="K813" t="s">
        <v>650</v>
      </c>
      <c r="L813" t="s">
        <v>690</v>
      </c>
      <c r="M813">
        <v>29089</v>
      </c>
      <c r="N813" t="s">
        <v>602</v>
      </c>
      <c r="O813" s="7">
        <v>50</v>
      </c>
      <c r="R813" t="s">
        <v>653</v>
      </c>
      <c r="S813" t="s">
        <v>654</v>
      </c>
      <c r="T813" s="11">
        <v>40.5</v>
      </c>
      <c r="U813" t="s">
        <v>373</v>
      </c>
      <c r="V813" t="s">
        <v>710</v>
      </c>
      <c r="W813" t="s">
        <v>711</v>
      </c>
      <c r="X813" t="s">
        <v>658</v>
      </c>
      <c r="Y813" t="s">
        <v>659</v>
      </c>
      <c r="Z813" t="s">
        <v>660</v>
      </c>
      <c r="AB813">
        <v>634693.1</v>
      </c>
      <c r="AC813">
        <v>3246</v>
      </c>
      <c r="AD813" s="5">
        <v>37053.875011574099</v>
      </c>
      <c r="AE813" s="5">
        <v>37057.875011574099</v>
      </c>
    </row>
    <row r="814" spans="1:31" x14ac:dyDescent="0.25">
      <c r="A814" s="71">
        <f t="shared" si="80"/>
        <v>37048</v>
      </c>
      <c r="B814" s="71" t="str">
        <f t="shared" si="81"/>
        <v>US East Power</v>
      </c>
      <c r="C814" s="72">
        <f t="shared" si="82"/>
        <v>800</v>
      </c>
      <c r="D814" s="72">
        <f t="shared" si="83"/>
        <v>4</v>
      </c>
      <c r="E814" s="3">
        <v>1347755</v>
      </c>
      <c r="F814" s="5">
        <v>37048.391643518502</v>
      </c>
      <c r="G814" t="s">
        <v>467</v>
      </c>
      <c r="H814" t="s">
        <v>238</v>
      </c>
      <c r="I814" t="s">
        <v>649</v>
      </c>
      <c r="K814" t="s">
        <v>650</v>
      </c>
      <c r="L814" t="s">
        <v>690</v>
      </c>
      <c r="M814">
        <v>52661</v>
      </c>
      <c r="N814" t="s">
        <v>153</v>
      </c>
      <c r="P814" s="7">
        <v>50</v>
      </c>
      <c r="R814" t="s">
        <v>653</v>
      </c>
      <c r="S814" t="s">
        <v>654</v>
      </c>
      <c r="T814" s="11">
        <v>40.5</v>
      </c>
      <c r="U814" t="s">
        <v>249</v>
      </c>
      <c r="V814" t="s">
        <v>600</v>
      </c>
      <c r="W814" t="s">
        <v>401</v>
      </c>
      <c r="X814" t="s">
        <v>658</v>
      </c>
      <c r="Y814" t="s">
        <v>659</v>
      </c>
      <c r="Z814" t="s">
        <v>660</v>
      </c>
      <c r="AB814">
        <v>634715.1</v>
      </c>
      <c r="AC814">
        <v>26428</v>
      </c>
      <c r="AD814" s="5">
        <v>37049.875011574099</v>
      </c>
      <c r="AE814" s="5">
        <v>37049.875011574099</v>
      </c>
    </row>
    <row r="815" spans="1:31" x14ac:dyDescent="0.25">
      <c r="A815" s="71">
        <f t="shared" si="80"/>
        <v>37048</v>
      </c>
      <c r="B815" s="71" t="str">
        <f t="shared" si="81"/>
        <v>US East Power</v>
      </c>
      <c r="C815" s="72">
        <f t="shared" si="82"/>
        <v>292000</v>
      </c>
      <c r="D815" s="72">
        <f t="shared" si="83"/>
        <v>1460</v>
      </c>
      <c r="E815" s="3">
        <v>1348218</v>
      </c>
      <c r="F815" s="5">
        <v>37048.4025578703</v>
      </c>
      <c r="G815" t="s">
        <v>814</v>
      </c>
      <c r="H815" t="s">
        <v>734</v>
      </c>
      <c r="I815" t="s">
        <v>649</v>
      </c>
      <c r="K815" t="s">
        <v>650</v>
      </c>
      <c r="L815" t="s">
        <v>690</v>
      </c>
      <c r="M815">
        <v>28399</v>
      </c>
      <c r="N815" t="s">
        <v>513</v>
      </c>
      <c r="O815" s="7">
        <v>50</v>
      </c>
      <c r="R815" t="s">
        <v>653</v>
      </c>
      <c r="S815" t="s">
        <v>654</v>
      </c>
      <c r="T815" s="11">
        <v>50.2</v>
      </c>
      <c r="U815" t="s">
        <v>781</v>
      </c>
      <c r="V815" t="s">
        <v>848</v>
      </c>
      <c r="W815" t="s">
        <v>694</v>
      </c>
      <c r="X815" t="s">
        <v>658</v>
      </c>
      <c r="Y815" t="s">
        <v>659</v>
      </c>
      <c r="Z815" t="s">
        <v>660</v>
      </c>
      <c r="AA815">
        <v>96057479</v>
      </c>
      <c r="AB815">
        <v>634798.1</v>
      </c>
      <c r="AC815">
        <v>55134</v>
      </c>
      <c r="AD815" s="5">
        <v>37257.715972222199</v>
      </c>
      <c r="AE815" s="5">
        <v>37621.715972222199</v>
      </c>
    </row>
    <row r="816" spans="1:31" x14ac:dyDescent="0.25">
      <c r="A816" s="71">
        <f t="shared" si="80"/>
        <v>37048</v>
      </c>
      <c r="B816" s="71" t="str">
        <f t="shared" si="81"/>
        <v>US East Power</v>
      </c>
      <c r="C816" s="72">
        <f t="shared" si="82"/>
        <v>4000</v>
      </c>
      <c r="D816" s="72">
        <f t="shared" si="83"/>
        <v>20</v>
      </c>
      <c r="E816" s="3">
        <v>1348336</v>
      </c>
      <c r="F816" s="5">
        <v>37048.4051736111</v>
      </c>
      <c r="G816" t="s">
        <v>566</v>
      </c>
      <c r="H816" t="s">
        <v>238</v>
      </c>
      <c r="I816" t="s">
        <v>649</v>
      </c>
      <c r="K816" t="s">
        <v>650</v>
      </c>
      <c r="L816" t="s">
        <v>690</v>
      </c>
      <c r="M816">
        <v>29070</v>
      </c>
      <c r="N816" t="s">
        <v>442</v>
      </c>
      <c r="O816" s="7">
        <v>50</v>
      </c>
      <c r="R816" t="s">
        <v>653</v>
      </c>
      <c r="S816" t="s">
        <v>654</v>
      </c>
      <c r="T816" s="11">
        <v>41</v>
      </c>
      <c r="U816" t="s">
        <v>249</v>
      </c>
      <c r="V816" t="s">
        <v>767</v>
      </c>
      <c r="W816" t="s">
        <v>743</v>
      </c>
      <c r="X816" t="s">
        <v>658</v>
      </c>
      <c r="Y816" t="s">
        <v>659</v>
      </c>
      <c r="Z816" t="s">
        <v>660</v>
      </c>
      <c r="AA816">
        <v>96014731</v>
      </c>
      <c r="AB816">
        <v>634815.1</v>
      </c>
      <c r="AC816">
        <v>26269</v>
      </c>
      <c r="AD816" s="5">
        <v>37053.875011574099</v>
      </c>
      <c r="AE816" s="5">
        <v>37057.875011574099</v>
      </c>
    </row>
    <row r="817" spans="1:31" x14ac:dyDescent="0.25">
      <c r="A817" s="71">
        <f t="shared" si="80"/>
        <v>37048</v>
      </c>
      <c r="B817" s="71" t="str">
        <f t="shared" si="81"/>
        <v>US East Power</v>
      </c>
      <c r="C817" s="72">
        <f t="shared" si="82"/>
        <v>800</v>
      </c>
      <c r="D817" s="72">
        <f t="shared" si="83"/>
        <v>4</v>
      </c>
      <c r="E817" s="3">
        <v>1348609</v>
      </c>
      <c r="F817" s="5">
        <v>37048.412997685198</v>
      </c>
      <c r="G817" t="s">
        <v>467</v>
      </c>
      <c r="H817" t="s">
        <v>238</v>
      </c>
      <c r="I817" t="s">
        <v>649</v>
      </c>
      <c r="K817" t="s">
        <v>650</v>
      </c>
      <c r="L817" t="s">
        <v>690</v>
      </c>
      <c r="M817">
        <v>52764</v>
      </c>
      <c r="N817" t="s">
        <v>164</v>
      </c>
      <c r="O817" s="7">
        <v>50</v>
      </c>
      <c r="R817" t="s">
        <v>653</v>
      </c>
      <c r="S817" t="s">
        <v>654</v>
      </c>
      <c r="T817" s="11">
        <v>42</v>
      </c>
      <c r="U817" t="s">
        <v>249</v>
      </c>
      <c r="V817" t="s">
        <v>600</v>
      </c>
      <c r="W817" t="s">
        <v>401</v>
      </c>
      <c r="X817" t="s">
        <v>658</v>
      </c>
      <c r="Y817" t="s">
        <v>659</v>
      </c>
      <c r="Z817" t="s">
        <v>660</v>
      </c>
      <c r="AB817">
        <v>634850.1</v>
      </c>
      <c r="AC817">
        <v>26428</v>
      </c>
      <c r="AD817" s="5">
        <v>37050.345833333296</v>
      </c>
      <c r="AE817" s="5">
        <v>37050.345833333296</v>
      </c>
    </row>
    <row r="818" spans="1:31" x14ac:dyDescent="0.25">
      <c r="A818" s="71">
        <f t="shared" si="80"/>
        <v>37048</v>
      </c>
      <c r="B818" s="71" t="str">
        <f t="shared" si="81"/>
        <v>US East Power</v>
      </c>
      <c r="C818" s="72">
        <f t="shared" si="82"/>
        <v>18400</v>
      </c>
      <c r="D818" s="72">
        <f t="shared" si="83"/>
        <v>92</v>
      </c>
      <c r="E818" s="3">
        <v>1348671</v>
      </c>
      <c r="F818" s="5">
        <v>37048.415462962999</v>
      </c>
      <c r="G818" t="s">
        <v>321</v>
      </c>
      <c r="H818" t="s">
        <v>238</v>
      </c>
      <c r="I818" t="s">
        <v>649</v>
      </c>
      <c r="K818" t="s">
        <v>650</v>
      </c>
      <c r="L818" t="s">
        <v>690</v>
      </c>
      <c r="M818">
        <v>29090</v>
      </c>
      <c r="N818" t="s">
        <v>165</v>
      </c>
      <c r="P818" s="7">
        <v>50</v>
      </c>
      <c r="R818" t="s">
        <v>653</v>
      </c>
      <c r="S818" t="s">
        <v>654</v>
      </c>
      <c r="T818" s="11">
        <v>46.75</v>
      </c>
      <c r="U818" t="s">
        <v>415</v>
      </c>
      <c r="V818" t="s">
        <v>76</v>
      </c>
      <c r="W818" t="s">
        <v>251</v>
      </c>
      <c r="X818" t="s">
        <v>658</v>
      </c>
      <c r="Y818" t="s">
        <v>659</v>
      </c>
      <c r="Z818" t="s">
        <v>660</v>
      </c>
      <c r="AA818">
        <v>96004358</v>
      </c>
      <c r="AB818">
        <v>634866.1</v>
      </c>
      <c r="AC818">
        <v>58177</v>
      </c>
      <c r="AD818" s="5">
        <v>37050.875011574099</v>
      </c>
      <c r="AE818" s="5">
        <v>37072.875011574099</v>
      </c>
    </row>
    <row r="819" spans="1:31" x14ac:dyDescent="0.25">
      <c r="A819" s="71">
        <f t="shared" si="80"/>
        <v>37048</v>
      </c>
      <c r="B819" s="71" t="str">
        <f t="shared" si="81"/>
        <v>US East Power</v>
      </c>
      <c r="C819" s="72">
        <f t="shared" si="82"/>
        <v>4000</v>
      </c>
      <c r="D819" s="72">
        <f t="shared" si="83"/>
        <v>20</v>
      </c>
      <c r="E819" s="3">
        <v>1348780</v>
      </c>
      <c r="F819" s="5">
        <v>37048.421458333301</v>
      </c>
      <c r="G819" t="s">
        <v>727</v>
      </c>
      <c r="H819" t="s">
        <v>648</v>
      </c>
      <c r="I819" t="s">
        <v>649</v>
      </c>
      <c r="K819" t="s">
        <v>650</v>
      </c>
      <c r="L819" t="s">
        <v>690</v>
      </c>
      <c r="M819">
        <v>29089</v>
      </c>
      <c r="N819" t="s">
        <v>602</v>
      </c>
      <c r="O819" s="7">
        <v>50</v>
      </c>
      <c r="R819" t="s">
        <v>653</v>
      </c>
      <c r="S819" t="s">
        <v>654</v>
      </c>
      <c r="T819" s="11">
        <v>40.75</v>
      </c>
      <c r="U819" t="s">
        <v>373</v>
      </c>
      <c r="V819" t="s">
        <v>710</v>
      </c>
      <c r="W819" t="s">
        <v>711</v>
      </c>
      <c r="X819" t="s">
        <v>658</v>
      </c>
      <c r="Y819" t="s">
        <v>659</v>
      </c>
      <c r="Z819" t="s">
        <v>660</v>
      </c>
      <c r="AB819">
        <v>634898.1</v>
      </c>
      <c r="AC819">
        <v>3246</v>
      </c>
      <c r="AD819" s="5">
        <v>37053.875011574099</v>
      </c>
      <c r="AE819" s="5">
        <v>37057.875011574099</v>
      </c>
    </row>
    <row r="820" spans="1:31" x14ac:dyDescent="0.25">
      <c r="A820" s="71">
        <f t="shared" si="80"/>
        <v>37048</v>
      </c>
      <c r="B820" s="71" t="str">
        <f t="shared" si="81"/>
        <v>US East Power</v>
      </c>
      <c r="C820" s="72">
        <f t="shared" si="82"/>
        <v>4000</v>
      </c>
      <c r="D820" s="72">
        <f t="shared" si="83"/>
        <v>20</v>
      </c>
      <c r="E820" s="3">
        <v>1348857</v>
      </c>
      <c r="F820" s="5">
        <v>37048.426724536999</v>
      </c>
      <c r="G820" t="s">
        <v>768</v>
      </c>
      <c r="H820" t="s">
        <v>648</v>
      </c>
      <c r="I820" t="s">
        <v>649</v>
      </c>
      <c r="K820" t="s">
        <v>650</v>
      </c>
      <c r="L820" t="s">
        <v>690</v>
      </c>
      <c r="M820">
        <v>51368</v>
      </c>
      <c r="N820" t="s">
        <v>166</v>
      </c>
      <c r="O820" s="7">
        <v>50</v>
      </c>
      <c r="R820" t="s">
        <v>653</v>
      </c>
      <c r="S820" t="s">
        <v>654</v>
      </c>
      <c r="T820" s="11">
        <v>51.5</v>
      </c>
      <c r="U820" t="s">
        <v>375</v>
      </c>
      <c r="V820" t="s">
        <v>693</v>
      </c>
      <c r="W820" t="s">
        <v>706</v>
      </c>
      <c r="X820" t="s">
        <v>658</v>
      </c>
      <c r="Y820" t="s">
        <v>659</v>
      </c>
      <c r="Z820" t="s">
        <v>660</v>
      </c>
      <c r="AA820">
        <v>96053779</v>
      </c>
      <c r="AB820">
        <v>634921.1</v>
      </c>
      <c r="AC820">
        <v>57508</v>
      </c>
      <c r="AD820" s="5">
        <v>37067.875</v>
      </c>
      <c r="AE820" s="5">
        <v>37071.875</v>
      </c>
    </row>
    <row r="821" spans="1:31" x14ac:dyDescent="0.25">
      <c r="A821" s="71">
        <f t="shared" si="80"/>
        <v>37048</v>
      </c>
      <c r="B821" s="71" t="str">
        <f t="shared" si="81"/>
        <v>US East Power</v>
      </c>
      <c r="C821" s="72">
        <f t="shared" si="82"/>
        <v>4000</v>
      </c>
      <c r="D821" s="72">
        <f t="shared" si="83"/>
        <v>20</v>
      </c>
      <c r="E821" s="3">
        <v>1349046</v>
      </c>
      <c r="F821" s="5">
        <v>37048.438541666699</v>
      </c>
      <c r="G821" t="s">
        <v>809</v>
      </c>
      <c r="H821" t="s">
        <v>734</v>
      </c>
      <c r="I821" t="s">
        <v>649</v>
      </c>
      <c r="K821" t="s">
        <v>650</v>
      </c>
      <c r="L821" t="s">
        <v>690</v>
      </c>
      <c r="M821">
        <v>51376</v>
      </c>
      <c r="N821" t="s">
        <v>167</v>
      </c>
      <c r="O821" s="7">
        <v>50</v>
      </c>
      <c r="R821" t="s">
        <v>653</v>
      </c>
      <c r="S821" t="s">
        <v>654</v>
      </c>
      <c r="T821" s="11">
        <v>57</v>
      </c>
      <c r="U821" t="s">
        <v>227</v>
      </c>
      <c r="V821" t="s">
        <v>76</v>
      </c>
      <c r="W821" t="s">
        <v>251</v>
      </c>
      <c r="X821" t="s">
        <v>658</v>
      </c>
      <c r="Y821" t="s">
        <v>659</v>
      </c>
      <c r="Z821" t="s">
        <v>660</v>
      </c>
      <c r="AA821">
        <v>96037738</v>
      </c>
      <c r="AB821">
        <v>634971.1</v>
      </c>
      <c r="AC821">
        <v>72209</v>
      </c>
      <c r="AD821" s="5">
        <v>37067.875</v>
      </c>
      <c r="AE821" s="5">
        <v>37071.875</v>
      </c>
    </row>
    <row r="822" spans="1:31" x14ac:dyDescent="0.25">
      <c r="A822" s="71">
        <f t="shared" si="80"/>
        <v>37048</v>
      </c>
      <c r="B822" s="71" t="str">
        <f t="shared" si="81"/>
        <v>US West Power</v>
      </c>
      <c r="C822" s="72">
        <f t="shared" si="82"/>
        <v>12400</v>
      </c>
      <c r="D822" s="72">
        <f t="shared" si="83"/>
        <v>93</v>
      </c>
      <c r="E822" s="3">
        <v>1349166</v>
      </c>
      <c r="F822" s="5">
        <v>37048.449849536999</v>
      </c>
      <c r="G822" t="s">
        <v>736</v>
      </c>
      <c r="H822" t="s">
        <v>734</v>
      </c>
      <c r="I822" t="s">
        <v>649</v>
      </c>
      <c r="K822" t="s">
        <v>650</v>
      </c>
      <c r="L822" t="s">
        <v>662</v>
      </c>
      <c r="M822">
        <v>36704</v>
      </c>
      <c r="N822" t="s">
        <v>31</v>
      </c>
      <c r="O822" s="7">
        <v>25</v>
      </c>
      <c r="R822" t="s">
        <v>653</v>
      </c>
      <c r="S822" t="s">
        <v>654</v>
      </c>
      <c r="T822" s="11">
        <v>151</v>
      </c>
      <c r="U822" t="s">
        <v>412</v>
      </c>
      <c r="V822" t="s">
        <v>906</v>
      </c>
      <c r="W822" t="s">
        <v>671</v>
      </c>
      <c r="X822" t="s">
        <v>658</v>
      </c>
      <c r="Y822" t="s">
        <v>659</v>
      </c>
      <c r="Z822" t="s">
        <v>660</v>
      </c>
      <c r="AA822">
        <v>96004396</v>
      </c>
      <c r="AB822">
        <v>634995.1</v>
      </c>
      <c r="AC822">
        <v>64245</v>
      </c>
      <c r="AD822" s="5">
        <v>37073.875011574099</v>
      </c>
      <c r="AE822" s="5">
        <v>37103.875011574099</v>
      </c>
    </row>
    <row r="823" spans="1:31" x14ac:dyDescent="0.25">
      <c r="A823" s="71">
        <f t="shared" si="80"/>
        <v>37048</v>
      </c>
      <c r="B823" s="71" t="str">
        <f t="shared" si="81"/>
        <v>US East Power</v>
      </c>
      <c r="C823" s="72">
        <f t="shared" si="82"/>
        <v>4000</v>
      </c>
      <c r="D823" s="72">
        <f t="shared" si="83"/>
        <v>20</v>
      </c>
      <c r="E823" s="3">
        <v>1349344</v>
      </c>
      <c r="F823" s="5">
        <v>37048.4601273148</v>
      </c>
      <c r="G823" t="s">
        <v>814</v>
      </c>
      <c r="H823" t="s">
        <v>734</v>
      </c>
      <c r="I823" t="s">
        <v>649</v>
      </c>
      <c r="K823" t="s">
        <v>650</v>
      </c>
      <c r="L823" t="s">
        <v>690</v>
      </c>
      <c r="M823">
        <v>51356</v>
      </c>
      <c r="N823" t="s">
        <v>168</v>
      </c>
      <c r="P823" s="7">
        <v>50</v>
      </c>
      <c r="R823" t="s">
        <v>653</v>
      </c>
      <c r="S823" t="s">
        <v>654</v>
      </c>
      <c r="T823" s="11">
        <v>56</v>
      </c>
      <c r="U823" t="s">
        <v>597</v>
      </c>
      <c r="V823" t="s">
        <v>767</v>
      </c>
      <c r="W823" t="s">
        <v>743</v>
      </c>
      <c r="X823" t="s">
        <v>658</v>
      </c>
      <c r="Y823" t="s">
        <v>659</v>
      </c>
      <c r="Z823" t="s">
        <v>660</v>
      </c>
      <c r="AA823">
        <v>96057479</v>
      </c>
      <c r="AB823">
        <v>635027.1</v>
      </c>
      <c r="AC823">
        <v>55134</v>
      </c>
      <c r="AD823" s="5">
        <v>37067.875</v>
      </c>
      <c r="AE823" s="5">
        <v>37071.875</v>
      </c>
    </row>
    <row r="824" spans="1:31" x14ac:dyDescent="0.25">
      <c r="A824" s="71">
        <f t="shared" si="80"/>
        <v>37048</v>
      </c>
      <c r="B824" s="71" t="str">
        <f t="shared" si="81"/>
        <v>US East Power</v>
      </c>
      <c r="C824" s="72">
        <f t="shared" si="82"/>
        <v>4000</v>
      </c>
      <c r="D824" s="72">
        <f t="shared" si="83"/>
        <v>20</v>
      </c>
      <c r="E824" s="3">
        <v>1349346</v>
      </c>
      <c r="F824" s="5">
        <v>37048.4601736111</v>
      </c>
      <c r="G824" t="s">
        <v>814</v>
      </c>
      <c r="H824" t="s">
        <v>734</v>
      </c>
      <c r="I824" t="s">
        <v>649</v>
      </c>
      <c r="K824" t="s">
        <v>650</v>
      </c>
      <c r="L824" t="s">
        <v>690</v>
      </c>
      <c r="M824">
        <v>50780</v>
      </c>
      <c r="N824" t="s">
        <v>169</v>
      </c>
      <c r="O824" s="7">
        <v>50</v>
      </c>
      <c r="R824" t="s">
        <v>653</v>
      </c>
      <c r="S824" t="s">
        <v>654</v>
      </c>
      <c r="T824" s="11">
        <v>61.75</v>
      </c>
      <c r="U824" t="s">
        <v>597</v>
      </c>
      <c r="V824" t="s">
        <v>739</v>
      </c>
      <c r="W824" t="s">
        <v>743</v>
      </c>
      <c r="X824" t="s">
        <v>658</v>
      </c>
      <c r="Y824" t="s">
        <v>659</v>
      </c>
      <c r="Z824" t="s">
        <v>660</v>
      </c>
      <c r="AA824">
        <v>96057479</v>
      </c>
      <c r="AB824">
        <v>635029.1</v>
      </c>
      <c r="AC824">
        <v>55134</v>
      </c>
      <c r="AD824" s="5">
        <v>37074.875</v>
      </c>
      <c r="AE824" s="5">
        <v>37078.875</v>
      </c>
    </row>
    <row r="825" spans="1:31" x14ac:dyDescent="0.25">
      <c r="A825" s="71">
        <f t="shared" si="80"/>
        <v>37048</v>
      </c>
      <c r="B825" s="71" t="str">
        <f t="shared" si="81"/>
        <v>US East Power</v>
      </c>
      <c r="C825" s="72">
        <f t="shared" si="82"/>
        <v>4000</v>
      </c>
      <c r="D825" s="72">
        <f t="shared" si="83"/>
        <v>20</v>
      </c>
      <c r="E825" s="3">
        <v>1349412</v>
      </c>
      <c r="F825" s="5">
        <v>37048.470740740697</v>
      </c>
      <c r="G825" t="s">
        <v>814</v>
      </c>
      <c r="H825" t="s">
        <v>734</v>
      </c>
      <c r="I825" t="s">
        <v>649</v>
      </c>
      <c r="K825" t="s">
        <v>650</v>
      </c>
      <c r="L825" t="s">
        <v>690</v>
      </c>
      <c r="M825">
        <v>50780</v>
      </c>
      <c r="N825" t="s">
        <v>169</v>
      </c>
      <c r="O825" s="7">
        <v>50</v>
      </c>
      <c r="R825" t="s">
        <v>653</v>
      </c>
      <c r="S825" t="s">
        <v>654</v>
      </c>
      <c r="T825" s="11">
        <v>61.25</v>
      </c>
      <c r="U825" t="s">
        <v>597</v>
      </c>
      <c r="V825" t="s">
        <v>739</v>
      </c>
      <c r="W825" t="s">
        <v>743</v>
      </c>
      <c r="X825" t="s">
        <v>658</v>
      </c>
      <c r="Y825" t="s">
        <v>659</v>
      </c>
      <c r="Z825" t="s">
        <v>660</v>
      </c>
      <c r="AA825">
        <v>96057479</v>
      </c>
      <c r="AB825">
        <v>635056.1</v>
      </c>
      <c r="AC825">
        <v>55134</v>
      </c>
      <c r="AD825" s="5">
        <v>37074.875</v>
      </c>
      <c r="AE825" s="5">
        <v>37078.875</v>
      </c>
    </row>
    <row r="826" spans="1:31" x14ac:dyDescent="0.25">
      <c r="A826" s="71">
        <f t="shared" si="80"/>
        <v>37048</v>
      </c>
      <c r="B826" s="71" t="str">
        <f t="shared" si="81"/>
        <v>US East Power</v>
      </c>
      <c r="C826" s="72">
        <f t="shared" si="82"/>
        <v>4000</v>
      </c>
      <c r="D826" s="72">
        <f t="shared" si="83"/>
        <v>20</v>
      </c>
      <c r="E826" s="3">
        <v>1349672</v>
      </c>
      <c r="F826" s="5">
        <v>37048.498796296299</v>
      </c>
      <c r="G826" t="s">
        <v>814</v>
      </c>
      <c r="H826" t="s">
        <v>734</v>
      </c>
      <c r="I826" t="s">
        <v>649</v>
      </c>
      <c r="K826" t="s">
        <v>650</v>
      </c>
      <c r="L826" t="s">
        <v>690</v>
      </c>
      <c r="M826">
        <v>51356</v>
      </c>
      <c r="N826" t="s">
        <v>168</v>
      </c>
      <c r="P826" s="7">
        <v>50</v>
      </c>
      <c r="R826" t="s">
        <v>653</v>
      </c>
      <c r="S826" t="s">
        <v>654</v>
      </c>
      <c r="T826" s="11">
        <v>56</v>
      </c>
      <c r="U826" t="s">
        <v>597</v>
      </c>
      <c r="V826" t="s">
        <v>767</v>
      </c>
      <c r="W826" t="s">
        <v>743</v>
      </c>
      <c r="X826" t="s">
        <v>658</v>
      </c>
      <c r="Y826" t="s">
        <v>659</v>
      </c>
      <c r="Z826" t="s">
        <v>660</v>
      </c>
      <c r="AA826">
        <v>96057479</v>
      </c>
      <c r="AB826">
        <v>635235.1</v>
      </c>
      <c r="AC826">
        <v>55134</v>
      </c>
      <c r="AD826" s="5">
        <v>37067.875</v>
      </c>
      <c r="AE826" s="5">
        <v>37071.875</v>
      </c>
    </row>
    <row r="827" spans="1:31" x14ac:dyDescent="0.25">
      <c r="A827" s="71">
        <f t="shared" si="80"/>
        <v>37048</v>
      </c>
      <c r="B827" s="71" t="str">
        <f t="shared" si="81"/>
        <v>US East Power</v>
      </c>
      <c r="C827" s="72">
        <f t="shared" si="82"/>
        <v>4000</v>
      </c>
      <c r="D827" s="72">
        <f t="shared" si="83"/>
        <v>20</v>
      </c>
      <c r="E827" s="3">
        <v>1349860</v>
      </c>
      <c r="F827" s="5">
        <v>37048.519548611097</v>
      </c>
      <c r="G827" t="s">
        <v>902</v>
      </c>
      <c r="H827" t="s">
        <v>238</v>
      </c>
      <c r="I827" t="s">
        <v>649</v>
      </c>
      <c r="K827" t="s">
        <v>650</v>
      </c>
      <c r="L827" t="s">
        <v>59</v>
      </c>
      <c r="M827">
        <v>32893</v>
      </c>
      <c r="N827" t="s">
        <v>170</v>
      </c>
      <c r="P827" s="7">
        <v>50</v>
      </c>
      <c r="R827" t="s">
        <v>653</v>
      </c>
      <c r="S827" t="s">
        <v>654</v>
      </c>
      <c r="T827" s="11">
        <v>41</v>
      </c>
      <c r="U827" t="s">
        <v>424</v>
      </c>
      <c r="V827" t="s">
        <v>265</v>
      </c>
      <c r="W827" t="s">
        <v>63</v>
      </c>
      <c r="X827" t="s">
        <v>658</v>
      </c>
      <c r="Y827" t="s">
        <v>659</v>
      </c>
      <c r="Z827" t="s">
        <v>660</v>
      </c>
      <c r="AA827">
        <v>96060365</v>
      </c>
      <c r="AB827">
        <v>635319.1</v>
      </c>
      <c r="AC827">
        <v>12</v>
      </c>
      <c r="AD827" s="5">
        <v>37053.875011574099</v>
      </c>
      <c r="AE827" s="5">
        <v>37057.875011574099</v>
      </c>
    </row>
    <row r="828" spans="1:31" x14ac:dyDescent="0.25">
      <c r="A828" s="71">
        <f t="shared" si="80"/>
        <v>37048</v>
      </c>
      <c r="B828" s="71" t="str">
        <f t="shared" si="81"/>
        <v>US East Power</v>
      </c>
      <c r="C828" s="72">
        <f t="shared" si="82"/>
        <v>24800</v>
      </c>
      <c r="D828" s="72">
        <f t="shared" si="83"/>
        <v>124</v>
      </c>
      <c r="E828" s="3">
        <v>1349861</v>
      </c>
      <c r="F828" s="5">
        <v>37048.519791666702</v>
      </c>
      <c r="G828" t="s">
        <v>902</v>
      </c>
      <c r="H828" t="s">
        <v>238</v>
      </c>
      <c r="I828" t="s">
        <v>649</v>
      </c>
      <c r="K828" t="s">
        <v>650</v>
      </c>
      <c r="L828" t="s">
        <v>59</v>
      </c>
      <c r="M828">
        <v>41027</v>
      </c>
      <c r="N828" t="s">
        <v>454</v>
      </c>
      <c r="O828" s="7">
        <v>50</v>
      </c>
      <c r="R828" t="s">
        <v>653</v>
      </c>
      <c r="S828" t="s">
        <v>654</v>
      </c>
      <c r="T828" s="11">
        <v>58.5</v>
      </c>
      <c r="U828" t="s">
        <v>424</v>
      </c>
      <c r="V828" t="s">
        <v>94</v>
      </c>
      <c r="W828" t="s">
        <v>95</v>
      </c>
      <c r="X828" t="s">
        <v>658</v>
      </c>
      <c r="Y828" t="s">
        <v>659</v>
      </c>
      <c r="Z828" t="s">
        <v>660</v>
      </c>
      <c r="AA828">
        <v>96060365</v>
      </c>
      <c r="AB828">
        <v>635320.1</v>
      </c>
      <c r="AC828">
        <v>12</v>
      </c>
      <c r="AD828" s="5">
        <v>37073.875011574099</v>
      </c>
      <c r="AE828" s="5">
        <v>37103.875011574099</v>
      </c>
    </row>
    <row r="829" spans="1:31" x14ac:dyDescent="0.25">
      <c r="A829" s="71">
        <f t="shared" si="80"/>
        <v>37048</v>
      </c>
      <c r="B829" s="71" t="str">
        <f t="shared" si="81"/>
        <v>US East Power</v>
      </c>
      <c r="C829" s="72">
        <f t="shared" si="82"/>
        <v>4000</v>
      </c>
      <c r="D829" s="72">
        <f t="shared" si="83"/>
        <v>20</v>
      </c>
      <c r="E829" s="3">
        <v>1349924</v>
      </c>
      <c r="F829" s="5">
        <v>37048.523900462998</v>
      </c>
      <c r="G829" t="s">
        <v>727</v>
      </c>
      <c r="H829" t="s">
        <v>648</v>
      </c>
      <c r="I829" t="s">
        <v>649</v>
      </c>
      <c r="K829" t="s">
        <v>650</v>
      </c>
      <c r="L829" t="s">
        <v>690</v>
      </c>
      <c r="M829">
        <v>29089</v>
      </c>
      <c r="N829" t="s">
        <v>602</v>
      </c>
      <c r="O829" s="7">
        <v>50</v>
      </c>
      <c r="R829" t="s">
        <v>653</v>
      </c>
      <c r="S829" t="s">
        <v>654</v>
      </c>
      <c r="T829" s="11">
        <v>42.5</v>
      </c>
      <c r="U829" t="s">
        <v>373</v>
      </c>
      <c r="V829" t="s">
        <v>710</v>
      </c>
      <c r="W829" t="s">
        <v>711</v>
      </c>
      <c r="X829" t="s">
        <v>658</v>
      </c>
      <c r="Y829" t="s">
        <v>659</v>
      </c>
      <c r="Z829" t="s">
        <v>660</v>
      </c>
      <c r="AB829">
        <v>635331.1</v>
      </c>
      <c r="AC829">
        <v>3246</v>
      </c>
      <c r="AD829" s="5">
        <v>37053.875011574099</v>
      </c>
      <c r="AE829" s="5">
        <v>37057.875011574099</v>
      </c>
    </row>
    <row r="830" spans="1:31" x14ac:dyDescent="0.25">
      <c r="A830" s="71">
        <f t="shared" si="80"/>
        <v>37048</v>
      </c>
      <c r="B830" s="71" t="str">
        <f t="shared" si="81"/>
        <v>US East Power</v>
      </c>
      <c r="C830" s="72">
        <f t="shared" si="82"/>
        <v>24000</v>
      </c>
      <c r="D830" s="72">
        <f t="shared" si="83"/>
        <v>120</v>
      </c>
      <c r="E830" s="3">
        <v>1350008</v>
      </c>
      <c r="F830" s="5">
        <v>37048.531006944402</v>
      </c>
      <c r="G830" t="s">
        <v>707</v>
      </c>
      <c r="H830" t="s">
        <v>734</v>
      </c>
      <c r="I830" t="s">
        <v>649</v>
      </c>
      <c r="K830" t="s">
        <v>650</v>
      </c>
      <c r="L830" t="s">
        <v>59</v>
      </c>
      <c r="M830">
        <v>47332</v>
      </c>
      <c r="N830" t="s">
        <v>320</v>
      </c>
      <c r="O830" s="7">
        <v>50</v>
      </c>
      <c r="R830" t="s">
        <v>653</v>
      </c>
      <c r="S830" t="s">
        <v>654</v>
      </c>
      <c r="T830" s="11">
        <v>36.25</v>
      </c>
      <c r="U830" t="s">
        <v>781</v>
      </c>
      <c r="V830" t="s">
        <v>94</v>
      </c>
      <c r="W830" t="s">
        <v>95</v>
      </c>
      <c r="X830" t="s">
        <v>658</v>
      </c>
      <c r="Y830" t="s">
        <v>659</v>
      </c>
      <c r="Z830" t="s">
        <v>660</v>
      </c>
      <c r="AA830">
        <v>96009016</v>
      </c>
      <c r="AB830">
        <v>635382.1</v>
      </c>
      <c r="AC830">
        <v>18</v>
      </c>
      <c r="AD830" s="5">
        <v>37500</v>
      </c>
      <c r="AE830" s="5">
        <v>37529</v>
      </c>
    </row>
    <row r="831" spans="1:31" x14ac:dyDescent="0.25">
      <c r="A831" s="71">
        <f t="shared" si="80"/>
        <v>37048</v>
      </c>
      <c r="B831" s="71" t="str">
        <f t="shared" si="81"/>
        <v>Natural Gas</v>
      </c>
      <c r="C831" s="72">
        <f t="shared" si="82"/>
        <v>615000</v>
      </c>
      <c r="D831" s="72">
        <f t="shared" si="83"/>
        <v>153.75</v>
      </c>
      <c r="E831" s="3">
        <v>1350180</v>
      </c>
      <c r="F831" s="5">
        <v>37048.541400463</v>
      </c>
      <c r="G831" t="s">
        <v>888</v>
      </c>
      <c r="H831" t="s">
        <v>734</v>
      </c>
      <c r="I831" t="s">
        <v>649</v>
      </c>
      <c r="K831" t="s">
        <v>679</v>
      </c>
      <c r="L831" t="s">
        <v>445</v>
      </c>
      <c r="M831">
        <v>48792</v>
      </c>
      <c r="N831" t="s">
        <v>446</v>
      </c>
      <c r="P831" s="7">
        <v>5000</v>
      </c>
      <c r="R831" t="s">
        <v>682</v>
      </c>
      <c r="S831" t="s">
        <v>654</v>
      </c>
      <c r="T831" s="11">
        <v>-1.4999999999999999E-2</v>
      </c>
      <c r="U831" t="s">
        <v>760</v>
      </c>
      <c r="V831" t="s">
        <v>797</v>
      </c>
      <c r="W831" t="s">
        <v>115</v>
      </c>
      <c r="X831" t="s">
        <v>857</v>
      </c>
      <c r="Y831" t="s">
        <v>659</v>
      </c>
      <c r="Z831" t="s">
        <v>687</v>
      </c>
      <c r="AB831" t="s">
        <v>171</v>
      </c>
      <c r="AC831">
        <v>53295</v>
      </c>
      <c r="AD831" s="5">
        <v>37073</v>
      </c>
      <c r="AE831" s="5">
        <v>37195</v>
      </c>
    </row>
    <row r="832" spans="1:31" x14ac:dyDescent="0.25">
      <c r="A832" s="71">
        <f t="shared" si="80"/>
        <v>37048</v>
      </c>
      <c r="B832" s="71" t="str">
        <f t="shared" si="81"/>
        <v>US East Power</v>
      </c>
      <c r="C832" s="72">
        <f t="shared" si="82"/>
        <v>24000</v>
      </c>
      <c r="D832" s="72">
        <f t="shared" si="83"/>
        <v>120</v>
      </c>
      <c r="E832" s="3">
        <v>1350444</v>
      </c>
      <c r="F832" s="5">
        <v>37048.549548611103</v>
      </c>
      <c r="G832" t="s">
        <v>902</v>
      </c>
      <c r="H832" t="s">
        <v>238</v>
      </c>
      <c r="I832" t="s">
        <v>649</v>
      </c>
      <c r="K832" t="s">
        <v>650</v>
      </c>
      <c r="L832" t="s">
        <v>59</v>
      </c>
      <c r="M832">
        <v>41031</v>
      </c>
      <c r="N832" t="s">
        <v>296</v>
      </c>
      <c r="P832" s="7">
        <v>50</v>
      </c>
      <c r="R832" t="s">
        <v>653</v>
      </c>
      <c r="S832" t="s">
        <v>654</v>
      </c>
      <c r="T832" s="11">
        <v>43</v>
      </c>
      <c r="U832" t="s">
        <v>424</v>
      </c>
      <c r="V832" t="s">
        <v>94</v>
      </c>
      <c r="W832" t="s">
        <v>95</v>
      </c>
      <c r="X832" t="s">
        <v>658</v>
      </c>
      <c r="Y832" t="s">
        <v>659</v>
      </c>
      <c r="Z832" t="s">
        <v>660</v>
      </c>
      <c r="AA832">
        <v>96060365</v>
      </c>
      <c r="AB832">
        <v>635491.1</v>
      </c>
      <c r="AC832">
        <v>12</v>
      </c>
      <c r="AD832" s="5">
        <v>37135.875011574099</v>
      </c>
      <c r="AE832" s="5">
        <v>37164.875011574099</v>
      </c>
    </row>
    <row r="833" spans="1:31" x14ac:dyDescent="0.25">
      <c r="A833" s="71">
        <f t="shared" si="80"/>
        <v>37048</v>
      </c>
      <c r="B833" s="71" t="str">
        <f t="shared" si="81"/>
        <v>US East Power</v>
      </c>
      <c r="C833" s="72">
        <f t="shared" si="82"/>
        <v>24800</v>
      </c>
      <c r="D833" s="72">
        <f t="shared" si="83"/>
        <v>124</v>
      </c>
      <c r="E833" s="3">
        <v>1350584</v>
      </c>
      <c r="F833" s="5">
        <v>37048.553495370397</v>
      </c>
      <c r="G833" t="s">
        <v>736</v>
      </c>
      <c r="H833" t="s">
        <v>734</v>
      </c>
      <c r="I833" t="s">
        <v>649</v>
      </c>
      <c r="K833" t="s">
        <v>650</v>
      </c>
      <c r="L833" t="s">
        <v>690</v>
      </c>
      <c r="M833">
        <v>52461</v>
      </c>
      <c r="N833" t="s">
        <v>347</v>
      </c>
      <c r="P833" s="7">
        <v>50</v>
      </c>
      <c r="R833" t="s">
        <v>653</v>
      </c>
      <c r="S833" t="s">
        <v>654</v>
      </c>
      <c r="T833" s="11">
        <v>65.75</v>
      </c>
      <c r="U833" t="s">
        <v>587</v>
      </c>
      <c r="V833" t="s">
        <v>739</v>
      </c>
      <c r="W833" t="s">
        <v>740</v>
      </c>
      <c r="X833" t="s">
        <v>658</v>
      </c>
      <c r="Y833" t="s">
        <v>659</v>
      </c>
      <c r="Z833" t="s">
        <v>660</v>
      </c>
      <c r="AA833">
        <v>96004396</v>
      </c>
      <c r="AB833">
        <v>635535.1</v>
      </c>
      <c r="AC833">
        <v>64245</v>
      </c>
      <c r="AD833" s="5">
        <v>37104.875</v>
      </c>
      <c r="AE833" s="5">
        <v>37134.875</v>
      </c>
    </row>
    <row r="834" spans="1:31" x14ac:dyDescent="0.25">
      <c r="A834" s="71">
        <f t="shared" si="80"/>
        <v>37048</v>
      </c>
      <c r="B834" s="71" t="str">
        <f t="shared" si="81"/>
        <v>US East Power</v>
      </c>
      <c r="C834" s="72">
        <f t="shared" si="82"/>
        <v>24000</v>
      </c>
      <c r="D834" s="72">
        <f t="shared" si="83"/>
        <v>120</v>
      </c>
      <c r="E834" s="3">
        <v>1350795</v>
      </c>
      <c r="F834" s="5">
        <v>37048.563726851899</v>
      </c>
      <c r="G834" t="s">
        <v>902</v>
      </c>
      <c r="H834" t="s">
        <v>238</v>
      </c>
      <c r="I834" t="s">
        <v>649</v>
      </c>
      <c r="K834" t="s">
        <v>650</v>
      </c>
      <c r="L834" t="s">
        <v>59</v>
      </c>
      <c r="M834">
        <v>47332</v>
      </c>
      <c r="N834" t="s">
        <v>320</v>
      </c>
      <c r="P834" s="7">
        <v>50</v>
      </c>
      <c r="R834" t="s">
        <v>653</v>
      </c>
      <c r="S834" t="s">
        <v>654</v>
      </c>
      <c r="T834" s="11">
        <v>36.25</v>
      </c>
      <c r="U834" t="s">
        <v>424</v>
      </c>
      <c r="V834" t="s">
        <v>94</v>
      </c>
      <c r="W834" t="s">
        <v>95</v>
      </c>
      <c r="X834" t="s">
        <v>658</v>
      </c>
      <c r="Y834" t="s">
        <v>659</v>
      </c>
      <c r="Z834" t="s">
        <v>660</v>
      </c>
      <c r="AA834">
        <v>96060365</v>
      </c>
      <c r="AB834">
        <v>635567.1</v>
      </c>
      <c r="AC834">
        <v>12</v>
      </c>
      <c r="AD834" s="5">
        <v>37500</v>
      </c>
      <c r="AE834" s="5">
        <v>37529</v>
      </c>
    </row>
    <row r="835" spans="1:31" x14ac:dyDescent="0.25">
      <c r="A835" s="71">
        <f t="shared" si="80"/>
        <v>37048</v>
      </c>
      <c r="B835" s="71" t="str">
        <f t="shared" si="81"/>
        <v>US East Power</v>
      </c>
      <c r="C835" s="72">
        <f t="shared" si="82"/>
        <v>4000</v>
      </c>
      <c r="D835" s="72">
        <f t="shared" si="83"/>
        <v>20</v>
      </c>
      <c r="E835" s="3">
        <v>1351220</v>
      </c>
      <c r="F835" s="5">
        <v>37048.585428240702</v>
      </c>
      <c r="G835" t="s">
        <v>661</v>
      </c>
      <c r="H835" t="s">
        <v>734</v>
      </c>
      <c r="I835" t="s">
        <v>649</v>
      </c>
      <c r="K835" t="s">
        <v>650</v>
      </c>
      <c r="L835" t="s">
        <v>690</v>
      </c>
      <c r="M835">
        <v>29063</v>
      </c>
      <c r="N835" t="s">
        <v>154</v>
      </c>
      <c r="O835" s="7">
        <v>50</v>
      </c>
      <c r="R835" t="s">
        <v>653</v>
      </c>
      <c r="S835" t="s">
        <v>654</v>
      </c>
      <c r="T835" s="11">
        <v>42.5</v>
      </c>
      <c r="U835" t="s">
        <v>766</v>
      </c>
      <c r="V835" t="s">
        <v>245</v>
      </c>
      <c r="W835" t="s">
        <v>77</v>
      </c>
      <c r="X835" t="s">
        <v>658</v>
      </c>
      <c r="Y835" t="s">
        <v>659</v>
      </c>
      <c r="Z835" t="s">
        <v>660</v>
      </c>
      <c r="AA835">
        <v>96020035</v>
      </c>
      <c r="AB835">
        <v>635662.1</v>
      </c>
      <c r="AC835">
        <v>71108</v>
      </c>
      <c r="AD835" s="5">
        <v>37053.875011574099</v>
      </c>
      <c r="AE835" s="5">
        <v>37057.875011574099</v>
      </c>
    </row>
    <row r="836" spans="1:31" x14ac:dyDescent="0.25">
      <c r="A836" s="71">
        <f t="shared" si="80"/>
        <v>37048</v>
      </c>
      <c r="B836" s="71" t="str">
        <f t="shared" si="81"/>
        <v>US East Power</v>
      </c>
      <c r="C836" s="72">
        <f t="shared" si="82"/>
        <v>24800</v>
      </c>
      <c r="D836" s="72">
        <f t="shared" si="83"/>
        <v>124</v>
      </c>
      <c r="E836" s="3">
        <v>1351362</v>
      </c>
      <c r="F836" s="5">
        <v>37048.592314814799</v>
      </c>
      <c r="G836" t="s">
        <v>736</v>
      </c>
      <c r="H836" t="s">
        <v>734</v>
      </c>
      <c r="I836" t="s">
        <v>649</v>
      </c>
      <c r="K836" t="s">
        <v>650</v>
      </c>
      <c r="L836" t="s">
        <v>690</v>
      </c>
      <c r="M836">
        <v>52461</v>
      </c>
      <c r="N836" t="s">
        <v>347</v>
      </c>
      <c r="P836" s="7">
        <v>50</v>
      </c>
      <c r="R836" t="s">
        <v>653</v>
      </c>
      <c r="S836" t="s">
        <v>654</v>
      </c>
      <c r="T836" s="11">
        <v>65</v>
      </c>
      <c r="U836" t="s">
        <v>587</v>
      </c>
      <c r="V836" t="s">
        <v>739</v>
      </c>
      <c r="W836" t="s">
        <v>740</v>
      </c>
      <c r="X836" t="s">
        <v>658</v>
      </c>
      <c r="Y836" t="s">
        <v>659</v>
      </c>
      <c r="Z836" t="s">
        <v>660</v>
      </c>
      <c r="AA836">
        <v>96004396</v>
      </c>
      <c r="AB836">
        <v>635705.1</v>
      </c>
      <c r="AC836">
        <v>64245</v>
      </c>
      <c r="AD836" s="5">
        <v>37104.875</v>
      </c>
      <c r="AE836" s="5">
        <v>37134.875</v>
      </c>
    </row>
    <row r="837" spans="1:31" x14ac:dyDescent="0.25">
      <c r="A837" s="71">
        <f t="shared" si="80"/>
        <v>37048</v>
      </c>
      <c r="B837" s="71" t="str">
        <f t="shared" si="81"/>
        <v>US West Power</v>
      </c>
      <c r="C837" s="72">
        <f t="shared" si="82"/>
        <v>9200</v>
      </c>
      <c r="D837" s="72">
        <f t="shared" si="83"/>
        <v>69</v>
      </c>
      <c r="E837" s="3">
        <v>1351519</v>
      </c>
      <c r="F837" s="5">
        <v>37048.617928240703</v>
      </c>
      <c r="G837" t="s">
        <v>172</v>
      </c>
      <c r="H837" t="s">
        <v>238</v>
      </c>
      <c r="I837" t="s">
        <v>649</v>
      </c>
      <c r="K837" t="s">
        <v>650</v>
      </c>
      <c r="L837" t="s">
        <v>651</v>
      </c>
      <c r="M837">
        <v>29396</v>
      </c>
      <c r="N837" t="s">
        <v>173</v>
      </c>
      <c r="P837" s="7">
        <v>25</v>
      </c>
      <c r="R837" t="s">
        <v>653</v>
      </c>
      <c r="S837" t="s">
        <v>654</v>
      </c>
      <c r="T837" s="11">
        <v>30</v>
      </c>
      <c r="U837" t="s">
        <v>174</v>
      </c>
      <c r="V837" t="s">
        <v>604</v>
      </c>
      <c r="W837" t="s">
        <v>657</v>
      </c>
      <c r="X837" t="s">
        <v>658</v>
      </c>
      <c r="Y837" t="s">
        <v>659</v>
      </c>
      <c r="Z837" t="s">
        <v>660</v>
      </c>
      <c r="AA837">
        <v>95001154</v>
      </c>
      <c r="AB837">
        <v>635819.1</v>
      </c>
      <c r="AC837">
        <v>76158</v>
      </c>
      <c r="AD837" s="5">
        <v>37050.875011574099</v>
      </c>
      <c r="AE837" s="5">
        <v>37072.875011574099</v>
      </c>
    </row>
    <row r="838" spans="1:31" x14ac:dyDescent="0.25">
      <c r="A838" s="71">
        <f t="shared" si="80"/>
        <v>37048</v>
      </c>
      <c r="B838" s="71" t="str">
        <f t="shared" si="81"/>
        <v>US East Power</v>
      </c>
      <c r="C838" s="72">
        <f t="shared" si="82"/>
        <v>24000</v>
      </c>
      <c r="D838" s="72">
        <f t="shared" si="83"/>
        <v>120</v>
      </c>
      <c r="E838" s="3">
        <v>1351588</v>
      </c>
      <c r="F838" s="5">
        <v>37048.629039351901</v>
      </c>
      <c r="G838" t="s">
        <v>727</v>
      </c>
      <c r="H838" t="s">
        <v>648</v>
      </c>
      <c r="I838" t="s">
        <v>649</v>
      </c>
      <c r="K838" t="s">
        <v>650</v>
      </c>
      <c r="L838" t="s">
        <v>690</v>
      </c>
      <c r="M838">
        <v>3942</v>
      </c>
      <c r="N838" t="s">
        <v>911</v>
      </c>
      <c r="O838" s="7">
        <v>50</v>
      </c>
      <c r="R838" t="s">
        <v>653</v>
      </c>
      <c r="S838" t="s">
        <v>654</v>
      </c>
      <c r="T838" s="11">
        <v>39.25</v>
      </c>
      <c r="U838" t="s">
        <v>373</v>
      </c>
      <c r="V838" t="s">
        <v>730</v>
      </c>
      <c r="W838" t="s">
        <v>731</v>
      </c>
      <c r="X838" t="s">
        <v>658</v>
      </c>
      <c r="Y838" t="s">
        <v>659</v>
      </c>
      <c r="Z838" t="s">
        <v>660</v>
      </c>
      <c r="AB838">
        <v>635863.1</v>
      </c>
      <c r="AC838">
        <v>3246</v>
      </c>
      <c r="AD838" s="5">
        <v>37135.591666666704</v>
      </c>
      <c r="AE838" s="5">
        <v>37164.591666666704</v>
      </c>
    </row>
    <row r="839" spans="1:31" x14ac:dyDescent="0.25">
      <c r="A839" s="71">
        <f t="shared" si="80"/>
        <v>37048</v>
      </c>
      <c r="B839" s="71" t="str">
        <f t="shared" si="81"/>
        <v>US East Power</v>
      </c>
      <c r="C839" s="72">
        <f t="shared" si="82"/>
        <v>4000</v>
      </c>
      <c r="D839" s="72">
        <f t="shared" si="83"/>
        <v>20</v>
      </c>
      <c r="E839" s="3">
        <v>1351690</v>
      </c>
      <c r="F839" s="5">
        <v>37048.653611111098</v>
      </c>
      <c r="G839" t="s">
        <v>727</v>
      </c>
      <c r="H839" t="s">
        <v>648</v>
      </c>
      <c r="I839" t="s">
        <v>649</v>
      </c>
      <c r="K839" t="s">
        <v>650</v>
      </c>
      <c r="L839" t="s">
        <v>690</v>
      </c>
      <c r="M839">
        <v>29089</v>
      </c>
      <c r="N839" t="s">
        <v>602</v>
      </c>
      <c r="O839" s="7">
        <v>50</v>
      </c>
      <c r="R839" t="s">
        <v>653</v>
      </c>
      <c r="S839" t="s">
        <v>654</v>
      </c>
      <c r="T839" s="11">
        <v>43.75</v>
      </c>
      <c r="U839" t="s">
        <v>373</v>
      </c>
      <c r="V839" t="s">
        <v>710</v>
      </c>
      <c r="W839" t="s">
        <v>711</v>
      </c>
      <c r="X839" t="s">
        <v>658</v>
      </c>
      <c r="Y839" t="s">
        <v>659</v>
      </c>
      <c r="Z839" t="s">
        <v>660</v>
      </c>
      <c r="AB839">
        <v>635948.1</v>
      </c>
      <c r="AC839">
        <v>3246</v>
      </c>
      <c r="AD839" s="5">
        <v>37053.875011574099</v>
      </c>
      <c r="AE839" s="5">
        <v>37057.875011574099</v>
      </c>
    </row>
  </sheetData>
  <autoFilter ref="A14:AI61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95"/>
  <sheetViews>
    <sheetView zoomScale="85" workbookViewId="0">
      <pane xSplit="1" ySplit="5" topLeftCell="B6" activePane="bottomRight" state="frozen"/>
      <selection activeCell="E505" sqref="E505"/>
      <selection pane="topRight" activeCell="E505" sqref="E505"/>
      <selection pane="bottomLeft" activeCell="E505" sqref="E505"/>
      <selection pane="bottomRight" activeCell="B6" sqref="B6"/>
    </sheetView>
  </sheetViews>
  <sheetFormatPr defaultRowHeight="13.2" x14ac:dyDescent="0.25"/>
  <cols>
    <col min="2" max="2" width="18.44140625" style="30" bestFit="1" customWidth="1"/>
    <col min="3" max="3" width="40.44140625" bestFit="1" customWidth="1"/>
    <col min="4" max="4" width="36.33203125" bestFit="1" customWidth="1"/>
    <col min="17" max="17" width="17.33203125" style="33" bestFit="1" customWidth="1"/>
  </cols>
  <sheetData>
    <row r="1" spans="1:19" x14ac:dyDescent="0.25">
      <c r="B1" s="30" t="s">
        <v>819</v>
      </c>
    </row>
    <row r="2" spans="1:19" x14ac:dyDescent="0.25">
      <c r="C2" t="s">
        <v>821</v>
      </c>
    </row>
    <row r="4" spans="1:19" x14ac:dyDescent="0.25">
      <c r="B4" s="30">
        <v>1</v>
      </c>
      <c r="C4">
        <v>1</v>
      </c>
    </row>
    <row r="5" spans="1:19" x14ac:dyDescent="0.25">
      <c r="A5" s="106" t="s">
        <v>841</v>
      </c>
      <c r="B5" s="107" t="s">
        <v>617</v>
      </c>
      <c r="C5" s="15" t="s">
        <v>618</v>
      </c>
      <c r="D5" s="15" t="s">
        <v>619</v>
      </c>
      <c r="E5" s="15" t="s">
        <v>620</v>
      </c>
      <c r="F5" s="15" t="s">
        <v>621</v>
      </c>
      <c r="G5" s="15" t="s">
        <v>622</v>
      </c>
      <c r="H5" s="15" t="s">
        <v>623</v>
      </c>
      <c r="I5" s="15" t="s">
        <v>624</v>
      </c>
      <c r="J5" s="15" t="s">
        <v>625</v>
      </c>
      <c r="K5" s="15" t="s">
        <v>822</v>
      </c>
      <c r="L5" s="15" t="s">
        <v>823</v>
      </c>
      <c r="M5" s="15" t="s">
        <v>629</v>
      </c>
      <c r="N5" s="15" t="s">
        <v>630</v>
      </c>
      <c r="O5" s="15" t="s">
        <v>631</v>
      </c>
      <c r="P5" s="15" t="s">
        <v>824</v>
      </c>
      <c r="Q5" s="108" t="s">
        <v>825</v>
      </c>
      <c r="R5" s="15" t="s">
        <v>641</v>
      </c>
      <c r="S5" s="15" t="s">
        <v>642</v>
      </c>
    </row>
    <row r="6" spans="1:19" x14ac:dyDescent="0.25">
      <c r="A6" s="71">
        <f t="shared" ref="A6:A67" si="0">DATEVALUE(TEXT(B6, "mm/dd/yy"))</f>
        <v>36978</v>
      </c>
      <c r="B6" s="30">
        <v>36978.626064814816</v>
      </c>
      <c r="D6" t="s">
        <v>648</v>
      </c>
      <c r="E6" t="s">
        <v>649</v>
      </c>
      <c r="G6" t="s">
        <v>650</v>
      </c>
      <c r="H6" t="s">
        <v>651</v>
      </c>
      <c r="I6">
        <v>31671</v>
      </c>
      <c r="J6" t="s">
        <v>652</v>
      </c>
      <c r="L6">
        <v>25</v>
      </c>
      <c r="M6" t="s">
        <v>653</v>
      </c>
      <c r="N6" t="s">
        <v>654</v>
      </c>
      <c r="O6">
        <v>286</v>
      </c>
      <c r="P6" t="s">
        <v>831</v>
      </c>
      <c r="Q6" s="33">
        <v>9108.25</v>
      </c>
      <c r="R6">
        <v>37012.564583333296</v>
      </c>
      <c r="S6">
        <v>37042.564583333296</v>
      </c>
    </row>
    <row r="7" spans="1:19" x14ac:dyDescent="0.25">
      <c r="A7" s="71">
        <f t="shared" si="0"/>
        <v>36978</v>
      </c>
      <c r="B7" s="30">
        <v>36978.628182870401</v>
      </c>
      <c r="D7" t="s">
        <v>648</v>
      </c>
      <c r="E7" t="s">
        <v>649</v>
      </c>
      <c r="G7" t="s">
        <v>650</v>
      </c>
      <c r="H7" t="s">
        <v>651</v>
      </c>
      <c r="I7">
        <v>31671</v>
      </c>
      <c r="J7" t="s">
        <v>652</v>
      </c>
      <c r="L7">
        <v>25</v>
      </c>
      <c r="M7" t="s">
        <v>653</v>
      </c>
      <c r="N7" t="s">
        <v>654</v>
      </c>
      <c r="O7">
        <v>286</v>
      </c>
      <c r="P7" t="s">
        <v>831</v>
      </c>
      <c r="Q7" s="33">
        <v>9108.25</v>
      </c>
      <c r="R7">
        <v>37012.564583333296</v>
      </c>
      <c r="S7">
        <v>37042.564583333296</v>
      </c>
    </row>
    <row r="8" spans="1:19" x14ac:dyDescent="0.25">
      <c r="A8" s="71">
        <f t="shared" si="0"/>
        <v>36978</v>
      </c>
      <c r="B8" s="30">
        <v>36978.629930555602</v>
      </c>
      <c r="D8" t="s">
        <v>648</v>
      </c>
      <c r="E8" t="s">
        <v>649</v>
      </c>
      <c r="G8" t="s">
        <v>650</v>
      </c>
      <c r="H8" t="s">
        <v>651</v>
      </c>
      <c r="I8">
        <v>31671</v>
      </c>
      <c r="J8" t="s">
        <v>652</v>
      </c>
      <c r="L8">
        <v>25</v>
      </c>
      <c r="M8" t="s">
        <v>653</v>
      </c>
      <c r="N8" t="s">
        <v>654</v>
      </c>
      <c r="O8">
        <v>286</v>
      </c>
      <c r="P8" t="s">
        <v>831</v>
      </c>
      <c r="Q8" s="33">
        <v>9108.25</v>
      </c>
      <c r="R8">
        <v>37012.564583333296</v>
      </c>
      <c r="S8">
        <v>37042.564583333296</v>
      </c>
    </row>
    <row r="9" spans="1:19" x14ac:dyDescent="0.25">
      <c r="A9" s="71">
        <f t="shared" si="0"/>
        <v>36985</v>
      </c>
      <c r="B9" s="30">
        <v>36985.469490740703</v>
      </c>
      <c r="D9" t="s">
        <v>648</v>
      </c>
      <c r="E9" t="s">
        <v>649</v>
      </c>
      <c r="G9" t="s">
        <v>650</v>
      </c>
      <c r="H9" t="s">
        <v>651</v>
      </c>
      <c r="I9">
        <v>31671</v>
      </c>
      <c r="J9" t="s">
        <v>652</v>
      </c>
      <c r="K9">
        <v>25</v>
      </c>
      <c r="M9" t="s">
        <v>653</v>
      </c>
      <c r="N9" t="s">
        <v>654</v>
      </c>
      <c r="O9">
        <v>303.5</v>
      </c>
      <c r="P9" t="s">
        <v>830</v>
      </c>
      <c r="Q9" s="33">
        <v>9108.25</v>
      </c>
      <c r="R9">
        <v>37012.564583333296</v>
      </c>
      <c r="S9">
        <v>37042.564583333296</v>
      </c>
    </row>
    <row r="10" spans="1:19" x14ac:dyDescent="0.25">
      <c r="A10" s="71">
        <f t="shared" si="0"/>
        <v>36991</v>
      </c>
      <c r="B10" s="30">
        <v>36991.3574421296</v>
      </c>
      <c r="D10" t="s">
        <v>648</v>
      </c>
      <c r="E10" t="s">
        <v>649</v>
      </c>
      <c r="G10" t="s">
        <v>650</v>
      </c>
      <c r="H10" t="s">
        <v>651</v>
      </c>
      <c r="I10">
        <v>33759</v>
      </c>
      <c r="J10" t="s">
        <v>666</v>
      </c>
      <c r="L10">
        <v>25</v>
      </c>
      <c r="M10" t="s">
        <v>653</v>
      </c>
      <c r="N10" t="s">
        <v>654</v>
      </c>
      <c r="O10">
        <v>335</v>
      </c>
      <c r="P10" t="s">
        <v>828</v>
      </c>
      <c r="Q10" s="33">
        <v>9108.25</v>
      </c>
      <c r="R10">
        <v>37012.564583333296</v>
      </c>
      <c r="S10">
        <v>37042.564583333296</v>
      </c>
    </row>
    <row r="11" spans="1:19" x14ac:dyDescent="0.25">
      <c r="A11" s="71">
        <f t="shared" si="0"/>
        <v>36991</v>
      </c>
      <c r="B11" s="30">
        <v>36991.568009259303</v>
      </c>
      <c r="D11" t="s">
        <v>648</v>
      </c>
      <c r="E11" t="s">
        <v>649</v>
      </c>
      <c r="G11" t="s">
        <v>650</v>
      </c>
      <c r="H11" t="s">
        <v>690</v>
      </c>
      <c r="I11">
        <v>7474</v>
      </c>
      <c r="J11" t="s">
        <v>832</v>
      </c>
      <c r="K11">
        <v>50</v>
      </c>
      <c r="M11" t="s">
        <v>653</v>
      </c>
      <c r="N11" t="s">
        <v>654</v>
      </c>
      <c r="O11">
        <v>100.5</v>
      </c>
      <c r="P11" t="s">
        <v>833</v>
      </c>
      <c r="Q11" s="33">
        <v>25296.5</v>
      </c>
      <c r="R11">
        <v>37073.715972222199</v>
      </c>
      <c r="S11">
        <v>37134.715972222199</v>
      </c>
    </row>
    <row r="12" spans="1:19" x14ac:dyDescent="0.25">
      <c r="A12" s="71">
        <f t="shared" si="0"/>
        <v>36998</v>
      </c>
      <c r="B12" s="30">
        <v>36998.323634259301</v>
      </c>
      <c r="D12" t="s">
        <v>648</v>
      </c>
      <c r="E12" t="s">
        <v>649</v>
      </c>
      <c r="G12" t="s">
        <v>650</v>
      </c>
      <c r="H12" t="s">
        <v>690</v>
      </c>
      <c r="I12">
        <v>7473</v>
      </c>
      <c r="J12" t="s">
        <v>834</v>
      </c>
      <c r="K12">
        <v>50</v>
      </c>
      <c r="M12" t="s">
        <v>653</v>
      </c>
      <c r="N12" t="s">
        <v>654</v>
      </c>
      <c r="O12">
        <v>76.75</v>
      </c>
      <c r="P12" t="s">
        <v>830</v>
      </c>
      <c r="Q12" s="33">
        <v>12240</v>
      </c>
      <c r="R12">
        <v>37043.715972222199</v>
      </c>
      <c r="S12">
        <v>37072.715972222199</v>
      </c>
    </row>
    <row r="13" spans="1:19" x14ac:dyDescent="0.25">
      <c r="A13" s="71">
        <f>DATEVALUE(TEXT(B13, "mm/dd/yy"))</f>
        <v>36998</v>
      </c>
      <c r="B13" s="30">
        <v>36998.442002314798</v>
      </c>
      <c r="D13" t="s">
        <v>734</v>
      </c>
      <c r="E13" t="s">
        <v>649</v>
      </c>
      <c r="G13" t="s">
        <v>650</v>
      </c>
      <c r="H13" t="s">
        <v>651</v>
      </c>
      <c r="I13">
        <v>33759</v>
      </c>
      <c r="J13" t="s">
        <v>666</v>
      </c>
      <c r="K13">
        <v>25</v>
      </c>
      <c r="M13" t="s">
        <v>653</v>
      </c>
      <c r="N13" t="s">
        <v>654</v>
      </c>
      <c r="O13">
        <v>311</v>
      </c>
      <c r="P13" t="s">
        <v>826</v>
      </c>
      <c r="Q13" s="33">
        <v>9108.25</v>
      </c>
      <c r="R13">
        <v>37012.564583333296</v>
      </c>
      <c r="S13">
        <v>37042.564583333296</v>
      </c>
    </row>
    <row r="14" spans="1:19" x14ac:dyDescent="0.25">
      <c r="A14" s="71">
        <f t="shared" si="0"/>
        <v>36998</v>
      </c>
      <c r="B14" s="30">
        <v>36998.467789351896</v>
      </c>
      <c r="D14" t="s">
        <v>734</v>
      </c>
      <c r="E14" t="s">
        <v>649</v>
      </c>
      <c r="G14" t="s">
        <v>679</v>
      </c>
      <c r="H14" t="s">
        <v>680</v>
      </c>
      <c r="I14">
        <v>36159</v>
      </c>
      <c r="J14" t="s">
        <v>827</v>
      </c>
      <c r="L14">
        <v>5000</v>
      </c>
      <c r="M14" t="s">
        <v>682</v>
      </c>
      <c r="N14" t="s">
        <v>654</v>
      </c>
      <c r="O14">
        <v>-0.62</v>
      </c>
      <c r="P14" t="s">
        <v>828</v>
      </c>
      <c r="Q14" s="33">
        <v>150000</v>
      </c>
      <c r="R14">
        <v>37012.875</v>
      </c>
      <c r="S14">
        <v>37042.875</v>
      </c>
    </row>
    <row r="15" spans="1:19" x14ac:dyDescent="0.25">
      <c r="A15" s="71">
        <f t="shared" si="0"/>
        <v>36998</v>
      </c>
      <c r="B15" s="30">
        <v>36998.616365740701</v>
      </c>
      <c r="D15" t="s">
        <v>966</v>
      </c>
      <c r="E15" t="s">
        <v>649</v>
      </c>
      <c r="G15" t="s">
        <v>679</v>
      </c>
      <c r="H15" t="s">
        <v>696</v>
      </c>
      <c r="I15">
        <v>43378</v>
      </c>
      <c r="J15" t="s">
        <v>837</v>
      </c>
      <c r="L15">
        <v>2500</v>
      </c>
      <c r="M15" t="s">
        <v>682</v>
      </c>
      <c r="N15" t="s">
        <v>654</v>
      </c>
      <c r="O15">
        <v>5.35</v>
      </c>
      <c r="P15" t="s">
        <v>826</v>
      </c>
      <c r="Q15" s="33">
        <v>75000</v>
      </c>
      <c r="R15">
        <v>37043.875</v>
      </c>
      <c r="S15">
        <v>37072.875</v>
      </c>
    </row>
    <row r="16" spans="1:19" x14ac:dyDescent="0.25">
      <c r="A16" s="71">
        <f t="shared" si="0"/>
        <v>36999</v>
      </c>
      <c r="B16" s="30">
        <v>36999.368738425903</v>
      </c>
      <c r="D16" t="s">
        <v>734</v>
      </c>
      <c r="E16" t="s">
        <v>649</v>
      </c>
      <c r="G16" t="s">
        <v>679</v>
      </c>
      <c r="H16" t="s">
        <v>680</v>
      </c>
      <c r="I16">
        <v>36207</v>
      </c>
      <c r="J16" t="s">
        <v>829</v>
      </c>
      <c r="L16">
        <v>10000</v>
      </c>
      <c r="M16" t="s">
        <v>682</v>
      </c>
      <c r="N16" t="s">
        <v>654</v>
      </c>
      <c r="O16">
        <v>0.24249999999999999</v>
      </c>
      <c r="P16" t="s">
        <v>830</v>
      </c>
      <c r="Q16" s="33">
        <v>300000</v>
      </c>
      <c r="R16">
        <v>37012.875</v>
      </c>
      <c r="S16">
        <v>37042.875</v>
      </c>
    </row>
    <row r="17" spans="1:19" x14ac:dyDescent="0.25">
      <c r="A17" s="71">
        <f t="shared" si="0"/>
        <v>36999</v>
      </c>
      <c r="B17" s="30">
        <v>36999.466307870403</v>
      </c>
      <c r="D17" t="s">
        <v>648</v>
      </c>
      <c r="E17" t="s">
        <v>649</v>
      </c>
      <c r="G17" t="s">
        <v>650</v>
      </c>
      <c r="H17" t="s">
        <v>662</v>
      </c>
      <c r="I17">
        <v>38567</v>
      </c>
      <c r="J17" t="s">
        <v>835</v>
      </c>
      <c r="K17">
        <v>25</v>
      </c>
      <c r="M17" t="s">
        <v>653</v>
      </c>
      <c r="N17" t="s">
        <v>654</v>
      </c>
      <c r="O17">
        <v>225</v>
      </c>
      <c r="P17" t="s">
        <v>836</v>
      </c>
      <c r="Q17" s="33">
        <v>7714.75</v>
      </c>
      <c r="R17">
        <v>37012.875</v>
      </c>
      <c r="S17">
        <v>37042.875</v>
      </c>
    </row>
    <row r="18" spans="1:19" x14ac:dyDescent="0.25">
      <c r="A18" s="71">
        <f t="shared" si="0"/>
        <v>36999</v>
      </c>
      <c r="B18" s="30">
        <v>36999.466655092598</v>
      </c>
      <c r="D18" t="s">
        <v>648</v>
      </c>
      <c r="E18" t="s">
        <v>649</v>
      </c>
      <c r="G18" t="s">
        <v>650</v>
      </c>
      <c r="H18" t="s">
        <v>662</v>
      </c>
      <c r="I18">
        <v>38567</v>
      </c>
      <c r="J18" t="s">
        <v>835</v>
      </c>
      <c r="K18">
        <v>25</v>
      </c>
      <c r="M18" t="s">
        <v>653</v>
      </c>
      <c r="N18" t="s">
        <v>654</v>
      </c>
      <c r="O18">
        <v>225</v>
      </c>
      <c r="P18" t="s">
        <v>836</v>
      </c>
      <c r="Q18" s="33">
        <v>7714.75</v>
      </c>
      <c r="R18">
        <v>37012.875</v>
      </c>
      <c r="S18">
        <v>37042.875</v>
      </c>
    </row>
    <row r="19" spans="1:19" x14ac:dyDescent="0.25">
      <c r="A19" s="71">
        <f t="shared" si="0"/>
        <v>37000</v>
      </c>
      <c r="B19" s="30">
        <v>37000.357523148101</v>
      </c>
      <c r="D19" t="s">
        <v>648</v>
      </c>
      <c r="E19" t="s">
        <v>649</v>
      </c>
      <c r="G19" t="s">
        <v>650</v>
      </c>
      <c r="H19" t="s">
        <v>662</v>
      </c>
      <c r="I19">
        <v>36705</v>
      </c>
      <c r="J19" t="s">
        <v>670</v>
      </c>
      <c r="K19">
        <v>25</v>
      </c>
      <c r="M19" t="s">
        <v>653</v>
      </c>
      <c r="N19" t="s">
        <v>654</v>
      </c>
      <c r="O19">
        <v>321</v>
      </c>
      <c r="P19" t="s">
        <v>830</v>
      </c>
      <c r="Q19" s="33">
        <v>8814.5</v>
      </c>
      <c r="R19">
        <v>37043.875</v>
      </c>
      <c r="S19">
        <v>37072.875</v>
      </c>
    </row>
    <row r="20" spans="1:19" x14ac:dyDescent="0.25">
      <c r="A20" s="71">
        <f t="shared" si="0"/>
        <v>37001</v>
      </c>
      <c r="B20" s="34">
        <v>37001.426388888889</v>
      </c>
      <c r="C20" t="s">
        <v>695</v>
      </c>
      <c r="D20" t="s">
        <v>648</v>
      </c>
      <c r="E20" t="s">
        <v>649</v>
      </c>
      <c r="G20" t="s">
        <v>650</v>
      </c>
      <c r="H20" t="s">
        <v>690</v>
      </c>
      <c r="I20">
        <v>7473</v>
      </c>
      <c r="J20" t="s">
        <v>834</v>
      </c>
      <c r="K20">
        <v>50</v>
      </c>
      <c r="M20" t="s">
        <v>653</v>
      </c>
      <c r="N20" t="s">
        <v>654</v>
      </c>
      <c r="O20">
        <v>73.75</v>
      </c>
      <c r="P20" t="s">
        <v>836</v>
      </c>
      <c r="Q20" s="33">
        <v>12240</v>
      </c>
      <c r="R20" s="31">
        <v>37043</v>
      </c>
      <c r="S20" s="31">
        <v>37072</v>
      </c>
    </row>
    <row r="21" spans="1:19" x14ac:dyDescent="0.25">
      <c r="A21" s="71">
        <f t="shared" si="0"/>
        <v>37004</v>
      </c>
      <c r="B21" s="34">
        <v>37004.29583333333</v>
      </c>
      <c r="C21" t="s">
        <v>873</v>
      </c>
      <c r="D21" t="s">
        <v>648</v>
      </c>
      <c r="E21" t="s">
        <v>649</v>
      </c>
      <c r="G21" t="s">
        <v>650</v>
      </c>
      <c r="H21" t="s">
        <v>690</v>
      </c>
      <c r="I21">
        <v>29082</v>
      </c>
      <c r="J21" t="s">
        <v>872</v>
      </c>
      <c r="L21">
        <v>50</v>
      </c>
      <c r="M21" t="s">
        <v>653</v>
      </c>
      <c r="N21" t="s">
        <v>654</v>
      </c>
      <c r="O21">
        <v>50.75</v>
      </c>
      <c r="P21" t="s">
        <v>831</v>
      </c>
      <c r="Q21" s="33">
        <v>408</v>
      </c>
      <c r="R21" s="31">
        <v>37005</v>
      </c>
      <c r="S21" s="31">
        <v>37005</v>
      </c>
    </row>
    <row r="22" spans="1:19" x14ac:dyDescent="0.25">
      <c r="A22" s="71">
        <f t="shared" si="0"/>
        <v>37004</v>
      </c>
      <c r="B22" s="34">
        <v>37004.55972222222</v>
      </c>
      <c r="C22" t="s">
        <v>871</v>
      </c>
      <c r="D22" t="s">
        <v>734</v>
      </c>
      <c r="E22" t="s">
        <v>649</v>
      </c>
      <c r="G22" t="s">
        <v>679</v>
      </c>
      <c r="H22" t="s">
        <v>680</v>
      </c>
      <c r="I22">
        <v>37083</v>
      </c>
      <c r="J22" t="s">
        <v>874</v>
      </c>
      <c r="L22" s="32">
        <v>20000</v>
      </c>
      <c r="M22" t="s">
        <v>682</v>
      </c>
      <c r="N22" t="s">
        <v>654</v>
      </c>
      <c r="O22">
        <v>-2.5000000000000001E-3</v>
      </c>
      <c r="P22" t="s">
        <v>831</v>
      </c>
      <c r="Q22" s="33">
        <v>600000</v>
      </c>
      <c r="R22" s="31">
        <v>37012</v>
      </c>
      <c r="S22" s="31">
        <v>37042</v>
      </c>
    </row>
    <row r="23" spans="1:19" x14ac:dyDescent="0.25">
      <c r="A23" s="71">
        <f t="shared" si="0"/>
        <v>37005</v>
      </c>
      <c r="B23" s="30">
        <v>37005.348611111112</v>
      </c>
      <c r="C23" t="s">
        <v>891</v>
      </c>
      <c r="D23" t="s">
        <v>734</v>
      </c>
      <c r="E23" t="s">
        <v>649</v>
      </c>
      <c r="G23" t="s">
        <v>679</v>
      </c>
      <c r="H23" t="s">
        <v>680</v>
      </c>
      <c r="I23">
        <v>37095</v>
      </c>
      <c r="J23" t="s">
        <v>892</v>
      </c>
      <c r="L23" s="32">
        <v>10000</v>
      </c>
      <c r="M23" t="s">
        <v>682</v>
      </c>
      <c r="N23" t="s">
        <v>654</v>
      </c>
      <c r="O23">
        <v>-7.4999999999999997E-2</v>
      </c>
      <c r="P23" t="s">
        <v>830</v>
      </c>
      <c r="Q23" s="33">
        <v>300000</v>
      </c>
      <c r="R23" s="31">
        <v>37012</v>
      </c>
      <c r="S23" s="31">
        <v>37042</v>
      </c>
    </row>
    <row r="24" spans="1:19" x14ac:dyDescent="0.25">
      <c r="A24" s="71">
        <f t="shared" si="0"/>
        <v>37005</v>
      </c>
      <c r="B24" s="30">
        <v>37005.348611111112</v>
      </c>
      <c r="C24" t="s">
        <v>891</v>
      </c>
      <c r="D24" t="s">
        <v>734</v>
      </c>
      <c r="E24" t="s">
        <v>649</v>
      </c>
      <c r="G24" t="s">
        <v>679</v>
      </c>
      <c r="H24" t="s">
        <v>680</v>
      </c>
      <c r="I24">
        <v>37095</v>
      </c>
      <c r="J24" t="s">
        <v>892</v>
      </c>
      <c r="L24" s="32">
        <v>10000</v>
      </c>
      <c r="M24" t="s">
        <v>682</v>
      </c>
      <c r="N24" t="s">
        <v>654</v>
      </c>
      <c r="O24">
        <v>-7.4999999999999997E-2</v>
      </c>
      <c r="P24" t="s">
        <v>830</v>
      </c>
      <c r="Q24" s="33">
        <v>300000</v>
      </c>
      <c r="R24" s="31">
        <v>37012</v>
      </c>
      <c r="S24" s="31">
        <v>37042</v>
      </c>
    </row>
    <row r="25" spans="1:19" x14ac:dyDescent="0.25">
      <c r="A25" s="71">
        <f t="shared" si="0"/>
        <v>37005</v>
      </c>
      <c r="B25" s="30">
        <v>37005.349305555559</v>
      </c>
      <c r="C25" t="s">
        <v>891</v>
      </c>
      <c r="D25" t="s">
        <v>734</v>
      </c>
      <c r="E25" t="s">
        <v>649</v>
      </c>
      <c r="G25" t="s">
        <v>679</v>
      </c>
      <c r="H25" t="s">
        <v>680</v>
      </c>
      <c r="I25">
        <v>37095</v>
      </c>
      <c r="J25" t="s">
        <v>892</v>
      </c>
      <c r="L25" s="32">
        <v>10000</v>
      </c>
      <c r="M25" t="s">
        <v>682</v>
      </c>
      <c r="N25" t="s">
        <v>654</v>
      </c>
      <c r="O25">
        <v>-7.4999999999999997E-2</v>
      </c>
      <c r="P25" t="s">
        <v>830</v>
      </c>
      <c r="Q25" s="33">
        <v>300000</v>
      </c>
      <c r="R25" s="31">
        <v>37012</v>
      </c>
      <c r="S25" s="31">
        <v>37042</v>
      </c>
    </row>
    <row r="26" spans="1:19" x14ac:dyDescent="0.25">
      <c r="A26" s="71">
        <f t="shared" si="0"/>
        <v>37005</v>
      </c>
      <c r="B26" s="30">
        <v>37005.446527777778</v>
      </c>
      <c r="C26" t="s">
        <v>811</v>
      </c>
      <c r="D26" t="s">
        <v>734</v>
      </c>
      <c r="E26" t="s">
        <v>649</v>
      </c>
      <c r="G26" t="s">
        <v>650</v>
      </c>
      <c r="H26" t="s">
        <v>786</v>
      </c>
      <c r="I26">
        <v>32201</v>
      </c>
      <c r="J26" t="s">
        <v>893</v>
      </c>
      <c r="K26">
        <v>50</v>
      </c>
      <c r="M26" t="s">
        <v>653</v>
      </c>
      <c r="N26" t="s">
        <v>654</v>
      </c>
      <c r="O26">
        <v>60.75</v>
      </c>
      <c r="P26" t="s">
        <v>826</v>
      </c>
      <c r="Q26" s="33">
        <v>4080</v>
      </c>
      <c r="R26" s="31">
        <v>37011</v>
      </c>
      <c r="S26" s="31">
        <v>37015</v>
      </c>
    </row>
    <row r="27" spans="1:19" x14ac:dyDescent="0.25">
      <c r="A27" s="71">
        <f t="shared" si="0"/>
        <v>37005</v>
      </c>
      <c r="B27" s="30">
        <v>37005.450694444444</v>
      </c>
      <c r="C27" t="s">
        <v>894</v>
      </c>
      <c r="D27" t="s">
        <v>734</v>
      </c>
      <c r="E27" t="s">
        <v>649</v>
      </c>
      <c r="G27" t="s">
        <v>650</v>
      </c>
      <c r="H27" t="s">
        <v>690</v>
      </c>
      <c r="I27">
        <v>33009</v>
      </c>
      <c r="J27" t="s">
        <v>859</v>
      </c>
      <c r="L27">
        <v>50</v>
      </c>
      <c r="M27" t="s">
        <v>653</v>
      </c>
      <c r="N27" t="s">
        <v>654</v>
      </c>
      <c r="O27">
        <v>56.75</v>
      </c>
      <c r="P27" t="s">
        <v>828</v>
      </c>
      <c r="Q27" s="33">
        <v>37537</v>
      </c>
      <c r="R27" s="31">
        <v>37165</v>
      </c>
      <c r="S27" s="31">
        <v>37256</v>
      </c>
    </row>
    <row r="28" spans="1:19" x14ac:dyDescent="0.25">
      <c r="A28" s="71">
        <f t="shared" si="0"/>
        <v>37005</v>
      </c>
      <c r="B28" s="30">
        <v>37005.459722222222</v>
      </c>
      <c r="C28" t="s">
        <v>881</v>
      </c>
      <c r="D28" t="s">
        <v>966</v>
      </c>
      <c r="E28" t="s">
        <v>649</v>
      </c>
      <c r="G28" t="s">
        <v>679</v>
      </c>
      <c r="H28" t="s">
        <v>895</v>
      </c>
      <c r="I28">
        <v>44705</v>
      </c>
      <c r="J28" t="s">
        <v>896</v>
      </c>
      <c r="L28">
        <v>100</v>
      </c>
      <c r="M28" t="s">
        <v>883</v>
      </c>
      <c r="N28" t="s">
        <v>654</v>
      </c>
      <c r="O28">
        <v>4.8000000000000001E-2</v>
      </c>
      <c r="P28" t="s">
        <v>826</v>
      </c>
      <c r="Q28" s="33">
        <v>100</v>
      </c>
      <c r="R28" s="31">
        <v>37012</v>
      </c>
      <c r="S28" s="31">
        <v>37072</v>
      </c>
    </row>
    <row r="29" spans="1:19" x14ac:dyDescent="0.25">
      <c r="A29" s="71">
        <f t="shared" si="0"/>
        <v>37005</v>
      </c>
      <c r="B29" s="30">
        <v>37005.464583333334</v>
      </c>
      <c r="C29" t="s">
        <v>881</v>
      </c>
      <c r="D29" t="s">
        <v>966</v>
      </c>
      <c r="E29" t="s">
        <v>649</v>
      </c>
      <c r="G29" t="s">
        <v>679</v>
      </c>
      <c r="H29" t="s">
        <v>895</v>
      </c>
      <c r="I29">
        <v>44705</v>
      </c>
      <c r="J29" t="s">
        <v>896</v>
      </c>
      <c r="L29">
        <v>100</v>
      </c>
      <c r="M29" t="s">
        <v>883</v>
      </c>
      <c r="N29" t="s">
        <v>654</v>
      </c>
      <c r="O29">
        <v>4.8000000000000001E-2</v>
      </c>
      <c r="P29" t="s">
        <v>826</v>
      </c>
      <c r="Q29" s="33">
        <v>100</v>
      </c>
      <c r="R29" s="31">
        <v>37012</v>
      </c>
      <c r="S29" s="31">
        <v>37072</v>
      </c>
    </row>
    <row r="30" spans="1:19" x14ac:dyDescent="0.25">
      <c r="A30" s="71">
        <f t="shared" si="0"/>
        <v>37005</v>
      </c>
      <c r="B30" s="30">
        <v>37005.482638888891</v>
      </c>
      <c r="C30" t="s">
        <v>881</v>
      </c>
      <c r="D30" t="s">
        <v>966</v>
      </c>
      <c r="E30" t="s">
        <v>649</v>
      </c>
      <c r="G30" t="s">
        <v>679</v>
      </c>
      <c r="H30" t="s">
        <v>895</v>
      </c>
      <c r="I30">
        <v>44705</v>
      </c>
      <c r="J30" t="s">
        <v>896</v>
      </c>
      <c r="L30">
        <v>250</v>
      </c>
      <c r="M30" t="s">
        <v>883</v>
      </c>
      <c r="N30" t="s">
        <v>654</v>
      </c>
      <c r="O30">
        <v>4.8000000000000001E-2</v>
      </c>
      <c r="P30" t="s">
        <v>826</v>
      </c>
      <c r="Q30" s="33">
        <v>250</v>
      </c>
      <c r="R30" s="31">
        <v>37012</v>
      </c>
      <c r="S30" s="31">
        <v>37072</v>
      </c>
    </row>
    <row r="31" spans="1:19" x14ac:dyDescent="0.25">
      <c r="A31" s="71">
        <f t="shared" si="0"/>
        <v>37005</v>
      </c>
      <c r="B31" s="30">
        <v>37005.504861111112</v>
      </c>
      <c r="C31" t="s">
        <v>881</v>
      </c>
      <c r="D31" t="s">
        <v>966</v>
      </c>
      <c r="E31" t="s">
        <v>649</v>
      </c>
      <c r="G31" t="s">
        <v>679</v>
      </c>
      <c r="H31" t="s">
        <v>895</v>
      </c>
      <c r="I31">
        <v>44705</v>
      </c>
      <c r="J31" t="s">
        <v>896</v>
      </c>
      <c r="L31">
        <v>250</v>
      </c>
      <c r="M31" t="s">
        <v>883</v>
      </c>
      <c r="N31" t="s">
        <v>654</v>
      </c>
      <c r="O31">
        <v>4.8000000000000001E-2</v>
      </c>
      <c r="P31" t="s">
        <v>826</v>
      </c>
      <c r="Q31" s="33">
        <v>250</v>
      </c>
      <c r="R31" s="31">
        <v>37012</v>
      </c>
      <c r="S31" s="31">
        <v>37072</v>
      </c>
    </row>
    <row r="32" spans="1:19" x14ac:dyDescent="0.25">
      <c r="A32" s="71">
        <f t="shared" si="0"/>
        <v>37005</v>
      </c>
      <c r="B32" s="30">
        <v>37005.518750000003</v>
      </c>
      <c r="C32" t="s">
        <v>881</v>
      </c>
      <c r="D32" t="s">
        <v>966</v>
      </c>
      <c r="E32" t="s">
        <v>649</v>
      </c>
      <c r="G32" t="s">
        <v>679</v>
      </c>
      <c r="H32" t="s">
        <v>895</v>
      </c>
      <c r="I32">
        <v>44705</v>
      </c>
      <c r="J32" t="s">
        <v>896</v>
      </c>
      <c r="L32">
        <v>250</v>
      </c>
      <c r="M32" t="s">
        <v>883</v>
      </c>
      <c r="N32" t="s">
        <v>654</v>
      </c>
      <c r="O32">
        <v>4.8000000000000001E-2</v>
      </c>
      <c r="P32" t="s">
        <v>826</v>
      </c>
      <c r="Q32" s="33">
        <v>250</v>
      </c>
      <c r="R32" s="31">
        <v>37012</v>
      </c>
      <c r="S32" s="31">
        <v>37072</v>
      </c>
    </row>
    <row r="33" spans="1:19" x14ac:dyDescent="0.25">
      <c r="A33" s="71">
        <f t="shared" si="0"/>
        <v>37006</v>
      </c>
      <c r="B33" s="30">
        <v>37006.310416666667</v>
      </c>
      <c r="C33" t="s">
        <v>814</v>
      </c>
      <c r="D33" t="s">
        <v>648</v>
      </c>
      <c r="E33" t="s">
        <v>649</v>
      </c>
      <c r="G33" t="s">
        <v>650</v>
      </c>
      <c r="H33" t="s">
        <v>786</v>
      </c>
      <c r="I33">
        <v>32214</v>
      </c>
      <c r="J33" t="s">
        <v>897</v>
      </c>
      <c r="L33">
        <v>50</v>
      </c>
      <c r="M33" t="s">
        <v>653</v>
      </c>
      <c r="N33" t="s">
        <v>654</v>
      </c>
      <c r="O33">
        <v>61</v>
      </c>
      <c r="P33" t="s">
        <v>830</v>
      </c>
      <c r="Q33" s="33">
        <v>12648.5</v>
      </c>
      <c r="R33" s="31">
        <v>37012</v>
      </c>
      <c r="S33" s="31">
        <v>37042</v>
      </c>
    </row>
    <row r="34" spans="1:19" x14ac:dyDescent="0.25">
      <c r="A34" s="71">
        <f t="shared" si="0"/>
        <v>37006</v>
      </c>
      <c r="B34" s="30">
        <v>37006.323611111111</v>
      </c>
      <c r="C34" t="s">
        <v>814</v>
      </c>
      <c r="D34" t="s">
        <v>648</v>
      </c>
      <c r="E34" t="s">
        <v>649</v>
      </c>
      <c r="G34" t="s">
        <v>650</v>
      </c>
      <c r="H34" t="s">
        <v>786</v>
      </c>
      <c r="I34">
        <v>32198</v>
      </c>
      <c r="J34" t="s">
        <v>898</v>
      </c>
      <c r="L34">
        <v>50</v>
      </c>
      <c r="M34" t="s">
        <v>653</v>
      </c>
      <c r="N34" t="s">
        <v>654</v>
      </c>
      <c r="O34">
        <v>50.5</v>
      </c>
      <c r="P34" t="s">
        <v>830</v>
      </c>
      <c r="Q34" s="33">
        <v>408</v>
      </c>
      <c r="R34" s="31">
        <v>37007</v>
      </c>
      <c r="S34" s="31">
        <v>37007</v>
      </c>
    </row>
    <row r="35" spans="1:19" x14ac:dyDescent="0.25">
      <c r="A35" s="71">
        <f t="shared" si="0"/>
        <v>37006</v>
      </c>
      <c r="B35" s="30">
        <v>37006.401388888888</v>
      </c>
      <c r="C35" t="s">
        <v>758</v>
      </c>
      <c r="D35" t="s">
        <v>734</v>
      </c>
      <c r="E35" t="s">
        <v>649</v>
      </c>
      <c r="G35" t="s">
        <v>679</v>
      </c>
      <c r="H35" t="s">
        <v>680</v>
      </c>
      <c r="I35">
        <v>38619</v>
      </c>
      <c r="J35" t="s">
        <v>879</v>
      </c>
      <c r="K35" s="32">
        <v>10000</v>
      </c>
      <c r="M35" t="s">
        <v>682</v>
      </c>
      <c r="N35" t="s">
        <v>654</v>
      </c>
      <c r="O35">
        <v>-2.5000000000000001E-2</v>
      </c>
      <c r="P35" t="s">
        <v>903</v>
      </c>
      <c r="Q35" s="33">
        <v>300000</v>
      </c>
      <c r="R35" s="31">
        <v>37012</v>
      </c>
      <c r="S35" s="31">
        <v>37042</v>
      </c>
    </row>
    <row r="36" spans="1:19" x14ac:dyDescent="0.25">
      <c r="A36" s="71">
        <f t="shared" si="0"/>
        <v>37006</v>
      </c>
      <c r="B36" s="30">
        <v>37006.413194444445</v>
      </c>
      <c r="C36" t="s">
        <v>695</v>
      </c>
      <c r="D36" t="s">
        <v>734</v>
      </c>
      <c r="E36" t="s">
        <v>649</v>
      </c>
      <c r="G36" t="s">
        <v>650</v>
      </c>
      <c r="H36" t="s">
        <v>690</v>
      </c>
      <c r="I36">
        <v>3751</v>
      </c>
      <c r="J36" t="s">
        <v>904</v>
      </c>
      <c r="L36">
        <v>50</v>
      </c>
      <c r="M36" t="s">
        <v>653</v>
      </c>
      <c r="N36" t="s">
        <v>654</v>
      </c>
      <c r="O36">
        <v>44.75</v>
      </c>
      <c r="P36" t="s">
        <v>828</v>
      </c>
      <c r="Q36" s="33">
        <v>12240</v>
      </c>
      <c r="R36" s="31">
        <v>37135</v>
      </c>
      <c r="S36" s="31">
        <v>37164</v>
      </c>
    </row>
    <row r="37" spans="1:19" x14ac:dyDescent="0.25">
      <c r="A37" s="71">
        <f t="shared" si="0"/>
        <v>37006</v>
      </c>
      <c r="B37" s="30">
        <v>37006.413888888892</v>
      </c>
      <c r="C37" t="s">
        <v>695</v>
      </c>
      <c r="D37" t="s">
        <v>734</v>
      </c>
      <c r="E37" t="s">
        <v>649</v>
      </c>
      <c r="G37" t="s">
        <v>650</v>
      </c>
      <c r="H37" t="s">
        <v>690</v>
      </c>
      <c r="I37">
        <v>3751</v>
      </c>
      <c r="J37" t="s">
        <v>904</v>
      </c>
      <c r="L37">
        <v>50</v>
      </c>
      <c r="M37" t="s">
        <v>653</v>
      </c>
      <c r="N37" t="s">
        <v>654</v>
      </c>
      <c r="O37">
        <v>44.75</v>
      </c>
      <c r="P37" t="s">
        <v>828</v>
      </c>
      <c r="Q37" s="33">
        <v>12240</v>
      </c>
      <c r="R37" s="31">
        <v>37135</v>
      </c>
      <c r="S37" s="31">
        <v>37164</v>
      </c>
    </row>
    <row r="38" spans="1:19" x14ac:dyDescent="0.25">
      <c r="A38" s="71">
        <f t="shared" si="0"/>
        <v>37006</v>
      </c>
      <c r="B38" s="30">
        <v>37006.572916666664</v>
      </c>
      <c r="C38" t="s">
        <v>764</v>
      </c>
      <c r="D38" t="s">
        <v>734</v>
      </c>
      <c r="E38" t="s">
        <v>649</v>
      </c>
      <c r="G38" t="s">
        <v>650</v>
      </c>
      <c r="H38" t="s">
        <v>690</v>
      </c>
      <c r="I38">
        <v>29070</v>
      </c>
      <c r="J38" t="s">
        <v>900</v>
      </c>
      <c r="L38">
        <v>50</v>
      </c>
      <c r="M38" t="s">
        <v>653</v>
      </c>
      <c r="N38" t="s">
        <v>654</v>
      </c>
      <c r="O38">
        <v>62</v>
      </c>
      <c r="P38" t="s">
        <v>826</v>
      </c>
      <c r="Q38" s="33">
        <v>4080</v>
      </c>
      <c r="R38" s="31">
        <v>37011</v>
      </c>
      <c r="S38" s="31">
        <v>37015</v>
      </c>
    </row>
    <row r="39" spans="1:19" x14ac:dyDescent="0.25">
      <c r="A39" s="71">
        <f t="shared" si="0"/>
        <v>37007</v>
      </c>
      <c r="B39" s="30">
        <v>37007.367361111108</v>
      </c>
      <c r="C39" t="s">
        <v>959</v>
      </c>
      <c r="D39" t="s">
        <v>966</v>
      </c>
      <c r="E39" t="s">
        <v>649</v>
      </c>
      <c r="G39" t="s">
        <v>679</v>
      </c>
      <c r="H39" t="s">
        <v>696</v>
      </c>
      <c r="I39">
        <v>41970</v>
      </c>
      <c r="J39" t="s">
        <v>960</v>
      </c>
      <c r="K39" s="32">
        <v>5000</v>
      </c>
      <c r="M39" t="s">
        <v>682</v>
      </c>
      <c r="N39" t="s">
        <v>654</v>
      </c>
      <c r="O39">
        <v>4.99</v>
      </c>
      <c r="P39" t="s">
        <v>831</v>
      </c>
      <c r="Q39" s="33">
        <v>155000</v>
      </c>
      <c r="R39" s="31">
        <v>37012</v>
      </c>
      <c r="S39" s="31">
        <v>37042</v>
      </c>
    </row>
    <row r="40" spans="1:19" x14ac:dyDescent="0.25">
      <c r="A40" s="71">
        <f t="shared" si="0"/>
        <v>37007</v>
      </c>
      <c r="B40" s="30">
        <v>37007.371527777781</v>
      </c>
      <c r="C40" t="s">
        <v>961</v>
      </c>
      <c r="D40" t="s">
        <v>966</v>
      </c>
      <c r="E40" t="s">
        <v>649</v>
      </c>
      <c r="G40" t="s">
        <v>679</v>
      </c>
      <c r="H40" t="s">
        <v>696</v>
      </c>
      <c r="I40">
        <v>41970</v>
      </c>
      <c r="J40" t="s">
        <v>960</v>
      </c>
      <c r="K40" s="32">
        <v>2500</v>
      </c>
      <c r="M40" t="s">
        <v>682</v>
      </c>
      <c r="N40" t="s">
        <v>654</v>
      </c>
      <c r="O40">
        <v>4.9450000000000003</v>
      </c>
      <c r="P40" t="s">
        <v>830</v>
      </c>
      <c r="Q40" s="33">
        <v>77500</v>
      </c>
      <c r="R40" s="31">
        <v>37012</v>
      </c>
      <c r="S40" s="31">
        <v>37042</v>
      </c>
    </row>
    <row r="41" spans="1:19" x14ac:dyDescent="0.25">
      <c r="A41" s="71">
        <f t="shared" si="0"/>
        <v>37007</v>
      </c>
      <c r="B41" s="30">
        <v>37007.375</v>
      </c>
      <c r="C41" t="s">
        <v>669</v>
      </c>
      <c r="D41" t="s">
        <v>648</v>
      </c>
      <c r="E41" t="s">
        <v>649</v>
      </c>
      <c r="G41" t="s">
        <v>679</v>
      </c>
      <c r="H41" t="s">
        <v>769</v>
      </c>
      <c r="I41">
        <v>32953</v>
      </c>
      <c r="J41" t="s">
        <v>935</v>
      </c>
      <c r="L41" s="32">
        <v>5000</v>
      </c>
      <c r="M41" t="s">
        <v>682</v>
      </c>
      <c r="N41" t="s">
        <v>654</v>
      </c>
      <c r="O41">
        <v>-0.2</v>
      </c>
      <c r="P41" t="s">
        <v>828</v>
      </c>
      <c r="Q41" s="33">
        <v>755000</v>
      </c>
      <c r="R41" s="31">
        <v>37196</v>
      </c>
      <c r="S41" s="31">
        <v>37346</v>
      </c>
    </row>
    <row r="42" spans="1:19" x14ac:dyDescent="0.25">
      <c r="A42" s="71">
        <f t="shared" si="0"/>
        <v>37007</v>
      </c>
      <c r="B42" s="30">
        <v>37007.415277777778</v>
      </c>
      <c r="C42" t="s">
        <v>669</v>
      </c>
      <c r="D42" t="s">
        <v>734</v>
      </c>
      <c r="E42" t="s">
        <v>649</v>
      </c>
      <c r="G42" t="s">
        <v>650</v>
      </c>
      <c r="H42" t="s">
        <v>662</v>
      </c>
      <c r="I42">
        <v>38573</v>
      </c>
      <c r="J42" t="s">
        <v>962</v>
      </c>
      <c r="L42">
        <v>25</v>
      </c>
      <c r="M42" t="s">
        <v>653</v>
      </c>
      <c r="N42" t="s">
        <v>654</v>
      </c>
      <c r="O42">
        <v>170</v>
      </c>
      <c r="P42" t="s">
        <v>826</v>
      </c>
      <c r="Q42" s="33">
        <v>7714.75</v>
      </c>
      <c r="R42" s="31">
        <v>37043</v>
      </c>
      <c r="S42" s="31">
        <v>37072</v>
      </c>
    </row>
    <row r="43" spans="1:19" x14ac:dyDescent="0.25">
      <c r="A43" s="71">
        <f t="shared" si="0"/>
        <v>37007</v>
      </c>
      <c r="B43" s="30">
        <v>37007.571527777778</v>
      </c>
      <c r="C43" t="s">
        <v>712</v>
      </c>
      <c r="D43" t="s">
        <v>966</v>
      </c>
      <c r="E43" t="s">
        <v>649</v>
      </c>
      <c r="G43" t="s">
        <v>679</v>
      </c>
      <c r="H43" t="s">
        <v>696</v>
      </c>
      <c r="I43">
        <v>41970</v>
      </c>
      <c r="J43" t="s">
        <v>960</v>
      </c>
      <c r="K43" s="32">
        <v>20000</v>
      </c>
      <c r="M43" t="s">
        <v>682</v>
      </c>
      <c r="N43" t="s">
        <v>654</v>
      </c>
      <c r="O43">
        <v>4.88</v>
      </c>
      <c r="P43" t="s">
        <v>826</v>
      </c>
      <c r="Q43" s="33">
        <v>620000</v>
      </c>
      <c r="R43" s="31">
        <v>37012</v>
      </c>
      <c r="S43" s="31">
        <v>37042</v>
      </c>
    </row>
    <row r="44" spans="1:19" x14ac:dyDescent="0.25">
      <c r="A44" s="71">
        <f t="shared" si="0"/>
        <v>37007</v>
      </c>
      <c r="B44" s="30">
        <v>37007.582638888889</v>
      </c>
      <c r="C44" t="s">
        <v>963</v>
      </c>
      <c r="D44" t="s">
        <v>966</v>
      </c>
      <c r="E44" t="s">
        <v>649</v>
      </c>
      <c r="G44" t="s">
        <v>679</v>
      </c>
      <c r="H44" t="s">
        <v>696</v>
      </c>
      <c r="I44">
        <v>41970</v>
      </c>
      <c r="J44" t="s">
        <v>960</v>
      </c>
      <c r="K44" s="32">
        <v>20000</v>
      </c>
      <c r="M44" t="s">
        <v>682</v>
      </c>
      <c r="N44" t="s">
        <v>654</v>
      </c>
      <c r="O44">
        <v>4.88</v>
      </c>
      <c r="P44" t="s">
        <v>826</v>
      </c>
      <c r="Q44" s="33">
        <v>620000</v>
      </c>
      <c r="R44" s="31">
        <v>37012</v>
      </c>
      <c r="S44" s="31">
        <v>37042</v>
      </c>
    </row>
    <row r="45" spans="1:19" x14ac:dyDescent="0.25">
      <c r="A45" s="71">
        <f t="shared" si="0"/>
        <v>37007</v>
      </c>
      <c r="B45" s="30">
        <v>37007.586111111108</v>
      </c>
      <c r="C45" t="s">
        <v>963</v>
      </c>
      <c r="D45" t="s">
        <v>966</v>
      </c>
      <c r="E45" t="s">
        <v>649</v>
      </c>
      <c r="G45" t="s">
        <v>679</v>
      </c>
      <c r="H45" t="s">
        <v>696</v>
      </c>
      <c r="I45">
        <v>41970</v>
      </c>
      <c r="J45" t="s">
        <v>960</v>
      </c>
      <c r="K45" s="32">
        <v>20000</v>
      </c>
      <c r="M45" t="s">
        <v>682</v>
      </c>
      <c r="N45" t="s">
        <v>654</v>
      </c>
      <c r="O45">
        <v>4.8849999999999998</v>
      </c>
      <c r="P45" t="s">
        <v>826</v>
      </c>
      <c r="Q45" s="33">
        <v>620000</v>
      </c>
      <c r="R45" s="31">
        <v>37012</v>
      </c>
      <c r="S45" s="31">
        <v>37042</v>
      </c>
    </row>
    <row r="46" spans="1:19" x14ac:dyDescent="0.25">
      <c r="A46" s="71">
        <f t="shared" si="0"/>
        <v>37007</v>
      </c>
      <c r="B46" s="30">
        <v>37007.587500000001</v>
      </c>
      <c r="C46" t="s">
        <v>963</v>
      </c>
      <c r="D46" t="s">
        <v>966</v>
      </c>
      <c r="E46" t="s">
        <v>649</v>
      </c>
      <c r="G46" t="s">
        <v>679</v>
      </c>
      <c r="H46" t="s">
        <v>696</v>
      </c>
      <c r="I46">
        <v>41970</v>
      </c>
      <c r="J46" t="s">
        <v>960</v>
      </c>
      <c r="K46" s="32">
        <v>20000</v>
      </c>
      <c r="M46" t="s">
        <v>682</v>
      </c>
      <c r="N46" t="s">
        <v>654</v>
      </c>
      <c r="O46">
        <v>4.8875000000000002</v>
      </c>
      <c r="P46" t="s">
        <v>826</v>
      </c>
      <c r="Q46" s="33">
        <v>620000</v>
      </c>
      <c r="R46" s="31">
        <v>37012</v>
      </c>
      <c r="S46" s="31">
        <v>37042</v>
      </c>
    </row>
    <row r="47" spans="1:19" x14ac:dyDescent="0.25">
      <c r="A47" s="71">
        <f t="shared" si="0"/>
        <v>37007</v>
      </c>
      <c r="B47" s="30">
        <v>37007.620138888888</v>
      </c>
      <c r="C47" t="s">
        <v>964</v>
      </c>
      <c r="D47" t="s">
        <v>734</v>
      </c>
      <c r="E47" t="s">
        <v>649</v>
      </c>
      <c r="G47" t="s">
        <v>679</v>
      </c>
      <c r="H47" t="s">
        <v>696</v>
      </c>
      <c r="I47">
        <v>49335</v>
      </c>
      <c r="J47" t="s">
        <v>965</v>
      </c>
      <c r="K47" s="32">
        <v>10000</v>
      </c>
      <c r="M47" t="s">
        <v>682</v>
      </c>
      <c r="N47" t="s">
        <v>654</v>
      </c>
      <c r="O47">
        <v>4.8849999999999998</v>
      </c>
      <c r="P47" t="s">
        <v>830</v>
      </c>
      <c r="Q47" s="33">
        <v>310000</v>
      </c>
      <c r="R47" s="31">
        <v>37012</v>
      </c>
      <c r="S47" s="31">
        <v>37042</v>
      </c>
    </row>
    <row r="48" spans="1:19" x14ac:dyDescent="0.25">
      <c r="A48" s="71">
        <f t="shared" si="0"/>
        <v>37007</v>
      </c>
      <c r="B48" s="30">
        <v>37007.661111111112</v>
      </c>
      <c r="C48" t="s">
        <v>964</v>
      </c>
      <c r="D48" t="s">
        <v>648</v>
      </c>
      <c r="E48" t="s">
        <v>649</v>
      </c>
      <c r="G48" t="s">
        <v>679</v>
      </c>
      <c r="H48" t="s">
        <v>696</v>
      </c>
      <c r="I48">
        <v>49335</v>
      </c>
      <c r="J48" t="s">
        <v>965</v>
      </c>
      <c r="K48" s="32">
        <v>10000</v>
      </c>
      <c r="M48" t="s">
        <v>682</v>
      </c>
      <c r="N48" t="s">
        <v>654</v>
      </c>
      <c r="O48">
        <v>4.8825000000000003</v>
      </c>
      <c r="P48" t="s">
        <v>830</v>
      </c>
      <c r="Q48" s="33">
        <v>310000</v>
      </c>
      <c r="R48" s="31">
        <v>37012</v>
      </c>
      <c r="S48" s="31">
        <v>37042</v>
      </c>
    </row>
    <row r="49" spans="1:19" x14ac:dyDescent="0.25">
      <c r="A49" s="71">
        <f t="shared" si="0"/>
        <v>37008</v>
      </c>
      <c r="B49" s="30">
        <v>37008.308333333334</v>
      </c>
      <c r="C49" t="s">
        <v>727</v>
      </c>
      <c r="D49" t="s">
        <v>648</v>
      </c>
      <c r="E49" t="s">
        <v>649</v>
      </c>
      <c r="G49" t="s">
        <v>650</v>
      </c>
      <c r="H49" t="s">
        <v>690</v>
      </c>
      <c r="I49">
        <v>49119</v>
      </c>
      <c r="J49" t="s">
        <v>887</v>
      </c>
      <c r="L49">
        <v>50</v>
      </c>
      <c r="M49" t="s">
        <v>653</v>
      </c>
      <c r="N49" t="s">
        <v>654</v>
      </c>
      <c r="O49">
        <v>60.5</v>
      </c>
      <c r="P49" t="s">
        <v>826</v>
      </c>
      <c r="Q49" s="33">
        <v>571</v>
      </c>
      <c r="R49" s="31">
        <v>37011</v>
      </c>
      <c r="S49" s="31">
        <v>37011</v>
      </c>
    </row>
    <row r="50" spans="1:19" x14ac:dyDescent="0.25">
      <c r="A50" s="71">
        <f t="shared" si="0"/>
        <v>37008</v>
      </c>
      <c r="B50" s="30">
        <v>37008.356249999997</v>
      </c>
      <c r="C50" t="s">
        <v>894</v>
      </c>
      <c r="D50" t="s">
        <v>648</v>
      </c>
      <c r="E50" t="s">
        <v>649</v>
      </c>
      <c r="G50" t="s">
        <v>650</v>
      </c>
      <c r="H50" t="s">
        <v>690</v>
      </c>
      <c r="I50">
        <v>7473</v>
      </c>
      <c r="J50" t="s">
        <v>834</v>
      </c>
      <c r="K50">
        <v>50</v>
      </c>
      <c r="M50" t="s">
        <v>653</v>
      </c>
      <c r="N50" t="s">
        <v>654</v>
      </c>
      <c r="O50">
        <v>77.5</v>
      </c>
      <c r="P50" t="s">
        <v>830</v>
      </c>
      <c r="Q50" s="33">
        <v>12240</v>
      </c>
      <c r="R50" s="31">
        <v>37043</v>
      </c>
      <c r="S50" s="31">
        <v>37072</v>
      </c>
    </row>
    <row r="51" spans="1:19" x14ac:dyDescent="0.25">
      <c r="A51" s="71">
        <f t="shared" si="0"/>
        <v>37008</v>
      </c>
      <c r="B51" s="30">
        <v>37008.414583333331</v>
      </c>
      <c r="C51" t="s">
        <v>991</v>
      </c>
      <c r="D51" t="s">
        <v>648</v>
      </c>
      <c r="E51" t="s">
        <v>649</v>
      </c>
      <c r="G51" t="s">
        <v>650</v>
      </c>
      <c r="H51" t="s">
        <v>690</v>
      </c>
      <c r="I51">
        <v>33009</v>
      </c>
      <c r="J51" t="s">
        <v>859</v>
      </c>
      <c r="L51">
        <v>50</v>
      </c>
      <c r="M51" t="s">
        <v>653</v>
      </c>
      <c r="N51" t="s">
        <v>654</v>
      </c>
      <c r="O51">
        <v>57</v>
      </c>
      <c r="P51" t="s">
        <v>833</v>
      </c>
      <c r="Q51" s="33">
        <v>37537</v>
      </c>
      <c r="R51" s="31">
        <v>37165</v>
      </c>
      <c r="S51" s="31">
        <v>37256</v>
      </c>
    </row>
    <row r="52" spans="1:19" x14ac:dyDescent="0.25">
      <c r="A52" s="71">
        <f t="shared" si="0"/>
        <v>37008</v>
      </c>
      <c r="B52" s="30">
        <v>37008.488888888889</v>
      </c>
      <c r="C52" t="s">
        <v>661</v>
      </c>
      <c r="D52" t="s">
        <v>734</v>
      </c>
      <c r="E52" t="s">
        <v>649</v>
      </c>
      <c r="G52" t="s">
        <v>650</v>
      </c>
      <c r="H52" t="s">
        <v>786</v>
      </c>
      <c r="I52">
        <v>49345</v>
      </c>
      <c r="J52" t="s">
        <v>988</v>
      </c>
      <c r="L52">
        <v>50</v>
      </c>
      <c r="M52" t="s">
        <v>653</v>
      </c>
      <c r="N52" t="s">
        <v>654</v>
      </c>
      <c r="O52">
        <v>57</v>
      </c>
      <c r="P52" t="s">
        <v>828</v>
      </c>
      <c r="Q52" s="33">
        <v>2284.91</v>
      </c>
      <c r="R52" s="31">
        <v>37012</v>
      </c>
      <c r="S52" s="31">
        <v>37015</v>
      </c>
    </row>
    <row r="53" spans="1:19" x14ac:dyDescent="0.25">
      <c r="A53" s="71">
        <f t="shared" si="0"/>
        <v>37008</v>
      </c>
      <c r="B53" s="30">
        <v>37008.489583333336</v>
      </c>
      <c r="C53" t="s">
        <v>661</v>
      </c>
      <c r="D53" t="s">
        <v>734</v>
      </c>
      <c r="E53" t="s">
        <v>649</v>
      </c>
      <c r="G53" t="s">
        <v>650</v>
      </c>
      <c r="H53" t="s">
        <v>786</v>
      </c>
      <c r="I53">
        <v>49345</v>
      </c>
      <c r="J53" t="s">
        <v>988</v>
      </c>
      <c r="L53">
        <v>50</v>
      </c>
      <c r="M53" t="s">
        <v>653</v>
      </c>
      <c r="N53" t="s">
        <v>654</v>
      </c>
      <c r="O53">
        <v>57</v>
      </c>
      <c r="P53" t="s">
        <v>828</v>
      </c>
      <c r="Q53" s="33">
        <v>2284.91</v>
      </c>
      <c r="R53" s="31">
        <v>37012</v>
      </c>
      <c r="S53" s="31">
        <v>37015</v>
      </c>
    </row>
    <row r="54" spans="1:19" x14ac:dyDescent="0.25">
      <c r="A54" s="71">
        <f t="shared" si="0"/>
        <v>37011</v>
      </c>
      <c r="B54" s="30">
        <v>37011.324305555558</v>
      </c>
      <c r="C54" t="s">
        <v>958</v>
      </c>
      <c r="D54" t="s">
        <v>648</v>
      </c>
      <c r="E54" t="s">
        <v>649</v>
      </c>
      <c r="G54" t="s">
        <v>650</v>
      </c>
      <c r="H54" t="s">
        <v>786</v>
      </c>
      <c r="I54">
        <v>30600</v>
      </c>
      <c r="J54" t="s">
        <v>0</v>
      </c>
      <c r="L54">
        <v>50</v>
      </c>
      <c r="M54" t="s">
        <v>653</v>
      </c>
      <c r="N54" t="s">
        <v>654</v>
      </c>
      <c r="O54">
        <v>50</v>
      </c>
      <c r="P54" t="s">
        <v>828</v>
      </c>
      <c r="Q54" s="33">
        <v>4080</v>
      </c>
      <c r="R54" s="31">
        <v>37018</v>
      </c>
      <c r="S54" s="31">
        <v>37022</v>
      </c>
    </row>
    <row r="55" spans="1:19" x14ac:dyDescent="0.25">
      <c r="A55" s="71">
        <f t="shared" si="0"/>
        <v>37011</v>
      </c>
      <c r="B55" s="30">
        <v>37011.361805555556</v>
      </c>
      <c r="C55" t="s">
        <v>736</v>
      </c>
      <c r="D55" t="s">
        <v>648</v>
      </c>
      <c r="E55" t="s">
        <v>649</v>
      </c>
      <c r="G55" t="s">
        <v>679</v>
      </c>
      <c r="H55" t="s">
        <v>696</v>
      </c>
      <c r="I55">
        <v>36219</v>
      </c>
      <c r="J55" t="s">
        <v>973</v>
      </c>
      <c r="L55" s="32">
        <v>10000</v>
      </c>
      <c r="M55" t="s">
        <v>682</v>
      </c>
      <c r="N55" t="s">
        <v>654</v>
      </c>
      <c r="O55">
        <v>4.42</v>
      </c>
      <c r="P55" t="s">
        <v>1</v>
      </c>
      <c r="Q55" s="33">
        <v>300000</v>
      </c>
      <c r="R55" s="31">
        <v>37012</v>
      </c>
      <c r="S55" s="31">
        <v>37042</v>
      </c>
    </row>
    <row r="56" spans="1:19" x14ac:dyDescent="0.25">
      <c r="A56" s="71">
        <f t="shared" si="0"/>
        <v>37011</v>
      </c>
      <c r="B56" s="30">
        <v>37011.38958333333</v>
      </c>
      <c r="C56" t="s">
        <v>891</v>
      </c>
      <c r="D56" t="s">
        <v>734</v>
      </c>
      <c r="E56" t="s">
        <v>649</v>
      </c>
      <c r="G56" t="s">
        <v>650</v>
      </c>
      <c r="H56" t="s">
        <v>690</v>
      </c>
      <c r="I56">
        <v>33301</v>
      </c>
      <c r="J56" t="s">
        <v>847</v>
      </c>
      <c r="K56">
        <v>50</v>
      </c>
      <c r="M56" t="s">
        <v>653</v>
      </c>
      <c r="N56" t="s">
        <v>654</v>
      </c>
      <c r="O56">
        <v>57.5</v>
      </c>
      <c r="P56" t="s">
        <v>836</v>
      </c>
      <c r="Q56" s="33">
        <v>12240</v>
      </c>
      <c r="R56" s="31">
        <v>37135</v>
      </c>
      <c r="S56" s="31">
        <v>37164</v>
      </c>
    </row>
    <row r="57" spans="1:19" x14ac:dyDescent="0.25">
      <c r="A57" s="71">
        <f t="shared" si="0"/>
        <v>37011</v>
      </c>
      <c r="B57" s="30">
        <v>37011.465277777781</v>
      </c>
      <c r="C57" t="s">
        <v>782</v>
      </c>
      <c r="D57" t="s">
        <v>648</v>
      </c>
      <c r="E57" t="s">
        <v>649</v>
      </c>
      <c r="G57" t="s">
        <v>650</v>
      </c>
      <c r="H57" t="s">
        <v>690</v>
      </c>
      <c r="I57">
        <v>29085</v>
      </c>
      <c r="J57" t="s">
        <v>1001</v>
      </c>
      <c r="K57">
        <v>50</v>
      </c>
      <c r="M57" t="s">
        <v>653</v>
      </c>
      <c r="N57" t="s">
        <v>654</v>
      </c>
      <c r="O57">
        <v>65</v>
      </c>
      <c r="P57" t="s">
        <v>826</v>
      </c>
      <c r="Q57" s="33">
        <v>3060</v>
      </c>
      <c r="R57" s="31">
        <v>37013</v>
      </c>
      <c r="S57" s="31">
        <v>37015</v>
      </c>
    </row>
    <row r="58" spans="1:19" x14ac:dyDescent="0.25">
      <c r="A58" s="71">
        <f t="shared" si="0"/>
        <v>37011</v>
      </c>
      <c r="B58" s="30">
        <v>37011.507638888892</v>
      </c>
      <c r="C58" t="s">
        <v>793</v>
      </c>
      <c r="D58" t="s">
        <v>648</v>
      </c>
      <c r="E58" t="s">
        <v>649</v>
      </c>
      <c r="G58" t="s">
        <v>650</v>
      </c>
      <c r="H58" t="s">
        <v>651</v>
      </c>
      <c r="I58">
        <v>10632</v>
      </c>
      <c r="J58" t="s">
        <v>1002</v>
      </c>
      <c r="K58">
        <v>25</v>
      </c>
      <c r="M58" t="s">
        <v>653</v>
      </c>
      <c r="N58" t="s">
        <v>654</v>
      </c>
      <c r="O58">
        <v>290</v>
      </c>
      <c r="P58" t="s">
        <v>831</v>
      </c>
      <c r="Q58" s="33">
        <v>8568.43</v>
      </c>
      <c r="R58" s="31">
        <v>37013</v>
      </c>
      <c r="S58" s="31">
        <v>37042</v>
      </c>
    </row>
    <row r="59" spans="1:19" x14ac:dyDescent="0.25">
      <c r="A59" s="71">
        <f t="shared" si="0"/>
        <v>37012</v>
      </c>
      <c r="B59" s="30">
        <v>37012.323611111111</v>
      </c>
      <c r="C59" t="s">
        <v>814</v>
      </c>
      <c r="D59" t="s">
        <v>648</v>
      </c>
      <c r="E59" t="s">
        <v>649</v>
      </c>
      <c r="G59" t="s">
        <v>650</v>
      </c>
      <c r="H59" t="s">
        <v>786</v>
      </c>
      <c r="I59">
        <v>32197</v>
      </c>
      <c r="J59" t="s">
        <v>15</v>
      </c>
      <c r="K59">
        <v>50</v>
      </c>
      <c r="M59" t="s">
        <v>653</v>
      </c>
      <c r="N59" t="s">
        <v>654</v>
      </c>
      <c r="O59">
        <v>76</v>
      </c>
      <c r="P59" t="s">
        <v>830</v>
      </c>
      <c r="Q59" s="33">
        <v>3060.06</v>
      </c>
      <c r="R59" s="31">
        <v>37013</v>
      </c>
      <c r="S59" s="31">
        <v>37015</v>
      </c>
    </row>
    <row r="60" spans="1:19" x14ac:dyDescent="0.25">
      <c r="A60" s="71">
        <f t="shared" si="0"/>
        <v>37012</v>
      </c>
      <c r="B60" s="30">
        <v>37012.575694444444</v>
      </c>
      <c r="C60" t="s">
        <v>661</v>
      </c>
      <c r="D60" t="s">
        <v>734</v>
      </c>
      <c r="E60" t="s">
        <v>649</v>
      </c>
      <c r="G60" t="s">
        <v>650</v>
      </c>
      <c r="H60" t="s">
        <v>786</v>
      </c>
      <c r="I60">
        <v>32201</v>
      </c>
      <c r="J60" t="s">
        <v>16</v>
      </c>
      <c r="L60">
        <v>50</v>
      </c>
      <c r="M60" t="s">
        <v>653</v>
      </c>
      <c r="N60" t="s">
        <v>654</v>
      </c>
      <c r="O60">
        <v>61</v>
      </c>
      <c r="P60" t="s">
        <v>828</v>
      </c>
      <c r="Q60" s="33">
        <v>4080</v>
      </c>
      <c r="R60" s="31">
        <v>37018</v>
      </c>
      <c r="S60" s="31">
        <v>37022</v>
      </c>
    </row>
    <row r="61" spans="1:19" x14ac:dyDescent="0.25">
      <c r="A61" s="71">
        <f t="shared" si="0"/>
        <v>37013</v>
      </c>
      <c r="B61" s="30">
        <v>37013.417361111111</v>
      </c>
      <c r="C61" t="s">
        <v>811</v>
      </c>
      <c r="D61" t="s">
        <v>648</v>
      </c>
      <c r="E61" t="s">
        <v>649</v>
      </c>
      <c r="G61" t="s">
        <v>679</v>
      </c>
      <c r="H61" t="s">
        <v>23</v>
      </c>
      <c r="I61">
        <v>49377</v>
      </c>
      <c r="J61" t="s">
        <v>33</v>
      </c>
      <c r="L61" s="32">
        <v>10000</v>
      </c>
      <c r="M61" t="s">
        <v>682</v>
      </c>
      <c r="N61" t="s">
        <v>654</v>
      </c>
      <c r="O61">
        <v>0.20499999999999999</v>
      </c>
      <c r="P61" t="s">
        <v>826</v>
      </c>
      <c r="Q61" s="33">
        <v>1530000</v>
      </c>
      <c r="R61" s="31">
        <v>37043</v>
      </c>
      <c r="S61" s="31">
        <v>37195</v>
      </c>
    </row>
    <row r="62" spans="1:19" x14ac:dyDescent="0.25">
      <c r="A62" s="71">
        <f t="shared" si="0"/>
        <v>37013</v>
      </c>
      <c r="B62" s="30">
        <v>37013.601388888892</v>
      </c>
      <c r="C62" t="s">
        <v>661</v>
      </c>
      <c r="D62" t="s">
        <v>734</v>
      </c>
      <c r="E62" t="s">
        <v>649</v>
      </c>
      <c r="G62" t="s">
        <v>650</v>
      </c>
      <c r="H62" t="s">
        <v>690</v>
      </c>
      <c r="I62">
        <v>33288</v>
      </c>
      <c r="J62" t="s">
        <v>34</v>
      </c>
      <c r="L62">
        <v>50</v>
      </c>
      <c r="M62" t="s">
        <v>653</v>
      </c>
      <c r="N62" t="s">
        <v>654</v>
      </c>
      <c r="O62">
        <v>44</v>
      </c>
      <c r="P62" t="s">
        <v>826</v>
      </c>
      <c r="Q62" s="33">
        <v>24072.48</v>
      </c>
      <c r="R62" s="31">
        <v>37257</v>
      </c>
      <c r="S62" s="31">
        <v>37315</v>
      </c>
    </row>
    <row r="63" spans="1:19" x14ac:dyDescent="0.25">
      <c r="A63" s="71">
        <f t="shared" si="0"/>
        <v>37014</v>
      </c>
      <c r="B63" s="51">
        <v>37014.353530092594</v>
      </c>
      <c r="C63" t="s">
        <v>902</v>
      </c>
      <c r="D63" t="s">
        <v>734</v>
      </c>
      <c r="E63" t="s">
        <v>649</v>
      </c>
      <c r="G63" t="s">
        <v>650</v>
      </c>
      <c r="H63" t="s">
        <v>662</v>
      </c>
      <c r="I63" s="3">
        <v>29487</v>
      </c>
      <c r="J63" t="s">
        <v>35</v>
      </c>
      <c r="K63" s="52">
        <v>25</v>
      </c>
      <c r="L63" s="52"/>
      <c r="M63" t="s">
        <v>653</v>
      </c>
      <c r="N63" t="s">
        <v>654</v>
      </c>
      <c r="O63" s="52">
        <v>158</v>
      </c>
      <c r="P63" t="s">
        <v>826</v>
      </c>
      <c r="Q63" s="53">
        <v>881.5</v>
      </c>
      <c r="R63" s="54">
        <v>37015.875</v>
      </c>
      <c r="S63" s="54">
        <v>37016.875</v>
      </c>
    </row>
    <row r="64" spans="1:19" x14ac:dyDescent="0.25">
      <c r="A64" s="71">
        <f t="shared" si="0"/>
        <v>37014</v>
      </c>
      <c r="B64" s="51">
        <v>37014.359224537038</v>
      </c>
      <c r="C64" t="s">
        <v>902</v>
      </c>
      <c r="D64" t="s">
        <v>734</v>
      </c>
      <c r="E64" t="s">
        <v>649</v>
      </c>
      <c r="G64" t="s">
        <v>650</v>
      </c>
      <c r="H64" t="s">
        <v>662</v>
      </c>
      <c r="I64" s="3">
        <v>29487</v>
      </c>
      <c r="J64" t="s">
        <v>35</v>
      </c>
      <c r="K64" s="52">
        <v>25</v>
      </c>
      <c r="L64" s="52"/>
      <c r="M64" t="s">
        <v>653</v>
      </c>
      <c r="N64" t="s">
        <v>654</v>
      </c>
      <c r="O64" s="52">
        <v>158</v>
      </c>
      <c r="P64" t="s">
        <v>826</v>
      </c>
      <c r="Q64" s="53">
        <v>881.5</v>
      </c>
      <c r="R64" s="54">
        <v>37015.875</v>
      </c>
      <c r="S64" s="54">
        <v>37016.875</v>
      </c>
    </row>
    <row r="65" spans="1:19" x14ac:dyDescent="0.25">
      <c r="A65" s="71">
        <f t="shared" si="0"/>
        <v>37014</v>
      </c>
      <c r="B65" s="51">
        <v>37014.402118055557</v>
      </c>
      <c r="C65" t="s">
        <v>36</v>
      </c>
      <c r="D65" t="s">
        <v>648</v>
      </c>
      <c r="E65" t="s">
        <v>649</v>
      </c>
      <c r="G65" t="s">
        <v>650</v>
      </c>
      <c r="H65" t="s">
        <v>981</v>
      </c>
      <c r="I65" s="3">
        <v>38337</v>
      </c>
      <c r="J65" t="s">
        <v>37</v>
      </c>
      <c r="K65" s="52">
        <v>15</v>
      </c>
      <c r="L65" s="52"/>
      <c r="M65" t="s">
        <v>983</v>
      </c>
      <c r="N65" t="s">
        <v>984</v>
      </c>
      <c r="O65" s="52">
        <v>139.25</v>
      </c>
      <c r="P65" t="s">
        <v>836</v>
      </c>
      <c r="Q65" s="53">
        <v>7200.3</v>
      </c>
      <c r="R65" s="54">
        <v>37016.875</v>
      </c>
      <c r="S65" s="54">
        <v>37042.875</v>
      </c>
    </row>
    <row r="66" spans="1:19" x14ac:dyDescent="0.25">
      <c r="A66" s="71">
        <f t="shared" si="0"/>
        <v>37014</v>
      </c>
      <c r="B66" s="51">
        <v>37014.40289351852</v>
      </c>
      <c r="C66" t="s">
        <v>36</v>
      </c>
      <c r="D66" t="s">
        <v>648</v>
      </c>
      <c r="E66" t="s">
        <v>649</v>
      </c>
      <c r="G66" t="s">
        <v>650</v>
      </c>
      <c r="H66" t="s">
        <v>981</v>
      </c>
      <c r="I66" s="3">
        <v>38337</v>
      </c>
      <c r="J66" t="s">
        <v>37</v>
      </c>
      <c r="K66" s="52">
        <v>15</v>
      </c>
      <c r="L66" s="52"/>
      <c r="M66" t="s">
        <v>983</v>
      </c>
      <c r="N66" t="s">
        <v>984</v>
      </c>
      <c r="O66" s="52">
        <v>139.25</v>
      </c>
      <c r="P66" t="s">
        <v>836</v>
      </c>
      <c r="Q66" s="53">
        <v>7200.3</v>
      </c>
      <c r="R66" s="54">
        <v>37016.875</v>
      </c>
      <c r="S66" s="54">
        <v>37042.875</v>
      </c>
    </row>
    <row r="67" spans="1:19" x14ac:dyDescent="0.25">
      <c r="A67" s="71">
        <f t="shared" si="0"/>
        <v>37014</v>
      </c>
      <c r="B67" s="51">
        <v>37014.518414351849</v>
      </c>
      <c r="C67" t="s">
        <v>814</v>
      </c>
      <c r="D67" t="s">
        <v>648</v>
      </c>
      <c r="E67" t="s">
        <v>649</v>
      </c>
      <c r="G67" t="s">
        <v>650</v>
      </c>
      <c r="H67" t="s">
        <v>690</v>
      </c>
      <c r="I67" s="3">
        <v>32554</v>
      </c>
      <c r="J67" t="s">
        <v>729</v>
      </c>
      <c r="K67" s="52"/>
      <c r="L67" s="52">
        <v>50</v>
      </c>
      <c r="M67" t="s">
        <v>653</v>
      </c>
      <c r="N67" t="s">
        <v>654</v>
      </c>
      <c r="O67" s="52">
        <v>65.25</v>
      </c>
      <c r="P67" t="s">
        <v>826</v>
      </c>
      <c r="Q67" s="53">
        <v>12240</v>
      </c>
      <c r="R67" s="54">
        <v>37043.591666666667</v>
      </c>
      <c r="S67" s="54">
        <v>37072.591666666667</v>
      </c>
    </row>
    <row r="68" spans="1:19" x14ac:dyDescent="0.25">
      <c r="A68" s="71">
        <f t="shared" ref="A68:A131" si="1">DATEVALUE(TEXT(B68, "mm/dd/yy"))</f>
        <v>37015</v>
      </c>
      <c r="B68" s="30">
        <v>37015.427777777775</v>
      </c>
      <c r="C68" t="s">
        <v>944</v>
      </c>
      <c r="D68" t="s">
        <v>648</v>
      </c>
      <c r="E68" t="s">
        <v>649</v>
      </c>
      <c r="G68" t="s">
        <v>650</v>
      </c>
      <c r="H68" t="s">
        <v>690</v>
      </c>
      <c r="I68">
        <v>32554</v>
      </c>
      <c r="J68" t="s">
        <v>729</v>
      </c>
      <c r="K68">
        <v>50</v>
      </c>
      <c r="M68" t="s">
        <v>653</v>
      </c>
      <c r="N68" t="s">
        <v>654</v>
      </c>
      <c r="O68">
        <v>66.75</v>
      </c>
      <c r="P68" t="s">
        <v>826</v>
      </c>
      <c r="Q68" s="33">
        <v>12240</v>
      </c>
      <c r="R68" s="31">
        <v>37043</v>
      </c>
      <c r="S68" s="31">
        <v>37072</v>
      </c>
    </row>
    <row r="69" spans="1:19" x14ac:dyDescent="0.25">
      <c r="A69" s="71">
        <f t="shared" si="1"/>
        <v>37018</v>
      </c>
      <c r="B69" s="30">
        <v>37018.318749999999</v>
      </c>
      <c r="C69" t="s">
        <v>717</v>
      </c>
      <c r="D69" t="s">
        <v>648</v>
      </c>
      <c r="E69" t="s">
        <v>649</v>
      </c>
      <c r="G69" t="s">
        <v>650</v>
      </c>
      <c r="H69" t="s">
        <v>786</v>
      </c>
      <c r="I69">
        <v>32215</v>
      </c>
      <c r="J69" t="s">
        <v>72</v>
      </c>
      <c r="K69">
        <v>50</v>
      </c>
      <c r="M69" t="s">
        <v>653</v>
      </c>
      <c r="N69" t="s">
        <v>654</v>
      </c>
      <c r="O69">
        <v>69</v>
      </c>
      <c r="P69" t="s">
        <v>826</v>
      </c>
      <c r="Q69" s="33">
        <v>12240</v>
      </c>
      <c r="R69" s="31">
        <v>37043</v>
      </c>
      <c r="S69" s="31">
        <v>37072</v>
      </c>
    </row>
    <row r="70" spans="1:19" x14ac:dyDescent="0.25">
      <c r="A70" s="71">
        <f t="shared" si="1"/>
        <v>37018</v>
      </c>
      <c r="B70" s="30">
        <v>37018.472916666666</v>
      </c>
      <c r="C70" t="s">
        <v>36</v>
      </c>
      <c r="D70" t="s">
        <v>648</v>
      </c>
      <c r="E70" t="s">
        <v>649</v>
      </c>
      <c r="G70" t="s">
        <v>650</v>
      </c>
      <c r="H70" t="s">
        <v>981</v>
      </c>
      <c r="I70">
        <v>47112</v>
      </c>
      <c r="J70" t="s">
        <v>73</v>
      </c>
      <c r="L70">
        <v>25</v>
      </c>
      <c r="M70" t="s">
        <v>983</v>
      </c>
      <c r="N70" t="s">
        <v>984</v>
      </c>
      <c r="O70">
        <v>99.5</v>
      </c>
      <c r="P70" t="s">
        <v>828</v>
      </c>
      <c r="Q70" s="33">
        <v>1800</v>
      </c>
      <c r="R70" s="31">
        <v>37043</v>
      </c>
      <c r="S70" s="31">
        <v>37072</v>
      </c>
    </row>
    <row r="71" spans="1:19" x14ac:dyDescent="0.25">
      <c r="A71" s="71">
        <f t="shared" si="1"/>
        <v>37019</v>
      </c>
      <c r="B71" s="30">
        <v>37019.539803240703</v>
      </c>
      <c r="C71" t="s">
        <v>96</v>
      </c>
      <c r="D71" t="s">
        <v>648</v>
      </c>
      <c r="E71" t="s">
        <v>649</v>
      </c>
      <c r="G71" t="s">
        <v>650</v>
      </c>
      <c r="H71" t="s">
        <v>651</v>
      </c>
      <c r="I71">
        <v>33072</v>
      </c>
      <c r="J71" t="s">
        <v>20</v>
      </c>
      <c r="L71">
        <v>25</v>
      </c>
      <c r="M71" t="s">
        <v>653</v>
      </c>
      <c r="N71" t="s">
        <v>654</v>
      </c>
      <c r="O71">
        <v>260</v>
      </c>
      <c r="P71" t="s">
        <v>826</v>
      </c>
      <c r="Q71" s="33">
        <v>22520.5</v>
      </c>
      <c r="R71">
        <v>37165.564583333296</v>
      </c>
      <c r="S71">
        <v>37256.564583333296</v>
      </c>
    </row>
    <row r="72" spans="1:19" x14ac:dyDescent="0.25">
      <c r="A72" s="71">
        <f t="shared" si="1"/>
        <v>37020</v>
      </c>
      <c r="B72" s="30">
        <v>37020.337500000001</v>
      </c>
      <c r="C72" t="s">
        <v>961</v>
      </c>
      <c r="D72" t="s">
        <v>966</v>
      </c>
      <c r="E72" t="s">
        <v>649</v>
      </c>
      <c r="G72" t="s">
        <v>679</v>
      </c>
      <c r="H72" t="s">
        <v>696</v>
      </c>
      <c r="I72">
        <v>43378</v>
      </c>
      <c r="J72" t="s">
        <v>837</v>
      </c>
      <c r="L72" s="32">
        <v>5000</v>
      </c>
      <c r="M72" t="s">
        <v>682</v>
      </c>
      <c r="N72" t="s">
        <v>654</v>
      </c>
      <c r="O72">
        <v>4.2525000000000004</v>
      </c>
      <c r="P72" t="s">
        <v>830</v>
      </c>
      <c r="Q72" s="33">
        <v>150000</v>
      </c>
      <c r="R72" s="31">
        <v>37043</v>
      </c>
      <c r="S72" s="31">
        <v>37072</v>
      </c>
    </row>
    <row r="73" spans="1:19" x14ac:dyDescent="0.25">
      <c r="A73" s="71">
        <f t="shared" si="1"/>
        <v>37021</v>
      </c>
      <c r="B73" s="30">
        <v>37021.400694444441</v>
      </c>
      <c r="C73" t="s">
        <v>117</v>
      </c>
      <c r="D73" t="s">
        <v>966</v>
      </c>
      <c r="E73" t="s">
        <v>649</v>
      </c>
      <c r="G73" t="s">
        <v>679</v>
      </c>
      <c r="H73" t="s">
        <v>696</v>
      </c>
      <c r="I73">
        <v>43378</v>
      </c>
      <c r="J73" t="s">
        <v>837</v>
      </c>
      <c r="K73" s="32">
        <v>2500</v>
      </c>
      <c r="M73" t="s">
        <v>682</v>
      </c>
      <c r="N73" t="s">
        <v>654</v>
      </c>
      <c r="O73">
        <v>4.1900000000000004</v>
      </c>
      <c r="P73" t="s">
        <v>836</v>
      </c>
      <c r="Q73" s="33">
        <v>75000</v>
      </c>
      <c r="R73" s="31">
        <v>37043</v>
      </c>
      <c r="S73" s="31">
        <v>37072</v>
      </c>
    </row>
    <row r="74" spans="1:19" x14ac:dyDescent="0.25">
      <c r="A74" s="71">
        <f t="shared" si="1"/>
        <v>37021</v>
      </c>
      <c r="B74" s="30">
        <v>37021.415277777778</v>
      </c>
      <c r="C74" t="s">
        <v>871</v>
      </c>
      <c r="D74" t="s">
        <v>966</v>
      </c>
      <c r="E74" t="s">
        <v>649</v>
      </c>
      <c r="G74" t="s">
        <v>679</v>
      </c>
      <c r="H74" t="s">
        <v>696</v>
      </c>
      <c r="I74">
        <v>43378</v>
      </c>
      <c r="J74" t="s">
        <v>837</v>
      </c>
      <c r="K74" s="32">
        <v>2500</v>
      </c>
      <c r="M74" t="s">
        <v>682</v>
      </c>
      <c r="N74" t="s">
        <v>654</v>
      </c>
      <c r="O74">
        <v>4.26</v>
      </c>
      <c r="P74" t="s">
        <v>118</v>
      </c>
      <c r="Q74" s="33">
        <v>75000</v>
      </c>
      <c r="R74" s="31">
        <v>37043</v>
      </c>
      <c r="S74" s="31">
        <v>37072</v>
      </c>
    </row>
    <row r="75" spans="1:19" x14ac:dyDescent="0.25">
      <c r="A75" s="71">
        <f t="shared" si="1"/>
        <v>37021</v>
      </c>
      <c r="B75" s="30">
        <v>37021.453472222223</v>
      </c>
      <c r="C75" t="s">
        <v>888</v>
      </c>
      <c r="D75" t="s">
        <v>734</v>
      </c>
      <c r="E75" t="s">
        <v>649</v>
      </c>
      <c r="G75" t="s">
        <v>679</v>
      </c>
      <c r="H75" t="s">
        <v>113</v>
      </c>
      <c r="I75">
        <v>45239</v>
      </c>
      <c r="J75" t="s">
        <v>114</v>
      </c>
      <c r="K75" s="32">
        <v>10000</v>
      </c>
      <c r="M75" t="s">
        <v>682</v>
      </c>
      <c r="N75" t="s">
        <v>654</v>
      </c>
      <c r="O75">
        <v>-7.4999999999999997E-3</v>
      </c>
      <c r="P75" t="s">
        <v>118</v>
      </c>
      <c r="Q75" s="33">
        <v>1510000</v>
      </c>
      <c r="R75" s="31">
        <v>37196</v>
      </c>
      <c r="S75" s="31">
        <v>37346</v>
      </c>
    </row>
    <row r="76" spans="1:19" x14ac:dyDescent="0.25">
      <c r="A76" s="71">
        <f t="shared" si="1"/>
        <v>37021</v>
      </c>
      <c r="B76" s="30">
        <v>37021.504861111112</v>
      </c>
      <c r="C76" t="s">
        <v>733</v>
      </c>
      <c r="D76" t="s">
        <v>966</v>
      </c>
      <c r="E76" t="s">
        <v>649</v>
      </c>
      <c r="G76" t="s">
        <v>679</v>
      </c>
      <c r="H76" t="s">
        <v>696</v>
      </c>
      <c r="I76">
        <v>43378</v>
      </c>
      <c r="J76" t="s">
        <v>837</v>
      </c>
      <c r="K76" s="32">
        <v>2500</v>
      </c>
      <c r="M76" t="s">
        <v>682</v>
      </c>
      <c r="N76" t="s">
        <v>654</v>
      </c>
      <c r="O76">
        <v>4.2575000000000003</v>
      </c>
      <c r="P76" t="s">
        <v>118</v>
      </c>
      <c r="Q76" s="33">
        <v>75000</v>
      </c>
      <c r="R76" s="31">
        <v>37043</v>
      </c>
      <c r="S76" s="31">
        <v>37072</v>
      </c>
    </row>
    <row r="77" spans="1:19" x14ac:dyDescent="0.25">
      <c r="A77" s="71">
        <f t="shared" si="1"/>
        <v>37022</v>
      </c>
      <c r="B77" s="30">
        <v>37022.354166666664</v>
      </c>
      <c r="C77" t="s">
        <v>902</v>
      </c>
      <c r="D77" t="s">
        <v>734</v>
      </c>
      <c r="E77" t="s">
        <v>649</v>
      </c>
      <c r="G77" t="s">
        <v>650</v>
      </c>
      <c r="H77" t="s">
        <v>662</v>
      </c>
      <c r="I77">
        <v>29487</v>
      </c>
      <c r="J77" t="s">
        <v>128</v>
      </c>
      <c r="K77">
        <v>25</v>
      </c>
      <c r="M77" t="s">
        <v>653</v>
      </c>
      <c r="N77" t="s">
        <v>654</v>
      </c>
      <c r="O77">
        <v>400</v>
      </c>
      <c r="P77" t="s">
        <v>826</v>
      </c>
      <c r="Q77" s="33">
        <v>881.5</v>
      </c>
      <c r="R77" s="31">
        <v>37025</v>
      </c>
      <c r="S77" s="31">
        <v>37025</v>
      </c>
    </row>
    <row r="78" spans="1:19" x14ac:dyDescent="0.25">
      <c r="A78" s="71">
        <f t="shared" si="1"/>
        <v>37022</v>
      </c>
      <c r="B78" s="30">
        <v>37022.441666666666</v>
      </c>
      <c r="C78" t="s">
        <v>707</v>
      </c>
      <c r="D78" t="s">
        <v>734</v>
      </c>
      <c r="E78" t="s">
        <v>649</v>
      </c>
      <c r="G78" t="s">
        <v>650</v>
      </c>
      <c r="H78" t="s">
        <v>690</v>
      </c>
      <c r="I78">
        <v>33303</v>
      </c>
      <c r="J78" t="s">
        <v>70</v>
      </c>
      <c r="K78">
        <v>25</v>
      </c>
      <c r="M78" t="s">
        <v>653</v>
      </c>
      <c r="N78" t="s">
        <v>654</v>
      </c>
      <c r="O78">
        <v>74.5</v>
      </c>
      <c r="P78" t="s">
        <v>118</v>
      </c>
      <c r="Q78" s="33">
        <v>17708</v>
      </c>
      <c r="R78" s="31">
        <v>37438</v>
      </c>
      <c r="S78" s="31">
        <v>37499</v>
      </c>
    </row>
    <row r="79" spans="1:19" x14ac:dyDescent="0.25">
      <c r="A79" s="71">
        <f t="shared" si="1"/>
        <v>37022</v>
      </c>
      <c r="B79" s="30">
        <v>37022.513888888891</v>
      </c>
      <c r="C79" t="s">
        <v>669</v>
      </c>
      <c r="D79" t="s">
        <v>734</v>
      </c>
      <c r="E79" t="s">
        <v>649</v>
      </c>
      <c r="G79" t="s">
        <v>650</v>
      </c>
      <c r="H79" t="s">
        <v>690</v>
      </c>
      <c r="I79">
        <v>29065</v>
      </c>
      <c r="J79" t="s">
        <v>132</v>
      </c>
      <c r="L79">
        <v>50</v>
      </c>
      <c r="M79" t="s">
        <v>653</v>
      </c>
      <c r="N79" t="s">
        <v>654</v>
      </c>
      <c r="O79">
        <v>41.75</v>
      </c>
      <c r="P79" t="s">
        <v>118</v>
      </c>
      <c r="Q79" s="33">
        <v>12240</v>
      </c>
      <c r="R79" s="31">
        <v>37026</v>
      </c>
      <c r="S79" s="31">
        <v>37042</v>
      </c>
    </row>
    <row r="80" spans="1:19" x14ac:dyDescent="0.25">
      <c r="A80" s="71">
        <f t="shared" si="1"/>
        <v>37026</v>
      </c>
      <c r="B80" s="30">
        <v>37026.355555555558</v>
      </c>
      <c r="C80" t="s">
        <v>902</v>
      </c>
      <c r="D80" t="s">
        <v>734</v>
      </c>
      <c r="E80" t="s">
        <v>649</v>
      </c>
      <c r="G80" t="s">
        <v>650</v>
      </c>
      <c r="H80" t="s">
        <v>662</v>
      </c>
      <c r="I80">
        <v>29383</v>
      </c>
      <c r="J80" t="s">
        <v>186</v>
      </c>
      <c r="K80">
        <v>25</v>
      </c>
      <c r="M80" t="s">
        <v>653</v>
      </c>
      <c r="N80" t="s">
        <v>654</v>
      </c>
      <c r="O80">
        <v>95</v>
      </c>
      <c r="P80" t="s">
        <v>826</v>
      </c>
      <c r="Q80" s="33">
        <v>771.5</v>
      </c>
      <c r="R80" s="31">
        <v>37027</v>
      </c>
      <c r="S80" s="31">
        <v>37027</v>
      </c>
    </row>
    <row r="81" spans="1:19" x14ac:dyDescent="0.25">
      <c r="A81" s="71">
        <f t="shared" si="1"/>
        <v>37026</v>
      </c>
      <c r="B81" s="30">
        <v>37026.368750000001</v>
      </c>
      <c r="C81" t="s">
        <v>964</v>
      </c>
      <c r="D81" t="s">
        <v>198</v>
      </c>
      <c r="E81" t="s">
        <v>649</v>
      </c>
      <c r="G81" t="s">
        <v>679</v>
      </c>
      <c r="H81" t="s">
        <v>680</v>
      </c>
      <c r="I81">
        <v>36167</v>
      </c>
      <c r="J81" t="s">
        <v>187</v>
      </c>
      <c r="K81" s="32">
        <v>10000</v>
      </c>
      <c r="M81" t="s">
        <v>682</v>
      </c>
      <c r="N81" t="s">
        <v>654</v>
      </c>
      <c r="O81">
        <v>1.7500000000000002E-2</v>
      </c>
      <c r="P81" t="s">
        <v>830</v>
      </c>
      <c r="Q81" s="33">
        <v>300000</v>
      </c>
      <c r="R81" s="31">
        <v>37043</v>
      </c>
      <c r="S81" s="31">
        <v>37072</v>
      </c>
    </row>
    <row r="82" spans="1:19" x14ac:dyDescent="0.25">
      <c r="A82" s="71">
        <f t="shared" si="1"/>
        <v>37026</v>
      </c>
      <c r="B82" s="30">
        <v>37026.368750000001</v>
      </c>
      <c r="C82" t="s">
        <v>964</v>
      </c>
      <c r="D82" t="s">
        <v>198</v>
      </c>
      <c r="E82" t="s">
        <v>649</v>
      </c>
      <c r="G82" t="s">
        <v>679</v>
      </c>
      <c r="H82" t="s">
        <v>680</v>
      </c>
      <c r="I82">
        <v>36167</v>
      </c>
      <c r="J82" t="s">
        <v>187</v>
      </c>
      <c r="K82" s="32">
        <v>10000</v>
      </c>
      <c r="M82" t="s">
        <v>682</v>
      </c>
      <c r="N82" t="s">
        <v>654</v>
      </c>
      <c r="O82">
        <v>1.7500000000000002E-2</v>
      </c>
      <c r="P82" t="s">
        <v>830</v>
      </c>
      <c r="Q82" s="33">
        <v>300000</v>
      </c>
      <c r="R82" s="31">
        <v>37043</v>
      </c>
      <c r="S82" s="31">
        <v>37072</v>
      </c>
    </row>
    <row r="83" spans="1:19" x14ac:dyDescent="0.25">
      <c r="A83" s="71">
        <f t="shared" si="1"/>
        <v>37026</v>
      </c>
      <c r="B83" s="30">
        <v>37026.369444444441</v>
      </c>
      <c r="C83" t="s">
        <v>964</v>
      </c>
      <c r="D83" t="s">
        <v>198</v>
      </c>
      <c r="E83" t="s">
        <v>649</v>
      </c>
      <c r="G83" t="s">
        <v>679</v>
      </c>
      <c r="H83" t="s">
        <v>680</v>
      </c>
      <c r="I83">
        <v>36167</v>
      </c>
      <c r="J83" t="s">
        <v>187</v>
      </c>
      <c r="K83" s="32">
        <v>10000</v>
      </c>
      <c r="M83" t="s">
        <v>682</v>
      </c>
      <c r="N83" t="s">
        <v>654</v>
      </c>
      <c r="O83">
        <v>1.7500000000000002E-2</v>
      </c>
      <c r="P83" t="s">
        <v>830</v>
      </c>
      <c r="Q83" s="33">
        <v>300000</v>
      </c>
      <c r="R83" s="31">
        <v>37043</v>
      </c>
      <c r="S83" s="31">
        <v>37072</v>
      </c>
    </row>
    <row r="84" spans="1:19" x14ac:dyDescent="0.25">
      <c r="A84" s="71">
        <f t="shared" si="1"/>
        <v>37026</v>
      </c>
      <c r="B84" s="30">
        <v>37026.59652777778</v>
      </c>
      <c r="C84" t="s">
        <v>736</v>
      </c>
      <c r="D84" t="s">
        <v>734</v>
      </c>
      <c r="E84" t="s">
        <v>649</v>
      </c>
      <c r="G84" t="s">
        <v>679</v>
      </c>
      <c r="H84" t="s">
        <v>680</v>
      </c>
      <c r="I84">
        <v>35677</v>
      </c>
      <c r="J84" t="s">
        <v>199</v>
      </c>
      <c r="L84" s="32">
        <v>15000</v>
      </c>
      <c r="M84" t="s">
        <v>682</v>
      </c>
      <c r="N84" t="s">
        <v>654</v>
      </c>
      <c r="O84">
        <v>-0.11749999999999999</v>
      </c>
      <c r="P84" t="s">
        <v>118</v>
      </c>
      <c r="Q84" s="33">
        <v>2265000</v>
      </c>
      <c r="R84" s="31">
        <v>37196</v>
      </c>
      <c r="S84" s="31">
        <v>37346</v>
      </c>
    </row>
    <row r="85" spans="1:19" x14ac:dyDescent="0.25">
      <c r="A85" s="71">
        <f t="shared" si="1"/>
        <v>37027</v>
      </c>
      <c r="B85" s="30">
        <v>37027.36041666667</v>
      </c>
      <c r="C85" t="s">
        <v>233</v>
      </c>
      <c r="D85" t="s">
        <v>734</v>
      </c>
      <c r="E85" t="s">
        <v>649</v>
      </c>
      <c r="G85" t="s">
        <v>650</v>
      </c>
      <c r="H85" t="s">
        <v>786</v>
      </c>
      <c r="I85">
        <v>32198</v>
      </c>
      <c r="J85" t="s">
        <v>234</v>
      </c>
      <c r="K85">
        <v>50</v>
      </c>
      <c r="M85" t="s">
        <v>653</v>
      </c>
      <c r="N85" t="s">
        <v>654</v>
      </c>
      <c r="O85">
        <v>51.25</v>
      </c>
      <c r="P85" t="s">
        <v>836</v>
      </c>
      <c r="Q85" s="33">
        <v>408</v>
      </c>
      <c r="R85" s="31">
        <v>37028</v>
      </c>
      <c r="S85" s="31">
        <v>37028</v>
      </c>
    </row>
    <row r="86" spans="1:19" x14ac:dyDescent="0.25">
      <c r="A86" s="71">
        <f t="shared" si="1"/>
        <v>37027</v>
      </c>
      <c r="B86" s="30">
        <v>37027.37222222222</v>
      </c>
      <c r="C86" t="s">
        <v>961</v>
      </c>
      <c r="D86" t="s">
        <v>734</v>
      </c>
      <c r="E86" t="s">
        <v>649</v>
      </c>
      <c r="G86" t="s">
        <v>679</v>
      </c>
      <c r="H86" t="s">
        <v>680</v>
      </c>
      <c r="I86">
        <v>48734</v>
      </c>
      <c r="J86" t="s">
        <v>108</v>
      </c>
      <c r="K86" s="32">
        <v>5000</v>
      </c>
      <c r="M86" t="s">
        <v>682</v>
      </c>
      <c r="N86" t="s">
        <v>654</v>
      </c>
      <c r="O86">
        <v>0.17</v>
      </c>
      <c r="P86" t="s">
        <v>830</v>
      </c>
      <c r="Q86" s="33">
        <v>765000</v>
      </c>
      <c r="R86" s="31">
        <v>37043</v>
      </c>
      <c r="S86" s="31">
        <v>37195</v>
      </c>
    </row>
    <row r="87" spans="1:19" x14ac:dyDescent="0.25">
      <c r="A87" s="71">
        <f t="shared" si="1"/>
        <v>37027</v>
      </c>
      <c r="B87" s="30">
        <v>37027.396527777775</v>
      </c>
      <c r="C87" t="s">
        <v>811</v>
      </c>
      <c r="D87" t="s">
        <v>734</v>
      </c>
      <c r="E87" t="s">
        <v>649</v>
      </c>
      <c r="G87" t="s">
        <v>679</v>
      </c>
      <c r="H87" t="s">
        <v>680</v>
      </c>
      <c r="I87">
        <v>48734</v>
      </c>
      <c r="J87" t="s">
        <v>108</v>
      </c>
      <c r="K87" s="32">
        <v>5000</v>
      </c>
      <c r="M87" t="s">
        <v>682</v>
      </c>
      <c r="N87" t="s">
        <v>654</v>
      </c>
      <c r="O87">
        <v>0.16500000000000001</v>
      </c>
      <c r="P87" t="s">
        <v>118</v>
      </c>
      <c r="Q87" s="33">
        <v>765000</v>
      </c>
      <c r="R87" s="31">
        <v>37043</v>
      </c>
      <c r="S87" s="31">
        <v>37195</v>
      </c>
    </row>
    <row r="88" spans="1:19" x14ac:dyDescent="0.25">
      <c r="A88" s="71">
        <f t="shared" si="1"/>
        <v>37027</v>
      </c>
      <c r="B88" s="30">
        <v>37027.411111111112</v>
      </c>
      <c r="C88" t="s">
        <v>816</v>
      </c>
      <c r="D88" t="s">
        <v>734</v>
      </c>
      <c r="E88" t="s">
        <v>649</v>
      </c>
      <c r="G88" t="s">
        <v>679</v>
      </c>
      <c r="H88" t="s">
        <v>680</v>
      </c>
      <c r="I88">
        <v>48734</v>
      </c>
      <c r="J88" t="s">
        <v>108</v>
      </c>
      <c r="K88" s="32">
        <v>5000</v>
      </c>
      <c r="M88" t="s">
        <v>682</v>
      </c>
      <c r="N88" t="s">
        <v>654</v>
      </c>
      <c r="O88">
        <v>0.17</v>
      </c>
      <c r="P88" t="s">
        <v>118</v>
      </c>
      <c r="Q88" s="33">
        <v>765000</v>
      </c>
      <c r="R88" s="31">
        <v>37043</v>
      </c>
      <c r="S88" s="31">
        <v>37195</v>
      </c>
    </row>
    <row r="89" spans="1:19" x14ac:dyDescent="0.25">
      <c r="A89" s="71">
        <f t="shared" si="1"/>
        <v>37027</v>
      </c>
      <c r="B89" s="30">
        <v>37027.454861111109</v>
      </c>
      <c r="C89" t="s">
        <v>235</v>
      </c>
      <c r="D89" t="s">
        <v>648</v>
      </c>
      <c r="E89" t="s">
        <v>649</v>
      </c>
      <c r="G89" t="s">
        <v>650</v>
      </c>
      <c r="H89" t="s">
        <v>651</v>
      </c>
      <c r="I89">
        <v>49075</v>
      </c>
      <c r="J89" t="s">
        <v>14</v>
      </c>
      <c r="K89">
        <v>25</v>
      </c>
      <c r="M89" t="s">
        <v>653</v>
      </c>
      <c r="N89" t="s">
        <v>654</v>
      </c>
      <c r="O89">
        <v>315</v>
      </c>
      <c r="P89" t="s">
        <v>830</v>
      </c>
      <c r="Q89" s="33">
        <v>10284.5</v>
      </c>
      <c r="R89" s="31">
        <v>37043</v>
      </c>
      <c r="S89" s="31">
        <v>37072</v>
      </c>
    </row>
    <row r="90" spans="1:19" x14ac:dyDescent="0.25">
      <c r="A90" s="71">
        <f t="shared" si="1"/>
        <v>37027</v>
      </c>
      <c r="B90" s="30">
        <v>37027.468055555553</v>
      </c>
      <c r="C90" t="s">
        <v>891</v>
      </c>
      <c r="D90" t="s">
        <v>734</v>
      </c>
      <c r="E90" t="s">
        <v>649</v>
      </c>
      <c r="G90" t="s">
        <v>679</v>
      </c>
      <c r="H90" t="s">
        <v>680</v>
      </c>
      <c r="I90">
        <v>29762</v>
      </c>
      <c r="J90" t="s">
        <v>236</v>
      </c>
      <c r="K90" s="32">
        <v>10000</v>
      </c>
      <c r="M90" t="s">
        <v>682</v>
      </c>
      <c r="N90" t="s">
        <v>654</v>
      </c>
      <c r="O90">
        <v>0.18</v>
      </c>
      <c r="P90" t="s">
        <v>118</v>
      </c>
      <c r="Q90" s="33">
        <v>1510000</v>
      </c>
      <c r="R90" s="31">
        <v>37196</v>
      </c>
      <c r="S90" s="31">
        <v>37346</v>
      </c>
    </row>
    <row r="91" spans="1:19" x14ac:dyDescent="0.25">
      <c r="A91" s="71">
        <f t="shared" si="1"/>
        <v>37027</v>
      </c>
      <c r="B91" s="30">
        <v>37027.469444444447</v>
      </c>
      <c r="C91" t="s">
        <v>811</v>
      </c>
      <c r="D91" t="s">
        <v>734</v>
      </c>
      <c r="E91" t="s">
        <v>649</v>
      </c>
      <c r="G91" t="s">
        <v>679</v>
      </c>
      <c r="H91" t="s">
        <v>680</v>
      </c>
      <c r="I91">
        <v>29762</v>
      </c>
      <c r="J91" t="s">
        <v>236</v>
      </c>
      <c r="L91" s="32">
        <v>10000</v>
      </c>
      <c r="M91" t="s">
        <v>682</v>
      </c>
      <c r="N91" t="s">
        <v>654</v>
      </c>
      <c r="O91">
        <v>0.185</v>
      </c>
      <c r="P91" t="s">
        <v>118</v>
      </c>
      <c r="Q91" s="33">
        <v>1510000</v>
      </c>
      <c r="R91" s="31">
        <v>37196</v>
      </c>
      <c r="S91" s="31">
        <v>37346</v>
      </c>
    </row>
    <row r="92" spans="1:19" x14ac:dyDescent="0.25">
      <c r="A92" s="71">
        <f t="shared" si="1"/>
        <v>37027</v>
      </c>
      <c r="B92" s="30">
        <v>37027.552777777775</v>
      </c>
      <c r="C92" t="s">
        <v>891</v>
      </c>
      <c r="D92" t="s">
        <v>734</v>
      </c>
      <c r="E92" t="s">
        <v>649</v>
      </c>
      <c r="G92" t="s">
        <v>679</v>
      </c>
      <c r="H92" t="s">
        <v>680</v>
      </c>
      <c r="I92">
        <v>48734</v>
      </c>
      <c r="J92" t="s">
        <v>108</v>
      </c>
      <c r="K92" s="32">
        <v>5000</v>
      </c>
      <c r="M92" t="s">
        <v>682</v>
      </c>
      <c r="N92" t="s">
        <v>654</v>
      </c>
      <c r="O92">
        <v>0.16750000000000001</v>
      </c>
      <c r="P92" t="s">
        <v>118</v>
      </c>
      <c r="Q92" s="33">
        <v>765000</v>
      </c>
      <c r="R92" s="31">
        <v>37043</v>
      </c>
      <c r="S92" s="31">
        <v>37195</v>
      </c>
    </row>
    <row r="93" spans="1:19" x14ac:dyDescent="0.25">
      <c r="A93" s="71">
        <f t="shared" si="1"/>
        <v>37027</v>
      </c>
      <c r="B93" s="30">
        <v>37027.556250000001</v>
      </c>
      <c r="C93" t="s">
        <v>891</v>
      </c>
      <c r="D93" t="s">
        <v>734</v>
      </c>
      <c r="E93" t="s">
        <v>649</v>
      </c>
      <c r="G93" t="s">
        <v>679</v>
      </c>
      <c r="H93" t="s">
        <v>680</v>
      </c>
      <c r="I93">
        <v>48734</v>
      </c>
      <c r="J93" t="s">
        <v>108</v>
      </c>
      <c r="K93" s="32">
        <v>5000</v>
      </c>
      <c r="M93" t="s">
        <v>682</v>
      </c>
      <c r="N93" t="s">
        <v>654</v>
      </c>
      <c r="O93">
        <v>0.17</v>
      </c>
      <c r="P93" t="s">
        <v>118</v>
      </c>
      <c r="Q93" s="33">
        <v>765000</v>
      </c>
      <c r="R93" s="31">
        <v>37043</v>
      </c>
      <c r="S93" s="31">
        <v>37195</v>
      </c>
    </row>
    <row r="94" spans="1:19" x14ac:dyDescent="0.25">
      <c r="A94" s="71">
        <f t="shared" si="1"/>
        <v>37028</v>
      </c>
      <c r="B94" s="30">
        <v>37028.34375</v>
      </c>
      <c r="C94" t="s">
        <v>902</v>
      </c>
      <c r="D94" t="s">
        <v>734</v>
      </c>
      <c r="E94" t="s">
        <v>649</v>
      </c>
      <c r="G94" t="s">
        <v>650</v>
      </c>
      <c r="H94" t="s">
        <v>662</v>
      </c>
      <c r="I94">
        <v>29383</v>
      </c>
      <c r="J94" t="s">
        <v>242</v>
      </c>
      <c r="K94">
        <v>25</v>
      </c>
      <c r="M94" t="s">
        <v>653</v>
      </c>
      <c r="N94" t="s">
        <v>654</v>
      </c>
      <c r="O94">
        <v>71</v>
      </c>
      <c r="P94" t="s">
        <v>826</v>
      </c>
      <c r="Q94" s="33">
        <v>771.5</v>
      </c>
      <c r="R94" s="31">
        <v>37029</v>
      </c>
      <c r="S94" s="31">
        <v>37030</v>
      </c>
    </row>
    <row r="95" spans="1:19" x14ac:dyDescent="0.25">
      <c r="A95" s="71">
        <f t="shared" si="1"/>
        <v>37028</v>
      </c>
      <c r="B95" s="30">
        <v>37028.521527777775</v>
      </c>
      <c r="C95" t="s">
        <v>899</v>
      </c>
      <c r="D95" t="s">
        <v>734</v>
      </c>
      <c r="E95" t="s">
        <v>649</v>
      </c>
      <c r="G95" t="s">
        <v>679</v>
      </c>
      <c r="H95" t="s">
        <v>680</v>
      </c>
      <c r="I95">
        <v>35676</v>
      </c>
      <c r="J95" t="s">
        <v>260</v>
      </c>
      <c r="K95" s="32">
        <v>5000</v>
      </c>
      <c r="M95" t="s">
        <v>682</v>
      </c>
      <c r="N95" t="s">
        <v>654</v>
      </c>
      <c r="O95">
        <v>-0.1075</v>
      </c>
      <c r="P95" t="s">
        <v>118</v>
      </c>
      <c r="Q95" s="33">
        <v>755000</v>
      </c>
      <c r="R95" s="31">
        <v>37196</v>
      </c>
      <c r="S95" s="31">
        <v>37346</v>
      </c>
    </row>
    <row r="96" spans="1:19" x14ac:dyDescent="0.25">
      <c r="A96" s="71">
        <f t="shared" si="1"/>
        <v>37028</v>
      </c>
      <c r="B96" s="30">
        <v>37028.527083333334</v>
      </c>
      <c r="C96" t="s">
        <v>891</v>
      </c>
      <c r="D96" t="s">
        <v>734</v>
      </c>
      <c r="E96" t="s">
        <v>649</v>
      </c>
      <c r="G96" t="s">
        <v>679</v>
      </c>
      <c r="H96" t="s">
        <v>680</v>
      </c>
      <c r="I96">
        <v>48726</v>
      </c>
      <c r="J96" t="s">
        <v>261</v>
      </c>
      <c r="L96" s="32">
        <v>10000</v>
      </c>
      <c r="M96" t="s">
        <v>682</v>
      </c>
      <c r="N96" t="s">
        <v>654</v>
      </c>
      <c r="O96">
        <v>0.09</v>
      </c>
      <c r="P96" t="s">
        <v>118</v>
      </c>
      <c r="Q96" s="33">
        <v>1530000</v>
      </c>
      <c r="R96" s="31">
        <v>37043</v>
      </c>
      <c r="S96" s="31">
        <v>37195</v>
      </c>
    </row>
    <row r="97" spans="1:19" x14ac:dyDescent="0.25">
      <c r="A97" s="71">
        <f t="shared" si="1"/>
        <v>37028</v>
      </c>
      <c r="B97" s="30">
        <v>37028.527777777781</v>
      </c>
      <c r="C97" t="s">
        <v>899</v>
      </c>
      <c r="D97" t="s">
        <v>734</v>
      </c>
      <c r="E97" t="s">
        <v>649</v>
      </c>
      <c r="G97" t="s">
        <v>679</v>
      </c>
      <c r="H97" t="s">
        <v>680</v>
      </c>
      <c r="I97">
        <v>35676</v>
      </c>
      <c r="J97" t="s">
        <v>260</v>
      </c>
      <c r="K97" s="32">
        <v>5000</v>
      </c>
      <c r="M97" t="s">
        <v>682</v>
      </c>
      <c r="N97" t="s">
        <v>654</v>
      </c>
      <c r="O97">
        <v>-0.1075</v>
      </c>
      <c r="P97" t="s">
        <v>118</v>
      </c>
      <c r="Q97" s="33">
        <v>755000</v>
      </c>
      <c r="R97" s="31">
        <v>37196</v>
      </c>
      <c r="S97" s="31">
        <v>37346</v>
      </c>
    </row>
    <row r="98" spans="1:19" x14ac:dyDescent="0.25">
      <c r="A98" s="71">
        <f t="shared" si="1"/>
        <v>37029</v>
      </c>
      <c r="B98" s="30">
        <v>37029.362500000003</v>
      </c>
      <c r="C98" t="s">
        <v>725</v>
      </c>
      <c r="D98" t="s">
        <v>648</v>
      </c>
      <c r="E98" t="s">
        <v>649</v>
      </c>
      <c r="G98" t="s">
        <v>650</v>
      </c>
      <c r="H98" t="s">
        <v>690</v>
      </c>
      <c r="I98">
        <v>32554</v>
      </c>
      <c r="J98" t="s">
        <v>729</v>
      </c>
      <c r="L98">
        <v>50</v>
      </c>
      <c r="M98" t="s">
        <v>653</v>
      </c>
      <c r="N98" t="s">
        <v>654</v>
      </c>
      <c r="O98">
        <v>59.25</v>
      </c>
      <c r="P98" t="s">
        <v>826</v>
      </c>
      <c r="Q98" s="33">
        <v>12240</v>
      </c>
      <c r="R98" s="31">
        <v>37043</v>
      </c>
      <c r="S98" s="31">
        <v>37072</v>
      </c>
    </row>
    <row r="99" spans="1:19" x14ac:dyDescent="0.25">
      <c r="A99" s="71">
        <f t="shared" si="1"/>
        <v>37029</v>
      </c>
      <c r="B99" s="30">
        <v>37029.363194444442</v>
      </c>
      <c r="C99" t="s">
        <v>725</v>
      </c>
      <c r="D99" t="s">
        <v>648</v>
      </c>
      <c r="E99" t="s">
        <v>649</v>
      </c>
      <c r="G99" t="s">
        <v>650</v>
      </c>
      <c r="H99" t="s">
        <v>690</v>
      </c>
      <c r="I99">
        <v>32554</v>
      </c>
      <c r="J99" t="s">
        <v>729</v>
      </c>
      <c r="L99">
        <v>50</v>
      </c>
      <c r="M99" t="s">
        <v>653</v>
      </c>
      <c r="N99" t="s">
        <v>654</v>
      </c>
      <c r="O99">
        <v>59</v>
      </c>
      <c r="P99" t="s">
        <v>826</v>
      </c>
      <c r="Q99" s="33">
        <v>12240</v>
      </c>
      <c r="R99" s="31">
        <v>37043</v>
      </c>
      <c r="S99" s="31">
        <v>37072</v>
      </c>
    </row>
    <row r="100" spans="1:19" x14ac:dyDescent="0.25">
      <c r="A100" s="71">
        <f t="shared" si="1"/>
        <v>37029</v>
      </c>
      <c r="B100" s="30">
        <v>37029.413888888892</v>
      </c>
      <c r="C100" t="s">
        <v>266</v>
      </c>
      <c r="D100" t="s">
        <v>238</v>
      </c>
      <c r="E100" t="s">
        <v>649</v>
      </c>
      <c r="G100" t="s">
        <v>650</v>
      </c>
      <c r="H100" t="s">
        <v>690</v>
      </c>
      <c r="I100">
        <v>45225</v>
      </c>
      <c r="J100" t="s">
        <v>267</v>
      </c>
      <c r="L100">
        <v>50</v>
      </c>
      <c r="M100" t="s">
        <v>653</v>
      </c>
      <c r="N100" t="s">
        <v>654</v>
      </c>
      <c r="O100">
        <v>22</v>
      </c>
      <c r="P100" t="s">
        <v>268</v>
      </c>
      <c r="Q100" s="33">
        <v>13464</v>
      </c>
      <c r="R100" s="31">
        <v>37043</v>
      </c>
      <c r="S100" s="31">
        <v>37072</v>
      </c>
    </row>
    <row r="101" spans="1:19" x14ac:dyDescent="0.25">
      <c r="A101" s="71">
        <f t="shared" si="1"/>
        <v>37029</v>
      </c>
      <c r="B101" s="30">
        <v>37029.482638888891</v>
      </c>
      <c r="C101" t="s">
        <v>728</v>
      </c>
      <c r="D101" t="s">
        <v>734</v>
      </c>
      <c r="E101" t="s">
        <v>649</v>
      </c>
      <c r="G101" t="s">
        <v>650</v>
      </c>
      <c r="H101" t="s">
        <v>690</v>
      </c>
      <c r="I101">
        <v>29066</v>
      </c>
      <c r="J101" t="s">
        <v>269</v>
      </c>
      <c r="L101">
        <v>50</v>
      </c>
      <c r="M101" t="s">
        <v>653</v>
      </c>
      <c r="N101" t="s">
        <v>654</v>
      </c>
      <c r="O101">
        <v>29.5</v>
      </c>
      <c r="P101" t="s">
        <v>826</v>
      </c>
      <c r="Q101" s="33">
        <v>3060</v>
      </c>
      <c r="R101" s="31">
        <v>37033</v>
      </c>
      <c r="S101" s="31">
        <v>37036</v>
      </c>
    </row>
    <row r="102" spans="1:19" x14ac:dyDescent="0.25">
      <c r="A102" s="71">
        <f t="shared" si="1"/>
        <v>37029</v>
      </c>
      <c r="B102" s="30">
        <v>37029.615972222222</v>
      </c>
      <c r="C102" t="s">
        <v>736</v>
      </c>
      <c r="D102" t="s">
        <v>966</v>
      </c>
      <c r="E102" t="s">
        <v>649</v>
      </c>
      <c r="G102" t="s">
        <v>679</v>
      </c>
      <c r="H102" t="s">
        <v>696</v>
      </c>
      <c r="I102">
        <v>43378</v>
      </c>
      <c r="J102" t="s">
        <v>837</v>
      </c>
      <c r="L102" s="32">
        <v>5000</v>
      </c>
      <c r="M102" t="s">
        <v>682</v>
      </c>
      <c r="N102" t="s">
        <v>654</v>
      </c>
      <c r="O102">
        <v>4.29</v>
      </c>
      <c r="P102" t="s">
        <v>118</v>
      </c>
      <c r="Q102" s="33">
        <v>150000</v>
      </c>
      <c r="R102" s="31">
        <v>37043</v>
      </c>
      <c r="S102" s="31">
        <v>37072</v>
      </c>
    </row>
    <row r="103" spans="1:19" x14ac:dyDescent="0.25">
      <c r="A103" s="71">
        <f t="shared" si="1"/>
        <v>37032</v>
      </c>
      <c r="B103" s="30">
        <v>37032.4375</v>
      </c>
      <c r="C103" t="s">
        <v>816</v>
      </c>
      <c r="D103" t="s">
        <v>198</v>
      </c>
      <c r="E103" t="s">
        <v>649</v>
      </c>
      <c r="G103" t="s">
        <v>679</v>
      </c>
      <c r="H103" t="s">
        <v>696</v>
      </c>
      <c r="I103">
        <v>36228</v>
      </c>
      <c r="J103" t="s">
        <v>280</v>
      </c>
      <c r="L103" s="32">
        <v>20000</v>
      </c>
      <c r="M103" t="s">
        <v>682</v>
      </c>
      <c r="N103" t="s">
        <v>654</v>
      </c>
      <c r="O103">
        <v>-2.5000000000000001E-3</v>
      </c>
      <c r="P103" t="s">
        <v>826</v>
      </c>
      <c r="Q103" s="33">
        <v>600000</v>
      </c>
      <c r="R103" s="31">
        <v>37043</v>
      </c>
      <c r="S103" s="31">
        <v>37072</v>
      </c>
    </row>
    <row r="104" spans="1:19" x14ac:dyDescent="0.25">
      <c r="A104" s="71">
        <f t="shared" si="1"/>
        <v>37032</v>
      </c>
      <c r="B104" s="30">
        <v>37032.624305555553</v>
      </c>
      <c r="C104" t="s">
        <v>79</v>
      </c>
      <c r="D104" t="s">
        <v>734</v>
      </c>
      <c r="E104" t="s">
        <v>649</v>
      </c>
      <c r="G104" t="s">
        <v>650</v>
      </c>
      <c r="H104" t="s">
        <v>690</v>
      </c>
      <c r="I104">
        <v>32554</v>
      </c>
      <c r="J104" t="s">
        <v>729</v>
      </c>
      <c r="L104">
        <v>50</v>
      </c>
      <c r="M104" t="s">
        <v>653</v>
      </c>
      <c r="N104" t="s">
        <v>654</v>
      </c>
      <c r="O104">
        <v>55</v>
      </c>
      <c r="P104" t="s">
        <v>826</v>
      </c>
      <c r="Q104" s="33">
        <v>12240</v>
      </c>
      <c r="R104" s="31">
        <v>37043</v>
      </c>
      <c r="S104" s="31">
        <v>37072</v>
      </c>
    </row>
    <row r="105" spans="1:19" x14ac:dyDescent="0.25">
      <c r="A105" s="71">
        <f t="shared" si="1"/>
        <v>37033</v>
      </c>
      <c r="B105" s="30">
        <v>37033.316666666666</v>
      </c>
      <c r="C105" t="s">
        <v>728</v>
      </c>
      <c r="D105" t="s">
        <v>648</v>
      </c>
      <c r="E105" t="s">
        <v>649</v>
      </c>
      <c r="G105" t="s">
        <v>650</v>
      </c>
      <c r="H105" t="s">
        <v>690</v>
      </c>
      <c r="I105">
        <v>3942</v>
      </c>
      <c r="J105" t="s">
        <v>911</v>
      </c>
      <c r="L105">
        <v>50</v>
      </c>
      <c r="M105" t="s">
        <v>653</v>
      </c>
      <c r="N105" t="s">
        <v>654</v>
      </c>
      <c r="O105">
        <v>41.25</v>
      </c>
      <c r="P105" t="s">
        <v>826</v>
      </c>
      <c r="Q105" s="33">
        <v>12240</v>
      </c>
      <c r="R105" s="31">
        <v>37135</v>
      </c>
      <c r="S105" s="31">
        <v>37164</v>
      </c>
    </row>
    <row r="106" spans="1:19" x14ac:dyDescent="0.25">
      <c r="A106" s="71">
        <f t="shared" si="1"/>
        <v>37033</v>
      </c>
      <c r="B106" s="30">
        <v>37033.323611111111</v>
      </c>
      <c r="C106" t="s">
        <v>717</v>
      </c>
      <c r="D106" t="s">
        <v>648</v>
      </c>
      <c r="E106" t="s">
        <v>649</v>
      </c>
      <c r="G106" t="s">
        <v>650</v>
      </c>
      <c r="H106" t="s">
        <v>690</v>
      </c>
      <c r="I106">
        <v>29082</v>
      </c>
      <c r="J106" t="s">
        <v>294</v>
      </c>
      <c r="K106">
        <v>50</v>
      </c>
      <c r="M106" t="s">
        <v>653</v>
      </c>
      <c r="N106" t="s">
        <v>654</v>
      </c>
      <c r="O106">
        <v>49.5</v>
      </c>
      <c r="P106" t="s">
        <v>826</v>
      </c>
      <c r="Q106" s="33">
        <v>408</v>
      </c>
      <c r="R106" s="31">
        <v>37034</v>
      </c>
      <c r="S106" s="31">
        <v>37034</v>
      </c>
    </row>
    <row r="107" spans="1:19" x14ac:dyDescent="0.25">
      <c r="A107" s="71">
        <f t="shared" si="1"/>
        <v>37033</v>
      </c>
      <c r="B107" s="30">
        <v>37033.368055555555</v>
      </c>
      <c r="C107" t="s">
        <v>814</v>
      </c>
      <c r="D107" t="s">
        <v>648</v>
      </c>
      <c r="E107" t="s">
        <v>649</v>
      </c>
      <c r="G107" t="s">
        <v>650</v>
      </c>
      <c r="H107" t="s">
        <v>690</v>
      </c>
      <c r="I107">
        <v>32554</v>
      </c>
      <c r="J107" t="s">
        <v>729</v>
      </c>
      <c r="L107">
        <v>50</v>
      </c>
      <c r="M107" t="s">
        <v>653</v>
      </c>
      <c r="N107" t="s">
        <v>654</v>
      </c>
      <c r="O107">
        <v>54.25</v>
      </c>
      <c r="P107" t="s">
        <v>826</v>
      </c>
      <c r="Q107" s="33">
        <v>12240</v>
      </c>
      <c r="R107" s="31">
        <v>37043</v>
      </c>
      <c r="S107" s="31">
        <v>37072</v>
      </c>
    </row>
    <row r="108" spans="1:19" x14ac:dyDescent="0.25">
      <c r="A108" s="71">
        <f t="shared" si="1"/>
        <v>37033</v>
      </c>
      <c r="B108" s="30">
        <v>37033.37777777778</v>
      </c>
      <c r="C108" t="s">
        <v>961</v>
      </c>
      <c r="D108" t="s">
        <v>966</v>
      </c>
      <c r="E108" t="s">
        <v>649</v>
      </c>
      <c r="G108" t="s">
        <v>679</v>
      </c>
      <c r="H108" t="s">
        <v>696</v>
      </c>
      <c r="I108">
        <v>48724</v>
      </c>
      <c r="J108" t="s">
        <v>371</v>
      </c>
      <c r="L108">
        <v>500</v>
      </c>
      <c r="M108" t="s">
        <v>682</v>
      </c>
      <c r="N108" t="s">
        <v>654</v>
      </c>
      <c r="O108">
        <v>4.335</v>
      </c>
      <c r="P108" t="s">
        <v>833</v>
      </c>
      <c r="Q108" s="33">
        <v>182500</v>
      </c>
      <c r="R108" s="31">
        <v>37257</v>
      </c>
      <c r="S108" s="31">
        <v>37621</v>
      </c>
    </row>
    <row r="109" spans="1:19" x14ac:dyDescent="0.25">
      <c r="A109" s="71">
        <f t="shared" si="1"/>
        <v>37033</v>
      </c>
      <c r="B109" s="30">
        <v>37033.378472222219</v>
      </c>
      <c r="C109" t="s">
        <v>961</v>
      </c>
      <c r="D109" t="s">
        <v>966</v>
      </c>
      <c r="E109" t="s">
        <v>649</v>
      </c>
      <c r="G109" t="s">
        <v>679</v>
      </c>
      <c r="H109" t="s">
        <v>696</v>
      </c>
      <c r="I109">
        <v>43378</v>
      </c>
      <c r="J109" t="s">
        <v>837</v>
      </c>
      <c r="L109" s="32">
        <v>2500</v>
      </c>
      <c r="M109" t="s">
        <v>682</v>
      </c>
      <c r="N109" t="s">
        <v>654</v>
      </c>
      <c r="O109">
        <v>4.08</v>
      </c>
      <c r="P109" t="s">
        <v>830</v>
      </c>
      <c r="Q109" s="33">
        <v>75000</v>
      </c>
      <c r="R109" s="31">
        <v>37043</v>
      </c>
      <c r="S109" s="31">
        <v>37072</v>
      </c>
    </row>
    <row r="110" spans="1:19" x14ac:dyDescent="0.25">
      <c r="A110" s="71">
        <f t="shared" si="1"/>
        <v>37033</v>
      </c>
      <c r="B110" s="30">
        <v>37033.456250000003</v>
      </c>
      <c r="C110" t="s">
        <v>733</v>
      </c>
      <c r="D110" t="s">
        <v>648</v>
      </c>
      <c r="E110" t="s">
        <v>649</v>
      </c>
      <c r="G110" t="s">
        <v>650</v>
      </c>
      <c r="H110" t="s">
        <v>662</v>
      </c>
      <c r="I110">
        <v>50450</v>
      </c>
      <c r="J110" t="s">
        <v>367</v>
      </c>
      <c r="L110">
        <v>25</v>
      </c>
      <c r="M110" t="s">
        <v>653</v>
      </c>
      <c r="N110" t="s">
        <v>654</v>
      </c>
      <c r="O110">
        <v>48</v>
      </c>
      <c r="P110" t="s">
        <v>833</v>
      </c>
      <c r="Q110" s="33">
        <v>31539.25</v>
      </c>
      <c r="R110" s="31">
        <v>37530</v>
      </c>
      <c r="S110" s="31">
        <v>37621</v>
      </c>
    </row>
    <row r="111" spans="1:19" x14ac:dyDescent="0.25">
      <c r="A111" s="71">
        <f t="shared" si="1"/>
        <v>37033</v>
      </c>
      <c r="B111" s="30">
        <v>37033.552083333336</v>
      </c>
      <c r="C111" t="s">
        <v>117</v>
      </c>
      <c r="D111" t="s">
        <v>966</v>
      </c>
      <c r="E111" t="s">
        <v>649</v>
      </c>
      <c r="G111" t="s">
        <v>679</v>
      </c>
      <c r="H111" t="s">
        <v>696</v>
      </c>
      <c r="I111">
        <v>43378</v>
      </c>
      <c r="J111" t="s">
        <v>837</v>
      </c>
      <c r="K111" s="32">
        <v>2500</v>
      </c>
      <c r="M111" t="s">
        <v>682</v>
      </c>
      <c r="N111" t="s">
        <v>654</v>
      </c>
      <c r="O111">
        <v>4.0875000000000004</v>
      </c>
      <c r="P111" t="s">
        <v>836</v>
      </c>
      <c r="Q111" s="33">
        <v>75000</v>
      </c>
      <c r="R111" s="31">
        <v>37043</v>
      </c>
      <c r="S111" s="31">
        <v>37072</v>
      </c>
    </row>
    <row r="112" spans="1:19" x14ac:dyDescent="0.25">
      <c r="A112" s="71">
        <f t="shared" si="1"/>
        <v>37033</v>
      </c>
      <c r="B112" s="30">
        <v>37033.618055555555</v>
      </c>
      <c r="C112" t="s">
        <v>814</v>
      </c>
      <c r="D112" t="s">
        <v>648</v>
      </c>
      <c r="E112" t="s">
        <v>649</v>
      </c>
      <c r="G112" t="s">
        <v>650</v>
      </c>
      <c r="H112" t="s">
        <v>690</v>
      </c>
      <c r="I112">
        <v>32554</v>
      </c>
      <c r="J112" t="s">
        <v>729</v>
      </c>
      <c r="L112">
        <v>50</v>
      </c>
      <c r="M112" t="s">
        <v>653</v>
      </c>
      <c r="N112" t="s">
        <v>654</v>
      </c>
      <c r="O112">
        <v>57.75</v>
      </c>
      <c r="P112" t="s">
        <v>826</v>
      </c>
      <c r="Q112" s="33">
        <v>12240</v>
      </c>
      <c r="R112" s="31">
        <v>37043</v>
      </c>
      <c r="S112" s="31">
        <v>37072</v>
      </c>
    </row>
    <row r="113" spans="1:19" x14ac:dyDescent="0.25">
      <c r="A113" s="71">
        <f t="shared" si="1"/>
        <v>37034</v>
      </c>
      <c r="B113" s="30">
        <v>37034.288194444445</v>
      </c>
      <c r="C113" t="s">
        <v>728</v>
      </c>
      <c r="D113" t="s">
        <v>238</v>
      </c>
      <c r="E113" t="s">
        <v>649</v>
      </c>
      <c r="G113" t="s">
        <v>650</v>
      </c>
      <c r="H113" t="s">
        <v>690</v>
      </c>
      <c r="I113">
        <v>3749</v>
      </c>
      <c r="J113" t="s">
        <v>742</v>
      </c>
      <c r="K113">
        <v>50</v>
      </c>
      <c r="M113" t="s">
        <v>653</v>
      </c>
      <c r="N113" t="s">
        <v>654</v>
      </c>
      <c r="O113">
        <v>57.75</v>
      </c>
      <c r="P113" t="s">
        <v>826</v>
      </c>
      <c r="Q113" s="33">
        <v>12240</v>
      </c>
      <c r="R113" s="31">
        <v>37043</v>
      </c>
      <c r="S113" s="31">
        <v>37072</v>
      </c>
    </row>
    <row r="114" spans="1:19" x14ac:dyDescent="0.25">
      <c r="A114" s="71">
        <f t="shared" si="1"/>
        <v>37034</v>
      </c>
      <c r="B114" s="30">
        <v>37034.545138888891</v>
      </c>
      <c r="C114" t="s">
        <v>814</v>
      </c>
      <c r="D114" t="s">
        <v>648</v>
      </c>
      <c r="E114" t="s">
        <v>649</v>
      </c>
      <c r="G114" t="s">
        <v>650</v>
      </c>
      <c r="H114" t="s">
        <v>651</v>
      </c>
      <c r="I114">
        <v>40695</v>
      </c>
      <c r="J114" t="s">
        <v>300</v>
      </c>
      <c r="K114">
        <v>25</v>
      </c>
      <c r="M114" t="s">
        <v>653</v>
      </c>
      <c r="N114" t="s">
        <v>654</v>
      </c>
      <c r="O114">
        <v>110</v>
      </c>
      <c r="P114" t="s">
        <v>826</v>
      </c>
      <c r="Q114" s="33">
        <v>7714.75</v>
      </c>
      <c r="R114" s="31">
        <v>37135</v>
      </c>
      <c r="S114" s="31">
        <v>37164</v>
      </c>
    </row>
    <row r="115" spans="1:19" x14ac:dyDescent="0.25">
      <c r="A115" s="71">
        <f t="shared" si="1"/>
        <v>37035</v>
      </c>
      <c r="B115" s="30">
        <v>37035.364583333336</v>
      </c>
      <c r="C115" t="s">
        <v>467</v>
      </c>
      <c r="D115" t="s">
        <v>238</v>
      </c>
      <c r="E115" t="s">
        <v>649</v>
      </c>
      <c r="G115" t="s">
        <v>650</v>
      </c>
      <c r="H115" t="s">
        <v>690</v>
      </c>
      <c r="I115">
        <v>51078</v>
      </c>
      <c r="J115" t="s">
        <v>468</v>
      </c>
      <c r="K115">
        <v>50</v>
      </c>
      <c r="M115" t="s">
        <v>653</v>
      </c>
      <c r="N115" t="s">
        <v>654</v>
      </c>
      <c r="O115">
        <v>60.25</v>
      </c>
      <c r="P115" t="s">
        <v>833</v>
      </c>
      <c r="Q115" s="33">
        <v>17137</v>
      </c>
      <c r="R115" s="31">
        <v>37408</v>
      </c>
      <c r="S115" s="31">
        <v>37437</v>
      </c>
    </row>
    <row r="116" spans="1:19" x14ac:dyDescent="0.25">
      <c r="A116" s="71">
        <f t="shared" si="1"/>
        <v>37035</v>
      </c>
      <c r="B116" s="30">
        <v>37035.365277777775</v>
      </c>
      <c r="C116" t="s">
        <v>467</v>
      </c>
      <c r="D116" t="s">
        <v>238</v>
      </c>
      <c r="E116" t="s">
        <v>649</v>
      </c>
      <c r="G116" t="s">
        <v>650</v>
      </c>
      <c r="H116" t="s">
        <v>690</v>
      </c>
      <c r="I116">
        <v>51078</v>
      </c>
      <c r="J116" t="s">
        <v>468</v>
      </c>
      <c r="K116">
        <v>50</v>
      </c>
      <c r="M116" t="s">
        <v>653</v>
      </c>
      <c r="N116" t="s">
        <v>654</v>
      </c>
      <c r="O116">
        <v>60.25</v>
      </c>
      <c r="P116" t="s">
        <v>833</v>
      </c>
      <c r="Q116" s="33">
        <v>17137</v>
      </c>
      <c r="R116" s="31">
        <v>37408</v>
      </c>
      <c r="S116" s="31">
        <v>37437</v>
      </c>
    </row>
    <row r="117" spans="1:19" x14ac:dyDescent="0.25">
      <c r="A117" s="71">
        <f t="shared" si="1"/>
        <v>37035</v>
      </c>
      <c r="B117" s="30">
        <v>37035.53125</v>
      </c>
      <c r="C117" t="s">
        <v>894</v>
      </c>
      <c r="D117" t="s">
        <v>648</v>
      </c>
      <c r="E117" t="s">
        <v>649</v>
      </c>
      <c r="G117" t="s">
        <v>650</v>
      </c>
      <c r="H117" t="s">
        <v>690</v>
      </c>
      <c r="I117">
        <v>32554</v>
      </c>
      <c r="J117" t="s">
        <v>729</v>
      </c>
      <c r="L117">
        <v>50</v>
      </c>
      <c r="M117" t="s">
        <v>653</v>
      </c>
      <c r="N117" t="s">
        <v>654</v>
      </c>
      <c r="O117">
        <v>61.25</v>
      </c>
      <c r="P117" t="s">
        <v>830</v>
      </c>
      <c r="Q117" s="33">
        <v>12240</v>
      </c>
      <c r="R117" s="31">
        <v>37043</v>
      </c>
      <c r="S117" s="31">
        <v>37072</v>
      </c>
    </row>
    <row r="118" spans="1:19" x14ac:dyDescent="0.25">
      <c r="A118" s="71">
        <f t="shared" si="1"/>
        <v>37035</v>
      </c>
      <c r="B118" s="30">
        <v>37035.555555555555</v>
      </c>
      <c r="C118" t="s">
        <v>469</v>
      </c>
      <c r="D118" t="s">
        <v>238</v>
      </c>
      <c r="E118" t="s">
        <v>649</v>
      </c>
      <c r="G118" t="s">
        <v>650</v>
      </c>
      <c r="H118" t="s">
        <v>59</v>
      </c>
      <c r="I118">
        <v>34802</v>
      </c>
      <c r="J118" t="s">
        <v>423</v>
      </c>
      <c r="L118">
        <v>50</v>
      </c>
      <c r="M118" t="s">
        <v>653</v>
      </c>
      <c r="N118" t="s">
        <v>654</v>
      </c>
      <c r="O118">
        <v>54.6</v>
      </c>
      <c r="P118" t="s">
        <v>828</v>
      </c>
      <c r="Q118" s="33">
        <v>510</v>
      </c>
      <c r="R118" s="31">
        <v>37043</v>
      </c>
      <c r="S118" s="31">
        <v>37072</v>
      </c>
    </row>
    <row r="119" spans="1:19" x14ac:dyDescent="0.25">
      <c r="A119" s="71">
        <f t="shared" si="1"/>
        <v>37035</v>
      </c>
      <c r="B119" s="30">
        <v>37035.556250000001</v>
      </c>
      <c r="C119" t="s">
        <v>469</v>
      </c>
      <c r="D119" t="s">
        <v>238</v>
      </c>
      <c r="E119" t="s">
        <v>649</v>
      </c>
      <c r="G119" t="s">
        <v>650</v>
      </c>
      <c r="H119" t="s">
        <v>59</v>
      </c>
      <c r="I119">
        <v>34802</v>
      </c>
      <c r="J119" t="s">
        <v>423</v>
      </c>
      <c r="L119">
        <v>50</v>
      </c>
      <c r="M119" t="s">
        <v>653</v>
      </c>
      <c r="N119" t="s">
        <v>654</v>
      </c>
      <c r="O119">
        <v>54.6</v>
      </c>
      <c r="P119" t="s">
        <v>828</v>
      </c>
      <c r="Q119" s="33">
        <v>510</v>
      </c>
      <c r="R119" s="31">
        <v>37043</v>
      </c>
      <c r="S119" s="31">
        <v>37072</v>
      </c>
    </row>
    <row r="120" spans="1:19" x14ac:dyDescent="0.25">
      <c r="A120" s="71">
        <f t="shared" si="1"/>
        <v>37035</v>
      </c>
      <c r="B120" s="30">
        <v>37035.556250000001</v>
      </c>
      <c r="C120" t="s">
        <v>469</v>
      </c>
      <c r="D120" t="s">
        <v>238</v>
      </c>
      <c r="E120" t="s">
        <v>649</v>
      </c>
      <c r="G120" t="s">
        <v>650</v>
      </c>
      <c r="H120" t="s">
        <v>59</v>
      </c>
      <c r="I120">
        <v>34802</v>
      </c>
      <c r="J120" t="s">
        <v>423</v>
      </c>
      <c r="L120">
        <v>50</v>
      </c>
      <c r="M120" t="s">
        <v>653</v>
      </c>
      <c r="N120" t="s">
        <v>654</v>
      </c>
      <c r="O120">
        <v>54.6</v>
      </c>
      <c r="P120" t="s">
        <v>828</v>
      </c>
      <c r="Q120" s="33">
        <v>510</v>
      </c>
      <c r="R120" s="31">
        <v>37043</v>
      </c>
      <c r="S120" s="31">
        <v>37072</v>
      </c>
    </row>
    <row r="121" spans="1:19" x14ac:dyDescent="0.25">
      <c r="A121" s="71">
        <f t="shared" si="1"/>
        <v>37035</v>
      </c>
      <c r="B121" s="30">
        <v>37035.556944444441</v>
      </c>
      <c r="C121" t="s">
        <v>469</v>
      </c>
      <c r="D121" t="s">
        <v>238</v>
      </c>
      <c r="E121" t="s">
        <v>649</v>
      </c>
      <c r="G121" t="s">
        <v>650</v>
      </c>
      <c r="H121" t="s">
        <v>690</v>
      </c>
      <c r="I121">
        <v>34035</v>
      </c>
      <c r="J121" t="s">
        <v>470</v>
      </c>
      <c r="L121">
        <v>50</v>
      </c>
      <c r="M121" t="s">
        <v>653</v>
      </c>
      <c r="N121" t="s">
        <v>654</v>
      </c>
      <c r="O121">
        <v>29.75</v>
      </c>
      <c r="P121" t="s">
        <v>828</v>
      </c>
      <c r="Q121" s="33">
        <v>38970.720000000001</v>
      </c>
      <c r="R121" s="31">
        <v>37073</v>
      </c>
      <c r="S121" s="31">
        <v>37134</v>
      </c>
    </row>
    <row r="122" spans="1:19" x14ac:dyDescent="0.25">
      <c r="A122" s="71">
        <f t="shared" si="1"/>
        <v>37035</v>
      </c>
      <c r="B122" s="30">
        <v>37035.597916666666</v>
      </c>
      <c r="C122" t="s">
        <v>383</v>
      </c>
      <c r="D122" t="s">
        <v>198</v>
      </c>
      <c r="E122" t="s">
        <v>649</v>
      </c>
      <c r="G122" t="s">
        <v>679</v>
      </c>
      <c r="H122" t="s">
        <v>680</v>
      </c>
      <c r="I122">
        <v>36135</v>
      </c>
      <c r="J122" t="s">
        <v>255</v>
      </c>
      <c r="L122" s="32">
        <v>5000</v>
      </c>
      <c r="M122" t="s">
        <v>682</v>
      </c>
      <c r="N122" t="s">
        <v>654</v>
      </c>
      <c r="O122">
        <v>-1.26</v>
      </c>
      <c r="P122" t="s">
        <v>826</v>
      </c>
      <c r="Q122" s="33">
        <v>150000</v>
      </c>
      <c r="R122" s="31">
        <v>37043</v>
      </c>
      <c r="S122" s="31">
        <v>37072</v>
      </c>
    </row>
    <row r="123" spans="1:19" x14ac:dyDescent="0.25">
      <c r="A123" s="71">
        <f t="shared" si="1"/>
        <v>37035</v>
      </c>
      <c r="B123" s="30">
        <v>37035.600694444445</v>
      </c>
      <c r="C123" t="s">
        <v>816</v>
      </c>
      <c r="D123" t="s">
        <v>734</v>
      </c>
      <c r="E123" t="s">
        <v>649</v>
      </c>
      <c r="G123" t="s">
        <v>650</v>
      </c>
      <c r="H123" t="s">
        <v>690</v>
      </c>
      <c r="I123">
        <v>26302</v>
      </c>
      <c r="J123" t="s">
        <v>400</v>
      </c>
      <c r="L123">
        <v>50</v>
      </c>
      <c r="M123" t="s">
        <v>653</v>
      </c>
      <c r="N123" t="s">
        <v>654</v>
      </c>
      <c r="O123">
        <v>64.25</v>
      </c>
      <c r="P123" t="s">
        <v>828</v>
      </c>
      <c r="Q123" s="33">
        <v>12240</v>
      </c>
      <c r="R123" s="31">
        <v>37043</v>
      </c>
      <c r="S123" s="31">
        <v>37072</v>
      </c>
    </row>
    <row r="124" spans="1:19" x14ac:dyDescent="0.25">
      <c r="A124" s="71">
        <f t="shared" si="1"/>
        <v>37035</v>
      </c>
      <c r="B124" s="30">
        <v>37035.600694444445</v>
      </c>
      <c r="C124" t="s">
        <v>816</v>
      </c>
      <c r="D124" t="s">
        <v>734</v>
      </c>
      <c r="E124" t="s">
        <v>649</v>
      </c>
      <c r="G124" t="s">
        <v>650</v>
      </c>
      <c r="H124" t="s">
        <v>690</v>
      </c>
      <c r="I124">
        <v>51370</v>
      </c>
      <c r="J124" t="s">
        <v>471</v>
      </c>
      <c r="L124">
        <v>50</v>
      </c>
      <c r="M124" t="s">
        <v>653</v>
      </c>
      <c r="N124" t="s">
        <v>654</v>
      </c>
      <c r="O124">
        <v>64.25</v>
      </c>
      <c r="P124" t="s">
        <v>828</v>
      </c>
      <c r="Q124" s="33">
        <v>2856.14</v>
      </c>
      <c r="R124" s="31">
        <v>37046</v>
      </c>
      <c r="S124" s="31">
        <v>37050</v>
      </c>
    </row>
    <row r="125" spans="1:19" x14ac:dyDescent="0.25">
      <c r="A125" s="71">
        <f t="shared" si="1"/>
        <v>37036</v>
      </c>
      <c r="B125" s="30">
        <v>37036.363194444442</v>
      </c>
      <c r="C125" t="s">
        <v>811</v>
      </c>
      <c r="D125" t="s">
        <v>734</v>
      </c>
      <c r="E125" t="s">
        <v>649</v>
      </c>
      <c r="G125" t="s">
        <v>679</v>
      </c>
      <c r="H125" t="s">
        <v>680</v>
      </c>
      <c r="I125">
        <v>29762</v>
      </c>
      <c r="J125" t="s">
        <v>236</v>
      </c>
      <c r="K125" s="32">
        <v>20000</v>
      </c>
      <c r="M125" t="s">
        <v>682</v>
      </c>
      <c r="N125" t="s">
        <v>654</v>
      </c>
      <c r="O125">
        <v>0.16500000000000001</v>
      </c>
      <c r="P125" t="s">
        <v>118</v>
      </c>
      <c r="Q125" s="33">
        <v>3020000</v>
      </c>
      <c r="R125" s="31">
        <v>37196</v>
      </c>
      <c r="S125" s="31">
        <v>37346</v>
      </c>
    </row>
    <row r="126" spans="1:19" x14ac:dyDescent="0.25">
      <c r="A126" s="71">
        <f t="shared" si="1"/>
        <v>37036</v>
      </c>
      <c r="B126" s="30">
        <v>37036.470138888886</v>
      </c>
      <c r="C126" t="s">
        <v>495</v>
      </c>
      <c r="D126" t="s">
        <v>198</v>
      </c>
      <c r="E126" t="s">
        <v>649</v>
      </c>
      <c r="G126" t="s">
        <v>679</v>
      </c>
      <c r="H126" t="s">
        <v>853</v>
      </c>
      <c r="I126">
        <v>40041</v>
      </c>
      <c r="J126" t="s">
        <v>496</v>
      </c>
      <c r="L126" s="32">
        <v>5000</v>
      </c>
      <c r="M126" t="s">
        <v>682</v>
      </c>
      <c r="N126" t="s">
        <v>654</v>
      </c>
      <c r="O126">
        <v>-1.4999999999999999E-2</v>
      </c>
      <c r="P126" t="s">
        <v>830</v>
      </c>
      <c r="Q126" s="33">
        <v>150000</v>
      </c>
      <c r="R126" s="31">
        <v>37043</v>
      </c>
      <c r="S126" s="31">
        <v>37072</v>
      </c>
    </row>
    <row r="127" spans="1:19" x14ac:dyDescent="0.25">
      <c r="A127" s="71">
        <f t="shared" si="1"/>
        <v>37036</v>
      </c>
      <c r="B127" s="30">
        <v>37036.522222222222</v>
      </c>
      <c r="C127" t="s">
        <v>914</v>
      </c>
      <c r="D127" t="s">
        <v>648</v>
      </c>
      <c r="E127" t="s">
        <v>649</v>
      </c>
      <c r="G127" t="s">
        <v>679</v>
      </c>
      <c r="H127" t="s">
        <v>696</v>
      </c>
      <c r="I127">
        <v>36235</v>
      </c>
      <c r="J127" t="s">
        <v>497</v>
      </c>
      <c r="K127" s="32">
        <v>10000</v>
      </c>
      <c r="M127" t="s">
        <v>682</v>
      </c>
      <c r="N127" t="s">
        <v>654</v>
      </c>
      <c r="O127">
        <v>-0.03</v>
      </c>
      <c r="P127" t="s">
        <v>831</v>
      </c>
      <c r="Q127" s="33">
        <v>300000</v>
      </c>
      <c r="R127" s="31">
        <v>37043</v>
      </c>
      <c r="S127" s="31">
        <v>37072</v>
      </c>
    </row>
    <row r="128" spans="1:19" x14ac:dyDescent="0.25">
      <c r="A128" s="71">
        <f t="shared" si="1"/>
        <v>37036</v>
      </c>
      <c r="B128" s="30">
        <v>37036.522916666669</v>
      </c>
      <c r="C128" t="s">
        <v>914</v>
      </c>
      <c r="D128" t="s">
        <v>648</v>
      </c>
      <c r="E128" t="s">
        <v>649</v>
      </c>
      <c r="G128" t="s">
        <v>679</v>
      </c>
      <c r="H128" t="s">
        <v>696</v>
      </c>
      <c r="I128">
        <v>36235</v>
      </c>
      <c r="J128" t="s">
        <v>497</v>
      </c>
      <c r="K128" s="32">
        <v>10000</v>
      </c>
      <c r="M128" t="s">
        <v>682</v>
      </c>
      <c r="N128" t="s">
        <v>654</v>
      </c>
      <c r="O128">
        <v>-0.03</v>
      </c>
      <c r="P128" t="s">
        <v>831</v>
      </c>
      <c r="Q128" s="33">
        <v>300000</v>
      </c>
      <c r="R128" s="31">
        <v>37043</v>
      </c>
      <c r="S128" s="31">
        <v>37072</v>
      </c>
    </row>
    <row r="129" spans="1:19" x14ac:dyDescent="0.25">
      <c r="A129" s="71">
        <f t="shared" si="1"/>
        <v>37040</v>
      </c>
      <c r="B129" s="30">
        <v>37040.458333333336</v>
      </c>
      <c r="C129" t="s">
        <v>802</v>
      </c>
      <c r="D129" t="s">
        <v>734</v>
      </c>
      <c r="E129" t="s">
        <v>649</v>
      </c>
      <c r="G129" t="s">
        <v>679</v>
      </c>
      <c r="H129" t="s">
        <v>680</v>
      </c>
      <c r="I129">
        <v>36100</v>
      </c>
      <c r="J129" t="s">
        <v>211</v>
      </c>
      <c r="K129" s="32">
        <v>5000</v>
      </c>
      <c r="M129" t="s">
        <v>682</v>
      </c>
      <c r="N129" t="s">
        <v>654</v>
      </c>
      <c r="O129">
        <v>8.7499999999999994E-2</v>
      </c>
      <c r="P129" t="s">
        <v>118</v>
      </c>
      <c r="Q129" s="33">
        <v>150000</v>
      </c>
      <c r="R129" s="31">
        <v>37043</v>
      </c>
      <c r="S129" s="31">
        <v>37072</v>
      </c>
    </row>
    <row r="130" spans="1:19" x14ac:dyDescent="0.25">
      <c r="A130" s="71">
        <f t="shared" si="1"/>
        <v>37040</v>
      </c>
      <c r="B130" s="30">
        <v>37040.564583333333</v>
      </c>
      <c r="C130" t="s">
        <v>719</v>
      </c>
      <c r="D130" t="s">
        <v>734</v>
      </c>
      <c r="E130" t="s">
        <v>649</v>
      </c>
      <c r="G130" t="s">
        <v>679</v>
      </c>
      <c r="H130" t="s">
        <v>680</v>
      </c>
      <c r="I130">
        <v>48736</v>
      </c>
      <c r="J130" t="s">
        <v>615</v>
      </c>
      <c r="K130" s="32">
        <v>5000</v>
      </c>
      <c r="M130" t="s">
        <v>682</v>
      </c>
      <c r="N130" t="s">
        <v>654</v>
      </c>
      <c r="O130">
        <v>0.14000000000000001</v>
      </c>
      <c r="P130" t="s">
        <v>118</v>
      </c>
      <c r="Q130" s="33">
        <v>615000</v>
      </c>
      <c r="R130" s="31">
        <v>37073</v>
      </c>
      <c r="S130" s="31">
        <v>37195</v>
      </c>
    </row>
    <row r="131" spans="1:19" x14ac:dyDescent="0.25">
      <c r="A131" s="71">
        <f t="shared" si="1"/>
        <v>37041</v>
      </c>
      <c r="B131" s="30">
        <v>37041.322222222225</v>
      </c>
      <c r="C131" t="s">
        <v>899</v>
      </c>
      <c r="D131" t="s">
        <v>238</v>
      </c>
      <c r="E131" t="s">
        <v>649</v>
      </c>
      <c r="G131" t="s">
        <v>650</v>
      </c>
      <c r="H131" t="s">
        <v>59</v>
      </c>
      <c r="I131">
        <v>34802</v>
      </c>
      <c r="J131" t="s">
        <v>423</v>
      </c>
      <c r="L131">
        <v>50</v>
      </c>
      <c r="M131" t="s">
        <v>653</v>
      </c>
      <c r="N131" t="s">
        <v>654</v>
      </c>
      <c r="O131">
        <v>44.75</v>
      </c>
      <c r="P131" t="s">
        <v>828</v>
      </c>
      <c r="Q131" s="33">
        <v>510</v>
      </c>
      <c r="R131" s="31">
        <v>37043</v>
      </c>
      <c r="S131" s="31">
        <v>37072</v>
      </c>
    </row>
    <row r="132" spans="1:19" x14ac:dyDescent="0.25">
      <c r="A132" s="71">
        <f t="shared" ref="A132:A195" si="2">DATEVALUE(TEXT(B132, "mm/dd/yy"))</f>
        <v>37041</v>
      </c>
      <c r="B132" s="30">
        <v>37041.340277777781</v>
      </c>
      <c r="C132" t="s">
        <v>695</v>
      </c>
      <c r="D132" t="s">
        <v>734</v>
      </c>
      <c r="E132" t="s">
        <v>649</v>
      </c>
      <c r="G132" t="s">
        <v>650</v>
      </c>
      <c r="H132" t="s">
        <v>690</v>
      </c>
      <c r="I132">
        <v>33009</v>
      </c>
      <c r="J132" t="s">
        <v>859</v>
      </c>
      <c r="K132">
        <v>50</v>
      </c>
      <c r="M132" t="s">
        <v>653</v>
      </c>
      <c r="N132" t="s">
        <v>654</v>
      </c>
      <c r="O132">
        <v>51.25</v>
      </c>
      <c r="P132" t="s">
        <v>836</v>
      </c>
      <c r="Q132" s="33">
        <v>37537</v>
      </c>
      <c r="R132" s="31">
        <v>37165</v>
      </c>
      <c r="S132" s="31">
        <v>37256</v>
      </c>
    </row>
    <row r="133" spans="1:19" x14ac:dyDescent="0.25">
      <c r="A133" s="71">
        <f t="shared" si="2"/>
        <v>37041</v>
      </c>
      <c r="B133" s="30">
        <v>37041.40902777778</v>
      </c>
      <c r="C133" t="s">
        <v>719</v>
      </c>
      <c r="D133" t="s">
        <v>734</v>
      </c>
      <c r="E133" t="s">
        <v>649</v>
      </c>
      <c r="G133" t="s">
        <v>679</v>
      </c>
      <c r="H133" t="s">
        <v>680</v>
      </c>
      <c r="I133">
        <v>29762</v>
      </c>
      <c r="J133" t="s">
        <v>236</v>
      </c>
      <c r="K133" s="32">
        <v>10000</v>
      </c>
      <c r="M133" t="s">
        <v>682</v>
      </c>
      <c r="N133" t="s">
        <v>654</v>
      </c>
      <c r="O133">
        <v>0.1575</v>
      </c>
      <c r="P133" t="s">
        <v>118</v>
      </c>
      <c r="Q133" s="33">
        <v>1510000</v>
      </c>
      <c r="R133" s="31">
        <v>37196</v>
      </c>
      <c r="S133" s="31">
        <v>37346</v>
      </c>
    </row>
    <row r="134" spans="1:19" x14ac:dyDescent="0.25">
      <c r="A134" s="71">
        <f t="shared" si="2"/>
        <v>37041</v>
      </c>
      <c r="B134" s="30">
        <v>37041.409722222219</v>
      </c>
      <c r="C134" t="s">
        <v>891</v>
      </c>
      <c r="D134" t="s">
        <v>734</v>
      </c>
      <c r="E134" t="s">
        <v>649</v>
      </c>
      <c r="G134" t="s">
        <v>679</v>
      </c>
      <c r="H134" t="s">
        <v>680</v>
      </c>
      <c r="I134">
        <v>29762</v>
      </c>
      <c r="J134" t="s">
        <v>236</v>
      </c>
      <c r="L134" s="32">
        <v>10000</v>
      </c>
      <c r="M134" t="s">
        <v>682</v>
      </c>
      <c r="N134" t="s">
        <v>654</v>
      </c>
      <c r="O134">
        <v>0.16250000000000001</v>
      </c>
      <c r="P134" t="s">
        <v>118</v>
      </c>
      <c r="Q134" s="33">
        <v>1510000</v>
      </c>
      <c r="R134" s="31">
        <v>37196</v>
      </c>
      <c r="S134" s="31">
        <v>37346</v>
      </c>
    </row>
    <row r="135" spans="1:19" x14ac:dyDescent="0.25">
      <c r="A135" s="71">
        <f t="shared" si="2"/>
        <v>37041</v>
      </c>
      <c r="B135" s="30">
        <v>37041.411805555559</v>
      </c>
      <c r="C135" t="s">
        <v>728</v>
      </c>
      <c r="D135" t="s">
        <v>734</v>
      </c>
      <c r="E135" t="s">
        <v>649</v>
      </c>
      <c r="G135" t="s">
        <v>679</v>
      </c>
      <c r="H135" t="s">
        <v>680</v>
      </c>
      <c r="I135">
        <v>35676</v>
      </c>
      <c r="J135" t="s">
        <v>260</v>
      </c>
      <c r="K135" s="32">
        <v>5000</v>
      </c>
      <c r="M135" t="s">
        <v>682</v>
      </c>
      <c r="N135" t="s">
        <v>654</v>
      </c>
      <c r="O135">
        <v>-0.115</v>
      </c>
      <c r="P135" t="s">
        <v>118</v>
      </c>
      <c r="Q135" s="33">
        <v>755000</v>
      </c>
      <c r="R135" s="31">
        <v>37196</v>
      </c>
      <c r="S135" s="31">
        <v>37346</v>
      </c>
    </row>
    <row r="136" spans="1:19" x14ac:dyDescent="0.25">
      <c r="A136" s="71">
        <f t="shared" si="2"/>
        <v>37041</v>
      </c>
      <c r="B136" s="30">
        <v>37041.412499999999</v>
      </c>
      <c r="C136" t="s">
        <v>719</v>
      </c>
      <c r="D136" t="s">
        <v>734</v>
      </c>
      <c r="E136" t="s">
        <v>649</v>
      </c>
      <c r="G136" t="s">
        <v>679</v>
      </c>
      <c r="H136" t="s">
        <v>680</v>
      </c>
      <c r="I136">
        <v>39374</v>
      </c>
      <c r="J136" t="s">
        <v>65</v>
      </c>
      <c r="K136" s="32">
        <v>10000</v>
      </c>
      <c r="M136" t="s">
        <v>682</v>
      </c>
      <c r="N136" t="s">
        <v>654</v>
      </c>
      <c r="O136">
        <v>6.5000000000000002E-2</v>
      </c>
      <c r="P136" t="s">
        <v>118</v>
      </c>
      <c r="Q136" s="33">
        <v>2140000</v>
      </c>
      <c r="R136" s="31">
        <v>37347</v>
      </c>
      <c r="S136" s="31">
        <v>37560</v>
      </c>
    </row>
    <row r="137" spans="1:19" x14ac:dyDescent="0.25">
      <c r="A137" s="71">
        <f t="shared" si="2"/>
        <v>37041</v>
      </c>
      <c r="B137" s="30">
        <v>37041.417361111111</v>
      </c>
      <c r="C137" t="s">
        <v>695</v>
      </c>
      <c r="D137" t="s">
        <v>734</v>
      </c>
      <c r="E137" t="s">
        <v>649</v>
      </c>
      <c r="G137" t="s">
        <v>679</v>
      </c>
      <c r="H137" t="s">
        <v>680</v>
      </c>
      <c r="I137">
        <v>39374</v>
      </c>
      <c r="J137" t="s">
        <v>65</v>
      </c>
      <c r="K137" s="32">
        <v>5000</v>
      </c>
      <c r="M137" t="s">
        <v>682</v>
      </c>
      <c r="N137" t="s">
        <v>654</v>
      </c>
      <c r="O137">
        <v>6.5000000000000002E-2</v>
      </c>
      <c r="P137" t="s">
        <v>118</v>
      </c>
      <c r="Q137" s="33">
        <v>1070000</v>
      </c>
      <c r="R137" s="31">
        <v>37347</v>
      </c>
      <c r="S137" s="31">
        <v>37560</v>
      </c>
    </row>
    <row r="138" spans="1:19" x14ac:dyDescent="0.25">
      <c r="A138" s="71">
        <f t="shared" si="2"/>
        <v>37041</v>
      </c>
      <c r="B138" s="30">
        <v>37041.451388888891</v>
      </c>
      <c r="C138" t="s">
        <v>811</v>
      </c>
      <c r="D138" t="s">
        <v>734</v>
      </c>
      <c r="E138" t="s">
        <v>649</v>
      </c>
      <c r="G138" t="s">
        <v>679</v>
      </c>
      <c r="H138" t="s">
        <v>680</v>
      </c>
      <c r="I138">
        <v>50473</v>
      </c>
      <c r="J138" t="s">
        <v>205</v>
      </c>
      <c r="K138" s="32">
        <v>10000</v>
      </c>
      <c r="M138" t="s">
        <v>682</v>
      </c>
      <c r="N138" t="s">
        <v>654</v>
      </c>
      <c r="O138">
        <v>-8.5000000000000006E-2</v>
      </c>
      <c r="P138" t="s">
        <v>118</v>
      </c>
      <c r="Q138" s="33">
        <v>1230000</v>
      </c>
      <c r="R138" s="31">
        <v>37073</v>
      </c>
      <c r="S138" s="31">
        <v>37195</v>
      </c>
    </row>
    <row r="139" spans="1:19" x14ac:dyDescent="0.25">
      <c r="A139" s="71">
        <f t="shared" si="2"/>
        <v>37041</v>
      </c>
      <c r="B139" s="30">
        <v>37041.496527777781</v>
      </c>
      <c r="C139" t="s">
        <v>610</v>
      </c>
      <c r="D139" t="s">
        <v>734</v>
      </c>
      <c r="E139" t="s">
        <v>649</v>
      </c>
      <c r="G139" t="s">
        <v>679</v>
      </c>
      <c r="H139" t="s">
        <v>680</v>
      </c>
      <c r="I139">
        <v>39374</v>
      </c>
      <c r="J139" t="s">
        <v>65</v>
      </c>
      <c r="K139" s="32">
        <v>10000</v>
      </c>
      <c r="M139" t="s">
        <v>682</v>
      </c>
      <c r="N139" t="s">
        <v>654</v>
      </c>
      <c r="O139">
        <v>6.25E-2</v>
      </c>
      <c r="P139" t="s">
        <v>118</v>
      </c>
      <c r="Q139" s="33">
        <v>2140000</v>
      </c>
      <c r="R139" s="31">
        <v>37347</v>
      </c>
      <c r="S139" s="31">
        <v>37560</v>
      </c>
    </row>
    <row r="140" spans="1:19" x14ac:dyDescent="0.25">
      <c r="A140" s="71">
        <f t="shared" si="2"/>
        <v>37041</v>
      </c>
      <c r="B140" s="30">
        <v>37041.56527777778</v>
      </c>
      <c r="C140" t="s">
        <v>899</v>
      </c>
      <c r="D140" t="s">
        <v>734</v>
      </c>
      <c r="E140" t="s">
        <v>649</v>
      </c>
      <c r="G140" t="s">
        <v>679</v>
      </c>
      <c r="H140" t="s">
        <v>680</v>
      </c>
      <c r="I140">
        <v>50469</v>
      </c>
      <c r="J140" t="s">
        <v>611</v>
      </c>
      <c r="K140" s="32">
        <v>50000</v>
      </c>
      <c r="M140" t="s">
        <v>682</v>
      </c>
      <c r="N140" t="s">
        <v>654</v>
      </c>
      <c r="O140">
        <v>-0.115</v>
      </c>
      <c r="P140" t="s">
        <v>118</v>
      </c>
      <c r="Q140" s="33">
        <v>6150000</v>
      </c>
      <c r="R140" s="31">
        <v>37073</v>
      </c>
      <c r="S140" s="31">
        <v>37195</v>
      </c>
    </row>
    <row r="141" spans="1:19" x14ac:dyDescent="0.25">
      <c r="A141" s="71">
        <f t="shared" si="2"/>
        <v>37041</v>
      </c>
      <c r="B141" s="30">
        <v>37041.585416666669</v>
      </c>
      <c r="C141" t="s">
        <v>612</v>
      </c>
      <c r="D141" t="s">
        <v>481</v>
      </c>
      <c r="E141" t="s">
        <v>649</v>
      </c>
      <c r="G141" t="s">
        <v>679</v>
      </c>
      <c r="H141" t="s">
        <v>680</v>
      </c>
      <c r="I141">
        <v>29762</v>
      </c>
      <c r="J141" t="s">
        <v>236</v>
      </c>
      <c r="K141" s="32">
        <v>5000</v>
      </c>
      <c r="M141" t="s">
        <v>682</v>
      </c>
      <c r="N141" t="s">
        <v>654</v>
      </c>
      <c r="O141">
        <v>0.16500000000000001</v>
      </c>
      <c r="P141" t="s">
        <v>118</v>
      </c>
      <c r="Q141" s="33">
        <v>755000</v>
      </c>
      <c r="R141" s="31">
        <v>37196</v>
      </c>
      <c r="S141" s="31">
        <v>37346</v>
      </c>
    </row>
    <row r="142" spans="1:19" x14ac:dyDescent="0.25">
      <c r="A142" s="71">
        <f t="shared" si="2"/>
        <v>37041</v>
      </c>
      <c r="B142" s="30">
        <v>37041.595833333333</v>
      </c>
      <c r="C142" t="s">
        <v>746</v>
      </c>
      <c r="D142" t="s">
        <v>734</v>
      </c>
      <c r="E142" t="s">
        <v>649</v>
      </c>
      <c r="G142" t="s">
        <v>650</v>
      </c>
      <c r="H142" t="s">
        <v>786</v>
      </c>
      <c r="I142">
        <v>50837</v>
      </c>
      <c r="J142" t="s">
        <v>613</v>
      </c>
      <c r="L142">
        <v>50</v>
      </c>
      <c r="M142" t="s">
        <v>653</v>
      </c>
      <c r="N142" t="s">
        <v>654</v>
      </c>
      <c r="O142">
        <v>33.5</v>
      </c>
      <c r="P142" t="s">
        <v>826</v>
      </c>
      <c r="Q142" s="33">
        <v>571</v>
      </c>
      <c r="R142" s="31">
        <v>37043</v>
      </c>
      <c r="S142" s="31">
        <v>37043</v>
      </c>
    </row>
    <row r="143" spans="1:19" x14ac:dyDescent="0.25">
      <c r="A143" s="71">
        <f t="shared" si="2"/>
        <v>37042</v>
      </c>
      <c r="B143" s="30">
        <v>37042.276388888888</v>
      </c>
      <c r="C143" t="s">
        <v>661</v>
      </c>
      <c r="D143" t="s">
        <v>648</v>
      </c>
      <c r="E143" t="s">
        <v>649</v>
      </c>
      <c r="G143" t="s">
        <v>650</v>
      </c>
      <c r="H143" t="s">
        <v>786</v>
      </c>
      <c r="I143">
        <v>50839</v>
      </c>
      <c r="J143" t="s">
        <v>581</v>
      </c>
      <c r="L143">
        <v>50</v>
      </c>
      <c r="M143" t="s">
        <v>653</v>
      </c>
      <c r="N143" t="s">
        <v>654</v>
      </c>
      <c r="O143">
        <v>44.25</v>
      </c>
      <c r="P143" t="s">
        <v>828</v>
      </c>
      <c r="Q143" s="33">
        <v>571</v>
      </c>
      <c r="R143" s="31">
        <v>37043</v>
      </c>
      <c r="S143" s="31">
        <v>37043</v>
      </c>
    </row>
    <row r="144" spans="1:19" x14ac:dyDescent="0.25">
      <c r="A144" s="71">
        <f t="shared" si="2"/>
        <v>37042</v>
      </c>
      <c r="B144" s="30">
        <v>37042.324999999997</v>
      </c>
      <c r="C144" t="s">
        <v>758</v>
      </c>
      <c r="D144" t="s">
        <v>734</v>
      </c>
      <c r="E144" t="s">
        <v>649</v>
      </c>
      <c r="G144" t="s">
        <v>650</v>
      </c>
      <c r="H144" t="s">
        <v>690</v>
      </c>
      <c r="I144">
        <v>29075</v>
      </c>
      <c r="J144" t="s">
        <v>582</v>
      </c>
      <c r="L144">
        <v>50</v>
      </c>
      <c r="M144" t="s">
        <v>653</v>
      </c>
      <c r="N144" t="s">
        <v>654</v>
      </c>
      <c r="O144">
        <v>26.75</v>
      </c>
      <c r="P144" t="s">
        <v>828</v>
      </c>
      <c r="Q144" s="33">
        <v>408</v>
      </c>
      <c r="R144" s="31">
        <v>37043</v>
      </c>
      <c r="S144" s="31">
        <v>37043</v>
      </c>
    </row>
    <row r="145" spans="1:19" x14ac:dyDescent="0.25">
      <c r="A145" s="71">
        <f t="shared" si="2"/>
        <v>37042</v>
      </c>
      <c r="B145" s="30">
        <v>37042.339583333334</v>
      </c>
      <c r="C145" t="s">
        <v>891</v>
      </c>
      <c r="D145" t="s">
        <v>734</v>
      </c>
      <c r="E145" t="s">
        <v>649</v>
      </c>
      <c r="G145" t="s">
        <v>679</v>
      </c>
      <c r="H145" t="s">
        <v>680</v>
      </c>
      <c r="I145">
        <v>29762</v>
      </c>
      <c r="J145" t="s">
        <v>236</v>
      </c>
      <c r="L145" s="32">
        <v>5000</v>
      </c>
      <c r="M145" t="s">
        <v>682</v>
      </c>
      <c r="N145" t="s">
        <v>654</v>
      </c>
      <c r="O145">
        <v>0.17</v>
      </c>
      <c r="P145" t="s">
        <v>118</v>
      </c>
      <c r="Q145" s="33">
        <v>755000</v>
      </c>
      <c r="R145" s="31">
        <v>37196</v>
      </c>
      <c r="S145" s="31">
        <v>37346</v>
      </c>
    </row>
    <row r="146" spans="1:19" x14ac:dyDescent="0.25">
      <c r="A146" s="71">
        <f t="shared" si="2"/>
        <v>37042</v>
      </c>
      <c r="B146" s="30">
        <v>37042.340277777781</v>
      </c>
      <c r="C146" t="s">
        <v>891</v>
      </c>
      <c r="D146" t="s">
        <v>734</v>
      </c>
      <c r="E146" t="s">
        <v>649</v>
      </c>
      <c r="G146" t="s">
        <v>679</v>
      </c>
      <c r="H146" t="s">
        <v>680</v>
      </c>
      <c r="I146">
        <v>29762</v>
      </c>
      <c r="J146" t="s">
        <v>236</v>
      </c>
      <c r="L146" s="32">
        <v>5000</v>
      </c>
      <c r="M146" t="s">
        <v>682</v>
      </c>
      <c r="N146" t="s">
        <v>654</v>
      </c>
      <c r="O146">
        <v>0.17</v>
      </c>
      <c r="P146" t="s">
        <v>118</v>
      </c>
      <c r="Q146" s="33">
        <v>755000</v>
      </c>
      <c r="R146" s="31">
        <v>37196</v>
      </c>
      <c r="S146" s="31">
        <v>37346</v>
      </c>
    </row>
    <row r="147" spans="1:19" x14ac:dyDescent="0.25">
      <c r="A147" s="71">
        <f t="shared" si="2"/>
        <v>37042</v>
      </c>
      <c r="B147" s="30">
        <v>37042.401388888888</v>
      </c>
      <c r="C147" t="s">
        <v>661</v>
      </c>
      <c r="D147" t="s">
        <v>734</v>
      </c>
      <c r="E147" t="s">
        <v>649</v>
      </c>
      <c r="G147" t="s">
        <v>650</v>
      </c>
      <c r="H147" t="s">
        <v>690</v>
      </c>
      <c r="I147">
        <v>33278</v>
      </c>
      <c r="J147" t="s">
        <v>279</v>
      </c>
      <c r="L147">
        <v>50</v>
      </c>
      <c r="M147" t="s">
        <v>653</v>
      </c>
      <c r="N147" t="s">
        <v>654</v>
      </c>
      <c r="O147">
        <v>32.549999999999997</v>
      </c>
      <c r="P147" t="s">
        <v>118</v>
      </c>
      <c r="Q147" s="33">
        <v>37537</v>
      </c>
      <c r="R147" s="31">
        <v>37165</v>
      </c>
      <c r="S147" s="31">
        <v>37256</v>
      </c>
    </row>
    <row r="148" spans="1:19" x14ac:dyDescent="0.25">
      <c r="A148" s="71">
        <f t="shared" si="2"/>
        <v>37042</v>
      </c>
      <c r="B148" s="30">
        <v>37042.431250000001</v>
      </c>
      <c r="C148" t="s">
        <v>583</v>
      </c>
      <c r="D148" t="s">
        <v>734</v>
      </c>
      <c r="E148" t="s">
        <v>649</v>
      </c>
      <c r="G148" t="s">
        <v>679</v>
      </c>
      <c r="H148" t="s">
        <v>769</v>
      </c>
      <c r="I148">
        <v>32954</v>
      </c>
      <c r="J148" t="s">
        <v>572</v>
      </c>
      <c r="K148" s="32">
        <v>5000</v>
      </c>
      <c r="M148" t="s">
        <v>682</v>
      </c>
      <c r="N148" t="s">
        <v>654</v>
      </c>
      <c r="O148">
        <v>-0.38500000000000001</v>
      </c>
      <c r="P148" t="s">
        <v>833</v>
      </c>
      <c r="Q148" s="33">
        <v>1070000</v>
      </c>
      <c r="R148" s="31">
        <v>37347</v>
      </c>
      <c r="S148" s="31">
        <v>37560</v>
      </c>
    </row>
    <row r="149" spans="1:19" x14ac:dyDescent="0.25">
      <c r="A149" s="71">
        <f t="shared" si="2"/>
        <v>37042</v>
      </c>
      <c r="B149" s="30">
        <v>37042.433333333334</v>
      </c>
      <c r="C149" t="s">
        <v>583</v>
      </c>
      <c r="D149" t="s">
        <v>734</v>
      </c>
      <c r="E149" t="s">
        <v>649</v>
      </c>
      <c r="G149" t="s">
        <v>679</v>
      </c>
      <c r="H149" t="s">
        <v>769</v>
      </c>
      <c r="I149">
        <v>32954</v>
      </c>
      <c r="J149" t="s">
        <v>572</v>
      </c>
      <c r="K149" s="32">
        <v>5000</v>
      </c>
      <c r="M149" t="s">
        <v>682</v>
      </c>
      <c r="N149" t="s">
        <v>654</v>
      </c>
      <c r="O149">
        <v>-0.38500000000000001</v>
      </c>
      <c r="P149" t="s">
        <v>833</v>
      </c>
      <c r="Q149" s="33">
        <v>1070000</v>
      </c>
      <c r="R149" s="31">
        <v>37347</v>
      </c>
      <c r="S149" s="31">
        <v>37560</v>
      </c>
    </row>
    <row r="150" spans="1:19" x14ac:dyDescent="0.25">
      <c r="A150" s="71">
        <f t="shared" si="2"/>
        <v>37042</v>
      </c>
      <c r="B150" s="30">
        <v>37042.515277777777</v>
      </c>
      <c r="C150" t="s">
        <v>661</v>
      </c>
      <c r="D150" t="s">
        <v>734</v>
      </c>
      <c r="E150" t="s">
        <v>649</v>
      </c>
      <c r="G150" t="s">
        <v>650</v>
      </c>
      <c r="H150" t="s">
        <v>690</v>
      </c>
      <c r="I150">
        <v>33278</v>
      </c>
      <c r="J150" t="s">
        <v>279</v>
      </c>
      <c r="K150">
        <v>50</v>
      </c>
      <c r="M150" t="s">
        <v>653</v>
      </c>
      <c r="N150" t="s">
        <v>654</v>
      </c>
      <c r="O150">
        <v>32.549999999999997</v>
      </c>
      <c r="P150" t="s">
        <v>118</v>
      </c>
      <c r="Q150" s="33">
        <v>37537</v>
      </c>
      <c r="R150" s="31">
        <v>37165</v>
      </c>
      <c r="S150" s="31">
        <v>37256</v>
      </c>
    </row>
    <row r="151" spans="1:19" x14ac:dyDescent="0.25">
      <c r="A151" s="71">
        <f t="shared" si="2"/>
        <v>37043</v>
      </c>
      <c r="B151" s="30">
        <v>37043.421527777777</v>
      </c>
      <c r="C151" t="s">
        <v>891</v>
      </c>
      <c r="D151" t="s">
        <v>734</v>
      </c>
      <c r="E151" t="s">
        <v>649</v>
      </c>
      <c r="G151" t="s">
        <v>679</v>
      </c>
      <c r="H151" t="s">
        <v>680</v>
      </c>
      <c r="I151">
        <v>37321</v>
      </c>
      <c r="J151" t="s">
        <v>524</v>
      </c>
      <c r="K151" s="32">
        <v>10000</v>
      </c>
      <c r="M151" t="s">
        <v>682</v>
      </c>
      <c r="N151" t="s">
        <v>654</v>
      </c>
      <c r="O151">
        <v>-2.5000000000000001E-2</v>
      </c>
      <c r="P151" t="s">
        <v>118</v>
      </c>
      <c r="Q151" s="33">
        <v>1510000</v>
      </c>
      <c r="R151" s="31">
        <v>37196</v>
      </c>
      <c r="S151" s="31">
        <v>37346</v>
      </c>
    </row>
    <row r="152" spans="1:19" x14ac:dyDescent="0.25">
      <c r="A152" s="71">
        <f t="shared" si="2"/>
        <v>37046</v>
      </c>
      <c r="B152" s="30">
        <v>37046.354166666664</v>
      </c>
      <c r="C152" t="s">
        <v>891</v>
      </c>
      <c r="D152" t="s">
        <v>734</v>
      </c>
      <c r="E152" t="s">
        <v>649</v>
      </c>
      <c r="G152" t="s">
        <v>650</v>
      </c>
      <c r="H152" t="s">
        <v>786</v>
      </c>
      <c r="I152">
        <v>32198</v>
      </c>
      <c r="J152" t="s">
        <v>451</v>
      </c>
      <c r="L152">
        <v>50</v>
      </c>
      <c r="M152" t="s">
        <v>653</v>
      </c>
      <c r="N152" t="s">
        <v>654</v>
      </c>
      <c r="O152">
        <v>41.75</v>
      </c>
      <c r="P152" t="s">
        <v>828</v>
      </c>
      <c r="Q152" s="33">
        <v>408</v>
      </c>
      <c r="R152" s="31">
        <v>37047</v>
      </c>
      <c r="S152" s="31">
        <v>37047</v>
      </c>
    </row>
    <row r="153" spans="1:19" x14ac:dyDescent="0.25">
      <c r="A153" s="71">
        <f t="shared" si="2"/>
        <v>37046</v>
      </c>
      <c r="B153" s="30">
        <v>37046.355555555558</v>
      </c>
      <c r="C153" t="s">
        <v>452</v>
      </c>
      <c r="D153" t="s">
        <v>238</v>
      </c>
      <c r="E153" t="s">
        <v>649</v>
      </c>
      <c r="G153" t="s">
        <v>650</v>
      </c>
      <c r="H153" t="s">
        <v>690</v>
      </c>
      <c r="I153">
        <v>52437</v>
      </c>
      <c r="J153" t="s">
        <v>429</v>
      </c>
      <c r="L153">
        <v>50</v>
      </c>
      <c r="M153" t="s">
        <v>653</v>
      </c>
      <c r="N153" t="s">
        <v>654</v>
      </c>
      <c r="O153">
        <v>46</v>
      </c>
      <c r="P153" t="s">
        <v>831</v>
      </c>
      <c r="Q153" s="33">
        <v>571</v>
      </c>
      <c r="R153" s="31">
        <v>37047</v>
      </c>
      <c r="S153" s="31">
        <v>37047</v>
      </c>
    </row>
    <row r="154" spans="1:19" x14ac:dyDescent="0.25">
      <c r="A154" s="71">
        <f t="shared" si="2"/>
        <v>37046</v>
      </c>
      <c r="B154" s="30">
        <v>37046.361805555556</v>
      </c>
      <c r="C154" t="s">
        <v>233</v>
      </c>
      <c r="D154" t="s">
        <v>734</v>
      </c>
      <c r="E154" t="s">
        <v>649</v>
      </c>
      <c r="G154" t="s">
        <v>650</v>
      </c>
      <c r="H154" t="s">
        <v>786</v>
      </c>
      <c r="I154">
        <v>30594</v>
      </c>
      <c r="J154" t="s">
        <v>453</v>
      </c>
      <c r="K154">
        <v>50</v>
      </c>
      <c r="M154" t="s">
        <v>653</v>
      </c>
      <c r="N154" t="s">
        <v>654</v>
      </c>
      <c r="O154">
        <v>30</v>
      </c>
      <c r="P154" t="s">
        <v>836</v>
      </c>
      <c r="Q154" s="33">
        <v>408</v>
      </c>
      <c r="R154" s="31">
        <v>37047</v>
      </c>
      <c r="S154" s="31">
        <v>37047</v>
      </c>
    </row>
    <row r="155" spans="1:19" x14ac:dyDescent="0.25">
      <c r="A155" s="71">
        <f t="shared" si="2"/>
        <v>37046</v>
      </c>
      <c r="B155" s="30">
        <v>37046.374305555553</v>
      </c>
      <c r="C155" t="s">
        <v>356</v>
      </c>
      <c r="D155" t="s">
        <v>734</v>
      </c>
      <c r="E155" t="s">
        <v>649</v>
      </c>
      <c r="G155" t="s">
        <v>679</v>
      </c>
      <c r="H155" t="s">
        <v>680</v>
      </c>
      <c r="I155">
        <v>51635</v>
      </c>
      <c r="J155" t="s">
        <v>432</v>
      </c>
      <c r="K155" s="32">
        <v>5000</v>
      </c>
      <c r="M155" t="s">
        <v>682</v>
      </c>
      <c r="N155" t="s">
        <v>654</v>
      </c>
      <c r="O155">
        <v>0.01</v>
      </c>
      <c r="P155" t="s">
        <v>833</v>
      </c>
      <c r="Q155" s="33">
        <v>615000</v>
      </c>
      <c r="R155" s="31">
        <v>37073</v>
      </c>
      <c r="S155" s="31">
        <v>37195</v>
      </c>
    </row>
    <row r="156" spans="1:19" x14ac:dyDescent="0.25">
      <c r="A156" s="71">
        <f t="shared" si="2"/>
        <v>37046</v>
      </c>
      <c r="B156" s="30">
        <v>37046.527083333334</v>
      </c>
      <c r="C156" t="s">
        <v>902</v>
      </c>
      <c r="D156" t="s">
        <v>238</v>
      </c>
      <c r="E156" t="s">
        <v>649</v>
      </c>
      <c r="G156" t="s">
        <v>650</v>
      </c>
      <c r="H156" t="s">
        <v>59</v>
      </c>
      <c r="I156">
        <v>41027</v>
      </c>
      <c r="J156" t="s">
        <v>454</v>
      </c>
      <c r="K156">
        <v>50</v>
      </c>
      <c r="M156" t="s">
        <v>653</v>
      </c>
      <c r="N156" t="s">
        <v>654</v>
      </c>
      <c r="O156">
        <v>62.25</v>
      </c>
      <c r="P156" t="s">
        <v>826</v>
      </c>
      <c r="R156" s="31">
        <v>37073</v>
      </c>
      <c r="S156" s="31">
        <v>37103</v>
      </c>
    </row>
    <row r="157" spans="1:19" x14ac:dyDescent="0.25">
      <c r="A157" s="71">
        <f t="shared" si="2"/>
        <v>37046</v>
      </c>
      <c r="B157" s="30">
        <v>37046.582638888889</v>
      </c>
      <c r="C157" t="s">
        <v>888</v>
      </c>
      <c r="D157" t="s">
        <v>734</v>
      </c>
      <c r="E157" t="s">
        <v>649</v>
      </c>
      <c r="G157" t="s">
        <v>679</v>
      </c>
      <c r="H157" t="s">
        <v>445</v>
      </c>
      <c r="I157">
        <v>48792</v>
      </c>
      <c r="J157" t="s">
        <v>446</v>
      </c>
      <c r="K157" s="32">
        <v>5000</v>
      </c>
      <c r="M157" t="s">
        <v>682</v>
      </c>
      <c r="N157" t="s">
        <v>654</v>
      </c>
      <c r="O157">
        <v>-7.4999999999999997E-3</v>
      </c>
      <c r="P157" t="s">
        <v>118</v>
      </c>
      <c r="Q157" s="33">
        <v>615000</v>
      </c>
      <c r="R157" s="31">
        <v>37073</v>
      </c>
      <c r="S157" s="31">
        <v>37195</v>
      </c>
    </row>
    <row r="158" spans="1:19" x14ac:dyDescent="0.25">
      <c r="A158" s="71">
        <f t="shared" si="2"/>
        <v>37047</v>
      </c>
      <c r="B158" s="30">
        <v>37047.317361111112</v>
      </c>
      <c r="C158" t="s">
        <v>814</v>
      </c>
      <c r="D158" t="s">
        <v>734</v>
      </c>
      <c r="E158" t="s">
        <v>649</v>
      </c>
      <c r="G158" t="s">
        <v>650</v>
      </c>
      <c r="H158" t="s">
        <v>690</v>
      </c>
      <c r="I158">
        <v>29065</v>
      </c>
      <c r="J158" t="s">
        <v>319</v>
      </c>
      <c r="K158">
        <v>50</v>
      </c>
      <c r="M158" t="s">
        <v>653</v>
      </c>
      <c r="N158" t="s">
        <v>654</v>
      </c>
      <c r="O158">
        <v>46</v>
      </c>
      <c r="P158" t="s">
        <v>826</v>
      </c>
      <c r="Q158" s="33">
        <v>12240</v>
      </c>
      <c r="R158" s="31">
        <v>37049</v>
      </c>
      <c r="S158" s="31">
        <v>37072</v>
      </c>
    </row>
    <row r="159" spans="1:19" x14ac:dyDescent="0.25">
      <c r="A159" s="71">
        <f t="shared" si="2"/>
        <v>37047</v>
      </c>
      <c r="B159" s="30">
        <v>37047.432638888888</v>
      </c>
      <c r="C159" t="s">
        <v>736</v>
      </c>
      <c r="D159" t="s">
        <v>734</v>
      </c>
      <c r="E159" t="s">
        <v>649</v>
      </c>
      <c r="G159" t="s">
        <v>650</v>
      </c>
      <c r="H159" t="s">
        <v>690</v>
      </c>
      <c r="I159">
        <v>52461</v>
      </c>
      <c r="J159" t="s">
        <v>347</v>
      </c>
      <c r="K159">
        <v>50</v>
      </c>
      <c r="M159" t="s">
        <v>653</v>
      </c>
      <c r="N159" t="s">
        <v>654</v>
      </c>
      <c r="O159">
        <v>69.75</v>
      </c>
      <c r="P159" t="s">
        <v>118</v>
      </c>
      <c r="Q159" s="33">
        <v>17708.09</v>
      </c>
      <c r="R159" s="31">
        <v>37104</v>
      </c>
      <c r="S159" s="31">
        <v>37134</v>
      </c>
    </row>
    <row r="160" spans="1:19" x14ac:dyDescent="0.25">
      <c r="A160" s="71">
        <f t="shared" si="2"/>
        <v>37047</v>
      </c>
      <c r="B160" s="30">
        <v>37047.444444444445</v>
      </c>
      <c r="C160" t="s">
        <v>891</v>
      </c>
      <c r="D160" t="s">
        <v>734</v>
      </c>
      <c r="E160" t="s">
        <v>649</v>
      </c>
      <c r="G160" t="s">
        <v>679</v>
      </c>
      <c r="H160" t="s">
        <v>680</v>
      </c>
      <c r="I160">
        <v>50469</v>
      </c>
      <c r="J160" t="s">
        <v>611</v>
      </c>
      <c r="K160" s="32">
        <v>10000</v>
      </c>
      <c r="M160" t="s">
        <v>682</v>
      </c>
      <c r="N160" t="s">
        <v>654</v>
      </c>
      <c r="O160">
        <v>-0.11749999999999999</v>
      </c>
      <c r="P160" t="s">
        <v>118</v>
      </c>
      <c r="Q160" s="33">
        <v>1230000</v>
      </c>
      <c r="R160" s="31">
        <v>37073</v>
      </c>
      <c r="S160" s="31">
        <v>37195</v>
      </c>
    </row>
    <row r="161" spans="1:19" x14ac:dyDescent="0.25">
      <c r="A161" s="71">
        <f t="shared" si="2"/>
        <v>37047</v>
      </c>
      <c r="B161" s="30">
        <v>37047.447222222225</v>
      </c>
      <c r="C161" t="s">
        <v>117</v>
      </c>
      <c r="D161" t="s">
        <v>966</v>
      </c>
      <c r="E161" t="s">
        <v>649</v>
      </c>
      <c r="G161" t="s">
        <v>679</v>
      </c>
      <c r="H161" t="s">
        <v>696</v>
      </c>
      <c r="I161">
        <v>35353</v>
      </c>
      <c r="J161" t="s">
        <v>752</v>
      </c>
      <c r="K161" s="32">
        <v>5000</v>
      </c>
      <c r="M161" t="s">
        <v>682</v>
      </c>
      <c r="N161" t="s">
        <v>654</v>
      </c>
      <c r="O161">
        <v>4.3600000000000003</v>
      </c>
      <c r="P161" t="s">
        <v>836</v>
      </c>
      <c r="Q161" s="33">
        <v>755000</v>
      </c>
      <c r="R161" s="31">
        <v>37196</v>
      </c>
      <c r="S161" s="31">
        <v>37346</v>
      </c>
    </row>
    <row r="162" spans="1:19" x14ac:dyDescent="0.25">
      <c r="A162" s="71">
        <f t="shared" si="2"/>
        <v>37047</v>
      </c>
      <c r="B162" s="30">
        <v>37047.449305555558</v>
      </c>
      <c r="C162" t="s">
        <v>891</v>
      </c>
      <c r="D162" t="s">
        <v>734</v>
      </c>
      <c r="E162" t="s">
        <v>649</v>
      </c>
      <c r="G162" t="s">
        <v>679</v>
      </c>
      <c r="H162" t="s">
        <v>680</v>
      </c>
      <c r="I162">
        <v>50469</v>
      </c>
      <c r="J162" t="s">
        <v>611</v>
      </c>
      <c r="K162" s="32">
        <v>10000</v>
      </c>
      <c r="M162" t="s">
        <v>682</v>
      </c>
      <c r="N162" t="s">
        <v>654</v>
      </c>
      <c r="O162">
        <v>-0.11749999999999999</v>
      </c>
      <c r="P162" t="s">
        <v>118</v>
      </c>
      <c r="Q162" s="33">
        <v>1230000</v>
      </c>
      <c r="R162" s="31">
        <v>37073</v>
      </c>
      <c r="S162" s="31">
        <v>37195</v>
      </c>
    </row>
    <row r="163" spans="1:19" x14ac:dyDescent="0.25">
      <c r="A163" s="71">
        <f t="shared" si="2"/>
        <v>37047</v>
      </c>
      <c r="B163" s="30">
        <v>37047.461805555555</v>
      </c>
      <c r="C163" t="s">
        <v>891</v>
      </c>
      <c r="D163" t="s">
        <v>734</v>
      </c>
      <c r="E163" t="s">
        <v>649</v>
      </c>
      <c r="G163" t="s">
        <v>679</v>
      </c>
      <c r="H163" t="s">
        <v>680</v>
      </c>
      <c r="I163">
        <v>50469</v>
      </c>
      <c r="J163" t="s">
        <v>611</v>
      </c>
      <c r="K163" s="32">
        <v>10000</v>
      </c>
      <c r="M163" t="s">
        <v>682</v>
      </c>
      <c r="N163" t="s">
        <v>654</v>
      </c>
      <c r="O163">
        <v>-0.115</v>
      </c>
      <c r="P163" t="s">
        <v>118</v>
      </c>
      <c r="Q163" s="33">
        <v>1230000</v>
      </c>
      <c r="R163" s="31">
        <v>37073</v>
      </c>
      <c r="S163" s="31">
        <v>37195</v>
      </c>
    </row>
    <row r="164" spans="1:19" x14ac:dyDescent="0.25">
      <c r="A164" s="71">
        <f t="shared" si="2"/>
        <v>37047</v>
      </c>
      <c r="B164" s="30">
        <v>37047.542361111111</v>
      </c>
      <c r="C164" t="s">
        <v>961</v>
      </c>
      <c r="D164" t="s">
        <v>734</v>
      </c>
      <c r="E164" t="s">
        <v>649</v>
      </c>
      <c r="G164" t="s">
        <v>679</v>
      </c>
      <c r="H164" t="s">
        <v>680</v>
      </c>
      <c r="I164">
        <v>47486</v>
      </c>
      <c r="J164" t="s">
        <v>348</v>
      </c>
      <c r="K164" s="32">
        <v>5000</v>
      </c>
      <c r="M164" t="s">
        <v>682</v>
      </c>
      <c r="N164" t="s">
        <v>654</v>
      </c>
      <c r="O164">
        <v>0.83</v>
      </c>
      <c r="P164" t="s">
        <v>830</v>
      </c>
      <c r="Q164" s="33">
        <v>1070000</v>
      </c>
      <c r="R164" s="31">
        <v>37347</v>
      </c>
      <c r="S164" s="31">
        <v>37560</v>
      </c>
    </row>
    <row r="165" spans="1:19" x14ac:dyDescent="0.25">
      <c r="A165" s="71">
        <f t="shared" si="2"/>
        <v>37047</v>
      </c>
      <c r="B165" s="30">
        <v>37047.605555555558</v>
      </c>
      <c r="C165" t="s">
        <v>814</v>
      </c>
      <c r="D165" t="s">
        <v>734</v>
      </c>
      <c r="E165" t="s">
        <v>649</v>
      </c>
      <c r="G165" t="s">
        <v>650</v>
      </c>
      <c r="H165" t="s">
        <v>690</v>
      </c>
      <c r="I165">
        <v>36463</v>
      </c>
      <c r="J165" t="s">
        <v>343</v>
      </c>
      <c r="L165">
        <v>50</v>
      </c>
      <c r="M165" t="s">
        <v>653</v>
      </c>
      <c r="N165" t="s">
        <v>654</v>
      </c>
      <c r="O165">
        <v>71.75</v>
      </c>
      <c r="P165" t="s">
        <v>826</v>
      </c>
      <c r="Q165" s="33">
        <v>17137</v>
      </c>
      <c r="R165" s="31">
        <v>37104</v>
      </c>
      <c r="S165" s="31">
        <v>37134</v>
      </c>
    </row>
    <row r="166" spans="1:19" x14ac:dyDescent="0.25">
      <c r="A166" s="71">
        <f t="shared" si="2"/>
        <v>37047</v>
      </c>
      <c r="B166" s="30">
        <v>37047.607638888891</v>
      </c>
      <c r="C166" t="s">
        <v>79</v>
      </c>
      <c r="D166" t="s">
        <v>734</v>
      </c>
      <c r="E166" t="s">
        <v>649</v>
      </c>
      <c r="G166" t="s">
        <v>650</v>
      </c>
      <c r="H166" t="s">
        <v>690</v>
      </c>
      <c r="I166">
        <v>36462</v>
      </c>
      <c r="J166" t="s">
        <v>341</v>
      </c>
      <c r="K166">
        <v>50</v>
      </c>
      <c r="M166" t="s">
        <v>653</v>
      </c>
      <c r="N166" t="s">
        <v>654</v>
      </c>
      <c r="O166">
        <v>82</v>
      </c>
      <c r="P166" t="s">
        <v>826</v>
      </c>
      <c r="Q166" s="33">
        <v>17136.86</v>
      </c>
      <c r="R166" s="31">
        <v>37073</v>
      </c>
      <c r="S166" s="31">
        <v>37103</v>
      </c>
    </row>
    <row r="167" spans="1:19" x14ac:dyDescent="0.25">
      <c r="A167" s="71">
        <f t="shared" si="2"/>
        <v>37047</v>
      </c>
      <c r="B167" s="30">
        <v>37047.615972222222</v>
      </c>
      <c r="C167" t="s">
        <v>52</v>
      </c>
      <c r="D167" t="s">
        <v>734</v>
      </c>
      <c r="E167" t="s">
        <v>649</v>
      </c>
      <c r="G167" t="s">
        <v>650</v>
      </c>
      <c r="H167" t="s">
        <v>690</v>
      </c>
      <c r="I167">
        <v>36463</v>
      </c>
      <c r="J167" t="s">
        <v>343</v>
      </c>
      <c r="L167">
        <v>50</v>
      </c>
      <c r="M167" t="s">
        <v>653</v>
      </c>
      <c r="N167" t="s">
        <v>654</v>
      </c>
      <c r="O167">
        <v>70.5</v>
      </c>
      <c r="P167" t="s">
        <v>831</v>
      </c>
      <c r="Q167" s="33">
        <v>17137</v>
      </c>
      <c r="R167" s="31">
        <v>37104</v>
      </c>
      <c r="S167" s="31">
        <v>37134</v>
      </c>
    </row>
    <row r="168" spans="1:19" x14ac:dyDescent="0.25">
      <c r="A168" s="71">
        <f t="shared" si="2"/>
        <v>37047</v>
      </c>
      <c r="B168" s="30">
        <v>37047.616666666669</v>
      </c>
      <c r="C168" t="s">
        <v>52</v>
      </c>
      <c r="D168" t="s">
        <v>734</v>
      </c>
      <c r="E168" t="s">
        <v>649</v>
      </c>
      <c r="G168" t="s">
        <v>650</v>
      </c>
      <c r="H168" t="s">
        <v>690</v>
      </c>
      <c r="I168">
        <v>36463</v>
      </c>
      <c r="J168" t="s">
        <v>343</v>
      </c>
      <c r="L168">
        <v>50</v>
      </c>
      <c r="M168" t="s">
        <v>653</v>
      </c>
      <c r="N168" t="s">
        <v>654</v>
      </c>
      <c r="O168">
        <v>70.5</v>
      </c>
      <c r="P168" t="s">
        <v>831</v>
      </c>
      <c r="Q168" s="33">
        <v>17137</v>
      </c>
      <c r="R168" s="31">
        <v>37104</v>
      </c>
      <c r="S168" s="31">
        <v>37134</v>
      </c>
    </row>
    <row r="169" spans="1:19" x14ac:dyDescent="0.25">
      <c r="A169" s="71">
        <f t="shared" si="2"/>
        <v>37047</v>
      </c>
      <c r="B169" s="30">
        <v>37047.616666666669</v>
      </c>
      <c r="C169" t="s">
        <v>52</v>
      </c>
      <c r="D169" t="s">
        <v>734</v>
      </c>
      <c r="E169" t="s">
        <v>649</v>
      </c>
      <c r="G169" t="s">
        <v>650</v>
      </c>
      <c r="H169" t="s">
        <v>690</v>
      </c>
      <c r="I169">
        <v>36463</v>
      </c>
      <c r="J169" t="s">
        <v>343</v>
      </c>
      <c r="L169">
        <v>50</v>
      </c>
      <c r="M169" t="s">
        <v>653</v>
      </c>
      <c r="N169" t="s">
        <v>654</v>
      </c>
      <c r="O169">
        <v>70.5</v>
      </c>
      <c r="P169" t="s">
        <v>831</v>
      </c>
      <c r="Q169" s="33">
        <v>17137</v>
      </c>
      <c r="R169" s="31">
        <v>37104</v>
      </c>
      <c r="S169" s="31">
        <v>37134</v>
      </c>
    </row>
    <row r="170" spans="1:19" x14ac:dyDescent="0.25">
      <c r="A170" s="71">
        <f t="shared" si="2"/>
        <v>37047</v>
      </c>
      <c r="B170" s="30">
        <v>37047.64166666667</v>
      </c>
      <c r="C170" t="s">
        <v>888</v>
      </c>
      <c r="D170" t="s">
        <v>734</v>
      </c>
      <c r="E170" t="s">
        <v>649</v>
      </c>
      <c r="G170" t="s">
        <v>679</v>
      </c>
      <c r="H170" t="s">
        <v>445</v>
      </c>
      <c r="I170">
        <v>45251</v>
      </c>
      <c r="J170" t="s">
        <v>345</v>
      </c>
      <c r="K170" s="32">
        <v>5000</v>
      </c>
      <c r="M170" t="s">
        <v>682</v>
      </c>
      <c r="N170" t="s">
        <v>654</v>
      </c>
      <c r="O170">
        <v>2.5000000000000001E-3</v>
      </c>
      <c r="P170" t="s">
        <v>118</v>
      </c>
      <c r="Q170" s="33">
        <v>755000</v>
      </c>
      <c r="R170" s="31">
        <v>37196</v>
      </c>
      <c r="S170" s="31">
        <v>37346</v>
      </c>
    </row>
    <row r="171" spans="1:19" x14ac:dyDescent="0.25">
      <c r="A171" s="71">
        <f t="shared" si="2"/>
        <v>37048</v>
      </c>
      <c r="B171" s="30">
        <v>37048.359027777777</v>
      </c>
      <c r="C171" t="s">
        <v>695</v>
      </c>
      <c r="D171" t="s">
        <v>734</v>
      </c>
      <c r="E171" t="s">
        <v>649</v>
      </c>
      <c r="G171" t="s">
        <v>650</v>
      </c>
      <c r="H171" t="s">
        <v>690</v>
      </c>
      <c r="I171">
        <v>36463</v>
      </c>
      <c r="J171" t="s">
        <v>343</v>
      </c>
      <c r="K171">
        <v>50</v>
      </c>
      <c r="M171" t="s">
        <v>653</v>
      </c>
      <c r="N171" t="s">
        <v>654</v>
      </c>
      <c r="O171">
        <v>70.5</v>
      </c>
      <c r="P171" t="s">
        <v>836</v>
      </c>
      <c r="Q171" s="33">
        <v>17137</v>
      </c>
      <c r="R171" s="31">
        <v>37104</v>
      </c>
      <c r="S171" s="31">
        <v>37134</v>
      </c>
    </row>
    <row r="172" spans="1:19" x14ac:dyDescent="0.25">
      <c r="A172" s="71">
        <f t="shared" si="2"/>
        <v>37048</v>
      </c>
      <c r="B172" s="30">
        <v>37048.388888888891</v>
      </c>
      <c r="C172" t="s">
        <v>748</v>
      </c>
      <c r="D172" t="s">
        <v>648</v>
      </c>
      <c r="E172" t="s">
        <v>649</v>
      </c>
      <c r="G172" t="s">
        <v>679</v>
      </c>
      <c r="H172" t="s">
        <v>680</v>
      </c>
      <c r="I172">
        <v>41225</v>
      </c>
      <c r="J172" t="s">
        <v>749</v>
      </c>
      <c r="L172" s="32">
        <v>5000</v>
      </c>
      <c r="M172" t="s">
        <v>682</v>
      </c>
      <c r="N172" t="s">
        <v>654</v>
      </c>
      <c r="O172">
        <v>-0.84</v>
      </c>
      <c r="P172" t="s">
        <v>1</v>
      </c>
      <c r="Q172" s="33">
        <v>1070000</v>
      </c>
      <c r="R172" s="31">
        <v>37347</v>
      </c>
      <c r="S172" s="31">
        <v>37560</v>
      </c>
    </row>
    <row r="173" spans="1:19" x14ac:dyDescent="0.25">
      <c r="A173" s="71" t="e">
        <f t="shared" si="2"/>
        <v>#VALUE!</v>
      </c>
    </row>
    <row r="174" spans="1:19" x14ac:dyDescent="0.25">
      <c r="A174" s="71" t="e">
        <f t="shared" si="2"/>
        <v>#VALUE!</v>
      </c>
    </row>
    <row r="175" spans="1:19" x14ac:dyDescent="0.25">
      <c r="A175" s="71" t="e">
        <f t="shared" si="2"/>
        <v>#VALUE!</v>
      </c>
    </row>
    <row r="176" spans="1:19" x14ac:dyDescent="0.25">
      <c r="A176" s="71" t="e">
        <f t="shared" si="2"/>
        <v>#VALUE!</v>
      </c>
    </row>
    <row r="177" spans="1:1" x14ac:dyDescent="0.25">
      <c r="A177" s="71" t="e">
        <f t="shared" si="2"/>
        <v>#VALUE!</v>
      </c>
    </row>
    <row r="178" spans="1:1" x14ac:dyDescent="0.25">
      <c r="A178" s="71" t="e">
        <f t="shared" si="2"/>
        <v>#VALUE!</v>
      </c>
    </row>
    <row r="179" spans="1:1" x14ac:dyDescent="0.25">
      <c r="A179" s="71" t="e">
        <f t="shared" si="2"/>
        <v>#VALUE!</v>
      </c>
    </row>
    <row r="180" spans="1:1" x14ac:dyDescent="0.25">
      <c r="A180" s="71" t="e">
        <f t="shared" si="2"/>
        <v>#VALUE!</v>
      </c>
    </row>
    <row r="181" spans="1:1" x14ac:dyDescent="0.25">
      <c r="A181" s="71" t="e">
        <f t="shared" si="2"/>
        <v>#VALUE!</v>
      </c>
    </row>
    <row r="182" spans="1:1" x14ac:dyDescent="0.25">
      <c r="A182" s="71" t="e">
        <f t="shared" si="2"/>
        <v>#VALUE!</v>
      </c>
    </row>
    <row r="183" spans="1:1" x14ac:dyDescent="0.25">
      <c r="A183" s="71" t="e">
        <f t="shared" si="2"/>
        <v>#VALUE!</v>
      </c>
    </row>
    <row r="184" spans="1:1" x14ac:dyDescent="0.25">
      <c r="A184" s="71" t="e">
        <f t="shared" si="2"/>
        <v>#VALUE!</v>
      </c>
    </row>
    <row r="185" spans="1:1" x14ac:dyDescent="0.25">
      <c r="A185" s="71" t="e">
        <f t="shared" si="2"/>
        <v>#VALUE!</v>
      </c>
    </row>
    <row r="186" spans="1:1" x14ac:dyDescent="0.25">
      <c r="A186" s="71" t="e">
        <f t="shared" si="2"/>
        <v>#VALUE!</v>
      </c>
    </row>
    <row r="187" spans="1:1" x14ac:dyDescent="0.25">
      <c r="A187" s="71" t="e">
        <f t="shared" si="2"/>
        <v>#VALUE!</v>
      </c>
    </row>
    <row r="188" spans="1:1" x14ac:dyDescent="0.25">
      <c r="A188" s="71" t="e">
        <f t="shared" si="2"/>
        <v>#VALUE!</v>
      </c>
    </row>
    <row r="189" spans="1:1" x14ac:dyDescent="0.25">
      <c r="A189" s="71" t="e">
        <f t="shared" si="2"/>
        <v>#VALUE!</v>
      </c>
    </row>
    <row r="190" spans="1:1" x14ac:dyDescent="0.25">
      <c r="A190" s="71" t="e">
        <f t="shared" si="2"/>
        <v>#VALUE!</v>
      </c>
    </row>
    <row r="191" spans="1:1" x14ac:dyDescent="0.25">
      <c r="A191" s="71" t="e">
        <f t="shared" si="2"/>
        <v>#VALUE!</v>
      </c>
    </row>
    <row r="192" spans="1:1" x14ac:dyDescent="0.25">
      <c r="A192" s="71" t="e">
        <f t="shared" si="2"/>
        <v>#VALUE!</v>
      </c>
    </row>
    <row r="193" spans="1:1" x14ac:dyDescent="0.25">
      <c r="A193" s="71" t="e">
        <f t="shared" si="2"/>
        <v>#VALUE!</v>
      </c>
    </row>
    <row r="194" spans="1:1" x14ac:dyDescent="0.25">
      <c r="A194" s="71" t="e">
        <f t="shared" si="2"/>
        <v>#VALUE!</v>
      </c>
    </row>
    <row r="195" spans="1:1" x14ac:dyDescent="0.25">
      <c r="A195" s="71" t="e">
        <f t="shared" si="2"/>
        <v>#VALUE!</v>
      </c>
    </row>
    <row r="196" spans="1:1" x14ac:dyDescent="0.25">
      <c r="A196" s="71" t="e">
        <f t="shared" ref="A196:A259" si="3">DATEVALUE(TEXT(B196, "mm/dd/yy"))</f>
        <v>#VALUE!</v>
      </c>
    </row>
    <row r="197" spans="1:1" x14ac:dyDescent="0.25">
      <c r="A197" s="71" t="e">
        <f t="shared" si="3"/>
        <v>#VALUE!</v>
      </c>
    </row>
    <row r="198" spans="1:1" x14ac:dyDescent="0.25">
      <c r="A198" s="71" t="e">
        <f t="shared" si="3"/>
        <v>#VALUE!</v>
      </c>
    </row>
    <row r="199" spans="1:1" x14ac:dyDescent="0.25">
      <c r="A199" s="71" t="e">
        <f t="shared" si="3"/>
        <v>#VALUE!</v>
      </c>
    </row>
    <row r="200" spans="1:1" x14ac:dyDescent="0.25">
      <c r="A200" s="71" t="e">
        <f t="shared" si="3"/>
        <v>#VALUE!</v>
      </c>
    </row>
    <row r="201" spans="1:1" x14ac:dyDescent="0.25">
      <c r="A201" s="71" t="e">
        <f t="shared" si="3"/>
        <v>#VALUE!</v>
      </c>
    </row>
    <row r="202" spans="1:1" x14ac:dyDescent="0.25">
      <c r="A202" s="71" t="e">
        <f t="shared" si="3"/>
        <v>#VALUE!</v>
      </c>
    </row>
    <row r="203" spans="1:1" x14ac:dyDescent="0.25">
      <c r="A203" s="71" t="e">
        <f t="shared" si="3"/>
        <v>#VALUE!</v>
      </c>
    </row>
    <row r="204" spans="1:1" x14ac:dyDescent="0.25">
      <c r="A204" s="71" t="e">
        <f t="shared" si="3"/>
        <v>#VALUE!</v>
      </c>
    </row>
    <row r="205" spans="1:1" x14ac:dyDescent="0.25">
      <c r="A205" s="71" t="e">
        <f t="shared" si="3"/>
        <v>#VALUE!</v>
      </c>
    </row>
    <row r="206" spans="1:1" x14ac:dyDescent="0.25">
      <c r="A206" s="71" t="e">
        <f t="shared" si="3"/>
        <v>#VALUE!</v>
      </c>
    </row>
    <row r="207" spans="1:1" x14ac:dyDescent="0.25">
      <c r="A207" s="71" t="e">
        <f t="shared" si="3"/>
        <v>#VALUE!</v>
      </c>
    </row>
    <row r="208" spans="1:1" x14ac:dyDescent="0.25">
      <c r="A208" s="71" t="e">
        <f t="shared" si="3"/>
        <v>#VALUE!</v>
      </c>
    </row>
    <row r="209" spans="1:1" x14ac:dyDescent="0.25">
      <c r="A209" s="71" t="e">
        <f t="shared" si="3"/>
        <v>#VALUE!</v>
      </c>
    </row>
    <row r="210" spans="1:1" x14ac:dyDescent="0.25">
      <c r="A210" s="71" t="e">
        <f t="shared" si="3"/>
        <v>#VALUE!</v>
      </c>
    </row>
    <row r="211" spans="1:1" x14ac:dyDescent="0.25">
      <c r="A211" s="71" t="e">
        <f t="shared" si="3"/>
        <v>#VALUE!</v>
      </c>
    </row>
    <row r="212" spans="1:1" x14ac:dyDescent="0.25">
      <c r="A212" s="71" t="e">
        <f t="shared" si="3"/>
        <v>#VALUE!</v>
      </c>
    </row>
    <row r="213" spans="1:1" x14ac:dyDescent="0.25">
      <c r="A213" s="71" t="e">
        <f t="shared" si="3"/>
        <v>#VALUE!</v>
      </c>
    </row>
    <row r="214" spans="1:1" x14ac:dyDescent="0.25">
      <c r="A214" s="71" t="e">
        <f t="shared" si="3"/>
        <v>#VALUE!</v>
      </c>
    </row>
    <row r="215" spans="1:1" x14ac:dyDescent="0.25">
      <c r="A215" s="71" t="e">
        <f t="shared" si="3"/>
        <v>#VALUE!</v>
      </c>
    </row>
    <row r="216" spans="1:1" x14ac:dyDescent="0.25">
      <c r="A216" s="71" t="e">
        <f t="shared" si="3"/>
        <v>#VALUE!</v>
      </c>
    </row>
    <row r="217" spans="1:1" x14ac:dyDescent="0.25">
      <c r="A217" s="71" t="e">
        <f t="shared" si="3"/>
        <v>#VALUE!</v>
      </c>
    </row>
    <row r="218" spans="1:1" x14ac:dyDescent="0.25">
      <c r="A218" s="71" t="e">
        <f t="shared" si="3"/>
        <v>#VALUE!</v>
      </c>
    </row>
    <row r="219" spans="1:1" x14ac:dyDescent="0.25">
      <c r="A219" s="71" t="e">
        <f t="shared" si="3"/>
        <v>#VALUE!</v>
      </c>
    </row>
    <row r="220" spans="1:1" x14ac:dyDescent="0.25">
      <c r="A220" s="71" t="e">
        <f t="shared" si="3"/>
        <v>#VALUE!</v>
      </c>
    </row>
    <row r="221" spans="1:1" x14ac:dyDescent="0.25">
      <c r="A221" s="71" t="e">
        <f t="shared" si="3"/>
        <v>#VALUE!</v>
      </c>
    </row>
    <row r="222" spans="1:1" x14ac:dyDescent="0.25">
      <c r="A222" s="71" t="e">
        <f t="shared" si="3"/>
        <v>#VALUE!</v>
      </c>
    </row>
    <row r="223" spans="1:1" x14ac:dyDescent="0.25">
      <c r="A223" s="71" t="e">
        <f t="shared" si="3"/>
        <v>#VALUE!</v>
      </c>
    </row>
    <row r="224" spans="1:1" x14ac:dyDescent="0.25">
      <c r="A224" s="71" t="e">
        <f t="shared" si="3"/>
        <v>#VALUE!</v>
      </c>
    </row>
    <row r="225" spans="1:1" x14ac:dyDescent="0.25">
      <c r="A225" s="71" t="e">
        <f t="shared" si="3"/>
        <v>#VALUE!</v>
      </c>
    </row>
    <row r="226" spans="1:1" x14ac:dyDescent="0.25">
      <c r="A226" s="71" t="e">
        <f t="shared" si="3"/>
        <v>#VALUE!</v>
      </c>
    </row>
    <row r="227" spans="1:1" x14ac:dyDescent="0.25">
      <c r="A227" s="71" t="e">
        <f t="shared" si="3"/>
        <v>#VALUE!</v>
      </c>
    </row>
    <row r="228" spans="1:1" x14ac:dyDescent="0.25">
      <c r="A228" s="71" t="e">
        <f t="shared" si="3"/>
        <v>#VALUE!</v>
      </c>
    </row>
    <row r="229" spans="1:1" x14ac:dyDescent="0.25">
      <c r="A229" s="71" t="e">
        <f t="shared" si="3"/>
        <v>#VALUE!</v>
      </c>
    </row>
    <row r="230" spans="1:1" x14ac:dyDescent="0.25">
      <c r="A230" s="71" t="e">
        <f t="shared" si="3"/>
        <v>#VALUE!</v>
      </c>
    </row>
    <row r="231" spans="1:1" x14ac:dyDescent="0.25">
      <c r="A231" s="71" t="e">
        <f t="shared" si="3"/>
        <v>#VALUE!</v>
      </c>
    </row>
    <row r="232" spans="1:1" x14ac:dyDescent="0.25">
      <c r="A232" s="71" t="e">
        <f t="shared" si="3"/>
        <v>#VALUE!</v>
      </c>
    </row>
    <row r="233" spans="1:1" x14ac:dyDescent="0.25">
      <c r="A233" s="71" t="e">
        <f t="shared" si="3"/>
        <v>#VALUE!</v>
      </c>
    </row>
    <row r="234" spans="1:1" x14ac:dyDescent="0.25">
      <c r="A234" s="71" t="e">
        <f t="shared" si="3"/>
        <v>#VALUE!</v>
      </c>
    </row>
    <row r="235" spans="1:1" x14ac:dyDescent="0.25">
      <c r="A235" s="71" t="e">
        <f t="shared" si="3"/>
        <v>#VALUE!</v>
      </c>
    </row>
    <row r="236" spans="1:1" x14ac:dyDescent="0.25">
      <c r="A236" s="71" t="e">
        <f t="shared" si="3"/>
        <v>#VALUE!</v>
      </c>
    </row>
    <row r="237" spans="1:1" x14ac:dyDescent="0.25">
      <c r="A237" s="71" t="e">
        <f t="shared" si="3"/>
        <v>#VALUE!</v>
      </c>
    </row>
    <row r="238" spans="1:1" x14ac:dyDescent="0.25">
      <c r="A238" s="71" t="e">
        <f t="shared" si="3"/>
        <v>#VALUE!</v>
      </c>
    </row>
    <row r="239" spans="1:1" x14ac:dyDescent="0.25">
      <c r="A239" s="71" t="e">
        <f t="shared" si="3"/>
        <v>#VALUE!</v>
      </c>
    </row>
    <row r="240" spans="1:1" x14ac:dyDescent="0.25">
      <c r="A240" s="71" t="e">
        <f t="shared" si="3"/>
        <v>#VALUE!</v>
      </c>
    </row>
    <row r="241" spans="1:1" x14ac:dyDescent="0.25">
      <c r="A241" s="71" t="e">
        <f t="shared" si="3"/>
        <v>#VALUE!</v>
      </c>
    </row>
    <row r="242" spans="1:1" x14ac:dyDescent="0.25">
      <c r="A242" s="71" t="e">
        <f t="shared" si="3"/>
        <v>#VALUE!</v>
      </c>
    </row>
    <row r="243" spans="1:1" x14ac:dyDescent="0.25">
      <c r="A243" s="71" t="e">
        <f t="shared" si="3"/>
        <v>#VALUE!</v>
      </c>
    </row>
    <row r="244" spans="1:1" x14ac:dyDescent="0.25">
      <c r="A244" s="71" t="e">
        <f t="shared" si="3"/>
        <v>#VALUE!</v>
      </c>
    </row>
    <row r="245" spans="1:1" x14ac:dyDescent="0.25">
      <c r="A245" s="71" t="e">
        <f t="shared" si="3"/>
        <v>#VALUE!</v>
      </c>
    </row>
    <row r="246" spans="1:1" x14ac:dyDescent="0.25">
      <c r="A246" s="71" t="e">
        <f t="shared" si="3"/>
        <v>#VALUE!</v>
      </c>
    </row>
    <row r="247" spans="1:1" x14ac:dyDescent="0.25">
      <c r="A247" s="71" t="e">
        <f t="shared" si="3"/>
        <v>#VALUE!</v>
      </c>
    </row>
    <row r="248" spans="1:1" x14ac:dyDescent="0.25">
      <c r="A248" s="71" t="e">
        <f t="shared" si="3"/>
        <v>#VALUE!</v>
      </c>
    </row>
    <row r="249" spans="1:1" x14ac:dyDescent="0.25">
      <c r="A249" s="71" t="e">
        <f t="shared" si="3"/>
        <v>#VALUE!</v>
      </c>
    </row>
    <row r="250" spans="1:1" x14ac:dyDescent="0.25">
      <c r="A250" s="71" t="e">
        <f t="shared" si="3"/>
        <v>#VALUE!</v>
      </c>
    </row>
    <row r="251" spans="1:1" x14ac:dyDescent="0.25">
      <c r="A251" s="71" t="e">
        <f t="shared" si="3"/>
        <v>#VALUE!</v>
      </c>
    </row>
    <row r="252" spans="1:1" x14ac:dyDescent="0.25">
      <c r="A252" s="71" t="e">
        <f t="shared" si="3"/>
        <v>#VALUE!</v>
      </c>
    </row>
    <row r="253" spans="1:1" x14ac:dyDescent="0.25">
      <c r="A253" s="71" t="e">
        <f t="shared" si="3"/>
        <v>#VALUE!</v>
      </c>
    </row>
    <row r="254" spans="1:1" x14ac:dyDescent="0.25">
      <c r="A254" s="71" t="e">
        <f t="shared" si="3"/>
        <v>#VALUE!</v>
      </c>
    </row>
    <row r="255" spans="1:1" x14ac:dyDescent="0.25">
      <c r="A255" s="71" t="e">
        <f t="shared" si="3"/>
        <v>#VALUE!</v>
      </c>
    </row>
    <row r="256" spans="1:1" x14ac:dyDescent="0.25">
      <c r="A256" s="71" t="e">
        <f t="shared" si="3"/>
        <v>#VALUE!</v>
      </c>
    </row>
    <row r="257" spans="1:1" x14ac:dyDescent="0.25">
      <c r="A257" s="71" t="e">
        <f t="shared" si="3"/>
        <v>#VALUE!</v>
      </c>
    </row>
    <row r="258" spans="1:1" x14ac:dyDescent="0.25">
      <c r="A258" s="71" t="e">
        <f t="shared" si="3"/>
        <v>#VALUE!</v>
      </c>
    </row>
    <row r="259" spans="1:1" x14ac:dyDescent="0.25">
      <c r="A259" s="71" t="e">
        <f t="shared" si="3"/>
        <v>#VALUE!</v>
      </c>
    </row>
    <row r="260" spans="1:1" x14ac:dyDescent="0.25">
      <c r="A260" s="71" t="e">
        <f t="shared" ref="A260:A323" si="4">DATEVALUE(TEXT(B260, "mm/dd/yy"))</f>
        <v>#VALUE!</v>
      </c>
    </row>
    <row r="261" spans="1:1" x14ac:dyDescent="0.25">
      <c r="A261" s="71" t="e">
        <f t="shared" si="4"/>
        <v>#VALUE!</v>
      </c>
    </row>
    <row r="262" spans="1:1" x14ac:dyDescent="0.25">
      <c r="A262" s="71" t="e">
        <f t="shared" si="4"/>
        <v>#VALUE!</v>
      </c>
    </row>
    <row r="263" spans="1:1" x14ac:dyDescent="0.25">
      <c r="A263" s="71" t="e">
        <f t="shared" si="4"/>
        <v>#VALUE!</v>
      </c>
    </row>
    <row r="264" spans="1:1" x14ac:dyDescent="0.25">
      <c r="A264" s="71" t="e">
        <f t="shared" si="4"/>
        <v>#VALUE!</v>
      </c>
    </row>
    <row r="265" spans="1:1" x14ac:dyDescent="0.25">
      <c r="A265" s="71" t="e">
        <f t="shared" si="4"/>
        <v>#VALUE!</v>
      </c>
    </row>
    <row r="266" spans="1:1" x14ac:dyDescent="0.25">
      <c r="A266" s="71" t="e">
        <f t="shared" si="4"/>
        <v>#VALUE!</v>
      </c>
    </row>
    <row r="267" spans="1:1" x14ac:dyDescent="0.25">
      <c r="A267" s="71" t="e">
        <f t="shared" si="4"/>
        <v>#VALUE!</v>
      </c>
    </row>
    <row r="268" spans="1:1" x14ac:dyDescent="0.25">
      <c r="A268" s="71" t="e">
        <f t="shared" si="4"/>
        <v>#VALUE!</v>
      </c>
    </row>
    <row r="269" spans="1:1" x14ac:dyDescent="0.25">
      <c r="A269" s="71" t="e">
        <f t="shared" si="4"/>
        <v>#VALUE!</v>
      </c>
    </row>
    <row r="270" spans="1:1" x14ac:dyDescent="0.25">
      <c r="A270" s="71" t="e">
        <f t="shared" si="4"/>
        <v>#VALUE!</v>
      </c>
    </row>
    <row r="271" spans="1:1" x14ac:dyDescent="0.25">
      <c r="A271" s="71" t="e">
        <f t="shared" si="4"/>
        <v>#VALUE!</v>
      </c>
    </row>
    <row r="272" spans="1:1" x14ac:dyDescent="0.25">
      <c r="A272" s="71" t="e">
        <f t="shared" si="4"/>
        <v>#VALUE!</v>
      </c>
    </row>
    <row r="273" spans="1:1" x14ac:dyDescent="0.25">
      <c r="A273" s="71" t="e">
        <f t="shared" si="4"/>
        <v>#VALUE!</v>
      </c>
    </row>
    <row r="274" spans="1:1" x14ac:dyDescent="0.25">
      <c r="A274" s="71" t="e">
        <f t="shared" si="4"/>
        <v>#VALUE!</v>
      </c>
    </row>
    <row r="275" spans="1:1" x14ac:dyDescent="0.25">
      <c r="A275" s="71" t="e">
        <f t="shared" si="4"/>
        <v>#VALUE!</v>
      </c>
    </row>
    <row r="276" spans="1:1" x14ac:dyDescent="0.25">
      <c r="A276" s="71" t="e">
        <f t="shared" si="4"/>
        <v>#VALUE!</v>
      </c>
    </row>
    <row r="277" spans="1:1" x14ac:dyDescent="0.25">
      <c r="A277" s="71" t="e">
        <f t="shared" si="4"/>
        <v>#VALUE!</v>
      </c>
    </row>
    <row r="278" spans="1:1" x14ac:dyDescent="0.25">
      <c r="A278" s="71" t="e">
        <f t="shared" si="4"/>
        <v>#VALUE!</v>
      </c>
    </row>
    <row r="279" spans="1:1" x14ac:dyDescent="0.25">
      <c r="A279" s="71" t="e">
        <f t="shared" si="4"/>
        <v>#VALUE!</v>
      </c>
    </row>
    <row r="280" spans="1:1" x14ac:dyDescent="0.25">
      <c r="A280" s="71" t="e">
        <f t="shared" si="4"/>
        <v>#VALUE!</v>
      </c>
    </row>
    <row r="281" spans="1:1" x14ac:dyDescent="0.25">
      <c r="A281" s="71" t="e">
        <f t="shared" si="4"/>
        <v>#VALUE!</v>
      </c>
    </row>
    <row r="282" spans="1:1" x14ac:dyDescent="0.25">
      <c r="A282" s="71" t="e">
        <f t="shared" si="4"/>
        <v>#VALUE!</v>
      </c>
    </row>
    <row r="283" spans="1:1" x14ac:dyDescent="0.25">
      <c r="A283" s="71" t="e">
        <f t="shared" si="4"/>
        <v>#VALUE!</v>
      </c>
    </row>
    <row r="284" spans="1:1" x14ac:dyDescent="0.25">
      <c r="A284" s="71" t="e">
        <f t="shared" si="4"/>
        <v>#VALUE!</v>
      </c>
    </row>
    <row r="285" spans="1:1" x14ac:dyDescent="0.25">
      <c r="A285" s="71" t="e">
        <f t="shared" si="4"/>
        <v>#VALUE!</v>
      </c>
    </row>
    <row r="286" spans="1:1" x14ac:dyDescent="0.25">
      <c r="A286" s="71" t="e">
        <f t="shared" si="4"/>
        <v>#VALUE!</v>
      </c>
    </row>
    <row r="287" spans="1:1" x14ac:dyDescent="0.25">
      <c r="A287" s="71" t="e">
        <f t="shared" si="4"/>
        <v>#VALUE!</v>
      </c>
    </row>
    <row r="288" spans="1:1" x14ac:dyDescent="0.25">
      <c r="A288" s="71" t="e">
        <f t="shared" si="4"/>
        <v>#VALUE!</v>
      </c>
    </row>
    <row r="289" spans="1:1" x14ac:dyDescent="0.25">
      <c r="A289" s="71" t="e">
        <f t="shared" si="4"/>
        <v>#VALUE!</v>
      </c>
    </row>
    <row r="290" spans="1:1" x14ac:dyDescent="0.25">
      <c r="A290" s="71" t="e">
        <f t="shared" si="4"/>
        <v>#VALUE!</v>
      </c>
    </row>
    <row r="291" spans="1:1" x14ac:dyDescent="0.25">
      <c r="A291" s="71" t="e">
        <f t="shared" si="4"/>
        <v>#VALUE!</v>
      </c>
    </row>
    <row r="292" spans="1:1" x14ac:dyDescent="0.25">
      <c r="A292" s="71" t="e">
        <f t="shared" si="4"/>
        <v>#VALUE!</v>
      </c>
    </row>
    <row r="293" spans="1:1" x14ac:dyDescent="0.25">
      <c r="A293" s="71" t="e">
        <f t="shared" si="4"/>
        <v>#VALUE!</v>
      </c>
    </row>
    <row r="294" spans="1:1" x14ac:dyDescent="0.25">
      <c r="A294" s="71" t="e">
        <f t="shared" si="4"/>
        <v>#VALUE!</v>
      </c>
    </row>
    <row r="295" spans="1:1" x14ac:dyDescent="0.25">
      <c r="A295" s="71" t="e">
        <f t="shared" si="4"/>
        <v>#VALUE!</v>
      </c>
    </row>
    <row r="296" spans="1:1" x14ac:dyDescent="0.25">
      <c r="A296" s="71" t="e">
        <f t="shared" si="4"/>
        <v>#VALUE!</v>
      </c>
    </row>
    <row r="297" spans="1:1" x14ac:dyDescent="0.25">
      <c r="A297" s="71" t="e">
        <f t="shared" si="4"/>
        <v>#VALUE!</v>
      </c>
    </row>
    <row r="298" spans="1:1" x14ac:dyDescent="0.25">
      <c r="A298" s="71" t="e">
        <f t="shared" si="4"/>
        <v>#VALUE!</v>
      </c>
    </row>
    <row r="299" spans="1:1" x14ac:dyDescent="0.25">
      <c r="A299" s="71" t="e">
        <f t="shared" si="4"/>
        <v>#VALUE!</v>
      </c>
    </row>
    <row r="300" spans="1:1" x14ac:dyDescent="0.25">
      <c r="A300" s="71" t="e">
        <f t="shared" si="4"/>
        <v>#VALUE!</v>
      </c>
    </row>
    <row r="301" spans="1:1" x14ac:dyDescent="0.25">
      <c r="A301" s="71" t="e">
        <f t="shared" si="4"/>
        <v>#VALUE!</v>
      </c>
    </row>
    <row r="302" spans="1:1" x14ac:dyDescent="0.25">
      <c r="A302" s="71" t="e">
        <f t="shared" si="4"/>
        <v>#VALUE!</v>
      </c>
    </row>
    <row r="303" spans="1:1" x14ac:dyDescent="0.25">
      <c r="A303" s="71" t="e">
        <f t="shared" si="4"/>
        <v>#VALUE!</v>
      </c>
    </row>
    <row r="304" spans="1:1" x14ac:dyDescent="0.25">
      <c r="A304" s="71" t="e">
        <f t="shared" si="4"/>
        <v>#VALUE!</v>
      </c>
    </row>
    <row r="305" spans="1:1" x14ac:dyDescent="0.25">
      <c r="A305" s="71" t="e">
        <f t="shared" si="4"/>
        <v>#VALUE!</v>
      </c>
    </row>
    <row r="306" spans="1:1" x14ac:dyDescent="0.25">
      <c r="A306" s="71" t="e">
        <f t="shared" si="4"/>
        <v>#VALUE!</v>
      </c>
    </row>
    <row r="307" spans="1:1" x14ac:dyDescent="0.25">
      <c r="A307" s="71" t="e">
        <f t="shared" si="4"/>
        <v>#VALUE!</v>
      </c>
    </row>
    <row r="308" spans="1:1" x14ac:dyDescent="0.25">
      <c r="A308" s="71" t="e">
        <f t="shared" si="4"/>
        <v>#VALUE!</v>
      </c>
    </row>
    <row r="309" spans="1:1" x14ac:dyDescent="0.25">
      <c r="A309" s="71" t="e">
        <f t="shared" si="4"/>
        <v>#VALUE!</v>
      </c>
    </row>
    <row r="310" spans="1:1" x14ac:dyDescent="0.25">
      <c r="A310" s="71" t="e">
        <f t="shared" si="4"/>
        <v>#VALUE!</v>
      </c>
    </row>
    <row r="311" spans="1:1" x14ac:dyDescent="0.25">
      <c r="A311" s="71" t="e">
        <f t="shared" si="4"/>
        <v>#VALUE!</v>
      </c>
    </row>
    <row r="312" spans="1:1" x14ac:dyDescent="0.25">
      <c r="A312" s="71" t="e">
        <f t="shared" si="4"/>
        <v>#VALUE!</v>
      </c>
    </row>
    <row r="313" spans="1:1" x14ac:dyDescent="0.25">
      <c r="A313" s="71" t="e">
        <f t="shared" si="4"/>
        <v>#VALUE!</v>
      </c>
    </row>
    <row r="314" spans="1:1" x14ac:dyDescent="0.25">
      <c r="A314" s="71" t="e">
        <f t="shared" si="4"/>
        <v>#VALUE!</v>
      </c>
    </row>
    <row r="315" spans="1:1" x14ac:dyDescent="0.25">
      <c r="A315" s="71" t="e">
        <f t="shared" si="4"/>
        <v>#VALUE!</v>
      </c>
    </row>
    <row r="316" spans="1:1" x14ac:dyDescent="0.25">
      <c r="A316" s="71" t="e">
        <f t="shared" si="4"/>
        <v>#VALUE!</v>
      </c>
    </row>
    <row r="317" spans="1:1" x14ac:dyDescent="0.25">
      <c r="A317" s="71" t="e">
        <f t="shared" si="4"/>
        <v>#VALUE!</v>
      </c>
    </row>
    <row r="318" spans="1:1" x14ac:dyDescent="0.25">
      <c r="A318" s="71" t="e">
        <f t="shared" si="4"/>
        <v>#VALUE!</v>
      </c>
    </row>
    <row r="319" spans="1:1" x14ac:dyDescent="0.25">
      <c r="A319" s="71" t="e">
        <f t="shared" si="4"/>
        <v>#VALUE!</v>
      </c>
    </row>
    <row r="320" spans="1:1" x14ac:dyDescent="0.25">
      <c r="A320" s="71" t="e">
        <f t="shared" si="4"/>
        <v>#VALUE!</v>
      </c>
    </row>
    <row r="321" spans="1:1" x14ac:dyDescent="0.25">
      <c r="A321" s="71" t="e">
        <f t="shared" si="4"/>
        <v>#VALUE!</v>
      </c>
    </row>
    <row r="322" spans="1:1" x14ac:dyDescent="0.25">
      <c r="A322" s="71" t="e">
        <f t="shared" si="4"/>
        <v>#VALUE!</v>
      </c>
    </row>
    <row r="323" spans="1:1" x14ac:dyDescent="0.25">
      <c r="A323" s="71" t="e">
        <f t="shared" si="4"/>
        <v>#VALUE!</v>
      </c>
    </row>
    <row r="324" spans="1:1" x14ac:dyDescent="0.25">
      <c r="A324" s="71" t="e">
        <f t="shared" ref="A324:A387" si="5">DATEVALUE(TEXT(B324, "mm/dd/yy"))</f>
        <v>#VALUE!</v>
      </c>
    </row>
    <row r="325" spans="1:1" x14ac:dyDescent="0.25">
      <c r="A325" s="71" t="e">
        <f t="shared" si="5"/>
        <v>#VALUE!</v>
      </c>
    </row>
    <row r="326" spans="1:1" x14ac:dyDescent="0.25">
      <c r="A326" s="71" t="e">
        <f t="shared" si="5"/>
        <v>#VALUE!</v>
      </c>
    </row>
    <row r="327" spans="1:1" x14ac:dyDescent="0.25">
      <c r="A327" s="71" t="e">
        <f t="shared" si="5"/>
        <v>#VALUE!</v>
      </c>
    </row>
    <row r="328" spans="1:1" x14ac:dyDescent="0.25">
      <c r="A328" s="71" t="e">
        <f t="shared" si="5"/>
        <v>#VALUE!</v>
      </c>
    </row>
    <row r="329" spans="1:1" x14ac:dyDescent="0.25">
      <c r="A329" s="71" t="e">
        <f t="shared" si="5"/>
        <v>#VALUE!</v>
      </c>
    </row>
    <row r="330" spans="1:1" x14ac:dyDescent="0.25">
      <c r="A330" s="71" t="e">
        <f t="shared" si="5"/>
        <v>#VALUE!</v>
      </c>
    </row>
    <row r="331" spans="1:1" x14ac:dyDescent="0.25">
      <c r="A331" s="71" t="e">
        <f t="shared" si="5"/>
        <v>#VALUE!</v>
      </c>
    </row>
    <row r="332" spans="1:1" x14ac:dyDescent="0.25">
      <c r="A332" s="71" t="e">
        <f t="shared" si="5"/>
        <v>#VALUE!</v>
      </c>
    </row>
    <row r="333" spans="1:1" x14ac:dyDescent="0.25">
      <c r="A333" s="71" t="e">
        <f t="shared" si="5"/>
        <v>#VALUE!</v>
      </c>
    </row>
    <row r="334" spans="1:1" x14ac:dyDescent="0.25">
      <c r="A334" s="71" t="e">
        <f t="shared" si="5"/>
        <v>#VALUE!</v>
      </c>
    </row>
    <row r="335" spans="1:1" x14ac:dyDescent="0.25">
      <c r="A335" s="71" t="e">
        <f t="shared" si="5"/>
        <v>#VALUE!</v>
      </c>
    </row>
    <row r="336" spans="1:1" x14ac:dyDescent="0.25">
      <c r="A336" s="71" t="e">
        <f t="shared" si="5"/>
        <v>#VALUE!</v>
      </c>
    </row>
    <row r="337" spans="1:1" x14ac:dyDescent="0.25">
      <c r="A337" s="71" t="e">
        <f t="shared" si="5"/>
        <v>#VALUE!</v>
      </c>
    </row>
    <row r="338" spans="1:1" x14ac:dyDescent="0.25">
      <c r="A338" s="71" t="e">
        <f t="shared" si="5"/>
        <v>#VALUE!</v>
      </c>
    </row>
    <row r="339" spans="1:1" x14ac:dyDescent="0.25">
      <c r="A339" s="71" t="e">
        <f t="shared" si="5"/>
        <v>#VALUE!</v>
      </c>
    </row>
    <row r="340" spans="1:1" x14ac:dyDescent="0.25">
      <c r="A340" s="71" t="e">
        <f t="shared" si="5"/>
        <v>#VALUE!</v>
      </c>
    </row>
    <row r="341" spans="1:1" x14ac:dyDescent="0.25">
      <c r="A341" s="71" t="e">
        <f t="shared" si="5"/>
        <v>#VALUE!</v>
      </c>
    </row>
    <row r="342" spans="1:1" x14ac:dyDescent="0.25">
      <c r="A342" s="71" t="e">
        <f t="shared" si="5"/>
        <v>#VALUE!</v>
      </c>
    </row>
    <row r="343" spans="1:1" x14ac:dyDescent="0.25">
      <c r="A343" s="71" t="e">
        <f t="shared" si="5"/>
        <v>#VALUE!</v>
      </c>
    </row>
    <row r="344" spans="1:1" x14ac:dyDescent="0.25">
      <c r="A344" s="71" t="e">
        <f t="shared" si="5"/>
        <v>#VALUE!</v>
      </c>
    </row>
    <row r="345" spans="1:1" x14ac:dyDescent="0.25">
      <c r="A345" s="71" t="e">
        <f t="shared" si="5"/>
        <v>#VALUE!</v>
      </c>
    </row>
    <row r="346" spans="1:1" x14ac:dyDescent="0.25">
      <c r="A346" s="71" t="e">
        <f t="shared" si="5"/>
        <v>#VALUE!</v>
      </c>
    </row>
    <row r="347" spans="1:1" x14ac:dyDescent="0.25">
      <c r="A347" s="71" t="e">
        <f t="shared" si="5"/>
        <v>#VALUE!</v>
      </c>
    </row>
    <row r="348" spans="1:1" x14ac:dyDescent="0.25">
      <c r="A348" s="71" t="e">
        <f t="shared" si="5"/>
        <v>#VALUE!</v>
      </c>
    </row>
    <row r="349" spans="1:1" x14ac:dyDescent="0.25">
      <c r="A349" s="71" t="e">
        <f t="shared" si="5"/>
        <v>#VALUE!</v>
      </c>
    </row>
    <row r="350" spans="1:1" x14ac:dyDescent="0.25">
      <c r="A350" s="71" t="e">
        <f t="shared" si="5"/>
        <v>#VALUE!</v>
      </c>
    </row>
    <row r="351" spans="1:1" x14ac:dyDescent="0.25">
      <c r="A351" s="71" t="e">
        <f t="shared" si="5"/>
        <v>#VALUE!</v>
      </c>
    </row>
    <row r="352" spans="1:1" x14ac:dyDescent="0.25">
      <c r="A352" s="71" t="e">
        <f t="shared" si="5"/>
        <v>#VALUE!</v>
      </c>
    </row>
    <row r="353" spans="1:1" x14ac:dyDescent="0.25">
      <c r="A353" s="71" t="e">
        <f t="shared" si="5"/>
        <v>#VALUE!</v>
      </c>
    </row>
    <row r="354" spans="1:1" x14ac:dyDescent="0.25">
      <c r="A354" s="71" t="e">
        <f t="shared" si="5"/>
        <v>#VALUE!</v>
      </c>
    </row>
    <row r="355" spans="1:1" x14ac:dyDescent="0.25">
      <c r="A355" s="71" t="e">
        <f t="shared" si="5"/>
        <v>#VALUE!</v>
      </c>
    </row>
    <row r="356" spans="1:1" x14ac:dyDescent="0.25">
      <c r="A356" s="71" t="e">
        <f t="shared" si="5"/>
        <v>#VALUE!</v>
      </c>
    </row>
    <row r="357" spans="1:1" x14ac:dyDescent="0.25">
      <c r="A357" s="71" t="e">
        <f t="shared" si="5"/>
        <v>#VALUE!</v>
      </c>
    </row>
    <row r="358" spans="1:1" x14ac:dyDescent="0.25">
      <c r="A358" s="71" t="e">
        <f t="shared" si="5"/>
        <v>#VALUE!</v>
      </c>
    </row>
    <row r="359" spans="1:1" x14ac:dyDescent="0.25">
      <c r="A359" s="71" t="e">
        <f t="shared" si="5"/>
        <v>#VALUE!</v>
      </c>
    </row>
    <row r="360" spans="1:1" x14ac:dyDescent="0.25">
      <c r="A360" s="71" t="e">
        <f t="shared" si="5"/>
        <v>#VALUE!</v>
      </c>
    </row>
    <row r="361" spans="1:1" x14ac:dyDescent="0.25">
      <c r="A361" s="71" t="e">
        <f t="shared" si="5"/>
        <v>#VALUE!</v>
      </c>
    </row>
    <row r="362" spans="1:1" x14ac:dyDescent="0.25">
      <c r="A362" s="71" t="e">
        <f t="shared" si="5"/>
        <v>#VALUE!</v>
      </c>
    </row>
    <row r="363" spans="1:1" x14ac:dyDescent="0.25">
      <c r="A363" s="71" t="e">
        <f t="shared" si="5"/>
        <v>#VALUE!</v>
      </c>
    </row>
    <row r="364" spans="1:1" x14ac:dyDescent="0.25">
      <c r="A364" s="71" t="e">
        <f t="shared" si="5"/>
        <v>#VALUE!</v>
      </c>
    </row>
    <row r="365" spans="1:1" x14ac:dyDescent="0.25">
      <c r="A365" s="71" t="e">
        <f t="shared" si="5"/>
        <v>#VALUE!</v>
      </c>
    </row>
    <row r="366" spans="1:1" x14ac:dyDescent="0.25">
      <c r="A366" s="71" t="e">
        <f t="shared" si="5"/>
        <v>#VALUE!</v>
      </c>
    </row>
    <row r="367" spans="1:1" x14ac:dyDescent="0.25">
      <c r="A367" s="71" t="e">
        <f t="shared" si="5"/>
        <v>#VALUE!</v>
      </c>
    </row>
    <row r="368" spans="1:1" x14ac:dyDescent="0.25">
      <c r="A368" s="71" t="e">
        <f t="shared" si="5"/>
        <v>#VALUE!</v>
      </c>
    </row>
    <row r="369" spans="1:1" x14ac:dyDescent="0.25">
      <c r="A369" s="71" t="e">
        <f t="shared" si="5"/>
        <v>#VALUE!</v>
      </c>
    </row>
    <row r="370" spans="1:1" x14ac:dyDescent="0.25">
      <c r="A370" s="71" t="e">
        <f t="shared" si="5"/>
        <v>#VALUE!</v>
      </c>
    </row>
    <row r="371" spans="1:1" x14ac:dyDescent="0.25">
      <c r="A371" s="71" t="e">
        <f t="shared" si="5"/>
        <v>#VALUE!</v>
      </c>
    </row>
    <row r="372" spans="1:1" x14ac:dyDescent="0.25">
      <c r="A372" s="71" t="e">
        <f t="shared" si="5"/>
        <v>#VALUE!</v>
      </c>
    </row>
    <row r="373" spans="1:1" x14ac:dyDescent="0.25">
      <c r="A373" s="71" t="e">
        <f t="shared" si="5"/>
        <v>#VALUE!</v>
      </c>
    </row>
    <row r="374" spans="1:1" x14ac:dyDescent="0.25">
      <c r="A374" s="71" t="e">
        <f t="shared" si="5"/>
        <v>#VALUE!</v>
      </c>
    </row>
    <row r="375" spans="1:1" x14ac:dyDescent="0.25">
      <c r="A375" s="71" t="e">
        <f t="shared" si="5"/>
        <v>#VALUE!</v>
      </c>
    </row>
    <row r="376" spans="1:1" x14ac:dyDescent="0.25">
      <c r="A376" s="71" t="e">
        <f t="shared" si="5"/>
        <v>#VALUE!</v>
      </c>
    </row>
    <row r="377" spans="1:1" x14ac:dyDescent="0.25">
      <c r="A377" s="71" t="e">
        <f t="shared" si="5"/>
        <v>#VALUE!</v>
      </c>
    </row>
    <row r="378" spans="1:1" x14ac:dyDescent="0.25">
      <c r="A378" s="71" t="e">
        <f t="shared" si="5"/>
        <v>#VALUE!</v>
      </c>
    </row>
    <row r="379" spans="1:1" x14ac:dyDescent="0.25">
      <c r="A379" s="71" t="e">
        <f t="shared" si="5"/>
        <v>#VALUE!</v>
      </c>
    </row>
    <row r="380" spans="1:1" x14ac:dyDescent="0.25">
      <c r="A380" s="71" t="e">
        <f t="shared" si="5"/>
        <v>#VALUE!</v>
      </c>
    </row>
    <row r="381" spans="1:1" x14ac:dyDescent="0.25">
      <c r="A381" s="71" t="e">
        <f t="shared" si="5"/>
        <v>#VALUE!</v>
      </c>
    </row>
    <row r="382" spans="1:1" x14ac:dyDescent="0.25">
      <c r="A382" s="71" t="e">
        <f t="shared" si="5"/>
        <v>#VALUE!</v>
      </c>
    </row>
    <row r="383" spans="1:1" x14ac:dyDescent="0.25">
      <c r="A383" s="71" t="e">
        <f t="shared" si="5"/>
        <v>#VALUE!</v>
      </c>
    </row>
    <row r="384" spans="1:1" x14ac:dyDescent="0.25">
      <c r="A384" s="71" t="e">
        <f t="shared" si="5"/>
        <v>#VALUE!</v>
      </c>
    </row>
    <row r="385" spans="1:1" x14ac:dyDescent="0.25">
      <c r="A385" s="71" t="e">
        <f t="shared" si="5"/>
        <v>#VALUE!</v>
      </c>
    </row>
    <row r="386" spans="1:1" x14ac:dyDescent="0.25">
      <c r="A386" s="71" t="e">
        <f t="shared" si="5"/>
        <v>#VALUE!</v>
      </c>
    </row>
    <row r="387" spans="1:1" x14ac:dyDescent="0.25">
      <c r="A387" s="71" t="e">
        <f t="shared" si="5"/>
        <v>#VALUE!</v>
      </c>
    </row>
    <row r="388" spans="1:1" x14ac:dyDescent="0.25">
      <c r="A388" s="71" t="e">
        <f t="shared" ref="A388:A451" si="6">DATEVALUE(TEXT(B388, "mm/dd/yy"))</f>
        <v>#VALUE!</v>
      </c>
    </row>
    <row r="389" spans="1:1" x14ac:dyDescent="0.25">
      <c r="A389" s="71" t="e">
        <f t="shared" si="6"/>
        <v>#VALUE!</v>
      </c>
    </row>
    <row r="390" spans="1:1" x14ac:dyDescent="0.25">
      <c r="A390" s="71" t="e">
        <f t="shared" si="6"/>
        <v>#VALUE!</v>
      </c>
    </row>
    <row r="391" spans="1:1" x14ac:dyDescent="0.25">
      <c r="A391" s="71" t="e">
        <f t="shared" si="6"/>
        <v>#VALUE!</v>
      </c>
    </row>
    <row r="392" spans="1:1" x14ac:dyDescent="0.25">
      <c r="A392" s="71" t="e">
        <f t="shared" si="6"/>
        <v>#VALUE!</v>
      </c>
    </row>
    <row r="393" spans="1:1" x14ac:dyDescent="0.25">
      <c r="A393" s="71" t="e">
        <f t="shared" si="6"/>
        <v>#VALUE!</v>
      </c>
    </row>
    <row r="394" spans="1:1" x14ac:dyDescent="0.25">
      <c r="A394" s="71" t="e">
        <f t="shared" si="6"/>
        <v>#VALUE!</v>
      </c>
    </row>
    <row r="395" spans="1:1" x14ac:dyDescent="0.25">
      <c r="A395" s="71" t="e">
        <f t="shared" si="6"/>
        <v>#VALUE!</v>
      </c>
    </row>
    <row r="396" spans="1:1" x14ac:dyDescent="0.25">
      <c r="A396" s="71" t="e">
        <f t="shared" si="6"/>
        <v>#VALUE!</v>
      </c>
    </row>
    <row r="397" spans="1:1" x14ac:dyDescent="0.25">
      <c r="A397" s="71" t="e">
        <f t="shared" si="6"/>
        <v>#VALUE!</v>
      </c>
    </row>
    <row r="398" spans="1:1" x14ac:dyDescent="0.25">
      <c r="A398" s="71" t="e">
        <f t="shared" si="6"/>
        <v>#VALUE!</v>
      </c>
    </row>
    <row r="399" spans="1:1" x14ac:dyDescent="0.25">
      <c r="A399" s="71" t="e">
        <f t="shared" si="6"/>
        <v>#VALUE!</v>
      </c>
    </row>
    <row r="400" spans="1:1" x14ac:dyDescent="0.25">
      <c r="A400" s="71" t="e">
        <f t="shared" si="6"/>
        <v>#VALUE!</v>
      </c>
    </row>
    <row r="401" spans="1:1" x14ac:dyDescent="0.25">
      <c r="A401" s="71" t="e">
        <f t="shared" si="6"/>
        <v>#VALUE!</v>
      </c>
    </row>
    <row r="402" spans="1:1" x14ac:dyDescent="0.25">
      <c r="A402" s="71" t="e">
        <f t="shared" si="6"/>
        <v>#VALUE!</v>
      </c>
    </row>
    <row r="403" spans="1:1" x14ac:dyDescent="0.25">
      <c r="A403" s="71" t="e">
        <f t="shared" si="6"/>
        <v>#VALUE!</v>
      </c>
    </row>
    <row r="404" spans="1:1" x14ac:dyDescent="0.25">
      <c r="A404" s="71" t="e">
        <f t="shared" si="6"/>
        <v>#VALUE!</v>
      </c>
    </row>
    <row r="405" spans="1:1" x14ac:dyDescent="0.25">
      <c r="A405" s="71" t="e">
        <f t="shared" si="6"/>
        <v>#VALUE!</v>
      </c>
    </row>
    <row r="406" spans="1:1" x14ac:dyDescent="0.25">
      <c r="A406" s="71" t="e">
        <f t="shared" si="6"/>
        <v>#VALUE!</v>
      </c>
    </row>
    <row r="407" spans="1:1" x14ac:dyDescent="0.25">
      <c r="A407" s="71" t="e">
        <f t="shared" si="6"/>
        <v>#VALUE!</v>
      </c>
    </row>
    <row r="408" spans="1:1" x14ac:dyDescent="0.25">
      <c r="A408" s="71" t="e">
        <f t="shared" si="6"/>
        <v>#VALUE!</v>
      </c>
    </row>
    <row r="409" spans="1:1" x14ac:dyDescent="0.25">
      <c r="A409" s="71" t="e">
        <f t="shared" si="6"/>
        <v>#VALUE!</v>
      </c>
    </row>
    <row r="410" spans="1:1" x14ac:dyDescent="0.25">
      <c r="A410" s="71" t="e">
        <f t="shared" si="6"/>
        <v>#VALUE!</v>
      </c>
    </row>
    <row r="411" spans="1:1" x14ac:dyDescent="0.25">
      <c r="A411" s="71" t="e">
        <f t="shared" si="6"/>
        <v>#VALUE!</v>
      </c>
    </row>
    <row r="412" spans="1:1" x14ac:dyDescent="0.25">
      <c r="A412" s="71" t="e">
        <f t="shared" si="6"/>
        <v>#VALUE!</v>
      </c>
    </row>
    <row r="413" spans="1:1" x14ac:dyDescent="0.25">
      <c r="A413" s="71" t="e">
        <f t="shared" si="6"/>
        <v>#VALUE!</v>
      </c>
    </row>
    <row r="414" spans="1:1" x14ac:dyDescent="0.25">
      <c r="A414" s="71" t="e">
        <f t="shared" si="6"/>
        <v>#VALUE!</v>
      </c>
    </row>
    <row r="415" spans="1:1" x14ac:dyDescent="0.25">
      <c r="A415" s="71" t="e">
        <f t="shared" si="6"/>
        <v>#VALUE!</v>
      </c>
    </row>
    <row r="416" spans="1:1" x14ac:dyDescent="0.25">
      <c r="A416" s="71" t="e">
        <f t="shared" si="6"/>
        <v>#VALUE!</v>
      </c>
    </row>
    <row r="417" spans="1:1" x14ac:dyDescent="0.25">
      <c r="A417" s="71" t="e">
        <f t="shared" si="6"/>
        <v>#VALUE!</v>
      </c>
    </row>
    <row r="418" spans="1:1" x14ac:dyDescent="0.25">
      <c r="A418" s="71" t="e">
        <f t="shared" si="6"/>
        <v>#VALUE!</v>
      </c>
    </row>
    <row r="419" spans="1:1" x14ac:dyDescent="0.25">
      <c r="A419" s="71" t="e">
        <f t="shared" si="6"/>
        <v>#VALUE!</v>
      </c>
    </row>
    <row r="420" spans="1:1" x14ac:dyDescent="0.25">
      <c r="A420" s="71" t="e">
        <f t="shared" si="6"/>
        <v>#VALUE!</v>
      </c>
    </row>
    <row r="421" spans="1:1" x14ac:dyDescent="0.25">
      <c r="A421" s="71" t="e">
        <f t="shared" si="6"/>
        <v>#VALUE!</v>
      </c>
    </row>
    <row r="422" spans="1:1" x14ac:dyDescent="0.25">
      <c r="A422" s="71" t="e">
        <f t="shared" si="6"/>
        <v>#VALUE!</v>
      </c>
    </row>
    <row r="423" spans="1:1" x14ac:dyDescent="0.25">
      <c r="A423" s="71" t="e">
        <f t="shared" si="6"/>
        <v>#VALUE!</v>
      </c>
    </row>
    <row r="424" spans="1:1" x14ac:dyDescent="0.25">
      <c r="A424" s="71" t="e">
        <f t="shared" si="6"/>
        <v>#VALUE!</v>
      </c>
    </row>
    <row r="425" spans="1:1" x14ac:dyDescent="0.25">
      <c r="A425" s="71" t="e">
        <f t="shared" si="6"/>
        <v>#VALUE!</v>
      </c>
    </row>
    <row r="426" spans="1:1" x14ac:dyDescent="0.25">
      <c r="A426" s="71" t="e">
        <f t="shared" si="6"/>
        <v>#VALUE!</v>
      </c>
    </row>
    <row r="427" spans="1:1" x14ac:dyDescent="0.25">
      <c r="A427" s="71" t="e">
        <f t="shared" si="6"/>
        <v>#VALUE!</v>
      </c>
    </row>
    <row r="428" spans="1:1" x14ac:dyDescent="0.25">
      <c r="A428" s="71" t="e">
        <f t="shared" si="6"/>
        <v>#VALUE!</v>
      </c>
    </row>
    <row r="429" spans="1:1" x14ac:dyDescent="0.25">
      <c r="A429" s="71" t="e">
        <f t="shared" si="6"/>
        <v>#VALUE!</v>
      </c>
    </row>
    <row r="430" spans="1:1" x14ac:dyDescent="0.25">
      <c r="A430" s="71" t="e">
        <f t="shared" si="6"/>
        <v>#VALUE!</v>
      </c>
    </row>
    <row r="431" spans="1:1" x14ac:dyDescent="0.25">
      <c r="A431" s="71" t="e">
        <f t="shared" si="6"/>
        <v>#VALUE!</v>
      </c>
    </row>
    <row r="432" spans="1:1" x14ac:dyDescent="0.25">
      <c r="A432" s="71" t="e">
        <f t="shared" si="6"/>
        <v>#VALUE!</v>
      </c>
    </row>
    <row r="433" spans="1:1" x14ac:dyDescent="0.25">
      <c r="A433" s="71" t="e">
        <f t="shared" si="6"/>
        <v>#VALUE!</v>
      </c>
    </row>
    <row r="434" spans="1:1" x14ac:dyDescent="0.25">
      <c r="A434" s="71" t="e">
        <f t="shared" si="6"/>
        <v>#VALUE!</v>
      </c>
    </row>
    <row r="435" spans="1:1" x14ac:dyDescent="0.25">
      <c r="A435" s="71" t="e">
        <f t="shared" si="6"/>
        <v>#VALUE!</v>
      </c>
    </row>
    <row r="436" spans="1:1" x14ac:dyDescent="0.25">
      <c r="A436" s="71" t="e">
        <f t="shared" si="6"/>
        <v>#VALUE!</v>
      </c>
    </row>
    <row r="437" spans="1:1" x14ac:dyDescent="0.25">
      <c r="A437" s="71" t="e">
        <f t="shared" si="6"/>
        <v>#VALUE!</v>
      </c>
    </row>
    <row r="438" spans="1:1" x14ac:dyDescent="0.25">
      <c r="A438" s="71" t="e">
        <f t="shared" si="6"/>
        <v>#VALUE!</v>
      </c>
    </row>
    <row r="439" spans="1:1" x14ac:dyDescent="0.25">
      <c r="A439" s="71" t="e">
        <f t="shared" si="6"/>
        <v>#VALUE!</v>
      </c>
    </row>
    <row r="440" spans="1:1" x14ac:dyDescent="0.25">
      <c r="A440" s="71" t="e">
        <f t="shared" si="6"/>
        <v>#VALUE!</v>
      </c>
    </row>
    <row r="441" spans="1:1" x14ac:dyDescent="0.25">
      <c r="A441" s="71" t="e">
        <f t="shared" si="6"/>
        <v>#VALUE!</v>
      </c>
    </row>
    <row r="442" spans="1:1" x14ac:dyDescent="0.25">
      <c r="A442" s="71" t="e">
        <f t="shared" si="6"/>
        <v>#VALUE!</v>
      </c>
    </row>
    <row r="443" spans="1:1" x14ac:dyDescent="0.25">
      <c r="A443" s="71" t="e">
        <f t="shared" si="6"/>
        <v>#VALUE!</v>
      </c>
    </row>
    <row r="444" spans="1:1" x14ac:dyDescent="0.25">
      <c r="A444" s="71" t="e">
        <f t="shared" si="6"/>
        <v>#VALUE!</v>
      </c>
    </row>
    <row r="445" spans="1:1" x14ac:dyDescent="0.25">
      <c r="A445" s="71" t="e">
        <f t="shared" si="6"/>
        <v>#VALUE!</v>
      </c>
    </row>
    <row r="446" spans="1:1" x14ac:dyDescent="0.25">
      <c r="A446" s="71" t="e">
        <f t="shared" si="6"/>
        <v>#VALUE!</v>
      </c>
    </row>
    <row r="447" spans="1:1" x14ac:dyDescent="0.25">
      <c r="A447" s="71" t="e">
        <f t="shared" si="6"/>
        <v>#VALUE!</v>
      </c>
    </row>
    <row r="448" spans="1:1" x14ac:dyDescent="0.25">
      <c r="A448" s="71" t="e">
        <f t="shared" si="6"/>
        <v>#VALUE!</v>
      </c>
    </row>
    <row r="449" spans="1:1" x14ac:dyDescent="0.25">
      <c r="A449" s="71" t="e">
        <f t="shared" si="6"/>
        <v>#VALUE!</v>
      </c>
    </row>
    <row r="450" spans="1:1" x14ac:dyDescent="0.25">
      <c r="A450" s="71" t="e">
        <f t="shared" si="6"/>
        <v>#VALUE!</v>
      </c>
    </row>
    <row r="451" spans="1:1" x14ac:dyDescent="0.25">
      <c r="A451" s="71" t="e">
        <f t="shared" si="6"/>
        <v>#VALUE!</v>
      </c>
    </row>
    <row r="467" spans="5:31" x14ac:dyDescent="0.25">
      <c r="E467">
        <v>1282011</v>
      </c>
      <c r="F467">
        <v>37034.285474536999</v>
      </c>
      <c r="G467" t="s">
        <v>727</v>
      </c>
      <c r="H467" t="s">
        <v>648</v>
      </c>
      <c r="I467" t="s">
        <v>649</v>
      </c>
      <c r="K467" t="s">
        <v>650</v>
      </c>
      <c r="L467" t="s">
        <v>690</v>
      </c>
      <c r="M467">
        <v>29084</v>
      </c>
      <c r="N467" t="s">
        <v>372</v>
      </c>
      <c r="O467">
        <v>50</v>
      </c>
      <c r="R467" t="s">
        <v>653</v>
      </c>
      <c r="S467" t="s">
        <v>654</v>
      </c>
      <c r="T467">
        <v>35.25</v>
      </c>
      <c r="U467" t="s">
        <v>373</v>
      </c>
      <c r="V467" t="s">
        <v>710</v>
      </c>
      <c r="W467" t="s">
        <v>711</v>
      </c>
      <c r="X467" t="s">
        <v>658</v>
      </c>
      <c r="Y467" t="s">
        <v>659</v>
      </c>
      <c r="Z467" t="s">
        <v>660</v>
      </c>
      <c r="AB467">
        <v>619001.1</v>
      </c>
      <c r="AC467">
        <v>3246</v>
      </c>
      <c r="AD467">
        <v>37036.875</v>
      </c>
      <c r="AE467">
        <v>37042.875</v>
      </c>
    </row>
    <row r="468" spans="5:31" x14ac:dyDescent="0.25">
      <c r="E468">
        <v>1282015</v>
      </c>
      <c r="F468">
        <v>37034.286435185197</v>
      </c>
      <c r="G468" t="s">
        <v>704</v>
      </c>
      <c r="H468" t="s">
        <v>648</v>
      </c>
      <c r="I468" t="s">
        <v>649</v>
      </c>
      <c r="K468" t="s">
        <v>650</v>
      </c>
      <c r="L468" t="s">
        <v>690</v>
      </c>
      <c r="M468">
        <v>29082</v>
      </c>
      <c r="N468" t="s">
        <v>374</v>
      </c>
      <c r="O468">
        <v>50</v>
      </c>
      <c r="R468" t="s">
        <v>653</v>
      </c>
      <c r="S468" t="s">
        <v>654</v>
      </c>
      <c r="T468">
        <v>45.25</v>
      </c>
      <c r="U468" t="s">
        <v>375</v>
      </c>
      <c r="V468" t="s">
        <v>693</v>
      </c>
      <c r="W468" t="s">
        <v>706</v>
      </c>
      <c r="X468" t="s">
        <v>658</v>
      </c>
      <c r="Y468" t="s">
        <v>659</v>
      </c>
      <c r="Z468" t="s">
        <v>660</v>
      </c>
      <c r="AA468">
        <v>96021791</v>
      </c>
      <c r="AB468">
        <v>619006.1</v>
      </c>
      <c r="AC468">
        <v>64168</v>
      </c>
      <c r="AD468">
        <v>37035.875</v>
      </c>
      <c r="AE468">
        <v>37035.875</v>
      </c>
    </row>
    <row r="469" spans="5:31" x14ac:dyDescent="0.25">
      <c r="E469">
        <v>1282037</v>
      </c>
      <c r="F469">
        <v>37034.2913541667</v>
      </c>
      <c r="G469" t="s">
        <v>727</v>
      </c>
      <c r="H469" t="s">
        <v>648</v>
      </c>
      <c r="I469" t="s">
        <v>649</v>
      </c>
      <c r="K469" t="s">
        <v>650</v>
      </c>
      <c r="L469" t="s">
        <v>690</v>
      </c>
      <c r="M469">
        <v>29086</v>
      </c>
      <c r="N469" t="s">
        <v>376</v>
      </c>
      <c r="O469">
        <v>50</v>
      </c>
      <c r="R469" t="s">
        <v>653</v>
      </c>
      <c r="S469" t="s">
        <v>654</v>
      </c>
      <c r="T469">
        <v>32.25</v>
      </c>
      <c r="U469" t="s">
        <v>373</v>
      </c>
      <c r="V469" t="s">
        <v>710</v>
      </c>
      <c r="W469" t="s">
        <v>711</v>
      </c>
      <c r="X469" t="s">
        <v>658</v>
      </c>
      <c r="Y469" t="s">
        <v>659</v>
      </c>
      <c r="Z469" t="s">
        <v>660</v>
      </c>
      <c r="AB469">
        <v>619027.1</v>
      </c>
      <c r="AC469">
        <v>3246</v>
      </c>
      <c r="AD469">
        <v>37036.875</v>
      </c>
      <c r="AE469">
        <v>37036.875</v>
      </c>
    </row>
    <row r="470" spans="5:31" x14ac:dyDescent="0.25">
      <c r="E470">
        <v>1282038</v>
      </c>
      <c r="F470">
        <v>37034.291469907403</v>
      </c>
      <c r="G470" t="s">
        <v>727</v>
      </c>
      <c r="H470" t="s">
        <v>648</v>
      </c>
      <c r="I470" t="s">
        <v>649</v>
      </c>
      <c r="K470" t="s">
        <v>650</v>
      </c>
      <c r="L470" t="s">
        <v>690</v>
      </c>
      <c r="M470">
        <v>29086</v>
      </c>
      <c r="N470" t="s">
        <v>376</v>
      </c>
      <c r="O470">
        <v>50</v>
      </c>
      <c r="R470" t="s">
        <v>653</v>
      </c>
      <c r="S470" t="s">
        <v>654</v>
      </c>
      <c r="T470">
        <v>32</v>
      </c>
      <c r="U470" t="s">
        <v>373</v>
      </c>
      <c r="V470" t="s">
        <v>710</v>
      </c>
      <c r="W470" t="s">
        <v>711</v>
      </c>
      <c r="X470" t="s">
        <v>658</v>
      </c>
      <c r="Y470" t="s">
        <v>659</v>
      </c>
      <c r="Z470" t="s">
        <v>660</v>
      </c>
      <c r="AB470">
        <v>619028.1</v>
      </c>
      <c r="AC470">
        <v>3246</v>
      </c>
      <c r="AD470">
        <v>37036.875</v>
      </c>
      <c r="AE470">
        <v>37036.875</v>
      </c>
    </row>
    <row r="471" spans="5:31" x14ac:dyDescent="0.25">
      <c r="E471">
        <v>1282889</v>
      </c>
      <c r="F471">
        <v>37034.347905092603</v>
      </c>
      <c r="G471" t="s">
        <v>869</v>
      </c>
      <c r="H471" t="s">
        <v>648</v>
      </c>
      <c r="I471" t="s">
        <v>649</v>
      </c>
      <c r="K471" t="s">
        <v>650</v>
      </c>
      <c r="L471" t="s">
        <v>651</v>
      </c>
      <c r="M471">
        <v>40715</v>
      </c>
      <c r="N471" t="s">
        <v>377</v>
      </c>
      <c r="O471">
        <v>25</v>
      </c>
      <c r="R471" t="s">
        <v>653</v>
      </c>
      <c r="S471" t="s">
        <v>654</v>
      </c>
      <c r="T471">
        <v>426</v>
      </c>
      <c r="U471" t="s">
        <v>378</v>
      </c>
      <c r="V471" t="s">
        <v>11</v>
      </c>
      <c r="W471" t="s">
        <v>657</v>
      </c>
      <c r="X471" t="s">
        <v>658</v>
      </c>
      <c r="Y471" t="s">
        <v>659</v>
      </c>
      <c r="Z471" t="s">
        <v>660</v>
      </c>
      <c r="AB471">
        <v>619326.1</v>
      </c>
      <c r="AC471">
        <v>69121</v>
      </c>
      <c r="AD471">
        <v>37104.875</v>
      </c>
      <c r="AE471">
        <v>37134.875</v>
      </c>
    </row>
    <row r="472" spans="5:31" x14ac:dyDescent="0.25">
      <c r="E472">
        <v>1283153</v>
      </c>
      <c r="F472">
        <v>37034.356724537</v>
      </c>
      <c r="G472" t="s">
        <v>707</v>
      </c>
      <c r="H472" t="s">
        <v>238</v>
      </c>
      <c r="I472" t="s">
        <v>649</v>
      </c>
      <c r="K472" t="s">
        <v>650</v>
      </c>
      <c r="L472" t="s">
        <v>59</v>
      </c>
      <c r="M472">
        <v>34839</v>
      </c>
      <c r="N472" t="s">
        <v>379</v>
      </c>
      <c r="P472">
        <v>50</v>
      </c>
      <c r="R472" t="s">
        <v>653</v>
      </c>
      <c r="S472" t="s">
        <v>654</v>
      </c>
      <c r="T472">
        <v>40.5</v>
      </c>
      <c r="U472" t="s">
        <v>297</v>
      </c>
      <c r="V472" t="s">
        <v>94</v>
      </c>
      <c r="W472" t="s">
        <v>95</v>
      </c>
      <c r="X472" t="s">
        <v>658</v>
      </c>
      <c r="Y472" t="s">
        <v>659</v>
      </c>
      <c r="Z472" t="s">
        <v>660</v>
      </c>
      <c r="AA472">
        <v>96009016</v>
      </c>
      <c r="AB472">
        <v>619389.1</v>
      </c>
      <c r="AC472">
        <v>18</v>
      </c>
      <c r="AD472">
        <v>37257</v>
      </c>
      <c r="AE472">
        <v>37315</v>
      </c>
    </row>
    <row r="473" spans="5:31" x14ac:dyDescent="0.25">
      <c r="E473">
        <v>1283297</v>
      </c>
      <c r="F473">
        <v>37034.359583333302</v>
      </c>
      <c r="G473" t="s">
        <v>79</v>
      </c>
      <c r="H473" t="s">
        <v>734</v>
      </c>
      <c r="I473" t="s">
        <v>649</v>
      </c>
      <c r="K473" t="s">
        <v>650</v>
      </c>
      <c r="L473" t="s">
        <v>690</v>
      </c>
      <c r="M473">
        <v>26116</v>
      </c>
      <c r="N473" t="s">
        <v>380</v>
      </c>
      <c r="P473">
        <v>50</v>
      </c>
      <c r="R473" t="s">
        <v>653</v>
      </c>
      <c r="S473" t="s">
        <v>654</v>
      </c>
      <c r="T473">
        <v>55.5</v>
      </c>
      <c r="U473" t="s">
        <v>766</v>
      </c>
      <c r="V473" t="s">
        <v>739</v>
      </c>
      <c r="W473" t="s">
        <v>740</v>
      </c>
      <c r="X473" t="s">
        <v>658</v>
      </c>
      <c r="Y473" t="s">
        <v>659</v>
      </c>
      <c r="Z473" t="s">
        <v>660</v>
      </c>
      <c r="AB473">
        <v>619410.1</v>
      </c>
      <c r="AC473">
        <v>27457</v>
      </c>
      <c r="AD473">
        <v>37408.715972222199</v>
      </c>
      <c r="AE473">
        <v>37437.715972222199</v>
      </c>
    </row>
    <row r="474" spans="5:31" x14ac:dyDescent="0.25">
      <c r="E474">
        <v>1284795</v>
      </c>
      <c r="F474">
        <v>37034.393333333297</v>
      </c>
      <c r="G474" t="s">
        <v>719</v>
      </c>
      <c r="H474" t="s">
        <v>648</v>
      </c>
      <c r="I474" t="s">
        <v>649</v>
      </c>
      <c r="K474" t="s">
        <v>650</v>
      </c>
      <c r="L474" t="s">
        <v>651</v>
      </c>
      <c r="M474">
        <v>40719</v>
      </c>
      <c r="N474" t="s">
        <v>10</v>
      </c>
      <c r="O474">
        <v>25</v>
      </c>
      <c r="R474" t="s">
        <v>653</v>
      </c>
      <c r="S474" t="s">
        <v>654</v>
      </c>
      <c r="T474">
        <v>237</v>
      </c>
      <c r="U474" t="s">
        <v>378</v>
      </c>
      <c r="V474" t="s">
        <v>11</v>
      </c>
      <c r="W474" t="s">
        <v>657</v>
      </c>
      <c r="X474" t="s">
        <v>658</v>
      </c>
      <c r="Y474" t="s">
        <v>659</v>
      </c>
      <c r="Z474" t="s">
        <v>660</v>
      </c>
      <c r="AA474">
        <v>96057469</v>
      </c>
      <c r="AB474">
        <v>619578.1</v>
      </c>
      <c r="AC474">
        <v>53350</v>
      </c>
      <c r="AD474">
        <v>37135.875</v>
      </c>
      <c r="AE474">
        <v>37164.875</v>
      </c>
    </row>
    <row r="475" spans="5:31" x14ac:dyDescent="0.25">
      <c r="E475">
        <v>1284914</v>
      </c>
      <c r="F475">
        <v>37034.397291666697</v>
      </c>
      <c r="G475" t="s">
        <v>717</v>
      </c>
      <c r="H475" t="s">
        <v>734</v>
      </c>
      <c r="I475" t="s">
        <v>649</v>
      </c>
      <c r="K475" t="s">
        <v>650</v>
      </c>
      <c r="L475" t="s">
        <v>690</v>
      </c>
      <c r="M475">
        <v>7474</v>
      </c>
      <c r="N475" t="s">
        <v>832</v>
      </c>
      <c r="O475">
        <v>50</v>
      </c>
      <c r="R475" t="s">
        <v>653</v>
      </c>
      <c r="S475" t="s">
        <v>654</v>
      </c>
      <c r="T475">
        <v>83</v>
      </c>
      <c r="U475" t="s">
        <v>781</v>
      </c>
      <c r="V475" t="s">
        <v>848</v>
      </c>
      <c r="W475" t="s">
        <v>694</v>
      </c>
      <c r="X475" t="s">
        <v>658</v>
      </c>
      <c r="Y475" t="s">
        <v>659</v>
      </c>
      <c r="Z475" t="s">
        <v>660</v>
      </c>
      <c r="AA475">
        <v>96006417</v>
      </c>
      <c r="AB475">
        <v>619605.1</v>
      </c>
      <c r="AC475">
        <v>56264</v>
      </c>
      <c r="AD475">
        <v>37073.715972222199</v>
      </c>
      <c r="AE475">
        <v>37134.715972222199</v>
      </c>
    </row>
    <row r="476" spans="5:31" x14ac:dyDescent="0.25">
      <c r="E476">
        <v>1285018</v>
      </c>
      <c r="F476">
        <v>37034.399618055599</v>
      </c>
      <c r="G476" t="s">
        <v>719</v>
      </c>
      <c r="H476" t="s">
        <v>648</v>
      </c>
      <c r="I476" t="s">
        <v>649</v>
      </c>
      <c r="K476" t="s">
        <v>650</v>
      </c>
      <c r="L476" t="s">
        <v>651</v>
      </c>
      <c r="M476">
        <v>40719</v>
      </c>
      <c r="N476" t="s">
        <v>10</v>
      </c>
      <c r="O476">
        <v>25</v>
      </c>
      <c r="R476" t="s">
        <v>653</v>
      </c>
      <c r="S476" t="s">
        <v>654</v>
      </c>
      <c r="T476">
        <v>230</v>
      </c>
      <c r="U476" t="s">
        <v>378</v>
      </c>
      <c r="V476" t="s">
        <v>11</v>
      </c>
      <c r="W476" t="s">
        <v>657</v>
      </c>
      <c r="X476" t="s">
        <v>658</v>
      </c>
      <c r="Y476" t="s">
        <v>659</v>
      </c>
      <c r="Z476" t="s">
        <v>660</v>
      </c>
      <c r="AA476">
        <v>96057469</v>
      </c>
      <c r="AB476">
        <v>619616.1</v>
      </c>
      <c r="AC476">
        <v>53350</v>
      </c>
      <c r="AD476">
        <v>37135.875</v>
      </c>
      <c r="AE476">
        <v>37164.875</v>
      </c>
    </row>
    <row r="477" spans="5:31" x14ac:dyDescent="0.25">
      <c r="E477">
        <v>1285549</v>
      </c>
      <c r="F477">
        <v>37034.421388888899</v>
      </c>
      <c r="G477" t="s">
        <v>719</v>
      </c>
      <c r="H477" t="s">
        <v>734</v>
      </c>
      <c r="I477" t="s">
        <v>649</v>
      </c>
      <c r="K477" t="s">
        <v>679</v>
      </c>
      <c r="L477" t="s">
        <v>680</v>
      </c>
      <c r="M477">
        <v>36165</v>
      </c>
      <c r="N477" t="s">
        <v>381</v>
      </c>
      <c r="P477">
        <v>25000</v>
      </c>
      <c r="R477" t="s">
        <v>682</v>
      </c>
      <c r="S477" t="s">
        <v>654</v>
      </c>
      <c r="T477">
        <v>-7.2499999999999995E-2</v>
      </c>
      <c r="U477" t="s">
        <v>925</v>
      </c>
      <c r="V477" t="s">
        <v>926</v>
      </c>
      <c r="W477" t="s">
        <v>927</v>
      </c>
      <c r="X477" t="s">
        <v>686</v>
      </c>
      <c r="Y477" t="s">
        <v>659</v>
      </c>
      <c r="Z477" t="s">
        <v>687</v>
      </c>
      <c r="AA477">
        <v>96045266</v>
      </c>
      <c r="AB477" t="s">
        <v>382</v>
      </c>
      <c r="AC477">
        <v>53350</v>
      </c>
      <c r="AD477">
        <v>37043.875</v>
      </c>
      <c r="AE477">
        <v>37072.875</v>
      </c>
    </row>
    <row r="478" spans="5:31" x14ac:dyDescent="0.25">
      <c r="E478">
        <v>1285554</v>
      </c>
      <c r="F478">
        <v>37034.421932870398</v>
      </c>
      <c r="G478" t="s">
        <v>383</v>
      </c>
      <c r="H478" t="s">
        <v>384</v>
      </c>
      <c r="I478" t="s">
        <v>649</v>
      </c>
      <c r="K478" t="s">
        <v>679</v>
      </c>
      <c r="L478" t="s">
        <v>680</v>
      </c>
      <c r="M478">
        <v>33999</v>
      </c>
      <c r="N478" t="s">
        <v>385</v>
      </c>
      <c r="P478">
        <v>10000</v>
      </c>
      <c r="R478" t="s">
        <v>682</v>
      </c>
      <c r="S478" t="s">
        <v>654</v>
      </c>
      <c r="T478">
        <v>0.03</v>
      </c>
      <c r="U478" t="s">
        <v>386</v>
      </c>
      <c r="V478" t="s">
        <v>776</v>
      </c>
      <c r="W478" t="s">
        <v>777</v>
      </c>
      <c r="X478" t="s">
        <v>686</v>
      </c>
      <c r="Y478" t="s">
        <v>659</v>
      </c>
      <c r="Z478" t="s">
        <v>687</v>
      </c>
      <c r="AA478">
        <v>96003709</v>
      </c>
      <c r="AB478" t="s">
        <v>387</v>
      </c>
      <c r="AC478">
        <v>51163</v>
      </c>
      <c r="AD478">
        <v>37043</v>
      </c>
      <c r="AE478">
        <v>37072</v>
      </c>
    </row>
    <row r="479" spans="5:31" x14ac:dyDescent="0.25">
      <c r="E479">
        <v>1285618</v>
      </c>
      <c r="F479">
        <v>37034.427037037</v>
      </c>
      <c r="G479" t="s">
        <v>802</v>
      </c>
      <c r="H479" t="s">
        <v>734</v>
      </c>
      <c r="I479" t="s">
        <v>649</v>
      </c>
      <c r="K479" t="s">
        <v>679</v>
      </c>
      <c r="L479" t="s">
        <v>680</v>
      </c>
      <c r="M479">
        <v>47099</v>
      </c>
      <c r="N479" t="s">
        <v>800</v>
      </c>
      <c r="O479">
        <v>10000</v>
      </c>
      <c r="R479" t="s">
        <v>682</v>
      </c>
      <c r="S479" t="s">
        <v>654</v>
      </c>
      <c r="T479">
        <v>-0.05</v>
      </c>
      <c r="U479" t="s">
        <v>760</v>
      </c>
      <c r="V479" t="s">
        <v>776</v>
      </c>
      <c r="W479" t="s">
        <v>777</v>
      </c>
      <c r="X479" t="s">
        <v>686</v>
      </c>
      <c r="Y479" t="s">
        <v>659</v>
      </c>
      <c r="Z479" t="s">
        <v>687</v>
      </c>
      <c r="AA479">
        <v>95001227</v>
      </c>
      <c r="AB479" t="s">
        <v>388</v>
      </c>
      <c r="AC479">
        <v>208</v>
      </c>
      <c r="AD479">
        <v>37043.875</v>
      </c>
      <c r="AE479">
        <v>37072.875</v>
      </c>
    </row>
    <row r="480" spans="5:31" x14ac:dyDescent="0.25">
      <c r="E480">
        <v>1285729</v>
      </c>
      <c r="F480">
        <v>37034.435196759303</v>
      </c>
      <c r="G480" t="s">
        <v>719</v>
      </c>
      <c r="H480" t="s">
        <v>734</v>
      </c>
      <c r="I480" t="s">
        <v>649</v>
      </c>
      <c r="K480" t="s">
        <v>679</v>
      </c>
      <c r="L480" t="s">
        <v>680</v>
      </c>
      <c r="M480">
        <v>47099</v>
      </c>
      <c r="N480" t="s">
        <v>800</v>
      </c>
      <c r="O480">
        <v>10000</v>
      </c>
      <c r="R480" t="s">
        <v>682</v>
      </c>
      <c r="S480" t="s">
        <v>654</v>
      </c>
      <c r="T480">
        <v>-5.2499999999999998E-2</v>
      </c>
      <c r="U480" t="s">
        <v>760</v>
      </c>
      <c r="V480" t="s">
        <v>776</v>
      </c>
      <c r="W480" t="s">
        <v>777</v>
      </c>
      <c r="X480" t="s">
        <v>686</v>
      </c>
      <c r="Y480" t="s">
        <v>659</v>
      </c>
      <c r="Z480" t="s">
        <v>687</v>
      </c>
      <c r="AA480">
        <v>96045266</v>
      </c>
      <c r="AB480" t="s">
        <v>389</v>
      </c>
      <c r="AC480">
        <v>53350</v>
      </c>
      <c r="AD480">
        <v>37043.875</v>
      </c>
      <c r="AE480">
        <v>37072.875</v>
      </c>
    </row>
    <row r="481" spans="5:31" x14ac:dyDescent="0.25">
      <c r="E481">
        <v>1285947</v>
      </c>
      <c r="F481">
        <v>37034.458900463003</v>
      </c>
      <c r="G481" t="s">
        <v>816</v>
      </c>
      <c r="H481" t="s">
        <v>390</v>
      </c>
      <c r="I481" t="s">
        <v>649</v>
      </c>
      <c r="K481" t="s">
        <v>679</v>
      </c>
      <c r="L481" t="s">
        <v>696</v>
      </c>
      <c r="M481">
        <v>36228</v>
      </c>
      <c r="N481" t="s">
        <v>280</v>
      </c>
      <c r="O481">
        <v>10000</v>
      </c>
      <c r="R481" t="s">
        <v>682</v>
      </c>
      <c r="S481" t="s">
        <v>654</v>
      </c>
      <c r="T481">
        <v>-2.5000000000000001E-3</v>
      </c>
      <c r="U481" t="s">
        <v>231</v>
      </c>
      <c r="V481" t="s">
        <v>932</v>
      </c>
      <c r="W481" t="s">
        <v>933</v>
      </c>
      <c r="X481" t="s">
        <v>686</v>
      </c>
      <c r="Y481" t="s">
        <v>659</v>
      </c>
      <c r="Z481" t="s">
        <v>687</v>
      </c>
      <c r="AB481" t="s">
        <v>391</v>
      </c>
      <c r="AC481">
        <v>68856</v>
      </c>
      <c r="AD481">
        <v>37043.875</v>
      </c>
      <c r="AE481">
        <v>37072.875</v>
      </c>
    </row>
    <row r="482" spans="5:31" x14ac:dyDescent="0.25">
      <c r="E482">
        <v>1285952</v>
      </c>
      <c r="F482">
        <v>37034.459664351903</v>
      </c>
      <c r="G482" t="s">
        <v>816</v>
      </c>
      <c r="H482" t="s">
        <v>390</v>
      </c>
      <c r="I482" t="s">
        <v>649</v>
      </c>
      <c r="K482" t="s">
        <v>679</v>
      </c>
      <c r="L482" t="s">
        <v>696</v>
      </c>
      <c r="M482">
        <v>36228</v>
      </c>
      <c r="N482" t="s">
        <v>280</v>
      </c>
      <c r="O482">
        <v>10000</v>
      </c>
      <c r="R482" t="s">
        <v>682</v>
      </c>
      <c r="S482" t="s">
        <v>654</v>
      </c>
      <c r="T482">
        <v>-2.5000000000000001E-3</v>
      </c>
      <c r="U482" t="s">
        <v>231</v>
      </c>
      <c r="V482" t="s">
        <v>932</v>
      </c>
      <c r="W482" t="s">
        <v>933</v>
      </c>
      <c r="X482" t="s">
        <v>686</v>
      </c>
      <c r="Y482" t="s">
        <v>659</v>
      </c>
      <c r="Z482" t="s">
        <v>687</v>
      </c>
      <c r="AB482" t="s">
        <v>392</v>
      </c>
      <c r="AC482">
        <v>68856</v>
      </c>
      <c r="AD482">
        <v>37043.875</v>
      </c>
      <c r="AE482">
        <v>37072.875</v>
      </c>
    </row>
    <row r="483" spans="5:31" x14ac:dyDescent="0.25">
      <c r="E483">
        <v>1285959</v>
      </c>
      <c r="F483">
        <v>37034.460902777799</v>
      </c>
      <c r="G483" t="s">
        <v>695</v>
      </c>
      <c r="H483" t="s">
        <v>393</v>
      </c>
      <c r="I483" t="s">
        <v>649</v>
      </c>
      <c r="K483" t="s">
        <v>679</v>
      </c>
      <c r="L483" t="s">
        <v>696</v>
      </c>
      <c r="M483">
        <v>36228</v>
      </c>
      <c r="N483" t="s">
        <v>280</v>
      </c>
      <c r="O483">
        <v>20000</v>
      </c>
      <c r="R483" t="s">
        <v>682</v>
      </c>
      <c r="S483" t="s">
        <v>654</v>
      </c>
      <c r="T483">
        <v>-2.5000000000000001E-3</v>
      </c>
      <c r="U483" t="s">
        <v>231</v>
      </c>
      <c r="V483" t="s">
        <v>932</v>
      </c>
      <c r="W483" t="s">
        <v>933</v>
      </c>
      <c r="X483" t="s">
        <v>686</v>
      </c>
      <c r="Y483" t="s">
        <v>659</v>
      </c>
      <c r="Z483" t="s">
        <v>687</v>
      </c>
      <c r="AA483">
        <v>96021110</v>
      </c>
      <c r="AB483" t="s">
        <v>394</v>
      </c>
      <c r="AC483">
        <v>57399</v>
      </c>
      <c r="AD483">
        <v>37043.875</v>
      </c>
      <c r="AE483">
        <v>37072.875</v>
      </c>
    </row>
    <row r="484" spans="5:31" x14ac:dyDescent="0.25">
      <c r="E484">
        <v>1286245</v>
      </c>
      <c r="F484">
        <v>37034.495937500003</v>
      </c>
      <c r="G484" t="s">
        <v>802</v>
      </c>
      <c r="H484" t="s">
        <v>734</v>
      </c>
      <c r="I484" t="s">
        <v>649</v>
      </c>
      <c r="K484" t="s">
        <v>679</v>
      </c>
      <c r="L484" t="s">
        <v>680</v>
      </c>
      <c r="M484">
        <v>36137</v>
      </c>
      <c r="N484" t="s">
        <v>395</v>
      </c>
      <c r="P484">
        <v>5000</v>
      </c>
      <c r="R484" t="s">
        <v>682</v>
      </c>
      <c r="S484" t="s">
        <v>654</v>
      </c>
      <c r="T484">
        <v>-0.105</v>
      </c>
      <c r="U484" t="s">
        <v>760</v>
      </c>
      <c r="V484" t="s">
        <v>761</v>
      </c>
      <c r="W484" t="s">
        <v>762</v>
      </c>
      <c r="X484" t="s">
        <v>686</v>
      </c>
      <c r="Y484" t="s">
        <v>659</v>
      </c>
      <c r="Z484" t="s">
        <v>687</v>
      </c>
      <c r="AA484">
        <v>95001227</v>
      </c>
      <c r="AB484" t="s">
        <v>396</v>
      </c>
      <c r="AC484">
        <v>208</v>
      </c>
      <c r="AD484">
        <v>37043.875</v>
      </c>
      <c r="AE484">
        <v>37072.875</v>
      </c>
    </row>
    <row r="485" spans="5:31" x14ac:dyDescent="0.25">
      <c r="E485">
        <v>1286278</v>
      </c>
      <c r="F485">
        <v>37034.502581018503</v>
      </c>
      <c r="G485" t="s">
        <v>719</v>
      </c>
      <c r="H485" t="s">
        <v>734</v>
      </c>
      <c r="I485" t="s">
        <v>649</v>
      </c>
      <c r="K485" t="s">
        <v>679</v>
      </c>
      <c r="L485" t="s">
        <v>680</v>
      </c>
      <c r="M485">
        <v>49203</v>
      </c>
      <c r="N485" t="s">
        <v>363</v>
      </c>
      <c r="P485">
        <v>15000</v>
      </c>
      <c r="R485" t="s">
        <v>682</v>
      </c>
      <c r="S485" t="s">
        <v>654</v>
      </c>
      <c r="T485">
        <v>0.03</v>
      </c>
      <c r="U485" t="s">
        <v>760</v>
      </c>
      <c r="V485" t="s">
        <v>776</v>
      </c>
      <c r="W485" t="s">
        <v>777</v>
      </c>
      <c r="X485" t="s">
        <v>686</v>
      </c>
      <c r="Y485" t="s">
        <v>659</v>
      </c>
      <c r="Z485" t="s">
        <v>687</v>
      </c>
      <c r="AA485">
        <v>96045266</v>
      </c>
      <c r="AB485" t="s">
        <v>397</v>
      </c>
      <c r="AC485">
        <v>53350</v>
      </c>
      <c r="AD485">
        <v>37043</v>
      </c>
      <c r="AE485">
        <v>37195</v>
      </c>
    </row>
    <row r="486" spans="5:31" x14ac:dyDescent="0.25">
      <c r="E486">
        <v>1286279</v>
      </c>
      <c r="F486">
        <v>37034.502731481502</v>
      </c>
      <c r="G486" t="s">
        <v>719</v>
      </c>
      <c r="H486" t="s">
        <v>734</v>
      </c>
      <c r="I486" t="s">
        <v>649</v>
      </c>
      <c r="K486" t="s">
        <v>679</v>
      </c>
      <c r="L486" t="s">
        <v>680</v>
      </c>
      <c r="M486">
        <v>33999</v>
      </c>
      <c r="N486" t="s">
        <v>385</v>
      </c>
      <c r="P486">
        <v>50000</v>
      </c>
      <c r="R486" t="s">
        <v>682</v>
      </c>
      <c r="S486" t="s">
        <v>654</v>
      </c>
      <c r="T486">
        <v>0.03</v>
      </c>
      <c r="U486" t="s">
        <v>760</v>
      </c>
      <c r="V486" t="s">
        <v>776</v>
      </c>
      <c r="W486" t="s">
        <v>777</v>
      </c>
      <c r="X486" t="s">
        <v>686</v>
      </c>
      <c r="Y486" t="s">
        <v>659</v>
      </c>
      <c r="Z486" t="s">
        <v>687</v>
      </c>
      <c r="AA486">
        <v>96045266</v>
      </c>
      <c r="AB486" t="s">
        <v>398</v>
      </c>
      <c r="AC486">
        <v>53350</v>
      </c>
      <c r="AD486">
        <v>37043</v>
      </c>
      <c r="AE486">
        <v>37072</v>
      </c>
    </row>
    <row r="487" spans="5:31" x14ac:dyDescent="0.25">
      <c r="E487">
        <v>1286461</v>
      </c>
      <c r="F487">
        <v>37034.525532407402</v>
      </c>
      <c r="G487" t="s">
        <v>727</v>
      </c>
      <c r="H487" t="s">
        <v>648</v>
      </c>
      <c r="I487" t="s">
        <v>649</v>
      </c>
      <c r="K487" t="s">
        <v>650</v>
      </c>
      <c r="L487" t="s">
        <v>690</v>
      </c>
      <c r="M487">
        <v>51148</v>
      </c>
      <c r="N487" t="s">
        <v>399</v>
      </c>
      <c r="O487">
        <v>50</v>
      </c>
      <c r="R487" t="s">
        <v>653</v>
      </c>
      <c r="S487" t="s">
        <v>654</v>
      </c>
      <c r="T487">
        <v>60.25</v>
      </c>
      <c r="U487" t="s">
        <v>373</v>
      </c>
      <c r="V487" t="s">
        <v>710</v>
      </c>
      <c r="W487" t="s">
        <v>711</v>
      </c>
      <c r="X487" t="s">
        <v>658</v>
      </c>
      <c r="Y487" t="s">
        <v>659</v>
      </c>
      <c r="Z487" t="s">
        <v>660</v>
      </c>
      <c r="AB487">
        <v>620370.1</v>
      </c>
      <c r="AC487">
        <v>3246</v>
      </c>
      <c r="AD487">
        <v>37046.875</v>
      </c>
      <c r="AE487">
        <v>37050.875</v>
      </c>
    </row>
    <row r="488" spans="5:31" x14ac:dyDescent="0.25">
      <c r="E488">
        <v>1286818</v>
      </c>
      <c r="F488">
        <v>37034.5453935185</v>
      </c>
      <c r="G488" t="s">
        <v>814</v>
      </c>
      <c r="H488" t="s">
        <v>648</v>
      </c>
      <c r="I488" t="s">
        <v>649</v>
      </c>
      <c r="K488" t="s">
        <v>650</v>
      </c>
      <c r="L488" t="s">
        <v>651</v>
      </c>
      <c r="M488">
        <v>40693</v>
      </c>
      <c r="N488" t="s">
        <v>351</v>
      </c>
      <c r="P488">
        <v>25</v>
      </c>
      <c r="R488" t="s">
        <v>653</v>
      </c>
      <c r="S488" t="s">
        <v>654</v>
      </c>
      <c r="T488">
        <v>138</v>
      </c>
      <c r="U488" t="s">
        <v>378</v>
      </c>
      <c r="V488" t="s">
        <v>656</v>
      </c>
      <c r="W488" t="s">
        <v>657</v>
      </c>
      <c r="X488" t="s">
        <v>658</v>
      </c>
      <c r="Y488" t="s">
        <v>659</v>
      </c>
      <c r="Z488" t="s">
        <v>660</v>
      </c>
      <c r="AA488">
        <v>96057479</v>
      </c>
      <c r="AB488">
        <v>620450.1</v>
      </c>
      <c r="AC488">
        <v>55134</v>
      </c>
      <c r="AD488">
        <v>37104.875</v>
      </c>
      <c r="AE488">
        <v>37134.875</v>
      </c>
    </row>
    <row r="489" spans="5:31" x14ac:dyDescent="0.25">
      <c r="E489">
        <v>1286823</v>
      </c>
      <c r="F489">
        <v>37034.545578703699</v>
      </c>
      <c r="G489" t="s">
        <v>814</v>
      </c>
      <c r="H489" t="s">
        <v>648</v>
      </c>
      <c r="I489" t="s">
        <v>649</v>
      </c>
      <c r="K489" t="s">
        <v>650</v>
      </c>
      <c r="L489" t="s">
        <v>651</v>
      </c>
      <c r="M489">
        <v>40691</v>
      </c>
      <c r="N489" t="s">
        <v>299</v>
      </c>
      <c r="P489">
        <v>25</v>
      </c>
      <c r="R489" t="s">
        <v>653</v>
      </c>
      <c r="S489" t="s">
        <v>654</v>
      </c>
      <c r="T489">
        <v>126</v>
      </c>
      <c r="U489" t="s">
        <v>378</v>
      </c>
      <c r="V489" t="s">
        <v>656</v>
      </c>
      <c r="W489" t="s">
        <v>657</v>
      </c>
      <c r="X489" t="s">
        <v>658</v>
      </c>
      <c r="Y489" t="s">
        <v>659</v>
      </c>
      <c r="Z489" t="s">
        <v>660</v>
      </c>
      <c r="AA489">
        <v>96057479</v>
      </c>
      <c r="AB489">
        <v>620451.1</v>
      </c>
      <c r="AC489">
        <v>55134</v>
      </c>
      <c r="AD489">
        <v>37073.875</v>
      </c>
      <c r="AE489">
        <v>37103.875</v>
      </c>
    </row>
    <row r="490" spans="5:31" x14ac:dyDescent="0.25">
      <c r="E490">
        <v>1287068</v>
      </c>
      <c r="F490">
        <v>37034.5557638889</v>
      </c>
      <c r="G490" t="s">
        <v>79</v>
      </c>
      <c r="H490" t="s">
        <v>734</v>
      </c>
      <c r="I490" t="s">
        <v>649</v>
      </c>
      <c r="K490" t="s">
        <v>650</v>
      </c>
      <c r="L490" t="s">
        <v>690</v>
      </c>
      <c r="M490">
        <v>26116</v>
      </c>
      <c r="N490" t="s">
        <v>380</v>
      </c>
      <c r="P490">
        <v>50</v>
      </c>
      <c r="R490" t="s">
        <v>653</v>
      </c>
      <c r="S490" t="s">
        <v>654</v>
      </c>
      <c r="T490">
        <v>54.75</v>
      </c>
      <c r="U490" t="s">
        <v>766</v>
      </c>
      <c r="V490" t="s">
        <v>739</v>
      </c>
      <c r="W490" t="s">
        <v>740</v>
      </c>
      <c r="X490" t="s">
        <v>658</v>
      </c>
      <c r="Y490" t="s">
        <v>659</v>
      </c>
      <c r="Z490" t="s">
        <v>660</v>
      </c>
      <c r="AB490">
        <v>620481.1</v>
      </c>
      <c r="AC490">
        <v>27457</v>
      </c>
      <c r="AD490">
        <v>37408.715972222199</v>
      </c>
      <c r="AE490">
        <v>37437.715972222199</v>
      </c>
    </row>
    <row r="491" spans="5:31" x14ac:dyDescent="0.25">
      <c r="E491">
        <v>1287302</v>
      </c>
      <c r="F491">
        <v>37034.566562499997</v>
      </c>
      <c r="G491" t="s">
        <v>809</v>
      </c>
      <c r="H491" t="s">
        <v>734</v>
      </c>
      <c r="I491" t="s">
        <v>649</v>
      </c>
      <c r="K491" t="s">
        <v>650</v>
      </c>
      <c r="L491" t="s">
        <v>690</v>
      </c>
      <c r="M491">
        <v>26302</v>
      </c>
      <c r="N491" t="s">
        <v>400</v>
      </c>
      <c r="P491">
        <v>50</v>
      </c>
      <c r="R491" t="s">
        <v>653</v>
      </c>
      <c r="S491" t="s">
        <v>654</v>
      </c>
      <c r="T491">
        <v>60.75</v>
      </c>
      <c r="U491" t="s">
        <v>227</v>
      </c>
      <c r="V491" t="s">
        <v>76</v>
      </c>
      <c r="W491" t="s">
        <v>401</v>
      </c>
      <c r="X491" t="s">
        <v>658</v>
      </c>
      <c r="Y491" t="s">
        <v>659</v>
      </c>
      <c r="Z491" t="s">
        <v>660</v>
      </c>
      <c r="AA491">
        <v>96037738</v>
      </c>
      <c r="AB491">
        <v>620519.1</v>
      </c>
      <c r="AC491">
        <v>72209</v>
      </c>
      <c r="AD491">
        <v>37043.600694444402</v>
      </c>
      <c r="AE491">
        <v>37072.600694444402</v>
      </c>
    </row>
    <row r="492" spans="5:31" x14ac:dyDescent="0.25">
      <c r="E492">
        <v>1287330</v>
      </c>
      <c r="F492">
        <v>37034.567662037</v>
      </c>
      <c r="G492" t="s">
        <v>719</v>
      </c>
      <c r="H492" t="s">
        <v>734</v>
      </c>
      <c r="I492" t="s">
        <v>649</v>
      </c>
      <c r="K492" t="s">
        <v>679</v>
      </c>
      <c r="L492" t="s">
        <v>680</v>
      </c>
      <c r="M492">
        <v>47858</v>
      </c>
      <c r="N492" t="s">
        <v>402</v>
      </c>
      <c r="P492">
        <v>10000</v>
      </c>
      <c r="R492" t="s">
        <v>682</v>
      </c>
      <c r="S492" t="s">
        <v>654</v>
      </c>
      <c r="T492">
        <v>-7.0000000000000007E-2</v>
      </c>
      <c r="U492" t="s">
        <v>925</v>
      </c>
      <c r="V492" t="s">
        <v>845</v>
      </c>
      <c r="W492" t="s">
        <v>685</v>
      </c>
      <c r="X492" t="s">
        <v>686</v>
      </c>
      <c r="Y492" t="s">
        <v>659</v>
      </c>
      <c r="Z492" t="s">
        <v>687</v>
      </c>
      <c r="AA492">
        <v>96045266</v>
      </c>
      <c r="AB492" t="s">
        <v>403</v>
      </c>
      <c r="AC492">
        <v>53350</v>
      </c>
      <c r="AD492">
        <v>37043</v>
      </c>
      <c r="AE492">
        <v>37195</v>
      </c>
    </row>
    <row r="493" spans="5:31" x14ac:dyDescent="0.25">
      <c r="E493">
        <v>1287350</v>
      </c>
      <c r="F493">
        <v>37034.569340277798</v>
      </c>
      <c r="G493" t="s">
        <v>719</v>
      </c>
      <c r="H493" t="s">
        <v>734</v>
      </c>
      <c r="I493" t="s">
        <v>649</v>
      </c>
      <c r="K493" t="s">
        <v>650</v>
      </c>
      <c r="L493" t="s">
        <v>690</v>
      </c>
      <c r="M493">
        <v>29086</v>
      </c>
      <c r="N493" t="s">
        <v>376</v>
      </c>
      <c r="O493">
        <v>50</v>
      </c>
      <c r="R493" t="s">
        <v>653</v>
      </c>
      <c r="S493" t="s">
        <v>654</v>
      </c>
      <c r="T493">
        <v>30.75</v>
      </c>
      <c r="U493" t="s">
        <v>781</v>
      </c>
      <c r="V493" t="s">
        <v>710</v>
      </c>
      <c r="W493" t="s">
        <v>711</v>
      </c>
      <c r="X493" t="s">
        <v>658</v>
      </c>
      <c r="Y493" t="s">
        <v>659</v>
      </c>
      <c r="Z493" t="s">
        <v>660</v>
      </c>
      <c r="AA493">
        <v>96057469</v>
      </c>
      <c r="AB493">
        <v>620543.1</v>
      </c>
      <c r="AC493">
        <v>53350</v>
      </c>
      <c r="AD493">
        <v>37036.875</v>
      </c>
      <c r="AE493">
        <v>37036.875</v>
      </c>
    </row>
    <row r="494" spans="5:31" x14ac:dyDescent="0.25">
      <c r="E494">
        <v>1287419</v>
      </c>
      <c r="F494">
        <v>37034.572893518503</v>
      </c>
      <c r="G494" t="s">
        <v>695</v>
      </c>
      <c r="H494" t="s">
        <v>734</v>
      </c>
      <c r="I494" t="s">
        <v>649</v>
      </c>
      <c r="K494" t="s">
        <v>679</v>
      </c>
      <c r="L494" t="s">
        <v>680</v>
      </c>
      <c r="M494">
        <v>37083</v>
      </c>
      <c r="N494" t="s">
        <v>203</v>
      </c>
      <c r="O494">
        <v>50000</v>
      </c>
      <c r="R494" t="s">
        <v>682</v>
      </c>
      <c r="S494" t="s">
        <v>654</v>
      </c>
      <c r="T494">
        <v>-2.5000000000000001E-3</v>
      </c>
      <c r="U494" t="s">
        <v>925</v>
      </c>
      <c r="V494" t="s">
        <v>926</v>
      </c>
      <c r="W494" t="s">
        <v>927</v>
      </c>
      <c r="X494" t="s">
        <v>686</v>
      </c>
      <c r="Y494" t="s">
        <v>659</v>
      </c>
      <c r="Z494" t="s">
        <v>687</v>
      </c>
      <c r="AA494">
        <v>96021110</v>
      </c>
      <c r="AB494" t="s">
        <v>404</v>
      </c>
      <c r="AC494">
        <v>57399</v>
      </c>
      <c r="AD494">
        <v>37043.875</v>
      </c>
      <c r="AE494">
        <v>37072.875</v>
      </c>
    </row>
    <row r="495" spans="5:31" x14ac:dyDescent="0.25">
      <c r="E495">
        <v>1287771</v>
      </c>
      <c r="F495">
        <v>37034.617696759298</v>
      </c>
      <c r="G495" t="s">
        <v>902</v>
      </c>
      <c r="H495" t="s">
        <v>734</v>
      </c>
      <c r="I495" t="s">
        <v>649</v>
      </c>
      <c r="K495" t="s">
        <v>650</v>
      </c>
      <c r="L495" t="s">
        <v>59</v>
      </c>
      <c r="M495">
        <v>50788</v>
      </c>
      <c r="N495" t="s">
        <v>405</v>
      </c>
      <c r="O495">
        <v>100</v>
      </c>
      <c r="R495" t="s">
        <v>653</v>
      </c>
      <c r="S495" t="s">
        <v>654</v>
      </c>
      <c r="T495">
        <v>51.75</v>
      </c>
      <c r="U495" t="s">
        <v>781</v>
      </c>
      <c r="V495" t="s">
        <v>265</v>
      </c>
      <c r="W495" t="s">
        <v>95</v>
      </c>
      <c r="X495" t="s">
        <v>658</v>
      </c>
      <c r="Y495" t="s">
        <v>659</v>
      </c>
      <c r="Z495" t="s">
        <v>660</v>
      </c>
      <c r="AA495">
        <v>96060365</v>
      </c>
      <c r="AB495">
        <v>620703.1</v>
      </c>
      <c r="AC495">
        <v>12</v>
      </c>
      <c r="AD495">
        <v>37043</v>
      </c>
      <c r="AE495">
        <v>37050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77"/>
  <sheetViews>
    <sheetView zoomScale="80" workbookViewId="0">
      <selection activeCell="C1" sqref="C1"/>
    </sheetView>
  </sheetViews>
  <sheetFormatPr defaultRowHeight="13.2" x14ac:dyDescent="0.25"/>
  <cols>
    <col min="2" max="2" width="15.109375" bestFit="1" customWidth="1"/>
    <col min="3" max="3" width="12.88671875" bestFit="1" customWidth="1"/>
    <col min="4" max="4" width="15.33203125" bestFit="1" customWidth="1"/>
    <col min="5" max="5" width="31.44140625" bestFit="1" customWidth="1"/>
    <col min="6" max="6" width="25.44140625" customWidth="1"/>
    <col min="7" max="7" width="17.6640625" bestFit="1" customWidth="1"/>
    <col min="8" max="8" width="14.5546875" bestFit="1" customWidth="1"/>
    <col min="9" max="9" width="16.109375" bestFit="1" customWidth="1"/>
    <col min="10" max="10" width="26.44140625" bestFit="1" customWidth="1"/>
    <col min="11" max="11" width="9.6640625" bestFit="1" customWidth="1"/>
    <col min="12" max="12" width="59.109375" bestFit="1" customWidth="1"/>
    <col min="13" max="13" width="11.109375" bestFit="1" customWidth="1"/>
    <col min="14" max="14" width="11" bestFit="1" customWidth="1"/>
    <col min="15" max="15" width="11.33203125" bestFit="1" customWidth="1"/>
    <col min="16" max="16" width="5.44140625" bestFit="1" customWidth="1"/>
    <col min="17" max="17" width="17.88671875" bestFit="1" customWidth="1"/>
    <col min="18" max="18" width="6" bestFit="1" customWidth="1"/>
    <col min="19" max="19" width="14.6640625" bestFit="1" customWidth="1"/>
    <col min="20" max="20" width="10.109375" bestFit="1" customWidth="1"/>
    <col min="21" max="21" width="14.88671875" bestFit="1" customWidth="1"/>
    <col min="22" max="22" width="11.33203125" bestFit="1" customWidth="1"/>
    <col min="23" max="23" width="12.88671875" bestFit="1" customWidth="1"/>
    <col min="24" max="24" width="24.88671875" bestFit="1" customWidth="1"/>
    <col min="25" max="25" width="10.33203125" bestFit="1" customWidth="1"/>
    <col min="26" max="26" width="9" bestFit="1" customWidth="1"/>
    <col min="27" max="27" width="20" bestFit="1" customWidth="1"/>
    <col min="28" max="29" width="13.44140625" bestFit="1" customWidth="1"/>
    <col min="30" max="30" width="10.6640625" bestFit="1" customWidth="1"/>
    <col min="31" max="31" width="13.88671875" bestFit="1" customWidth="1"/>
    <col min="32" max="32" width="11.33203125" bestFit="1" customWidth="1"/>
    <col min="33" max="33" width="11" bestFit="1" customWidth="1"/>
  </cols>
  <sheetData>
    <row r="1" spans="1:33" x14ac:dyDescent="0.25">
      <c r="A1" s="15" t="s">
        <v>181</v>
      </c>
    </row>
    <row r="3" spans="1:33" x14ac:dyDescent="0.25">
      <c r="A3" s="112" t="s">
        <v>841</v>
      </c>
      <c r="B3" s="112" t="s">
        <v>840</v>
      </c>
      <c r="C3" s="112" t="s">
        <v>616</v>
      </c>
      <c r="D3" s="112" t="s">
        <v>617</v>
      </c>
      <c r="E3" s="112" t="s">
        <v>618</v>
      </c>
      <c r="F3" s="112" t="s">
        <v>619</v>
      </c>
      <c r="G3" s="112" t="s">
        <v>620</v>
      </c>
      <c r="H3" s="112" t="s">
        <v>621</v>
      </c>
      <c r="I3" s="112" t="s">
        <v>622</v>
      </c>
      <c r="J3" s="112" t="s">
        <v>623</v>
      </c>
      <c r="K3" s="112" t="s">
        <v>624</v>
      </c>
      <c r="L3" s="112" t="s">
        <v>625</v>
      </c>
      <c r="M3" s="112" t="s">
        <v>626</v>
      </c>
      <c r="N3" s="112" t="s">
        <v>627</v>
      </c>
      <c r="O3" s="112" t="s">
        <v>628</v>
      </c>
      <c r="P3" s="112" t="s">
        <v>629</v>
      </c>
      <c r="Q3" s="112" t="s">
        <v>630</v>
      </c>
      <c r="R3" s="112" t="s">
        <v>631</v>
      </c>
      <c r="S3" s="112" t="s">
        <v>632</v>
      </c>
      <c r="T3" s="112" t="s">
        <v>633</v>
      </c>
      <c r="U3" s="112" t="s">
        <v>634</v>
      </c>
      <c r="V3" s="112" t="s">
        <v>635</v>
      </c>
      <c r="W3" s="112" t="s">
        <v>636</v>
      </c>
      <c r="X3" s="112" t="s">
        <v>637</v>
      </c>
      <c r="Y3" s="112" t="s">
        <v>638</v>
      </c>
      <c r="Z3" s="112" t="s">
        <v>639</v>
      </c>
      <c r="AA3" s="112" t="s">
        <v>640</v>
      </c>
      <c r="AB3" s="112" t="s">
        <v>641</v>
      </c>
      <c r="AC3" s="112" t="s">
        <v>642</v>
      </c>
      <c r="AD3" s="112" t="s">
        <v>643</v>
      </c>
      <c r="AE3" s="112" t="s">
        <v>644</v>
      </c>
      <c r="AF3" s="112" t="s">
        <v>645</v>
      </c>
      <c r="AG3" s="112" t="s">
        <v>646</v>
      </c>
    </row>
    <row r="4" spans="1:33" x14ac:dyDescent="0.25">
      <c r="A4" s="122">
        <f>DATEVALUE(TEXT(D4, "mm/dd/yy"))</f>
        <v>37046</v>
      </c>
      <c r="B4" s="125" t="str">
        <f>IF(I4="Power",IF(X4="Enron Canada Corp.",LEFT(J4,9),LEFT(J4,13)),I4)</f>
        <v>US West Power</v>
      </c>
      <c r="C4" s="77">
        <v>1335927</v>
      </c>
      <c r="D4" s="77">
        <v>37046.656423611101</v>
      </c>
      <c r="E4" s="77" t="s">
        <v>793</v>
      </c>
      <c r="F4" s="77" t="s">
        <v>301</v>
      </c>
      <c r="G4" s="77" t="s">
        <v>302</v>
      </c>
      <c r="H4" s="77">
        <v>5353</v>
      </c>
      <c r="I4" s="77" t="s">
        <v>650</v>
      </c>
      <c r="J4" s="77" t="s">
        <v>651</v>
      </c>
      <c r="K4" s="77">
        <v>29412</v>
      </c>
      <c r="L4" s="77" t="s">
        <v>311</v>
      </c>
      <c r="M4" s="77"/>
      <c r="N4" s="77">
        <v>25</v>
      </c>
      <c r="O4" s="77"/>
      <c r="P4" s="77" t="s">
        <v>653</v>
      </c>
      <c r="Q4" s="77" t="s">
        <v>654</v>
      </c>
      <c r="R4" s="77">
        <v>115</v>
      </c>
      <c r="S4" s="77" t="s">
        <v>304</v>
      </c>
      <c r="T4" s="77" t="s">
        <v>675</v>
      </c>
      <c r="U4" s="77" t="s">
        <v>657</v>
      </c>
      <c r="V4" s="77" t="s">
        <v>658</v>
      </c>
      <c r="W4" s="77" t="s">
        <v>659</v>
      </c>
      <c r="X4" s="77" t="s">
        <v>660</v>
      </c>
      <c r="Y4" s="77">
        <v>95001154</v>
      </c>
      <c r="Z4" s="77">
        <v>631936.1</v>
      </c>
      <c r="AA4" s="77">
        <v>26304</v>
      </c>
      <c r="AB4" s="77">
        <v>37048.875</v>
      </c>
      <c r="AC4" s="77">
        <v>37048.875</v>
      </c>
      <c r="AD4" s="77"/>
      <c r="AE4" s="77"/>
      <c r="AF4" s="77"/>
      <c r="AG4" s="77"/>
    </row>
    <row r="5" spans="1:33" x14ac:dyDescent="0.25">
      <c r="A5" s="122">
        <f>DATEVALUE(TEXT(D5, "mm/dd/yy"))</f>
        <v>37047</v>
      </c>
      <c r="B5" s="126" t="str">
        <f>IF(I5="Power",IF(X5="Enron Canada Corp.",LEFT(J5,9),LEFT(J5,13)),I5)</f>
        <v>US East Power</v>
      </c>
      <c r="C5">
        <v>1336904</v>
      </c>
      <c r="D5" s="34">
        <v>37047.313888888886</v>
      </c>
      <c r="E5" t="s">
        <v>894</v>
      </c>
      <c r="F5" t="s">
        <v>301</v>
      </c>
      <c r="G5" t="s">
        <v>302</v>
      </c>
      <c r="H5">
        <v>5361</v>
      </c>
      <c r="I5" t="s">
        <v>650</v>
      </c>
      <c r="J5" t="s">
        <v>690</v>
      </c>
      <c r="K5">
        <v>29082</v>
      </c>
      <c r="L5" t="s">
        <v>303</v>
      </c>
      <c r="M5">
        <v>50</v>
      </c>
      <c r="P5" t="s">
        <v>653</v>
      </c>
      <c r="Q5" t="s">
        <v>654</v>
      </c>
      <c r="R5">
        <v>35.6</v>
      </c>
      <c r="S5" t="s">
        <v>304</v>
      </c>
      <c r="T5" t="s">
        <v>693</v>
      </c>
      <c r="U5" t="s">
        <v>706</v>
      </c>
      <c r="V5" t="s">
        <v>658</v>
      </c>
      <c r="W5" t="s">
        <v>305</v>
      </c>
      <c r="X5" t="s">
        <v>660</v>
      </c>
      <c r="Y5">
        <v>96004859</v>
      </c>
      <c r="Z5">
        <v>632379.1</v>
      </c>
      <c r="AA5">
        <v>57552</v>
      </c>
      <c r="AB5" s="34">
        <v>37048.875</v>
      </c>
      <c r="AC5" s="34">
        <v>37048.875</v>
      </c>
    </row>
    <row r="6" spans="1:33" x14ac:dyDescent="0.25">
      <c r="A6" s="122">
        <f>DATEVALUE(TEXT(D6, "mm/dd/yy"))</f>
        <v>37047</v>
      </c>
      <c r="B6" s="126" t="str">
        <f>IF(I6="Power",IF(X6="Enron Canada Corp.",LEFT(J6,9),LEFT(J6,13)),I6)</f>
        <v>US East Power</v>
      </c>
      <c r="C6">
        <v>1336947</v>
      </c>
      <c r="D6" s="34">
        <v>37047.316666666666</v>
      </c>
      <c r="E6" t="s">
        <v>894</v>
      </c>
      <c r="F6" t="s">
        <v>301</v>
      </c>
      <c r="G6" t="s">
        <v>302</v>
      </c>
      <c r="H6">
        <v>5362</v>
      </c>
      <c r="I6" t="s">
        <v>650</v>
      </c>
      <c r="J6" t="s">
        <v>690</v>
      </c>
      <c r="K6">
        <v>29088</v>
      </c>
      <c r="L6" t="s">
        <v>306</v>
      </c>
      <c r="N6">
        <v>50</v>
      </c>
      <c r="P6" t="s">
        <v>653</v>
      </c>
      <c r="Q6" t="s">
        <v>654</v>
      </c>
      <c r="R6">
        <v>27.4</v>
      </c>
      <c r="S6" t="s">
        <v>304</v>
      </c>
      <c r="T6" t="s">
        <v>710</v>
      </c>
      <c r="U6" t="s">
        <v>711</v>
      </c>
      <c r="V6" t="s">
        <v>658</v>
      </c>
      <c r="W6" t="s">
        <v>305</v>
      </c>
      <c r="X6" t="s">
        <v>660</v>
      </c>
      <c r="Y6">
        <v>96004859</v>
      </c>
      <c r="Z6">
        <v>632396.1</v>
      </c>
      <c r="AA6">
        <v>57552</v>
      </c>
      <c r="AB6" s="34">
        <v>37048.875</v>
      </c>
      <c r="AC6" s="34">
        <v>37048.875</v>
      </c>
    </row>
    <row r="7" spans="1:33" x14ac:dyDescent="0.25">
      <c r="A7" s="122">
        <f>DATEVALUE(TEXT(D7, "mm/dd/yy"))</f>
        <v>37047</v>
      </c>
      <c r="B7" s="126" t="str">
        <f>IF(I7="Power",IF(X7="Enron Canada Corp.",LEFT(J7,9),LEFT(J7,13)),I7)</f>
        <v>US East Power</v>
      </c>
      <c r="C7">
        <v>1337087</v>
      </c>
      <c r="D7" s="34">
        <v>37047.324999999997</v>
      </c>
      <c r="E7" t="s">
        <v>894</v>
      </c>
      <c r="F7" t="s">
        <v>301</v>
      </c>
      <c r="G7" t="s">
        <v>302</v>
      </c>
      <c r="H7">
        <v>5364</v>
      </c>
      <c r="I7" t="s">
        <v>650</v>
      </c>
      <c r="J7" t="s">
        <v>690</v>
      </c>
      <c r="K7">
        <v>29082</v>
      </c>
      <c r="L7" t="s">
        <v>303</v>
      </c>
      <c r="N7">
        <v>50</v>
      </c>
      <c r="P7" t="s">
        <v>653</v>
      </c>
      <c r="Q7" t="s">
        <v>654</v>
      </c>
      <c r="R7">
        <v>35.549999999999997</v>
      </c>
      <c r="S7" t="s">
        <v>304</v>
      </c>
      <c r="T7" t="s">
        <v>693</v>
      </c>
      <c r="U7" t="s">
        <v>706</v>
      </c>
      <c r="V7" t="s">
        <v>658</v>
      </c>
      <c r="W7" t="s">
        <v>305</v>
      </c>
      <c r="X7" t="s">
        <v>660</v>
      </c>
      <c r="Y7">
        <v>96004859</v>
      </c>
      <c r="Z7">
        <v>632441.1</v>
      </c>
      <c r="AA7">
        <v>57552</v>
      </c>
      <c r="AB7" s="34">
        <v>37048.875</v>
      </c>
      <c r="AC7" s="34">
        <v>37048.875</v>
      </c>
    </row>
    <row r="8" spans="1:33" x14ac:dyDescent="0.25">
      <c r="A8" s="122">
        <f t="shared" ref="A8:A20" si="0">DATEVALUE(TEXT(D8, "mm/dd/yy"))</f>
        <v>37048</v>
      </c>
      <c r="B8" s="126" t="str">
        <f t="shared" ref="B8:B20" si="1">IF(I8="Power",IF(X8="Enron Canada Corp.",LEFT(J8,9),LEFT(J8,13)),I8)</f>
        <v>Natural Gas</v>
      </c>
      <c r="C8">
        <v>1344790</v>
      </c>
      <c r="D8">
        <v>37048.306238425903</v>
      </c>
      <c r="E8" t="s">
        <v>816</v>
      </c>
      <c r="F8" t="s">
        <v>301</v>
      </c>
      <c r="G8" t="s">
        <v>302</v>
      </c>
      <c r="H8">
        <v>5414</v>
      </c>
      <c r="I8" t="s">
        <v>679</v>
      </c>
      <c r="J8" t="s">
        <v>680</v>
      </c>
      <c r="K8">
        <v>34000</v>
      </c>
      <c r="L8" t="s">
        <v>977</v>
      </c>
      <c r="N8">
        <v>10000</v>
      </c>
      <c r="P8" t="s">
        <v>682</v>
      </c>
      <c r="Q8" t="s">
        <v>654</v>
      </c>
      <c r="R8">
        <v>3.5000000000000003E-2</v>
      </c>
      <c r="S8" t="s">
        <v>304</v>
      </c>
      <c r="T8" t="s">
        <v>776</v>
      </c>
      <c r="U8" t="s">
        <v>777</v>
      </c>
      <c r="V8" t="s">
        <v>686</v>
      </c>
      <c r="W8" t="s">
        <v>659</v>
      </c>
      <c r="X8" t="s">
        <v>687</v>
      </c>
      <c r="Z8" t="s">
        <v>175</v>
      </c>
      <c r="AA8">
        <v>68856</v>
      </c>
      <c r="AB8">
        <v>37073</v>
      </c>
      <c r="AC8">
        <v>37103</v>
      </c>
    </row>
    <row r="9" spans="1:33" x14ac:dyDescent="0.25">
      <c r="A9" s="122">
        <f t="shared" si="0"/>
        <v>37048</v>
      </c>
      <c r="B9" s="126" t="str">
        <f t="shared" si="1"/>
        <v>Natural Gas</v>
      </c>
      <c r="C9">
        <v>1347086</v>
      </c>
      <c r="D9">
        <v>37048.378229166701</v>
      </c>
      <c r="E9" t="s">
        <v>816</v>
      </c>
      <c r="F9" t="s">
        <v>301</v>
      </c>
      <c r="G9" t="s">
        <v>302</v>
      </c>
      <c r="H9">
        <v>5423</v>
      </c>
      <c r="I9" t="s">
        <v>679</v>
      </c>
      <c r="J9" t="s">
        <v>680</v>
      </c>
      <c r="K9">
        <v>36135</v>
      </c>
      <c r="L9" t="s">
        <v>605</v>
      </c>
      <c r="M9">
        <v>10000</v>
      </c>
      <c r="P9" t="s">
        <v>682</v>
      </c>
      <c r="Q9" t="s">
        <v>654</v>
      </c>
      <c r="R9">
        <v>-1.21</v>
      </c>
      <c r="S9" t="s">
        <v>304</v>
      </c>
      <c r="T9" t="s">
        <v>49</v>
      </c>
      <c r="U9" t="s">
        <v>50</v>
      </c>
      <c r="V9" t="s">
        <v>686</v>
      </c>
      <c r="W9" t="s">
        <v>659</v>
      </c>
      <c r="X9" t="s">
        <v>687</v>
      </c>
      <c r="Z9" t="s">
        <v>176</v>
      </c>
      <c r="AA9">
        <v>68856</v>
      </c>
      <c r="AB9">
        <v>37073.875011574099</v>
      </c>
      <c r="AC9">
        <v>37103.875011574099</v>
      </c>
    </row>
    <row r="10" spans="1:33" x14ac:dyDescent="0.25">
      <c r="A10" s="122">
        <f t="shared" si="0"/>
        <v>37048</v>
      </c>
      <c r="B10" s="126" t="str">
        <f t="shared" si="1"/>
        <v>US East Power</v>
      </c>
      <c r="C10">
        <v>1347758</v>
      </c>
      <c r="D10">
        <v>37048.3917476852</v>
      </c>
      <c r="E10" t="s">
        <v>207</v>
      </c>
      <c r="F10" t="s">
        <v>301</v>
      </c>
      <c r="G10" t="s">
        <v>302</v>
      </c>
      <c r="H10">
        <v>5426</v>
      </c>
      <c r="I10" t="s">
        <v>650</v>
      </c>
      <c r="J10" t="s">
        <v>690</v>
      </c>
      <c r="K10">
        <v>29080</v>
      </c>
      <c r="L10" t="s">
        <v>177</v>
      </c>
      <c r="N10">
        <v>50</v>
      </c>
      <c r="P10" t="s">
        <v>653</v>
      </c>
      <c r="Q10" t="s">
        <v>654</v>
      </c>
      <c r="R10">
        <v>36.5</v>
      </c>
      <c r="S10" t="s">
        <v>304</v>
      </c>
      <c r="T10" t="s">
        <v>693</v>
      </c>
      <c r="U10" t="s">
        <v>706</v>
      </c>
      <c r="V10" t="s">
        <v>658</v>
      </c>
      <c r="W10" t="s">
        <v>659</v>
      </c>
      <c r="X10" t="s">
        <v>660</v>
      </c>
      <c r="Y10">
        <v>96047472</v>
      </c>
      <c r="Z10">
        <v>634716.1</v>
      </c>
      <c r="AA10">
        <v>71243</v>
      </c>
      <c r="AB10">
        <v>37050.875011574099</v>
      </c>
      <c r="AC10">
        <v>37050.875011574099</v>
      </c>
    </row>
    <row r="11" spans="1:33" x14ac:dyDescent="0.25">
      <c r="A11" s="122">
        <f t="shared" si="0"/>
        <v>37048</v>
      </c>
      <c r="B11" s="126" t="str">
        <f t="shared" si="1"/>
        <v>US East Power</v>
      </c>
      <c r="C11">
        <v>1347891</v>
      </c>
      <c r="D11">
        <v>37048.394733796304</v>
      </c>
      <c r="E11" t="s">
        <v>207</v>
      </c>
      <c r="F11" t="s">
        <v>301</v>
      </c>
      <c r="G11" t="s">
        <v>302</v>
      </c>
      <c r="H11">
        <v>5428</v>
      </c>
      <c r="I11" t="s">
        <v>650</v>
      </c>
      <c r="J11" t="s">
        <v>690</v>
      </c>
      <c r="K11">
        <v>29067</v>
      </c>
      <c r="L11" t="s">
        <v>178</v>
      </c>
      <c r="N11">
        <v>50</v>
      </c>
      <c r="P11" t="s">
        <v>653</v>
      </c>
      <c r="Q11" t="s">
        <v>654</v>
      </c>
      <c r="R11">
        <v>27</v>
      </c>
      <c r="S11" t="s">
        <v>304</v>
      </c>
      <c r="T11" t="s">
        <v>767</v>
      </c>
      <c r="U11" t="s">
        <v>743</v>
      </c>
      <c r="V11" t="s">
        <v>658</v>
      </c>
      <c r="W11" t="s">
        <v>659</v>
      </c>
      <c r="X11" t="s">
        <v>660</v>
      </c>
      <c r="Y11">
        <v>96047472</v>
      </c>
      <c r="Z11">
        <v>634735.1</v>
      </c>
      <c r="AA11">
        <v>71243</v>
      </c>
      <c r="AB11">
        <v>37050.875011574099</v>
      </c>
      <c r="AC11">
        <v>37050.875011574099</v>
      </c>
    </row>
    <row r="12" spans="1:33" x14ac:dyDescent="0.25">
      <c r="A12" s="122">
        <f t="shared" si="0"/>
        <v>37048</v>
      </c>
      <c r="B12" s="126" t="str">
        <f t="shared" si="1"/>
        <v>US East Power</v>
      </c>
      <c r="C12">
        <v>1347902</v>
      </c>
      <c r="D12">
        <v>37048.395011574103</v>
      </c>
      <c r="E12" t="s">
        <v>207</v>
      </c>
      <c r="F12" t="s">
        <v>301</v>
      </c>
      <c r="G12" t="s">
        <v>302</v>
      </c>
      <c r="H12">
        <v>5429</v>
      </c>
      <c r="I12" t="s">
        <v>650</v>
      </c>
      <c r="J12" t="s">
        <v>690</v>
      </c>
      <c r="K12">
        <v>29067</v>
      </c>
      <c r="L12" t="s">
        <v>178</v>
      </c>
      <c r="M12">
        <v>50</v>
      </c>
      <c r="P12" t="s">
        <v>653</v>
      </c>
      <c r="Q12" t="s">
        <v>654</v>
      </c>
      <c r="R12">
        <v>26.75</v>
      </c>
      <c r="S12" t="s">
        <v>304</v>
      </c>
      <c r="T12" t="s">
        <v>767</v>
      </c>
      <c r="U12" t="s">
        <v>743</v>
      </c>
      <c r="V12" t="s">
        <v>658</v>
      </c>
      <c r="W12" t="s">
        <v>659</v>
      </c>
      <c r="X12" t="s">
        <v>660</v>
      </c>
      <c r="Y12">
        <v>96047472</v>
      </c>
      <c r="Z12">
        <v>634737.1</v>
      </c>
      <c r="AA12">
        <v>71243</v>
      </c>
      <c r="AB12">
        <v>37050.875011574099</v>
      </c>
      <c r="AC12">
        <v>37050.875011574099</v>
      </c>
    </row>
    <row r="13" spans="1:33" x14ac:dyDescent="0.25">
      <c r="A13" s="122">
        <f t="shared" si="0"/>
        <v>37048</v>
      </c>
      <c r="B13" s="126" t="str">
        <f t="shared" si="1"/>
        <v>US East Power</v>
      </c>
      <c r="C13">
        <v>1347909</v>
      </c>
      <c r="D13">
        <v>37048.395173611098</v>
      </c>
      <c r="E13" t="s">
        <v>207</v>
      </c>
      <c r="F13" t="s">
        <v>301</v>
      </c>
      <c r="G13" t="s">
        <v>302</v>
      </c>
      <c r="H13">
        <v>5430</v>
      </c>
      <c r="I13" t="s">
        <v>650</v>
      </c>
      <c r="J13" t="s">
        <v>690</v>
      </c>
      <c r="K13">
        <v>29067</v>
      </c>
      <c r="L13" t="s">
        <v>178</v>
      </c>
      <c r="N13">
        <v>50</v>
      </c>
      <c r="P13" t="s">
        <v>653</v>
      </c>
      <c r="Q13" t="s">
        <v>654</v>
      </c>
      <c r="R13">
        <v>27</v>
      </c>
      <c r="S13" t="s">
        <v>304</v>
      </c>
      <c r="T13" t="s">
        <v>767</v>
      </c>
      <c r="U13" t="s">
        <v>743</v>
      </c>
      <c r="V13" t="s">
        <v>658</v>
      </c>
      <c r="W13" t="s">
        <v>659</v>
      </c>
      <c r="X13" t="s">
        <v>660</v>
      </c>
      <c r="Y13">
        <v>96047472</v>
      </c>
      <c r="Z13">
        <v>634739.1</v>
      </c>
      <c r="AA13">
        <v>71243</v>
      </c>
      <c r="AB13">
        <v>37050.875011574099</v>
      </c>
      <c r="AC13">
        <v>37050.875011574099</v>
      </c>
    </row>
    <row r="14" spans="1:33" x14ac:dyDescent="0.25">
      <c r="A14" s="122">
        <f t="shared" si="0"/>
        <v>37048</v>
      </c>
      <c r="B14" s="126" t="str">
        <f t="shared" si="1"/>
        <v>US East Power</v>
      </c>
      <c r="C14">
        <v>1347918</v>
      </c>
      <c r="D14">
        <v>37048.395347222198</v>
      </c>
      <c r="E14" t="s">
        <v>207</v>
      </c>
      <c r="F14" t="s">
        <v>301</v>
      </c>
      <c r="G14" t="s">
        <v>302</v>
      </c>
      <c r="H14">
        <v>5431</v>
      </c>
      <c r="I14" t="s">
        <v>650</v>
      </c>
      <c r="J14" t="s">
        <v>690</v>
      </c>
      <c r="K14">
        <v>29067</v>
      </c>
      <c r="L14" t="s">
        <v>178</v>
      </c>
      <c r="M14">
        <v>50</v>
      </c>
      <c r="P14" t="s">
        <v>653</v>
      </c>
      <c r="Q14" t="s">
        <v>654</v>
      </c>
      <c r="R14">
        <v>26.75</v>
      </c>
      <c r="S14" t="s">
        <v>304</v>
      </c>
      <c r="T14" t="s">
        <v>767</v>
      </c>
      <c r="U14" t="s">
        <v>743</v>
      </c>
      <c r="V14" t="s">
        <v>658</v>
      </c>
      <c r="W14" t="s">
        <v>659</v>
      </c>
      <c r="X14" t="s">
        <v>660</v>
      </c>
      <c r="Y14">
        <v>96047472</v>
      </c>
      <c r="Z14">
        <v>634742.1</v>
      </c>
      <c r="AA14">
        <v>71243</v>
      </c>
      <c r="AB14">
        <v>37050.875011574099</v>
      </c>
      <c r="AC14">
        <v>37050.875011574099</v>
      </c>
    </row>
    <row r="15" spans="1:33" x14ac:dyDescent="0.25">
      <c r="A15" s="122">
        <f t="shared" si="0"/>
        <v>37048</v>
      </c>
      <c r="B15" s="126" t="str">
        <f t="shared" si="1"/>
        <v>US East Power</v>
      </c>
      <c r="C15">
        <v>1348159</v>
      </c>
      <c r="D15">
        <v>37048.401458333297</v>
      </c>
      <c r="E15" t="s">
        <v>207</v>
      </c>
      <c r="F15" t="s">
        <v>301</v>
      </c>
      <c r="G15" t="s">
        <v>302</v>
      </c>
      <c r="H15">
        <v>5432</v>
      </c>
      <c r="I15" t="s">
        <v>650</v>
      </c>
      <c r="J15" t="s">
        <v>690</v>
      </c>
      <c r="K15">
        <v>29086</v>
      </c>
      <c r="L15" t="s">
        <v>179</v>
      </c>
      <c r="M15">
        <v>50</v>
      </c>
      <c r="P15" t="s">
        <v>653</v>
      </c>
      <c r="Q15" t="s">
        <v>654</v>
      </c>
      <c r="R15">
        <v>27.3</v>
      </c>
      <c r="S15" t="s">
        <v>304</v>
      </c>
      <c r="T15" t="s">
        <v>710</v>
      </c>
      <c r="U15" t="s">
        <v>711</v>
      </c>
      <c r="V15" t="s">
        <v>658</v>
      </c>
      <c r="W15" t="s">
        <v>659</v>
      </c>
      <c r="X15" t="s">
        <v>660</v>
      </c>
      <c r="Y15">
        <v>96047472</v>
      </c>
      <c r="Z15">
        <v>634790.1</v>
      </c>
      <c r="AA15">
        <v>71243</v>
      </c>
      <c r="AB15">
        <v>37050.875011574099</v>
      </c>
      <c r="AC15">
        <v>37050.875011574099</v>
      </c>
    </row>
    <row r="16" spans="1:33" x14ac:dyDescent="0.25">
      <c r="A16" s="122">
        <f t="shared" si="0"/>
        <v>37048</v>
      </c>
      <c r="B16" s="126" t="str">
        <f t="shared" si="1"/>
        <v>US East Power</v>
      </c>
      <c r="C16">
        <v>1349571</v>
      </c>
      <c r="D16">
        <v>37048.485810185201</v>
      </c>
      <c r="E16" t="s">
        <v>894</v>
      </c>
      <c r="F16" t="s">
        <v>301</v>
      </c>
      <c r="G16" t="s">
        <v>302</v>
      </c>
      <c r="H16">
        <v>5447</v>
      </c>
      <c r="I16" t="s">
        <v>650</v>
      </c>
      <c r="J16" t="s">
        <v>690</v>
      </c>
      <c r="K16">
        <v>29086</v>
      </c>
      <c r="L16" t="s">
        <v>179</v>
      </c>
      <c r="N16">
        <v>50</v>
      </c>
      <c r="P16" t="s">
        <v>653</v>
      </c>
      <c r="Q16" t="s">
        <v>654</v>
      </c>
      <c r="R16">
        <v>28.5</v>
      </c>
      <c r="S16" t="s">
        <v>304</v>
      </c>
      <c r="T16" t="s">
        <v>710</v>
      </c>
      <c r="U16" t="s">
        <v>711</v>
      </c>
      <c r="V16" t="s">
        <v>658</v>
      </c>
      <c r="W16" t="s">
        <v>305</v>
      </c>
      <c r="X16" t="s">
        <v>660</v>
      </c>
      <c r="Y16">
        <v>96004859</v>
      </c>
      <c r="Z16">
        <v>635161.1</v>
      </c>
      <c r="AA16">
        <v>57552</v>
      </c>
      <c r="AB16">
        <v>37050.875011574099</v>
      </c>
      <c r="AC16">
        <v>37050.875011574099</v>
      </c>
    </row>
    <row r="17" spans="1:29" x14ac:dyDescent="0.25">
      <c r="A17" s="122">
        <f t="shared" si="0"/>
        <v>37048</v>
      </c>
      <c r="B17" s="126" t="str">
        <f t="shared" si="1"/>
        <v>US East Power</v>
      </c>
      <c r="C17">
        <v>1349600</v>
      </c>
      <c r="D17">
        <v>37048.490405092598</v>
      </c>
      <c r="E17" t="s">
        <v>894</v>
      </c>
      <c r="F17" t="s">
        <v>301</v>
      </c>
      <c r="G17" t="s">
        <v>302</v>
      </c>
      <c r="H17">
        <v>5448</v>
      </c>
      <c r="I17" t="s">
        <v>650</v>
      </c>
      <c r="J17" t="s">
        <v>690</v>
      </c>
      <c r="K17">
        <v>29086</v>
      </c>
      <c r="L17" t="s">
        <v>179</v>
      </c>
      <c r="N17">
        <v>50</v>
      </c>
      <c r="P17" t="s">
        <v>653</v>
      </c>
      <c r="Q17" t="s">
        <v>654</v>
      </c>
      <c r="R17">
        <v>28.6</v>
      </c>
      <c r="S17" t="s">
        <v>304</v>
      </c>
      <c r="T17" t="s">
        <v>710</v>
      </c>
      <c r="U17" t="s">
        <v>711</v>
      </c>
      <c r="V17" t="s">
        <v>658</v>
      </c>
      <c r="W17" t="s">
        <v>305</v>
      </c>
      <c r="X17" t="s">
        <v>660</v>
      </c>
      <c r="Y17">
        <v>96004859</v>
      </c>
      <c r="Z17">
        <v>635180.1</v>
      </c>
      <c r="AA17">
        <v>57552</v>
      </c>
      <c r="AB17">
        <v>37050.875011574099</v>
      </c>
      <c r="AC17">
        <v>37050.875011574099</v>
      </c>
    </row>
    <row r="18" spans="1:29" x14ac:dyDescent="0.25">
      <c r="A18" s="122">
        <f t="shared" si="0"/>
        <v>37048</v>
      </c>
      <c r="B18" s="126" t="str">
        <f t="shared" si="1"/>
        <v>US East Power</v>
      </c>
      <c r="C18">
        <v>1351131</v>
      </c>
      <c r="D18">
        <v>37048.581446759301</v>
      </c>
      <c r="E18" t="s">
        <v>894</v>
      </c>
      <c r="F18" t="s">
        <v>301</v>
      </c>
      <c r="G18" t="s">
        <v>302</v>
      </c>
      <c r="H18">
        <v>5460</v>
      </c>
      <c r="I18" t="s">
        <v>650</v>
      </c>
      <c r="J18" t="s">
        <v>690</v>
      </c>
      <c r="K18">
        <v>29086</v>
      </c>
      <c r="L18" t="s">
        <v>179</v>
      </c>
      <c r="M18">
        <v>50</v>
      </c>
      <c r="P18" t="s">
        <v>653</v>
      </c>
      <c r="Q18" t="s">
        <v>654</v>
      </c>
      <c r="R18">
        <v>29.3</v>
      </c>
      <c r="S18" t="s">
        <v>304</v>
      </c>
      <c r="T18" t="s">
        <v>710</v>
      </c>
      <c r="U18" t="s">
        <v>711</v>
      </c>
      <c r="V18" t="s">
        <v>658</v>
      </c>
      <c r="W18" t="s">
        <v>305</v>
      </c>
      <c r="X18" t="s">
        <v>660</v>
      </c>
      <c r="Y18">
        <v>96004859</v>
      </c>
      <c r="Z18">
        <v>635640.1</v>
      </c>
      <c r="AA18">
        <v>57552</v>
      </c>
      <c r="AB18">
        <v>37050.875011574099</v>
      </c>
      <c r="AC18">
        <v>37050.875011574099</v>
      </c>
    </row>
    <row r="19" spans="1:29" x14ac:dyDescent="0.25">
      <c r="A19" s="122">
        <f t="shared" si="0"/>
        <v>37048</v>
      </c>
      <c r="B19" s="126" t="str">
        <f t="shared" si="1"/>
        <v>US East Power</v>
      </c>
      <c r="C19">
        <v>1351377</v>
      </c>
      <c r="D19">
        <v>37048.594629629602</v>
      </c>
      <c r="E19" t="s">
        <v>725</v>
      </c>
      <c r="F19" t="s">
        <v>301</v>
      </c>
      <c r="G19" t="s">
        <v>302</v>
      </c>
      <c r="H19">
        <v>5465</v>
      </c>
      <c r="I19" t="s">
        <v>650</v>
      </c>
      <c r="J19" t="s">
        <v>690</v>
      </c>
      <c r="K19">
        <v>29080</v>
      </c>
      <c r="L19" t="s">
        <v>177</v>
      </c>
      <c r="M19">
        <v>50</v>
      </c>
      <c r="P19" t="s">
        <v>653</v>
      </c>
      <c r="Q19" t="s">
        <v>654</v>
      </c>
      <c r="R19">
        <v>36.25</v>
      </c>
      <c r="S19" t="s">
        <v>304</v>
      </c>
      <c r="T19" t="s">
        <v>693</v>
      </c>
      <c r="U19" t="s">
        <v>706</v>
      </c>
      <c r="V19" t="s">
        <v>658</v>
      </c>
      <c r="W19" t="s">
        <v>659</v>
      </c>
      <c r="X19" t="s">
        <v>660</v>
      </c>
      <c r="Y19">
        <v>96005582</v>
      </c>
      <c r="Z19">
        <v>635709.1</v>
      </c>
      <c r="AA19">
        <v>53461</v>
      </c>
      <c r="AB19">
        <v>37050.875011574099</v>
      </c>
      <c r="AC19">
        <v>37050.875011574099</v>
      </c>
    </row>
    <row r="20" spans="1:29" x14ac:dyDescent="0.25">
      <c r="A20" s="122">
        <f t="shared" si="0"/>
        <v>37048</v>
      </c>
      <c r="B20" s="126" t="str">
        <f t="shared" si="1"/>
        <v>US East Power</v>
      </c>
      <c r="C20">
        <v>1351516</v>
      </c>
      <c r="D20">
        <v>37048.616712962998</v>
      </c>
      <c r="E20" t="s">
        <v>888</v>
      </c>
      <c r="F20" t="s">
        <v>301</v>
      </c>
      <c r="G20" t="s">
        <v>302</v>
      </c>
      <c r="H20">
        <v>5470</v>
      </c>
      <c r="I20" t="s">
        <v>650</v>
      </c>
      <c r="J20" t="s">
        <v>690</v>
      </c>
      <c r="K20">
        <v>29086</v>
      </c>
      <c r="L20" t="s">
        <v>179</v>
      </c>
      <c r="M20">
        <v>50</v>
      </c>
      <c r="P20" t="s">
        <v>653</v>
      </c>
      <c r="Q20" t="s">
        <v>654</v>
      </c>
      <c r="R20">
        <v>29.25</v>
      </c>
      <c r="S20" t="s">
        <v>304</v>
      </c>
      <c r="T20" t="s">
        <v>710</v>
      </c>
      <c r="U20" t="s">
        <v>711</v>
      </c>
      <c r="V20" t="s">
        <v>658</v>
      </c>
      <c r="W20" t="s">
        <v>659</v>
      </c>
      <c r="X20" t="s">
        <v>660</v>
      </c>
      <c r="Y20">
        <v>96018400</v>
      </c>
      <c r="Z20">
        <v>635815.1</v>
      </c>
      <c r="AA20">
        <v>53295</v>
      </c>
      <c r="AB20">
        <v>37050.875011574099</v>
      </c>
      <c r="AC20">
        <v>37050.875011574099</v>
      </c>
    </row>
    <row r="21" spans="1:29" x14ac:dyDescent="0.25">
      <c r="B21" s="127"/>
    </row>
    <row r="22" spans="1:29" x14ac:dyDescent="0.25">
      <c r="B22" s="127"/>
    </row>
    <row r="23" spans="1:29" x14ac:dyDescent="0.25">
      <c r="B23" s="127"/>
    </row>
    <row r="24" spans="1:29" x14ac:dyDescent="0.25">
      <c r="B24" s="127"/>
    </row>
    <row r="25" spans="1:29" x14ac:dyDescent="0.25">
      <c r="B25" s="127"/>
    </row>
    <row r="26" spans="1:29" x14ac:dyDescent="0.25">
      <c r="B26" s="127"/>
    </row>
    <row r="27" spans="1:29" x14ac:dyDescent="0.25">
      <c r="B27" s="127"/>
    </row>
    <row r="28" spans="1:29" x14ac:dyDescent="0.25">
      <c r="B28" s="127"/>
    </row>
    <row r="29" spans="1:29" x14ac:dyDescent="0.25">
      <c r="B29" s="127"/>
    </row>
    <row r="30" spans="1:29" x14ac:dyDescent="0.25">
      <c r="B30" s="127"/>
    </row>
    <row r="31" spans="1:29" x14ac:dyDescent="0.25">
      <c r="B31" s="127"/>
    </row>
    <row r="32" spans="1:29" x14ac:dyDescent="0.25">
      <c r="B32" s="127"/>
    </row>
    <row r="33" spans="2:2" x14ac:dyDescent="0.25">
      <c r="B33" s="127"/>
    </row>
    <row r="34" spans="2:2" x14ac:dyDescent="0.25">
      <c r="B34" s="127"/>
    </row>
    <row r="35" spans="2:2" x14ac:dyDescent="0.25">
      <c r="B35" s="127"/>
    </row>
    <row r="36" spans="2:2" x14ac:dyDescent="0.25">
      <c r="B36" s="127"/>
    </row>
    <row r="37" spans="2:2" x14ac:dyDescent="0.25">
      <c r="B37" s="127"/>
    </row>
    <row r="38" spans="2:2" x14ac:dyDescent="0.25">
      <c r="B38" s="127"/>
    </row>
    <row r="39" spans="2:2" x14ac:dyDescent="0.25">
      <c r="B39" s="127"/>
    </row>
    <row r="40" spans="2:2" x14ac:dyDescent="0.25">
      <c r="B40" s="127"/>
    </row>
    <row r="41" spans="2:2" x14ac:dyDescent="0.25">
      <c r="B41" s="127"/>
    </row>
    <row r="42" spans="2:2" x14ac:dyDescent="0.25">
      <c r="B42" s="127"/>
    </row>
    <row r="43" spans="2:2" x14ac:dyDescent="0.25">
      <c r="B43" s="127"/>
    </row>
    <row r="44" spans="2:2" x14ac:dyDescent="0.25">
      <c r="B44" s="127"/>
    </row>
    <row r="45" spans="2:2" x14ac:dyDescent="0.25">
      <c r="B45" s="127"/>
    </row>
    <row r="46" spans="2:2" x14ac:dyDescent="0.25">
      <c r="B46" s="127"/>
    </row>
    <row r="47" spans="2:2" x14ac:dyDescent="0.25">
      <c r="B47" s="127"/>
    </row>
    <row r="48" spans="2:2" x14ac:dyDescent="0.25">
      <c r="B48" s="127"/>
    </row>
    <row r="49" spans="2:2" x14ac:dyDescent="0.25">
      <c r="B49" s="127"/>
    </row>
    <row r="50" spans="2:2" x14ac:dyDescent="0.25">
      <c r="B50" s="127"/>
    </row>
    <row r="51" spans="2:2" x14ac:dyDescent="0.25">
      <c r="B51" s="127"/>
    </row>
    <row r="52" spans="2:2" x14ac:dyDescent="0.25">
      <c r="B52" s="127"/>
    </row>
    <row r="53" spans="2:2" x14ac:dyDescent="0.25">
      <c r="B53" s="127"/>
    </row>
    <row r="54" spans="2:2" x14ac:dyDescent="0.25">
      <c r="B54" s="127"/>
    </row>
    <row r="55" spans="2:2" x14ac:dyDescent="0.25">
      <c r="B55" s="127"/>
    </row>
    <row r="56" spans="2:2" x14ac:dyDescent="0.25">
      <c r="B56" s="127"/>
    </row>
    <row r="57" spans="2:2" x14ac:dyDescent="0.25">
      <c r="B57" s="127"/>
    </row>
    <row r="58" spans="2:2" x14ac:dyDescent="0.25">
      <c r="B58" s="127"/>
    </row>
    <row r="59" spans="2:2" x14ac:dyDescent="0.25">
      <c r="B59" s="127"/>
    </row>
    <row r="60" spans="2:2" x14ac:dyDescent="0.25">
      <c r="B60" s="127"/>
    </row>
    <row r="61" spans="2:2" x14ac:dyDescent="0.25">
      <c r="B61" s="127"/>
    </row>
    <row r="62" spans="2:2" x14ac:dyDescent="0.25">
      <c r="B62" s="127"/>
    </row>
    <row r="63" spans="2:2" x14ac:dyDescent="0.25">
      <c r="B63" s="127"/>
    </row>
    <row r="64" spans="2:2" x14ac:dyDescent="0.25">
      <c r="B64" s="127"/>
    </row>
    <row r="65" spans="2:2" x14ac:dyDescent="0.25">
      <c r="B65" s="127"/>
    </row>
    <row r="66" spans="2:2" x14ac:dyDescent="0.25">
      <c r="B66" s="127"/>
    </row>
    <row r="67" spans="2:2" x14ac:dyDescent="0.25">
      <c r="B67" s="127"/>
    </row>
    <row r="68" spans="2:2" x14ac:dyDescent="0.25">
      <c r="B68" s="127"/>
    </row>
    <row r="69" spans="2:2" x14ac:dyDescent="0.25">
      <c r="B69" s="127"/>
    </row>
    <row r="70" spans="2:2" x14ac:dyDescent="0.25">
      <c r="B70" s="127"/>
    </row>
    <row r="71" spans="2:2" x14ac:dyDescent="0.25">
      <c r="B71" s="127"/>
    </row>
    <row r="72" spans="2:2" x14ac:dyDescent="0.25">
      <c r="B72" s="127"/>
    </row>
    <row r="73" spans="2:2" x14ac:dyDescent="0.25">
      <c r="B73" s="127"/>
    </row>
    <row r="74" spans="2:2" x14ac:dyDescent="0.25">
      <c r="B74" s="127"/>
    </row>
    <row r="75" spans="2:2" x14ac:dyDescent="0.25">
      <c r="B75" s="127"/>
    </row>
    <row r="76" spans="2:2" x14ac:dyDescent="0.25">
      <c r="B76" s="127"/>
    </row>
    <row r="77" spans="2:2" x14ac:dyDescent="0.25">
      <c r="B77" s="127"/>
    </row>
    <row r="78" spans="2:2" x14ac:dyDescent="0.25">
      <c r="B78" s="127"/>
    </row>
    <row r="79" spans="2:2" x14ac:dyDescent="0.25">
      <c r="B79" s="127"/>
    </row>
    <row r="80" spans="2:2" x14ac:dyDescent="0.25">
      <c r="B80" s="127"/>
    </row>
    <row r="81" spans="2:2" x14ac:dyDescent="0.25">
      <c r="B81" s="127"/>
    </row>
    <row r="82" spans="2:2" x14ac:dyDescent="0.25">
      <c r="B82" s="127"/>
    </row>
    <row r="83" spans="2:2" x14ac:dyDescent="0.25">
      <c r="B83" s="127"/>
    </row>
    <row r="84" spans="2:2" x14ac:dyDescent="0.25">
      <c r="B84" s="127"/>
    </row>
    <row r="85" spans="2:2" x14ac:dyDescent="0.25">
      <c r="B85" s="127"/>
    </row>
    <row r="86" spans="2:2" x14ac:dyDescent="0.25">
      <c r="B86" s="127"/>
    </row>
    <row r="87" spans="2:2" x14ac:dyDescent="0.25">
      <c r="B87" s="127"/>
    </row>
    <row r="88" spans="2:2" x14ac:dyDescent="0.25">
      <c r="B88" s="127"/>
    </row>
    <row r="89" spans="2:2" x14ac:dyDescent="0.25">
      <c r="B89" s="127"/>
    </row>
    <row r="90" spans="2:2" x14ac:dyDescent="0.25">
      <c r="B90" s="127"/>
    </row>
    <row r="91" spans="2:2" x14ac:dyDescent="0.25">
      <c r="B91" s="127"/>
    </row>
    <row r="92" spans="2:2" x14ac:dyDescent="0.25">
      <c r="B92" s="127"/>
    </row>
    <row r="93" spans="2:2" x14ac:dyDescent="0.25">
      <c r="B93" s="127"/>
    </row>
    <row r="94" spans="2:2" x14ac:dyDescent="0.25">
      <c r="B94" s="127"/>
    </row>
    <row r="95" spans="2:2" x14ac:dyDescent="0.25">
      <c r="B95" s="127"/>
    </row>
    <row r="96" spans="2:2" x14ac:dyDescent="0.25">
      <c r="B96" s="127"/>
    </row>
    <row r="97" spans="2:2" x14ac:dyDescent="0.25">
      <c r="B97" s="127"/>
    </row>
    <row r="98" spans="2:2" x14ac:dyDescent="0.25">
      <c r="B98" s="127"/>
    </row>
    <row r="99" spans="2:2" x14ac:dyDescent="0.25">
      <c r="B99" s="127"/>
    </row>
    <row r="100" spans="2:2" x14ac:dyDescent="0.25">
      <c r="B100" s="127"/>
    </row>
    <row r="101" spans="2:2" x14ac:dyDescent="0.25">
      <c r="B101" s="127"/>
    </row>
    <row r="102" spans="2:2" x14ac:dyDescent="0.25">
      <c r="B102" s="127"/>
    </row>
    <row r="103" spans="2:2" x14ac:dyDescent="0.25">
      <c r="B103" s="127"/>
    </row>
    <row r="104" spans="2:2" x14ac:dyDescent="0.25">
      <c r="B104" s="127"/>
    </row>
    <row r="105" spans="2:2" x14ac:dyDescent="0.25">
      <c r="B105" s="127"/>
    </row>
    <row r="106" spans="2:2" x14ac:dyDescent="0.25">
      <c r="B106" s="127"/>
    </row>
    <row r="107" spans="2:2" x14ac:dyDescent="0.25">
      <c r="B107" s="127"/>
    </row>
    <row r="108" spans="2:2" x14ac:dyDescent="0.25">
      <c r="B108" s="127"/>
    </row>
    <row r="109" spans="2:2" x14ac:dyDescent="0.25">
      <c r="B109" s="127"/>
    </row>
    <row r="110" spans="2:2" x14ac:dyDescent="0.25">
      <c r="B110" s="127"/>
    </row>
    <row r="111" spans="2:2" x14ac:dyDescent="0.25">
      <c r="B111" s="127"/>
    </row>
    <row r="112" spans="2:2" x14ac:dyDescent="0.25">
      <c r="B112" s="127"/>
    </row>
    <row r="113" spans="2:2" x14ac:dyDescent="0.25">
      <c r="B113" s="127"/>
    </row>
    <row r="114" spans="2:2" x14ac:dyDescent="0.25">
      <c r="B114" s="127"/>
    </row>
    <row r="115" spans="2:2" x14ac:dyDescent="0.25">
      <c r="B115" s="127"/>
    </row>
    <row r="116" spans="2:2" x14ac:dyDescent="0.25">
      <c r="B116" s="127"/>
    </row>
    <row r="117" spans="2:2" x14ac:dyDescent="0.25">
      <c r="B117" s="127"/>
    </row>
    <row r="118" spans="2:2" x14ac:dyDescent="0.25">
      <c r="B118" s="127"/>
    </row>
    <row r="119" spans="2:2" x14ac:dyDescent="0.25">
      <c r="B119" s="127"/>
    </row>
    <row r="120" spans="2:2" x14ac:dyDescent="0.25">
      <c r="B120" s="127"/>
    </row>
    <row r="121" spans="2:2" x14ac:dyDescent="0.25">
      <c r="B121" s="127"/>
    </row>
    <row r="122" spans="2:2" x14ac:dyDescent="0.25">
      <c r="B122" s="127"/>
    </row>
    <row r="123" spans="2:2" x14ac:dyDescent="0.25">
      <c r="B123" s="127"/>
    </row>
    <row r="124" spans="2:2" x14ac:dyDescent="0.25">
      <c r="B124" s="127"/>
    </row>
    <row r="125" spans="2:2" x14ac:dyDescent="0.25">
      <c r="B125" s="127"/>
    </row>
    <row r="126" spans="2:2" x14ac:dyDescent="0.25">
      <c r="B126" s="127"/>
    </row>
    <row r="127" spans="2:2" x14ac:dyDescent="0.25">
      <c r="B127" s="127"/>
    </row>
    <row r="128" spans="2:2" x14ac:dyDescent="0.25">
      <c r="B128" s="127"/>
    </row>
    <row r="129" spans="2:2" x14ac:dyDescent="0.25">
      <c r="B129" s="127"/>
    </row>
    <row r="130" spans="2:2" x14ac:dyDescent="0.25">
      <c r="B130" s="127"/>
    </row>
    <row r="131" spans="2:2" x14ac:dyDescent="0.25">
      <c r="B131" s="127"/>
    </row>
    <row r="132" spans="2:2" x14ac:dyDescent="0.25">
      <c r="B132" s="127"/>
    </row>
    <row r="133" spans="2:2" x14ac:dyDescent="0.25">
      <c r="B133" s="127"/>
    </row>
    <row r="134" spans="2:2" x14ac:dyDescent="0.25">
      <c r="B134" s="127"/>
    </row>
    <row r="135" spans="2:2" x14ac:dyDescent="0.25">
      <c r="B135" s="127"/>
    </row>
    <row r="136" spans="2:2" x14ac:dyDescent="0.25">
      <c r="B136" s="127"/>
    </row>
    <row r="137" spans="2:2" x14ac:dyDescent="0.25">
      <c r="B137" s="127"/>
    </row>
    <row r="138" spans="2:2" x14ac:dyDescent="0.25">
      <c r="B138" s="127"/>
    </row>
    <row r="139" spans="2:2" x14ac:dyDescent="0.25">
      <c r="B139" s="127"/>
    </row>
    <row r="140" spans="2:2" x14ac:dyDescent="0.25">
      <c r="B140" s="127"/>
    </row>
    <row r="141" spans="2:2" x14ac:dyDescent="0.25">
      <c r="B141" s="127"/>
    </row>
    <row r="142" spans="2:2" x14ac:dyDescent="0.25">
      <c r="B142" s="127"/>
    </row>
    <row r="143" spans="2:2" x14ac:dyDescent="0.25">
      <c r="B143" s="127"/>
    </row>
    <row r="144" spans="2:2" x14ac:dyDescent="0.25">
      <c r="B144" s="127"/>
    </row>
    <row r="145" spans="2:2" x14ac:dyDescent="0.25">
      <c r="B145" s="127"/>
    </row>
    <row r="146" spans="2:2" x14ac:dyDescent="0.25">
      <c r="B146" s="127"/>
    </row>
    <row r="147" spans="2:2" x14ac:dyDescent="0.25">
      <c r="B147" s="127"/>
    </row>
    <row r="148" spans="2:2" x14ac:dyDescent="0.25">
      <c r="B148" s="127"/>
    </row>
    <row r="149" spans="2:2" x14ac:dyDescent="0.25">
      <c r="B149" s="127"/>
    </row>
    <row r="150" spans="2:2" x14ac:dyDescent="0.25">
      <c r="B150" s="127"/>
    </row>
    <row r="151" spans="2:2" x14ac:dyDescent="0.25">
      <c r="B151" s="127"/>
    </row>
    <row r="152" spans="2:2" x14ac:dyDescent="0.25">
      <c r="B152" s="127"/>
    </row>
    <row r="153" spans="2:2" x14ac:dyDescent="0.25">
      <c r="B153" s="127"/>
    </row>
    <row r="154" spans="2:2" x14ac:dyDescent="0.25">
      <c r="B154" s="127"/>
    </row>
    <row r="155" spans="2:2" x14ac:dyDescent="0.25">
      <c r="B155" s="127"/>
    </row>
    <row r="156" spans="2:2" x14ac:dyDescent="0.25">
      <c r="B156" s="127"/>
    </row>
    <row r="157" spans="2:2" x14ac:dyDescent="0.25">
      <c r="B157" s="127"/>
    </row>
    <row r="158" spans="2:2" x14ac:dyDescent="0.25">
      <c r="B158" s="127"/>
    </row>
    <row r="159" spans="2:2" x14ac:dyDescent="0.25">
      <c r="B159" s="127"/>
    </row>
    <row r="160" spans="2:2" x14ac:dyDescent="0.25">
      <c r="B160" s="127"/>
    </row>
    <row r="161" spans="2:2" x14ac:dyDescent="0.25">
      <c r="B161" s="127"/>
    </row>
    <row r="162" spans="2:2" x14ac:dyDescent="0.25">
      <c r="B162" s="127"/>
    </row>
    <row r="163" spans="2:2" x14ac:dyDescent="0.25">
      <c r="B163" s="127"/>
    </row>
    <row r="164" spans="2:2" x14ac:dyDescent="0.25">
      <c r="B164" s="127"/>
    </row>
    <row r="165" spans="2:2" x14ac:dyDescent="0.25">
      <c r="B165" s="127"/>
    </row>
    <row r="166" spans="2:2" x14ac:dyDescent="0.25">
      <c r="B166" s="127"/>
    </row>
    <row r="167" spans="2:2" x14ac:dyDescent="0.25">
      <c r="B167" s="127"/>
    </row>
    <row r="168" spans="2:2" x14ac:dyDescent="0.25">
      <c r="B168" s="127"/>
    </row>
    <row r="169" spans="2:2" x14ac:dyDescent="0.25">
      <c r="B169" s="127"/>
    </row>
    <row r="170" spans="2:2" x14ac:dyDescent="0.25">
      <c r="B170" s="127"/>
    </row>
    <row r="171" spans="2:2" x14ac:dyDescent="0.25">
      <c r="B171" s="127"/>
    </row>
    <row r="172" spans="2:2" x14ac:dyDescent="0.25">
      <c r="B172" s="127"/>
    </row>
    <row r="173" spans="2:2" x14ac:dyDescent="0.25">
      <c r="B173" s="127"/>
    </row>
    <row r="174" spans="2:2" x14ac:dyDescent="0.25">
      <c r="B174" s="127"/>
    </row>
    <row r="175" spans="2:2" x14ac:dyDescent="0.25">
      <c r="B175" s="127"/>
    </row>
    <row r="176" spans="2:2" x14ac:dyDescent="0.25">
      <c r="B176" s="127"/>
    </row>
    <row r="177" spans="2:2" x14ac:dyDescent="0.25">
      <c r="B177" s="127"/>
    </row>
    <row r="178" spans="2:2" x14ac:dyDescent="0.25">
      <c r="B178" s="127"/>
    </row>
    <row r="179" spans="2:2" x14ac:dyDescent="0.25">
      <c r="B179" s="127"/>
    </row>
    <row r="180" spans="2:2" x14ac:dyDescent="0.25">
      <c r="B180" s="127"/>
    </row>
    <row r="181" spans="2:2" x14ac:dyDescent="0.25">
      <c r="B181" s="127"/>
    </row>
    <row r="182" spans="2:2" x14ac:dyDescent="0.25">
      <c r="B182" s="127"/>
    </row>
    <row r="183" spans="2:2" x14ac:dyDescent="0.25">
      <c r="B183" s="127"/>
    </row>
    <row r="184" spans="2:2" x14ac:dyDescent="0.25">
      <c r="B184" s="127"/>
    </row>
    <row r="185" spans="2:2" x14ac:dyDescent="0.25">
      <c r="B185" s="127"/>
    </row>
    <row r="186" spans="2:2" x14ac:dyDescent="0.25">
      <c r="B186" s="127"/>
    </row>
    <row r="187" spans="2:2" x14ac:dyDescent="0.25">
      <c r="B187" s="127"/>
    </row>
    <row r="188" spans="2:2" x14ac:dyDescent="0.25">
      <c r="B188" s="127"/>
    </row>
    <row r="189" spans="2:2" x14ac:dyDescent="0.25">
      <c r="B189" s="127"/>
    </row>
    <row r="190" spans="2:2" x14ac:dyDescent="0.25">
      <c r="B190" s="127"/>
    </row>
    <row r="191" spans="2:2" x14ac:dyDescent="0.25">
      <c r="B191" s="127"/>
    </row>
    <row r="192" spans="2:2" x14ac:dyDescent="0.25">
      <c r="B192" s="127"/>
    </row>
    <row r="193" spans="2:2" x14ac:dyDescent="0.25">
      <c r="B193" s="127"/>
    </row>
    <row r="194" spans="2:2" x14ac:dyDescent="0.25">
      <c r="B194" s="127"/>
    </row>
    <row r="195" spans="2:2" x14ac:dyDescent="0.25">
      <c r="B195" s="127"/>
    </row>
    <row r="196" spans="2:2" x14ac:dyDescent="0.25">
      <c r="B196" s="127"/>
    </row>
    <row r="197" spans="2:2" x14ac:dyDescent="0.25">
      <c r="B197" s="127"/>
    </row>
    <row r="198" spans="2:2" x14ac:dyDescent="0.25">
      <c r="B198" s="127"/>
    </row>
    <row r="199" spans="2:2" x14ac:dyDescent="0.25">
      <c r="B199" s="127"/>
    </row>
    <row r="200" spans="2:2" x14ac:dyDescent="0.25">
      <c r="B200" s="127"/>
    </row>
    <row r="201" spans="2:2" x14ac:dyDescent="0.25">
      <c r="B201" s="127"/>
    </row>
    <row r="202" spans="2:2" x14ac:dyDescent="0.25">
      <c r="B202" s="127"/>
    </row>
    <row r="203" spans="2:2" x14ac:dyDescent="0.25">
      <c r="B203" s="127"/>
    </row>
    <row r="204" spans="2:2" x14ac:dyDescent="0.25">
      <c r="B204" s="127"/>
    </row>
    <row r="205" spans="2:2" x14ac:dyDescent="0.25">
      <c r="B205" s="127"/>
    </row>
    <row r="206" spans="2:2" x14ac:dyDescent="0.25">
      <c r="B206" s="127"/>
    </row>
    <row r="207" spans="2:2" x14ac:dyDescent="0.25">
      <c r="B207" s="127"/>
    </row>
    <row r="208" spans="2:2" x14ac:dyDescent="0.25">
      <c r="B208" s="127"/>
    </row>
    <row r="209" spans="2:2" x14ac:dyDescent="0.25">
      <c r="B209" s="127"/>
    </row>
    <row r="210" spans="2:2" x14ac:dyDescent="0.25">
      <c r="B210" s="127"/>
    </row>
    <row r="211" spans="2:2" x14ac:dyDescent="0.25">
      <c r="B211" s="127"/>
    </row>
    <row r="212" spans="2:2" x14ac:dyDescent="0.25">
      <c r="B212" s="127"/>
    </row>
    <row r="213" spans="2:2" x14ac:dyDescent="0.25">
      <c r="B213" s="127"/>
    </row>
    <row r="214" spans="2:2" x14ac:dyDescent="0.25">
      <c r="B214" s="127"/>
    </row>
    <row r="215" spans="2:2" x14ac:dyDescent="0.25">
      <c r="B215" s="127"/>
    </row>
    <row r="216" spans="2:2" x14ac:dyDescent="0.25">
      <c r="B216" s="127"/>
    </row>
    <row r="217" spans="2:2" x14ac:dyDescent="0.25">
      <c r="B217" s="127"/>
    </row>
    <row r="218" spans="2:2" x14ac:dyDescent="0.25">
      <c r="B218" s="127"/>
    </row>
    <row r="219" spans="2:2" x14ac:dyDescent="0.25">
      <c r="B219" s="127"/>
    </row>
    <row r="220" spans="2:2" x14ac:dyDescent="0.25">
      <c r="B220" s="127"/>
    </row>
    <row r="221" spans="2:2" x14ac:dyDescent="0.25">
      <c r="B221" s="127"/>
    </row>
    <row r="222" spans="2:2" x14ac:dyDescent="0.25">
      <c r="B222" s="127"/>
    </row>
    <row r="223" spans="2:2" x14ac:dyDescent="0.25">
      <c r="B223" s="127"/>
    </row>
    <row r="224" spans="2:2" x14ac:dyDescent="0.25">
      <c r="B224" s="127"/>
    </row>
    <row r="225" spans="2:2" x14ac:dyDescent="0.25">
      <c r="B225" s="127"/>
    </row>
    <row r="226" spans="2:2" x14ac:dyDescent="0.25">
      <c r="B226" s="127"/>
    </row>
    <row r="227" spans="2:2" x14ac:dyDescent="0.25">
      <c r="B227" s="127"/>
    </row>
    <row r="228" spans="2:2" x14ac:dyDescent="0.25">
      <c r="B228" s="127"/>
    </row>
    <row r="229" spans="2:2" x14ac:dyDescent="0.25">
      <c r="B229" s="127"/>
    </row>
    <row r="230" spans="2:2" x14ac:dyDescent="0.25">
      <c r="B230" s="127"/>
    </row>
    <row r="231" spans="2:2" x14ac:dyDescent="0.25">
      <c r="B231" s="127"/>
    </row>
    <row r="232" spans="2:2" x14ac:dyDescent="0.25">
      <c r="B232" s="127"/>
    </row>
    <row r="233" spans="2:2" x14ac:dyDescent="0.25">
      <c r="B233" s="127"/>
    </row>
    <row r="234" spans="2:2" x14ac:dyDescent="0.25">
      <c r="B234" s="127"/>
    </row>
    <row r="235" spans="2:2" x14ac:dyDescent="0.25">
      <c r="B235" s="127"/>
    </row>
    <row r="236" spans="2:2" x14ac:dyDescent="0.25">
      <c r="B236" s="127"/>
    </row>
    <row r="237" spans="2:2" x14ac:dyDescent="0.25">
      <c r="B237" s="127"/>
    </row>
    <row r="238" spans="2:2" x14ac:dyDescent="0.25">
      <c r="B238" s="127"/>
    </row>
    <row r="239" spans="2:2" x14ac:dyDescent="0.25">
      <c r="B239" s="127"/>
    </row>
    <row r="240" spans="2:2" x14ac:dyDescent="0.25">
      <c r="B240" s="127"/>
    </row>
    <row r="241" spans="2:2" x14ac:dyDescent="0.25">
      <c r="B241" s="127"/>
    </row>
    <row r="242" spans="2:2" x14ac:dyDescent="0.25">
      <c r="B242" s="127"/>
    </row>
    <row r="243" spans="2:2" x14ac:dyDescent="0.25">
      <c r="B243" s="127"/>
    </row>
    <row r="244" spans="2:2" x14ac:dyDescent="0.25">
      <c r="B244" s="127"/>
    </row>
    <row r="245" spans="2:2" x14ac:dyDescent="0.25">
      <c r="B245" s="127"/>
    </row>
    <row r="246" spans="2:2" x14ac:dyDescent="0.25">
      <c r="B246" s="127"/>
    </row>
    <row r="247" spans="2:2" x14ac:dyDescent="0.25">
      <c r="B247" s="127"/>
    </row>
    <row r="248" spans="2:2" x14ac:dyDescent="0.25">
      <c r="B248" s="127"/>
    </row>
    <row r="249" spans="2:2" x14ac:dyDescent="0.25">
      <c r="B249" s="127"/>
    </row>
    <row r="250" spans="2:2" x14ac:dyDescent="0.25">
      <c r="B250" s="127"/>
    </row>
    <row r="251" spans="2:2" x14ac:dyDescent="0.25">
      <c r="B251" s="127"/>
    </row>
    <row r="252" spans="2:2" x14ac:dyDescent="0.25">
      <c r="B252" s="127"/>
    </row>
    <row r="253" spans="2:2" x14ac:dyDescent="0.25">
      <c r="B253" s="127"/>
    </row>
    <row r="254" spans="2:2" x14ac:dyDescent="0.25">
      <c r="B254" s="127"/>
    </row>
    <row r="255" spans="2:2" x14ac:dyDescent="0.25">
      <c r="B255" s="127"/>
    </row>
    <row r="256" spans="2:2" x14ac:dyDescent="0.25">
      <c r="B256" s="127"/>
    </row>
    <row r="257" spans="2:2" x14ac:dyDescent="0.25">
      <c r="B257" s="127"/>
    </row>
    <row r="258" spans="2:2" x14ac:dyDescent="0.25">
      <c r="B258" s="127"/>
    </row>
    <row r="259" spans="2:2" x14ac:dyDescent="0.25">
      <c r="B259" s="127"/>
    </row>
    <row r="260" spans="2:2" x14ac:dyDescent="0.25">
      <c r="B260" s="127"/>
    </row>
    <row r="261" spans="2:2" x14ac:dyDescent="0.25">
      <c r="B261" s="127"/>
    </row>
    <row r="262" spans="2:2" x14ac:dyDescent="0.25">
      <c r="B262" s="127"/>
    </row>
    <row r="263" spans="2:2" x14ac:dyDescent="0.25">
      <c r="B263" s="127"/>
    </row>
    <row r="264" spans="2:2" x14ac:dyDescent="0.25">
      <c r="B264" s="127"/>
    </row>
    <row r="265" spans="2:2" x14ac:dyDescent="0.25">
      <c r="B265" s="127"/>
    </row>
    <row r="266" spans="2:2" x14ac:dyDescent="0.25">
      <c r="B266" s="127"/>
    </row>
    <row r="267" spans="2:2" x14ac:dyDescent="0.25">
      <c r="B267" s="127"/>
    </row>
    <row r="268" spans="2:2" x14ac:dyDescent="0.25">
      <c r="B268" s="127"/>
    </row>
    <row r="269" spans="2:2" x14ac:dyDescent="0.25">
      <c r="B269" s="127"/>
    </row>
    <row r="270" spans="2:2" x14ac:dyDescent="0.25">
      <c r="B270" s="127"/>
    </row>
    <row r="271" spans="2:2" x14ac:dyDescent="0.25">
      <c r="B271" s="127"/>
    </row>
    <row r="272" spans="2:2" x14ac:dyDescent="0.25">
      <c r="B272" s="127"/>
    </row>
    <row r="273" spans="2:2" x14ac:dyDescent="0.25">
      <c r="B273" s="127"/>
    </row>
    <row r="274" spans="2:2" x14ac:dyDescent="0.25">
      <c r="B274" s="127"/>
    </row>
    <row r="275" spans="2:2" x14ac:dyDescent="0.25">
      <c r="B275" s="127"/>
    </row>
    <row r="276" spans="2:2" x14ac:dyDescent="0.25">
      <c r="B276" s="127"/>
    </row>
    <row r="277" spans="2:2" x14ac:dyDescent="0.25">
      <c r="B277" s="127"/>
    </row>
    <row r="278" spans="2:2" x14ac:dyDescent="0.25">
      <c r="B278" s="127"/>
    </row>
    <row r="279" spans="2:2" x14ac:dyDescent="0.25">
      <c r="B279" s="127"/>
    </row>
    <row r="280" spans="2:2" x14ac:dyDescent="0.25">
      <c r="B280" s="127"/>
    </row>
    <row r="281" spans="2:2" x14ac:dyDescent="0.25">
      <c r="B281" s="127"/>
    </row>
    <row r="282" spans="2:2" x14ac:dyDescent="0.25">
      <c r="B282" s="127"/>
    </row>
    <row r="283" spans="2:2" x14ac:dyDescent="0.25">
      <c r="B283" s="127"/>
    </row>
    <row r="284" spans="2:2" x14ac:dyDescent="0.25">
      <c r="B284" s="127"/>
    </row>
    <row r="285" spans="2:2" x14ac:dyDescent="0.25">
      <c r="B285" s="127"/>
    </row>
    <row r="286" spans="2:2" x14ac:dyDescent="0.25">
      <c r="B286" s="127"/>
    </row>
    <row r="287" spans="2:2" x14ac:dyDescent="0.25">
      <c r="B287" s="127"/>
    </row>
    <row r="288" spans="2:2" x14ac:dyDescent="0.25">
      <c r="B288" s="127"/>
    </row>
    <row r="289" spans="2:2" x14ac:dyDescent="0.25">
      <c r="B289" s="127"/>
    </row>
    <row r="290" spans="2:2" x14ac:dyDescent="0.25">
      <c r="B290" s="127"/>
    </row>
    <row r="291" spans="2:2" x14ac:dyDescent="0.25">
      <c r="B291" s="127"/>
    </row>
    <row r="292" spans="2:2" x14ac:dyDescent="0.25">
      <c r="B292" s="127"/>
    </row>
    <row r="293" spans="2:2" x14ac:dyDescent="0.25">
      <c r="B293" s="127"/>
    </row>
    <row r="294" spans="2:2" x14ac:dyDescent="0.25">
      <c r="B294" s="127"/>
    </row>
    <row r="295" spans="2:2" x14ac:dyDescent="0.25">
      <c r="B295" s="127"/>
    </row>
    <row r="296" spans="2:2" x14ac:dyDescent="0.25">
      <c r="B296" s="127"/>
    </row>
    <row r="297" spans="2:2" x14ac:dyDescent="0.25">
      <c r="B297" s="127"/>
    </row>
    <row r="298" spans="2:2" x14ac:dyDescent="0.25">
      <c r="B298" s="127"/>
    </row>
    <row r="299" spans="2:2" x14ac:dyDescent="0.25">
      <c r="B299" s="127"/>
    </row>
    <row r="300" spans="2:2" x14ac:dyDescent="0.25">
      <c r="B300" s="127"/>
    </row>
    <row r="301" spans="2:2" x14ac:dyDescent="0.25">
      <c r="B301" s="127"/>
    </row>
    <row r="302" spans="2:2" x14ac:dyDescent="0.25">
      <c r="B302" s="127"/>
    </row>
    <row r="303" spans="2:2" x14ac:dyDescent="0.25">
      <c r="B303" s="127"/>
    </row>
    <row r="304" spans="2:2" x14ac:dyDescent="0.25">
      <c r="B304" s="127"/>
    </row>
    <row r="305" spans="2:2" x14ac:dyDescent="0.25">
      <c r="B305" s="127"/>
    </row>
    <row r="306" spans="2:2" x14ac:dyDescent="0.25">
      <c r="B306" s="127"/>
    </row>
    <row r="307" spans="2:2" x14ac:dyDescent="0.25">
      <c r="B307" s="127"/>
    </row>
    <row r="308" spans="2:2" x14ac:dyDescent="0.25">
      <c r="B308" s="127"/>
    </row>
    <row r="309" spans="2:2" x14ac:dyDescent="0.25">
      <c r="B309" s="127"/>
    </row>
    <row r="310" spans="2:2" x14ac:dyDescent="0.25">
      <c r="B310" s="127"/>
    </row>
    <row r="311" spans="2:2" x14ac:dyDescent="0.25">
      <c r="B311" s="127"/>
    </row>
    <row r="312" spans="2:2" x14ac:dyDescent="0.25">
      <c r="B312" s="127"/>
    </row>
    <row r="313" spans="2:2" x14ac:dyDescent="0.25">
      <c r="B313" s="127"/>
    </row>
    <row r="314" spans="2:2" x14ac:dyDescent="0.25">
      <c r="B314" s="127"/>
    </row>
    <row r="315" spans="2:2" x14ac:dyDescent="0.25">
      <c r="B315" s="127"/>
    </row>
    <row r="316" spans="2:2" x14ac:dyDescent="0.25">
      <c r="B316" s="127"/>
    </row>
    <row r="317" spans="2:2" x14ac:dyDescent="0.25">
      <c r="B317" s="127"/>
    </row>
    <row r="318" spans="2:2" x14ac:dyDescent="0.25">
      <c r="B318" s="127"/>
    </row>
    <row r="319" spans="2:2" x14ac:dyDescent="0.25">
      <c r="B319" s="127"/>
    </row>
    <row r="320" spans="2:2" x14ac:dyDescent="0.25">
      <c r="B320" s="127"/>
    </row>
    <row r="321" spans="2:2" x14ac:dyDescent="0.25">
      <c r="B321" s="127"/>
    </row>
    <row r="322" spans="2:2" x14ac:dyDescent="0.25">
      <c r="B322" s="127"/>
    </row>
    <row r="323" spans="2:2" x14ac:dyDescent="0.25">
      <c r="B323" s="127"/>
    </row>
    <row r="324" spans="2:2" x14ac:dyDescent="0.25">
      <c r="B324" s="127"/>
    </row>
    <row r="325" spans="2:2" x14ac:dyDescent="0.25">
      <c r="B325" s="127"/>
    </row>
    <row r="326" spans="2:2" x14ac:dyDescent="0.25">
      <c r="B326" s="127"/>
    </row>
    <row r="327" spans="2:2" x14ac:dyDescent="0.25">
      <c r="B327" s="127"/>
    </row>
    <row r="328" spans="2:2" x14ac:dyDescent="0.25">
      <c r="B328" s="127"/>
    </row>
    <row r="329" spans="2:2" x14ac:dyDescent="0.25">
      <c r="B329" s="127"/>
    </row>
    <row r="330" spans="2:2" x14ac:dyDescent="0.25">
      <c r="B330" s="127"/>
    </row>
    <row r="331" spans="2:2" x14ac:dyDescent="0.25">
      <c r="B331" s="127"/>
    </row>
    <row r="332" spans="2:2" x14ac:dyDescent="0.25">
      <c r="B332" s="127"/>
    </row>
    <row r="333" spans="2:2" x14ac:dyDescent="0.25">
      <c r="B333" s="127"/>
    </row>
    <row r="334" spans="2:2" x14ac:dyDescent="0.25">
      <c r="B334" s="127"/>
    </row>
    <row r="335" spans="2:2" x14ac:dyDescent="0.25">
      <c r="B335" s="127"/>
    </row>
    <row r="336" spans="2:2" x14ac:dyDescent="0.25">
      <c r="B336" s="127"/>
    </row>
    <row r="337" spans="2:2" x14ac:dyDescent="0.25">
      <c r="B337" s="127"/>
    </row>
    <row r="338" spans="2:2" x14ac:dyDescent="0.25">
      <c r="B338" s="127"/>
    </row>
    <row r="339" spans="2:2" x14ac:dyDescent="0.25">
      <c r="B339" s="127"/>
    </row>
    <row r="340" spans="2:2" x14ac:dyDescent="0.25">
      <c r="B340" s="127"/>
    </row>
    <row r="341" spans="2:2" x14ac:dyDescent="0.25">
      <c r="B341" s="127"/>
    </row>
    <row r="342" spans="2:2" x14ac:dyDescent="0.25">
      <c r="B342" s="127"/>
    </row>
    <row r="343" spans="2:2" x14ac:dyDescent="0.25">
      <c r="B343" s="127"/>
    </row>
    <row r="344" spans="2:2" x14ac:dyDescent="0.25">
      <c r="B344" s="127"/>
    </row>
    <row r="345" spans="2:2" x14ac:dyDescent="0.25">
      <c r="B345" s="127"/>
    </row>
    <row r="346" spans="2:2" x14ac:dyDescent="0.25">
      <c r="B346" s="127"/>
    </row>
    <row r="347" spans="2:2" x14ac:dyDescent="0.25">
      <c r="B347" s="127"/>
    </row>
    <row r="348" spans="2:2" x14ac:dyDescent="0.25">
      <c r="B348" s="127"/>
    </row>
    <row r="349" spans="2:2" x14ac:dyDescent="0.25">
      <c r="B349" s="127"/>
    </row>
    <row r="350" spans="2:2" x14ac:dyDescent="0.25">
      <c r="B350" s="127"/>
    </row>
    <row r="351" spans="2:2" x14ac:dyDescent="0.25">
      <c r="B351" s="127"/>
    </row>
    <row r="352" spans="2:2" x14ac:dyDescent="0.25">
      <c r="B352" s="127"/>
    </row>
    <row r="353" spans="2:2" x14ac:dyDescent="0.25">
      <c r="B353" s="127"/>
    </row>
    <row r="354" spans="2:2" x14ac:dyDescent="0.25">
      <c r="B354" s="127"/>
    </row>
    <row r="355" spans="2:2" x14ac:dyDescent="0.25">
      <c r="B355" s="127"/>
    </row>
    <row r="356" spans="2:2" x14ac:dyDescent="0.25">
      <c r="B356" s="127"/>
    </row>
    <row r="357" spans="2:2" x14ac:dyDescent="0.25">
      <c r="B357" s="127"/>
    </row>
    <row r="358" spans="2:2" x14ac:dyDescent="0.25">
      <c r="B358" s="127"/>
    </row>
    <row r="359" spans="2:2" x14ac:dyDescent="0.25">
      <c r="B359" s="127"/>
    </row>
    <row r="360" spans="2:2" x14ac:dyDescent="0.25">
      <c r="B360" s="127"/>
    </row>
    <row r="361" spans="2:2" x14ac:dyDescent="0.25">
      <c r="B361" s="127"/>
    </row>
    <row r="362" spans="2:2" x14ac:dyDescent="0.25">
      <c r="B362" s="127"/>
    </row>
    <row r="363" spans="2:2" x14ac:dyDescent="0.25">
      <c r="B363" s="127"/>
    </row>
    <row r="364" spans="2:2" x14ac:dyDescent="0.25">
      <c r="B364" s="127"/>
    </row>
    <row r="365" spans="2:2" x14ac:dyDescent="0.25">
      <c r="B365" s="127"/>
    </row>
    <row r="366" spans="2:2" x14ac:dyDescent="0.25">
      <c r="B366" s="127"/>
    </row>
    <row r="367" spans="2:2" x14ac:dyDescent="0.25">
      <c r="B367" s="127"/>
    </row>
    <row r="368" spans="2:2" x14ac:dyDescent="0.25">
      <c r="B368" s="127"/>
    </row>
    <row r="369" spans="2:2" x14ac:dyDescent="0.25">
      <c r="B369" s="127"/>
    </row>
    <row r="370" spans="2:2" x14ac:dyDescent="0.25">
      <c r="B370" s="127"/>
    </row>
    <row r="371" spans="2:2" x14ac:dyDescent="0.25">
      <c r="B371" s="127"/>
    </row>
    <row r="372" spans="2:2" x14ac:dyDescent="0.25">
      <c r="B372" s="127"/>
    </row>
    <row r="373" spans="2:2" x14ac:dyDescent="0.25">
      <c r="B373" s="127"/>
    </row>
    <row r="374" spans="2:2" x14ac:dyDescent="0.25">
      <c r="B374" s="127"/>
    </row>
    <row r="375" spans="2:2" x14ac:dyDescent="0.25">
      <c r="B375" s="127"/>
    </row>
    <row r="376" spans="2:2" x14ac:dyDescent="0.25">
      <c r="B376" s="127"/>
    </row>
    <row r="377" spans="2:2" x14ac:dyDescent="0.25">
      <c r="B377" s="127"/>
    </row>
    <row r="378" spans="2:2" x14ac:dyDescent="0.25">
      <c r="B378" s="127"/>
    </row>
    <row r="379" spans="2:2" x14ac:dyDescent="0.25">
      <c r="B379" s="127"/>
    </row>
    <row r="380" spans="2:2" x14ac:dyDescent="0.25">
      <c r="B380" s="127"/>
    </row>
    <row r="381" spans="2:2" x14ac:dyDescent="0.25">
      <c r="B381" s="127"/>
    </row>
    <row r="382" spans="2:2" x14ac:dyDescent="0.25">
      <c r="B382" s="127"/>
    </row>
    <row r="383" spans="2:2" x14ac:dyDescent="0.25">
      <c r="B383" s="127"/>
    </row>
    <row r="384" spans="2:2" x14ac:dyDescent="0.25">
      <c r="B384" s="127"/>
    </row>
    <row r="385" spans="2:2" x14ac:dyDescent="0.25">
      <c r="B385" s="127"/>
    </row>
    <row r="386" spans="2:2" x14ac:dyDescent="0.25">
      <c r="B386" s="127"/>
    </row>
    <row r="387" spans="2:2" x14ac:dyDescent="0.25">
      <c r="B387" s="127"/>
    </row>
    <row r="388" spans="2:2" x14ac:dyDescent="0.25">
      <c r="B388" s="127"/>
    </row>
    <row r="389" spans="2:2" x14ac:dyDescent="0.25">
      <c r="B389" s="127"/>
    </row>
    <row r="390" spans="2:2" x14ac:dyDescent="0.25">
      <c r="B390" s="127"/>
    </row>
    <row r="391" spans="2:2" x14ac:dyDescent="0.25">
      <c r="B391" s="127"/>
    </row>
    <row r="392" spans="2:2" x14ac:dyDescent="0.25">
      <c r="B392" s="127"/>
    </row>
    <row r="393" spans="2:2" x14ac:dyDescent="0.25">
      <c r="B393" s="127"/>
    </row>
    <row r="394" spans="2:2" x14ac:dyDescent="0.25">
      <c r="B394" s="127"/>
    </row>
    <row r="395" spans="2:2" x14ac:dyDescent="0.25">
      <c r="B395" s="127"/>
    </row>
    <row r="396" spans="2:2" x14ac:dyDescent="0.25">
      <c r="B396" s="127"/>
    </row>
    <row r="397" spans="2:2" x14ac:dyDescent="0.25">
      <c r="B397" s="127"/>
    </row>
    <row r="398" spans="2:2" x14ac:dyDescent="0.25">
      <c r="B398" s="127"/>
    </row>
    <row r="399" spans="2:2" x14ac:dyDescent="0.25">
      <c r="B399" s="127"/>
    </row>
    <row r="400" spans="2:2" x14ac:dyDescent="0.25">
      <c r="B400" s="127"/>
    </row>
    <row r="401" spans="2:2" x14ac:dyDescent="0.25">
      <c r="B401" s="127"/>
    </row>
    <row r="402" spans="2:2" x14ac:dyDescent="0.25">
      <c r="B402" s="127"/>
    </row>
    <row r="403" spans="2:2" x14ac:dyDescent="0.25">
      <c r="B403" s="127"/>
    </row>
    <row r="404" spans="2:2" x14ac:dyDescent="0.25">
      <c r="B404" s="127"/>
    </row>
    <row r="405" spans="2:2" x14ac:dyDescent="0.25">
      <c r="B405" s="127"/>
    </row>
    <row r="406" spans="2:2" x14ac:dyDescent="0.25">
      <c r="B406" s="127"/>
    </row>
    <row r="407" spans="2:2" x14ac:dyDescent="0.25">
      <c r="B407" s="127"/>
    </row>
    <row r="408" spans="2:2" x14ac:dyDescent="0.25">
      <c r="B408" s="127"/>
    </row>
    <row r="409" spans="2:2" x14ac:dyDescent="0.25">
      <c r="B409" s="127"/>
    </row>
    <row r="410" spans="2:2" x14ac:dyDescent="0.25">
      <c r="B410" s="127"/>
    </row>
    <row r="411" spans="2:2" x14ac:dyDescent="0.25">
      <c r="B411" s="127"/>
    </row>
    <row r="412" spans="2:2" x14ac:dyDescent="0.25">
      <c r="B412" s="127"/>
    </row>
    <row r="413" spans="2:2" x14ac:dyDescent="0.25">
      <c r="B413" s="127"/>
    </row>
    <row r="414" spans="2:2" x14ac:dyDescent="0.25">
      <c r="B414" s="127"/>
    </row>
    <row r="415" spans="2:2" x14ac:dyDescent="0.25">
      <c r="B415" s="127"/>
    </row>
    <row r="416" spans="2:2" x14ac:dyDescent="0.25">
      <c r="B416" s="127"/>
    </row>
    <row r="417" spans="2:2" x14ac:dyDescent="0.25">
      <c r="B417" s="127"/>
    </row>
    <row r="418" spans="2:2" x14ac:dyDescent="0.25">
      <c r="B418" s="127"/>
    </row>
    <row r="419" spans="2:2" x14ac:dyDescent="0.25">
      <c r="B419" s="127"/>
    </row>
    <row r="420" spans="2:2" x14ac:dyDescent="0.25">
      <c r="B420" s="127"/>
    </row>
    <row r="421" spans="2:2" x14ac:dyDescent="0.25">
      <c r="B421" s="127"/>
    </row>
    <row r="422" spans="2:2" x14ac:dyDescent="0.25">
      <c r="B422" s="127"/>
    </row>
    <row r="423" spans="2:2" x14ac:dyDescent="0.25">
      <c r="B423" s="127"/>
    </row>
    <row r="424" spans="2:2" x14ac:dyDescent="0.25">
      <c r="B424" s="127"/>
    </row>
    <row r="425" spans="2:2" x14ac:dyDescent="0.25">
      <c r="B425" s="127"/>
    </row>
    <row r="426" spans="2:2" x14ac:dyDescent="0.25">
      <c r="B426" s="127"/>
    </row>
    <row r="427" spans="2:2" x14ac:dyDescent="0.25">
      <c r="B427" s="127"/>
    </row>
    <row r="428" spans="2:2" x14ac:dyDescent="0.25">
      <c r="B428" s="127"/>
    </row>
    <row r="429" spans="2:2" x14ac:dyDescent="0.25">
      <c r="B429" s="127"/>
    </row>
    <row r="430" spans="2:2" x14ac:dyDescent="0.25">
      <c r="B430" s="127"/>
    </row>
    <row r="431" spans="2:2" x14ac:dyDescent="0.25">
      <c r="B431" s="127"/>
    </row>
    <row r="432" spans="2:2" x14ac:dyDescent="0.25">
      <c r="B432" s="127"/>
    </row>
    <row r="433" spans="2:2" x14ac:dyDescent="0.25">
      <c r="B433" s="127"/>
    </row>
    <row r="434" spans="2:2" x14ac:dyDescent="0.25">
      <c r="B434" s="127"/>
    </row>
    <row r="435" spans="2:2" x14ac:dyDescent="0.25">
      <c r="B435" s="127"/>
    </row>
    <row r="436" spans="2:2" x14ac:dyDescent="0.25">
      <c r="B436" s="127"/>
    </row>
    <row r="437" spans="2:2" x14ac:dyDescent="0.25">
      <c r="B437" s="127"/>
    </row>
    <row r="438" spans="2:2" x14ac:dyDescent="0.25">
      <c r="B438" s="127"/>
    </row>
    <row r="439" spans="2:2" x14ac:dyDescent="0.25">
      <c r="B439" s="127"/>
    </row>
    <row r="440" spans="2:2" x14ac:dyDescent="0.25">
      <c r="B440" s="127"/>
    </row>
    <row r="441" spans="2:2" x14ac:dyDescent="0.25">
      <c r="B441" s="127"/>
    </row>
    <row r="442" spans="2:2" x14ac:dyDescent="0.25">
      <c r="B442" s="127"/>
    </row>
    <row r="443" spans="2:2" x14ac:dyDescent="0.25">
      <c r="B443" s="127"/>
    </row>
    <row r="444" spans="2:2" x14ac:dyDescent="0.25">
      <c r="B444" s="127"/>
    </row>
    <row r="445" spans="2:2" x14ac:dyDescent="0.25">
      <c r="B445" s="127"/>
    </row>
    <row r="446" spans="2:2" x14ac:dyDescent="0.25">
      <c r="B446" s="127"/>
    </row>
    <row r="447" spans="2:2" x14ac:dyDescent="0.25">
      <c r="B447" s="127"/>
    </row>
    <row r="448" spans="2:2" x14ac:dyDescent="0.25">
      <c r="B448" s="127"/>
    </row>
    <row r="449" spans="2:2" x14ac:dyDescent="0.25">
      <c r="B449" s="127"/>
    </row>
    <row r="450" spans="2:2" x14ac:dyDescent="0.25">
      <c r="B450" s="127"/>
    </row>
    <row r="451" spans="2:2" x14ac:dyDescent="0.25">
      <c r="B451" s="127"/>
    </row>
    <row r="452" spans="2:2" x14ac:dyDescent="0.25">
      <c r="B452" s="127"/>
    </row>
    <row r="453" spans="2:2" x14ac:dyDescent="0.25">
      <c r="B453" s="127"/>
    </row>
    <row r="454" spans="2:2" x14ac:dyDescent="0.25">
      <c r="B454" s="127"/>
    </row>
    <row r="455" spans="2:2" x14ac:dyDescent="0.25">
      <c r="B455" s="127"/>
    </row>
    <row r="456" spans="2:2" x14ac:dyDescent="0.25">
      <c r="B456" s="127"/>
    </row>
    <row r="457" spans="2:2" x14ac:dyDescent="0.25">
      <c r="B457" s="127"/>
    </row>
    <row r="458" spans="2:2" x14ac:dyDescent="0.25">
      <c r="B458" s="127"/>
    </row>
    <row r="459" spans="2:2" x14ac:dyDescent="0.25">
      <c r="B459" s="127"/>
    </row>
    <row r="460" spans="2:2" x14ac:dyDescent="0.25">
      <c r="B460" s="127"/>
    </row>
    <row r="461" spans="2:2" x14ac:dyDescent="0.25">
      <c r="B461" s="127"/>
    </row>
    <row r="462" spans="2:2" x14ac:dyDescent="0.25">
      <c r="B462" s="127"/>
    </row>
    <row r="463" spans="2:2" x14ac:dyDescent="0.25">
      <c r="B463" s="127"/>
    </row>
    <row r="464" spans="2:2" x14ac:dyDescent="0.25">
      <c r="B464" s="127"/>
    </row>
    <row r="465" spans="2:2" x14ac:dyDescent="0.25">
      <c r="B465" s="127"/>
    </row>
    <row r="466" spans="2:2" x14ac:dyDescent="0.25">
      <c r="B466" s="127"/>
    </row>
    <row r="467" spans="2:2" x14ac:dyDescent="0.25">
      <c r="B467" s="127"/>
    </row>
    <row r="468" spans="2:2" x14ac:dyDescent="0.25">
      <c r="B468" s="127"/>
    </row>
    <row r="469" spans="2:2" x14ac:dyDescent="0.25">
      <c r="B469" s="127"/>
    </row>
    <row r="470" spans="2:2" x14ac:dyDescent="0.25">
      <c r="B470" s="127"/>
    </row>
    <row r="471" spans="2:2" x14ac:dyDescent="0.25">
      <c r="B471" s="127"/>
    </row>
    <row r="472" spans="2:2" x14ac:dyDescent="0.25">
      <c r="B472" s="127"/>
    </row>
    <row r="473" spans="2:2" x14ac:dyDescent="0.25">
      <c r="B473" s="127"/>
    </row>
    <row r="474" spans="2:2" x14ac:dyDescent="0.25">
      <c r="B474" s="127"/>
    </row>
    <row r="475" spans="2:2" x14ac:dyDescent="0.25">
      <c r="B475" s="127"/>
    </row>
    <row r="476" spans="2:2" x14ac:dyDescent="0.25">
      <c r="B476" s="127"/>
    </row>
    <row r="477" spans="2:2" x14ac:dyDescent="0.25">
      <c r="B477" s="127"/>
    </row>
    <row r="478" spans="2:2" x14ac:dyDescent="0.25">
      <c r="B478" s="127"/>
    </row>
    <row r="479" spans="2:2" x14ac:dyDescent="0.25">
      <c r="B479" s="127"/>
    </row>
    <row r="480" spans="2:2" x14ac:dyDescent="0.25">
      <c r="B480" s="127"/>
    </row>
    <row r="481" spans="2:2" x14ac:dyDescent="0.25">
      <c r="B481" s="127"/>
    </row>
    <row r="482" spans="2:2" x14ac:dyDescent="0.25">
      <c r="B482" s="127"/>
    </row>
    <row r="483" spans="2:2" x14ac:dyDescent="0.25">
      <c r="B483" s="127"/>
    </row>
    <row r="484" spans="2:2" x14ac:dyDescent="0.25">
      <c r="B484" s="127"/>
    </row>
    <row r="485" spans="2:2" x14ac:dyDescent="0.25">
      <c r="B485" s="127"/>
    </row>
    <row r="486" spans="2:2" x14ac:dyDescent="0.25">
      <c r="B486" s="127"/>
    </row>
    <row r="487" spans="2:2" x14ac:dyDescent="0.25">
      <c r="B487" s="127"/>
    </row>
    <row r="488" spans="2:2" x14ac:dyDescent="0.25">
      <c r="B488" s="127"/>
    </row>
    <row r="489" spans="2:2" x14ac:dyDescent="0.25">
      <c r="B489" s="127"/>
    </row>
    <row r="490" spans="2:2" x14ac:dyDescent="0.25">
      <c r="B490" s="127"/>
    </row>
    <row r="491" spans="2:2" x14ac:dyDescent="0.25">
      <c r="B491" s="127"/>
    </row>
    <row r="492" spans="2:2" x14ac:dyDescent="0.25">
      <c r="B492" s="127"/>
    </row>
    <row r="493" spans="2:2" x14ac:dyDescent="0.25">
      <c r="B493" s="127"/>
    </row>
    <row r="494" spans="2:2" x14ac:dyDescent="0.25">
      <c r="B494" s="127"/>
    </row>
    <row r="495" spans="2:2" x14ac:dyDescent="0.25">
      <c r="B495" s="127"/>
    </row>
    <row r="496" spans="2:2" x14ac:dyDescent="0.25">
      <c r="B496" s="127"/>
    </row>
    <row r="497" spans="2:2" x14ac:dyDescent="0.25">
      <c r="B497" s="127"/>
    </row>
    <row r="498" spans="2:2" x14ac:dyDescent="0.25">
      <c r="B498" s="127"/>
    </row>
    <row r="499" spans="2:2" x14ac:dyDescent="0.25">
      <c r="B499" s="127"/>
    </row>
    <row r="500" spans="2:2" x14ac:dyDescent="0.25">
      <c r="B500" s="127"/>
    </row>
    <row r="501" spans="2:2" x14ac:dyDescent="0.25">
      <c r="B501" s="127"/>
    </row>
    <row r="502" spans="2:2" x14ac:dyDescent="0.25">
      <c r="B502" s="127"/>
    </row>
    <row r="503" spans="2:2" x14ac:dyDescent="0.25">
      <c r="B503" s="127"/>
    </row>
    <row r="504" spans="2:2" x14ac:dyDescent="0.25">
      <c r="B504" s="127"/>
    </row>
    <row r="505" spans="2:2" x14ac:dyDescent="0.25">
      <c r="B505" s="127"/>
    </row>
    <row r="506" spans="2:2" x14ac:dyDescent="0.25">
      <c r="B506" s="127"/>
    </row>
    <row r="507" spans="2:2" x14ac:dyDescent="0.25">
      <c r="B507" s="127"/>
    </row>
    <row r="508" spans="2:2" x14ac:dyDescent="0.25">
      <c r="B508" s="127"/>
    </row>
    <row r="509" spans="2:2" x14ac:dyDescent="0.25">
      <c r="B509" s="127"/>
    </row>
    <row r="510" spans="2:2" x14ac:dyDescent="0.25">
      <c r="B510" s="127"/>
    </row>
    <row r="511" spans="2:2" x14ac:dyDescent="0.25">
      <c r="B511" s="127"/>
    </row>
    <row r="512" spans="2:2" x14ac:dyDescent="0.25">
      <c r="B512" s="127"/>
    </row>
    <row r="513" spans="2:2" x14ac:dyDescent="0.25">
      <c r="B513" s="127"/>
    </row>
    <row r="514" spans="2:2" x14ac:dyDescent="0.25">
      <c r="B514" s="127"/>
    </row>
    <row r="515" spans="2:2" x14ac:dyDescent="0.25">
      <c r="B515" s="127"/>
    </row>
    <row r="516" spans="2:2" x14ac:dyDescent="0.25">
      <c r="B516" s="127"/>
    </row>
    <row r="517" spans="2:2" x14ac:dyDescent="0.25">
      <c r="B517" s="127"/>
    </row>
    <row r="518" spans="2:2" x14ac:dyDescent="0.25">
      <c r="B518" s="127"/>
    </row>
    <row r="519" spans="2:2" x14ac:dyDescent="0.25">
      <c r="B519" s="127"/>
    </row>
    <row r="520" spans="2:2" x14ac:dyDescent="0.25">
      <c r="B520" s="127"/>
    </row>
    <row r="521" spans="2:2" x14ac:dyDescent="0.25">
      <c r="B521" s="127"/>
    </row>
    <row r="522" spans="2:2" x14ac:dyDescent="0.25">
      <c r="B522" s="127"/>
    </row>
    <row r="523" spans="2:2" x14ac:dyDescent="0.25">
      <c r="B523" s="127"/>
    </row>
    <row r="524" spans="2:2" x14ac:dyDescent="0.25">
      <c r="B524" s="127"/>
    </row>
    <row r="525" spans="2:2" x14ac:dyDescent="0.25">
      <c r="B525" s="127"/>
    </row>
    <row r="526" spans="2:2" x14ac:dyDescent="0.25">
      <c r="B526" s="127"/>
    </row>
    <row r="527" spans="2:2" x14ac:dyDescent="0.25">
      <c r="B527" s="127"/>
    </row>
    <row r="528" spans="2:2" x14ac:dyDescent="0.25">
      <c r="B528" s="127"/>
    </row>
    <row r="529" spans="2:2" x14ac:dyDescent="0.25">
      <c r="B529" s="127"/>
    </row>
    <row r="530" spans="2:2" x14ac:dyDescent="0.25">
      <c r="B530" s="127"/>
    </row>
    <row r="531" spans="2:2" x14ac:dyDescent="0.25">
      <c r="B531" s="127"/>
    </row>
    <row r="532" spans="2:2" x14ac:dyDescent="0.25">
      <c r="B532" s="127"/>
    </row>
    <row r="533" spans="2:2" x14ac:dyDescent="0.25">
      <c r="B533" s="127"/>
    </row>
    <row r="534" spans="2:2" x14ac:dyDescent="0.25">
      <c r="B534" s="127"/>
    </row>
    <row r="535" spans="2:2" x14ac:dyDescent="0.25">
      <c r="B535" s="127"/>
    </row>
    <row r="536" spans="2:2" x14ac:dyDescent="0.25">
      <c r="B536" s="127"/>
    </row>
    <row r="537" spans="2:2" x14ac:dyDescent="0.25">
      <c r="B537" s="127"/>
    </row>
    <row r="538" spans="2:2" x14ac:dyDescent="0.25">
      <c r="B538" s="127"/>
    </row>
    <row r="539" spans="2:2" x14ac:dyDescent="0.25">
      <c r="B539" s="127"/>
    </row>
    <row r="540" spans="2:2" x14ac:dyDescent="0.25">
      <c r="B540" s="127"/>
    </row>
    <row r="541" spans="2:2" x14ac:dyDescent="0.25">
      <c r="B541" s="127"/>
    </row>
    <row r="542" spans="2:2" x14ac:dyDescent="0.25">
      <c r="B542" s="127"/>
    </row>
    <row r="543" spans="2:2" x14ac:dyDescent="0.25">
      <c r="B543" s="127"/>
    </row>
    <row r="544" spans="2:2" x14ac:dyDescent="0.25">
      <c r="B544" s="127"/>
    </row>
    <row r="545" spans="2:2" x14ac:dyDescent="0.25">
      <c r="B545" s="127"/>
    </row>
    <row r="546" spans="2:2" x14ac:dyDescent="0.25">
      <c r="B546" s="127"/>
    </row>
    <row r="547" spans="2:2" x14ac:dyDescent="0.25">
      <c r="B547" s="127"/>
    </row>
    <row r="548" spans="2:2" x14ac:dyDescent="0.25">
      <c r="B548" s="127"/>
    </row>
    <row r="549" spans="2:2" x14ac:dyDescent="0.25">
      <c r="B549" s="127"/>
    </row>
    <row r="550" spans="2:2" x14ac:dyDescent="0.25">
      <c r="B550" s="127"/>
    </row>
    <row r="551" spans="2:2" x14ac:dyDescent="0.25">
      <c r="B551" s="127"/>
    </row>
    <row r="552" spans="2:2" x14ac:dyDescent="0.25">
      <c r="B552" s="127"/>
    </row>
    <row r="553" spans="2:2" x14ac:dyDescent="0.25">
      <c r="B553" s="127"/>
    </row>
    <row r="554" spans="2:2" x14ac:dyDescent="0.25">
      <c r="B554" s="127"/>
    </row>
    <row r="555" spans="2:2" x14ac:dyDescent="0.25">
      <c r="B555" s="127"/>
    </row>
    <row r="556" spans="2:2" x14ac:dyDescent="0.25">
      <c r="B556" s="127"/>
    </row>
    <row r="557" spans="2:2" x14ac:dyDescent="0.25">
      <c r="B557" s="127"/>
    </row>
    <row r="558" spans="2:2" x14ac:dyDescent="0.25">
      <c r="B558" s="127"/>
    </row>
    <row r="559" spans="2:2" x14ac:dyDescent="0.25">
      <c r="B559" s="127"/>
    </row>
    <row r="560" spans="2:2" x14ac:dyDescent="0.25">
      <c r="B560" s="127"/>
    </row>
    <row r="561" spans="2:2" x14ac:dyDescent="0.25">
      <c r="B561" s="127"/>
    </row>
    <row r="562" spans="2:2" x14ac:dyDescent="0.25">
      <c r="B562" s="127"/>
    </row>
    <row r="563" spans="2:2" x14ac:dyDescent="0.25">
      <c r="B563" s="127"/>
    </row>
    <row r="564" spans="2:2" x14ac:dyDescent="0.25">
      <c r="B564" s="127"/>
    </row>
    <row r="565" spans="2:2" x14ac:dyDescent="0.25">
      <c r="B565" s="127"/>
    </row>
    <row r="566" spans="2:2" x14ac:dyDescent="0.25">
      <c r="B566" s="127"/>
    </row>
    <row r="567" spans="2:2" x14ac:dyDescent="0.25">
      <c r="B567" s="127"/>
    </row>
    <row r="568" spans="2:2" x14ac:dyDescent="0.25">
      <c r="B568" s="127"/>
    </row>
    <row r="569" spans="2:2" x14ac:dyDescent="0.25">
      <c r="B569" s="127"/>
    </row>
    <row r="570" spans="2:2" x14ac:dyDescent="0.25">
      <c r="B570" s="127"/>
    </row>
    <row r="571" spans="2:2" x14ac:dyDescent="0.25">
      <c r="B571" s="127"/>
    </row>
    <row r="572" spans="2:2" x14ac:dyDescent="0.25">
      <c r="B572" s="127"/>
    </row>
    <row r="573" spans="2:2" x14ac:dyDescent="0.25">
      <c r="B573" s="127"/>
    </row>
    <row r="574" spans="2:2" x14ac:dyDescent="0.25">
      <c r="B574" s="127"/>
    </row>
    <row r="575" spans="2:2" x14ac:dyDescent="0.25">
      <c r="B575" s="127"/>
    </row>
    <row r="576" spans="2:2" x14ac:dyDescent="0.25">
      <c r="B576" s="127"/>
    </row>
    <row r="577" spans="2:2" x14ac:dyDescent="0.25">
      <c r="B577" s="127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4740"/>
  <sheetViews>
    <sheetView topLeftCell="A4" zoomScale="80" workbookViewId="0">
      <selection activeCell="B48" sqref="B48"/>
    </sheetView>
  </sheetViews>
  <sheetFormatPr defaultRowHeight="13.2" x14ac:dyDescent="0.25"/>
  <cols>
    <col min="1" max="1" width="9.33203125" bestFit="1" customWidth="1"/>
    <col min="2" max="2" width="7.109375" bestFit="1" customWidth="1"/>
  </cols>
  <sheetData>
    <row r="4" spans="1:2" x14ac:dyDescent="0.25">
      <c r="A4" s="112" t="s">
        <v>406</v>
      </c>
      <c r="B4" s="112" t="s">
        <v>407</v>
      </c>
    </row>
    <row r="5" spans="1:2" x14ac:dyDescent="0.25">
      <c r="A5" s="111">
        <v>36980</v>
      </c>
      <c r="B5">
        <f>COUNTIF('Deal Detail'!A15:A496,A5)</f>
        <v>1</v>
      </c>
    </row>
    <row r="6" spans="1:2" x14ac:dyDescent="0.25">
      <c r="A6" s="111">
        <v>36983</v>
      </c>
      <c r="B6">
        <f>COUNTIF('Deal Detail'!A16:A497,A6)</f>
        <v>3</v>
      </c>
    </row>
    <row r="7" spans="1:2" x14ac:dyDescent="0.25">
      <c r="A7" s="111">
        <v>36984</v>
      </c>
      <c r="B7">
        <f>COUNTIF('Deal Detail'!A17:A498,A7)</f>
        <v>1</v>
      </c>
    </row>
    <row r="8" spans="1:2" x14ac:dyDescent="0.25">
      <c r="A8" s="111">
        <v>36985</v>
      </c>
      <c r="B8">
        <f>COUNTIF('Deal Detail'!A18:A499,A8)</f>
        <v>1</v>
      </c>
    </row>
    <row r="9" spans="1:2" x14ac:dyDescent="0.25">
      <c r="A9" s="111">
        <v>36986</v>
      </c>
      <c r="B9">
        <f>COUNTIF('Deal Detail'!A19:A500,A9)</f>
        <v>2</v>
      </c>
    </row>
    <row r="10" spans="1:2" x14ac:dyDescent="0.25">
      <c r="A10" s="111">
        <v>36991</v>
      </c>
      <c r="B10">
        <f>COUNTIF('Deal Detail'!A20:A501,A10)</f>
        <v>1</v>
      </c>
    </row>
    <row r="11" spans="1:2" x14ac:dyDescent="0.25">
      <c r="A11" s="111">
        <v>36992</v>
      </c>
      <c r="B11">
        <f>COUNTIF('Deal Detail'!A21:A502,A11)</f>
        <v>3</v>
      </c>
    </row>
    <row r="12" spans="1:2" x14ac:dyDescent="0.25">
      <c r="A12" s="111">
        <v>36993</v>
      </c>
      <c r="B12">
        <f>COUNTIF('Deal Detail'!A22:A503,A12)</f>
        <v>7</v>
      </c>
    </row>
    <row r="13" spans="1:2" x14ac:dyDescent="0.25">
      <c r="A13" s="111">
        <v>36997</v>
      </c>
      <c r="B13">
        <f>COUNTIF('Deal Detail'!A23:A504,A13)</f>
        <v>2</v>
      </c>
    </row>
    <row r="14" spans="1:2" x14ac:dyDescent="0.25">
      <c r="A14" s="111">
        <v>36998</v>
      </c>
      <c r="B14">
        <f>COUNTIF('Deal Detail'!A24:A505,A14)</f>
        <v>11</v>
      </c>
    </row>
    <row r="15" spans="1:2" x14ac:dyDescent="0.25">
      <c r="A15" s="111">
        <v>36999</v>
      </c>
      <c r="B15">
        <f>COUNTIF('Deal Detail'!A25:A506,A15)</f>
        <v>14</v>
      </c>
    </row>
    <row r="16" spans="1:2" x14ac:dyDescent="0.25">
      <c r="A16" s="111">
        <v>37000</v>
      </c>
      <c r="B16">
        <f>COUNTIF('Deal Detail'!A26:A507,A16)</f>
        <v>20</v>
      </c>
    </row>
    <row r="17" spans="1:2" x14ac:dyDescent="0.25">
      <c r="A17" s="111">
        <v>37001</v>
      </c>
      <c r="B17">
        <f>COUNTIF('Deal Detail'!A27:A508,A17)</f>
        <v>3</v>
      </c>
    </row>
    <row r="18" spans="1:2" x14ac:dyDescent="0.25">
      <c r="A18" s="111">
        <v>37004</v>
      </c>
      <c r="B18">
        <f>COUNTIF('Deal Detail'!A28:A509,A18)</f>
        <v>13</v>
      </c>
    </row>
    <row r="19" spans="1:2" x14ac:dyDescent="0.25">
      <c r="A19" s="111">
        <v>37005</v>
      </c>
      <c r="B19">
        <f>COUNTIF('Deal Detail'!A29:A510,A19)</f>
        <v>11</v>
      </c>
    </row>
    <row r="20" spans="1:2" x14ac:dyDescent="0.25">
      <c r="A20" s="111">
        <v>37006</v>
      </c>
      <c r="B20">
        <f>COUNTIF('Deal Detail'!A30:A511,A20)</f>
        <v>19</v>
      </c>
    </row>
    <row r="21" spans="1:2" x14ac:dyDescent="0.25">
      <c r="A21" s="111">
        <v>37007</v>
      </c>
      <c r="B21">
        <f>COUNTIF('Deal Detail'!A31:A512,A21)</f>
        <v>31</v>
      </c>
    </row>
    <row r="22" spans="1:2" x14ac:dyDescent="0.25">
      <c r="A22" s="111">
        <v>37008</v>
      </c>
      <c r="B22">
        <f>COUNTIF('Deal Detail'!A32:A513,A22)</f>
        <v>21</v>
      </c>
    </row>
    <row r="23" spans="1:2" x14ac:dyDescent="0.25">
      <c r="A23" s="111">
        <v>37011</v>
      </c>
      <c r="B23">
        <f>COUNTIF('Deal Detail'!A33:A514,A23)</f>
        <v>17</v>
      </c>
    </row>
    <row r="24" spans="1:2" x14ac:dyDescent="0.25">
      <c r="A24" s="111">
        <v>37012</v>
      </c>
      <c r="B24">
        <f>COUNTIF('Deal Detail'!A34:A515,A24)</f>
        <v>15</v>
      </c>
    </row>
    <row r="25" spans="1:2" x14ac:dyDescent="0.25">
      <c r="A25" s="111">
        <v>37013</v>
      </c>
      <c r="B25">
        <f>COUNTIF('Deal Detail'!A35:A516,A25)</f>
        <v>12</v>
      </c>
    </row>
    <row r="26" spans="1:2" x14ac:dyDescent="0.25">
      <c r="A26" s="111">
        <v>37014</v>
      </c>
      <c r="B26">
        <f>COUNTIF('Deal Detail'!A36:A517,A26)</f>
        <v>18</v>
      </c>
    </row>
    <row r="27" spans="1:2" x14ac:dyDescent="0.25">
      <c r="A27" s="111">
        <v>37018</v>
      </c>
      <c r="B27">
        <f>COUNTIF('Deal Detail'!A37:A518,A27)</f>
        <v>20</v>
      </c>
    </row>
    <row r="28" spans="1:2" x14ac:dyDescent="0.25">
      <c r="A28" s="111">
        <v>37019</v>
      </c>
      <c r="B28">
        <f>COUNTIF('Deal Detail'!A38:A519,A28)</f>
        <v>26</v>
      </c>
    </row>
    <row r="29" spans="1:2" x14ac:dyDescent="0.25">
      <c r="A29" s="111">
        <v>37020</v>
      </c>
      <c r="B29">
        <f>COUNTIF('Deal Detail'!A39:A520,A29)</f>
        <v>5</v>
      </c>
    </row>
    <row r="30" spans="1:2" x14ac:dyDescent="0.25">
      <c r="A30" s="111">
        <v>37021</v>
      </c>
      <c r="B30">
        <f>COUNTIF('Deal Detail'!A40:A521,A30)</f>
        <v>10</v>
      </c>
    </row>
    <row r="31" spans="1:2" x14ac:dyDescent="0.25">
      <c r="A31" s="111">
        <v>37022</v>
      </c>
      <c r="B31">
        <f>COUNTIF('Deal Detail'!A41:A522,A31)</f>
        <v>22</v>
      </c>
    </row>
    <row r="32" spans="1:2" x14ac:dyDescent="0.25">
      <c r="A32" s="111">
        <v>37025</v>
      </c>
      <c r="B32">
        <f>COUNTIF('Deal Detail'!A42:A523,A32)</f>
        <v>12</v>
      </c>
    </row>
    <row r="33" spans="1:2" x14ac:dyDescent="0.25">
      <c r="A33" s="111">
        <v>37026</v>
      </c>
      <c r="B33">
        <f>COUNTIF('Deal Detail'!A43:A524,A33)</f>
        <v>14</v>
      </c>
    </row>
    <row r="34" spans="1:2" x14ac:dyDescent="0.25">
      <c r="A34" s="111">
        <v>37027</v>
      </c>
      <c r="B34">
        <f>COUNTIF('Deal Detail'!A44:A525,A34)</f>
        <v>21</v>
      </c>
    </row>
    <row r="35" spans="1:2" x14ac:dyDescent="0.25">
      <c r="A35" s="111">
        <v>37028</v>
      </c>
      <c r="B35">
        <f>COUNTIF('Deal Detail'!A45:A526,A35)</f>
        <v>27</v>
      </c>
    </row>
    <row r="36" spans="1:2" x14ac:dyDescent="0.25">
      <c r="A36" s="111">
        <v>37029</v>
      </c>
      <c r="B36">
        <f>COUNTIF('Deal Detail'!A46:A527,A36)</f>
        <v>6</v>
      </c>
    </row>
    <row r="37" spans="1:2" x14ac:dyDescent="0.25">
      <c r="A37" s="111">
        <v>37032</v>
      </c>
      <c r="B37">
        <f>COUNTIF('Deal Detail'!A47:A528,A37)</f>
        <v>28</v>
      </c>
    </row>
    <row r="38" spans="1:2" x14ac:dyDescent="0.25">
      <c r="A38" s="111">
        <v>37033</v>
      </c>
      <c r="B38">
        <f>COUNTIF('Deal Detail'!A48:A529,A38)</f>
        <v>35</v>
      </c>
    </row>
    <row r="39" spans="1:2" x14ac:dyDescent="0.25">
      <c r="A39" s="111">
        <v>37034</v>
      </c>
      <c r="B39">
        <f>COUNTIF('Deal Detail'!A49:A530,A39)</f>
        <v>29</v>
      </c>
    </row>
    <row r="40" spans="1:2" x14ac:dyDescent="0.25">
      <c r="A40" s="111">
        <v>37035</v>
      </c>
      <c r="B40">
        <f>COUNTIF('Deal Detail'!A50:A10001,A40)</f>
        <v>40</v>
      </c>
    </row>
    <row r="41" spans="1:2" x14ac:dyDescent="0.25">
      <c r="A41" s="111">
        <v>37036</v>
      </c>
      <c r="B41">
        <f>COUNTIF('Deal Detail'!A51:A10001,A41)</f>
        <v>24</v>
      </c>
    </row>
    <row r="42" spans="1:2" x14ac:dyDescent="0.25">
      <c r="A42" s="111">
        <v>37040</v>
      </c>
      <c r="B42">
        <f>COUNTIF('Deal Detail'!A52:A10002,A42)</f>
        <v>51</v>
      </c>
    </row>
    <row r="43" spans="1:2" x14ac:dyDescent="0.25">
      <c r="A43" s="111">
        <v>37041</v>
      </c>
      <c r="B43">
        <f>COUNTIF('Deal Detail'!A53:A10003,A43)</f>
        <v>42</v>
      </c>
    </row>
    <row r="44" spans="1:2" x14ac:dyDescent="0.25">
      <c r="A44" s="111">
        <v>37042</v>
      </c>
      <c r="B44">
        <f>COUNTIF('Deal Detail'!A54:A10004,A44)</f>
        <v>35</v>
      </c>
    </row>
    <row r="45" spans="1:2" x14ac:dyDescent="0.25">
      <c r="A45" s="111">
        <v>37043</v>
      </c>
      <c r="B45">
        <f>COUNTIF('Deal Detail'!A55:A10005,A45)</f>
        <v>19</v>
      </c>
    </row>
    <row r="46" spans="1:2" x14ac:dyDescent="0.25">
      <c r="A46" s="111">
        <v>37046</v>
      </c>
      <c r="B46">
        <f>COUNTIF('Deal Detail'!A56:A10006,A46)</f>
        <v>26</v>
      </c>
    </row>
    <row r="47" spans="1:2" x14ac:dyDescent="0.25">
      <c r="A47" s="111">
        <v>37047</v>
      </c>
      <c r="B47">
        <f>COUNTIF('Deal Detail'!A57:A10007,A47)</f>
        <v>53</v>
      </c>
    </row>
    <row r="48" spans="1:2" x14ac:dyDescent="0.25">
      <c r="A48" s="31">
        <v>37048</v>
      </c>
      <c r="B48">
        <f>COUNTIF('Deal Detail'!A58:A10008,A48)</f>
        <v>53</v>
      </c>
    </row>
    <row r="49" spans="2:2" x14ac:dyDescent="0.25">
      <c r="B49">
        <f>COUNTIF('Deal Detail'!A59:A10009,A49)</f>
        <v>0</v>
      </c>
    </row>
    <row r="50" spans="2:2" x14ac:dyDescent="0.25">
      <c r="B50">
        <f>COUNTIF('Deal Detail'!A60:A10010,A50)</f>
        <v>0</v>
      </c>
    </row>
    <row r="51" spans="2:2" x14ac:dyDescent="0.25">
      <c r="B51">
        <f>COUNTIF('Deal Detail'!A61:A10011,A51)</f>
        <v>0</v>
      </c>
    </row>
    <row r="52" spans="2:2" x14ac:dyDescent="0.25">
      <c r="B52">
        <f>COUNTIF('Deal Detail'!A62:A10012,A52)</f>
        <v>0</v>
      </c>
    </row>
    <row r="53" spans="2:2" x14ac:dyDescent="0.25">
      <c r="B53">
        <f>COUNTIF('Deal Detail'!A63:A10013,A53)</f>
        <v>0</v>
      </c>
    </row>
    <row r="54" spans="2:2" x14ac:dyDescent="0.25">
      <c r="B54">
        <f>COUNTIF('Deal Detail'!A64:A10014,A54)</f>
        <v>0</v>
      </c>
    </row>
    <row r="55" spans="2:2" x14ac:dyDescent="0.25">
      <c r="B55">
        <f>COUNTIF('Deal Detail'!A65:A10015,A55)</f>
        <v>0</v>
      </c>
    </row>
    <row r="56" spans="2:2" x14ac:dyDescent="0.25">
      <c r="B56">
        <f>COUNTIF('Deal Detail'!A66:A10016,A56)</f>
        <v>0</v>
      </c>
    </row>
    <row r="57" spans="2:2" x14ac:dyDescent="0.25">
      <c r="B57">
        <f>COUNTIF('Deal Detail'!A67:A10017,A57)</f>
        <v>0</v>
      </c>
    </row>
    <row r="58" spans="2:2" x14ac:dyDescent="0.25">
      <c r="B58">
        <f>COUNTIF('Deal Detail'!A68:A10018,A58)</f>
        <v>0</v>
      </c>
    </row>
    <row r="59" spans="2:2" x14ac:dyDescent="0.25">
      <c r="B59">
        <f>COUNTIF('Deal Detail'!A69:A10019,A59)</f>
        <v>0</v>
      </c>
    </row>
    <row r="60" spans="2:2" x14ac:dyDescent="0.25">
      <c r="B60">
        <f>COUNTIF('Deal Detail'!A70:A10020,A60)</f>
        <v>0</v>
      </c>
    </row>
    <row r="61" spans="2:2" x14ac:dyDescent="0.25">
      <c r="B61">
        <f>COUNTIF('Deal Detail'!A71:A10021,A61)</f>
        <v>0</v>
      </c>
    </row>
    <row r="62" spans="2:2" x14ac:dyDescent="0.25">
      <c r="B62">
        <f>COUNTIF('Deal Detail'!A72:A10022,A62)</f>
        <v>0</v>
      </c>
    </row>
    <row r="63" spans="2:2" x14ac:dyDescent="0.25">
      <c r="B63">
        <f>COUNTIF('Deal Detail'!A73:A10023,A63)</f>
        <v>0</v>
      </c>
    </row>
    <row r="64" spans="2:2" x14ac:dyDescent="0.25">
      <c r="B64">
        <f>COUNTIF('Deal Detail'!A74:A10024,A64)</f>
        <v>0</v>
      </c>
    </row>
    <row r="65" spans="2:2" x14ac:dyDescent="0.25">
      <c r="B65">
        <f>COUNTIF('Deal Detail'!A75:A10025,A65)</f>
        <v>0</v>
      </c>
    </row>
    <row r="66" spans="2:2" x14ac:dyDescent="0.25">
      <c r="B66">
        <f>COUNTIF('Deal Detail'!A76:A10026,A66)</f>
        <v>0</v>
      </c>
    </row>
    <row r="67" spans="2:2" x14ac:dyDescent="0.25">
      <c r="B67">
        <f>COUNTIF('Deal Detail'!A77:A10027,A67)</f>
        <v>0</v>
      </c>
    </row>
    <row r="68" spans="2:2" x14ac:dyDescent="0.25">
      <c r="B68">
        <f>COUNTIF('Deal Detail'!A78:A10028,A68)</f>
        <v>0</v>
      </c>
    </row>
    <row r="69" spans="2:2" x14ac:dyDescent="0.25">
      <c r="B69">
        <f>COUNTIF('Deal Detail'!A79:A10029,A69)</f>
        <v>0</v>
      </c>
    </row>
    <row r="70" spans="2:2" x14ac:dyDescent="0.25">
      <c r="B70">
        <f>COUNTIF('Deal Detail'!A80:A10030,A70)</f>
        <v>0</v>
      </c>
    </row>
    <row r="71" spans="2:2" x14ac:dyDescent="0.25">
      <c r="B71">
        <f>COUNTIF('Deal Detail'!A81:A10031,A71)</f>
        <v>0</v>
      </c>
    </row>
    <row r="72" spans="2:2" x14ac:dyDescent="0.25">
      <c r="B72">
        <f>COUNTIF('Deal Detail'!A82:A10032,A72)</f>
        <v>0</v>
      </c>
    </row>
    <row r="73" spans="2:2" x14ac:dyDescent="0.25">
      <c r="B73">
        <f>COUNTIF('Deal Detail'!A83:A10033,A73)</f>
        <v>0</v>
      </c>
    </row>
    <row r="74" spans="2:2" x14ac:dyDescent="0.25">
      <c r="B74">
        <f>COUNTIF('Deal Detail'!A84:A10034,A74)</f>
        <v>0</v>
      </c>
    </row>
    <row r="75" spans="2:2" x14ac:dyDescent="0.25">
      <c r="B75">
        <f>COUNTIF('Deal Detail'!A85:A10035,A75)</f>
        <v>0</v>
      </c>
    </row>
    <row r="76" spans="2:2" x14ac:dyDescent="0.25">
      <c r="B76">
        <f>COUNTIF('Deal Detail'!A86:A10036,A76)</f>
        <v>0</v>
      </c>
    </row>
    <row r="77" spans="2:2" x14ac:dyDescent="0.25">
      <c r="B77">
        <f>COUNTIF('Deal Detail'!A87:A10037,A77)</f>
        <v>0</v>
      </c>
    </row>
    <row r="78" spans="2:2" x14ac:dyDescent="0.25">
      <c r="B78">
        <f>COUNTIF('Deal Detail'!A88:A10038,A78)</f>
        <v>0</v>
      </c>
    </row>
    <row r="79" spans="2:2" x14ac:dyDescent="0.25">
      <c r="B79">
        <f>COUNTIF('Deal Detail'!A89:A10039,A79)</f>
        <v>0</v>
      </c>
    </row>
    <row r="80" spans="2:2" x14ac:dyDescent="0.25">
      <c r="B80">
        <f>COUNTIF('Deal Detail'!A90:A10040,A80)</f>
        <v>0</v>
      </c>
    </row>
    <row r="81" spans="2:2" x14ac:dyDescent="0.25">
      <c r="B81">
        <f>COUNTIF('Deal Detail'!A91:A10041,A81)</f>
        <v>0</v>
      </c>
    </row>
    <row r="82" spans="2:2" x14ac:dyDescent="0.25">
      <c r="B82">
        <f>COUNTIF('Deal Detail'!A92:A10042,A82)</f>
        <v>0</v>
      </c>
    </row>
    <row r="83" spans="2:2" x14ac:dyDescent="0.25">
      <c r="B83">
        <f>COUNTIF('Deal Detail'!A93:A10043,A83)</f>
        <v>0</v>
      </c>
    </row>
    <row r="84" spans="2:2" x14ac:dyDescent="0.25">
      <c r="B84">
        <f>COUNTIF('Deal Detail'!A94:A10044,A84)</f>
        <v>0</v>
      </c>
    </row>
    <row r="85" spans="2:2" x14ac:dyDescent="0.25">
      <c r="B85">
        <f>COUNTIF('Deal Detail'!A95:A10045,A85)</f>
        <v>0</v>
      </c>
    </row>
    <row r="86" spans="2:2" x14ac:dyDescent="0.25">
      <c r="B86">
        <f>COUNTIF('Deal Detail'!A96:A10046,A86)</f>
        <v>0</v>
      </c>
    </row>
    <row r="87" spans="2:2" x14ac:dyDescent="0.25">
      <c r="B87">
        <f>COUNTIF('Deal Detail'!A97:A10047,A87)</f>
        <v>0</v>
      </c>
    </row>
    <row r="88" spans="2:2" x14ac:dyDescent="0.25">
      <c r="B88">
        <f>COUNTIF('Deal Detail'!A98:A10048,A88)</f>
        <v>0</v>
      </c>
    </row>
    <row r="89" spans="2:2" x14ac:dyDescent="0.25">
      <c r="B89">
        <f>COUNTIF('Deal Detail'!A99:A10049,A89)</f>
        <v>0</v>
      </c>
    </row>
    <row r="90" spans="2:2" x14ac:dyDescent="0.25">
      <c r="B90">
        <f>COUNTIF('Deal Detail'!A100:A10050,A90)</f>
        <v>0</v>
      </c>
    </row>
    <row r="91" spans="2:2" x14ac:dyDescent="0.25">
      <c r="B91">
        <f>COUNTIF('Deal Detail'!A101:A10051,A91)</f>
        <v>0</v>
      </c>
    </row>
    <row r="92" spans="2:2" x14ac:dyDescent="0.25">
      <c r="B92">
        <f>COUNTIF('Deal Detail'!A102:A10052,A92)</f>
        <v>0</v>
      </c>
    </row>
    <row r="93" spans="2:2" x14ac:dyDescent="0.25">
      <c r="B93">
        <f>COUNTIF('Deal Detail'!A103:A10053,A93)</f>
        <v>0</v>
      </c>
    </row>
    <row r="94" spans="2:2" x14ac:dyDescent="0.25">
      <c r="B94">
        <f>COUNTIF('Deal Detail'!A104:A10054,A94)</f>
        <v>0</v>
      </c>
    </row>
    <row r="95" spans="2:2" x14ac:dyDescent="0.25">
      <c r="B95">
        <f>COUNTIF('Deal Detail'!A105:A10055,A95)</f>
        <v>0</v>
      </c>
    </row>
    <row r="96" spans="2:2" x14ac:dyDescent="0.25">
      <c r="B96">
        <f>COUNTIF('Deal Detail'!A106:A10056,A96)</f>
        <v>0</v>
      </c>
    </row>
    <row r="97" spans="2:2" x14ac:dyDescent="0.25">
      <c r="B97">
        <f>COUNTIF('Deal Detail'!A107:A10057,A97)</f>
        <v>0</v>
      </c>
    </row>
    <row r="98" spans="2:2" x14ac:dyDescent="0.25">
      <c r="B98">
        <f>COUNTIF('Deal Detail'!A108:A10058,A98)</f>
        <v>0</v>
      </c>
    </row>
    <row r="99" spans="2:2" x14ac:dyDescent="0.25">
      <c r="B99">
        <f>COUNTIF('Deal Detail'!A109:A10059,A99)</f>
        <v>0</v>
      </c>
    </row>
    <row r="100" spans="2:2" x14ac:dyDescent="0.25">
      <c r="B100">
        <f>COUNTIF('Deal Detail'!A110:A10060,A100)</f>
        <v>0</v>
      </c>
    </row>
    <row r="101" spans="2:2" x14ac:dyDescent="0.25">
      <c r="B101">
        <f>COUNTIF('Deal Detail'!A111:A10061,A101)</f>
        <v>0</v>
      </c>
    </row>
    <row r="102" spans="2:2" x14ac:dyDescent="0.25">
      <c r="B102">
        <f>COUNTIF('Deal Detail'!A112:A10062,A102)</f>
        <v>0</v>
      </c>
    </row>
    <row r="103" spans="2:2" x14ac:dyDescent="0.25">
      <c r="B103">
        <f>COUNTIF('Deal Detail'!A113:A10063,A103)</f>
        <v>0</v>
      </c>
    </row>
    <row r="104" spans="2:2" x14ac:dyDescent="0.25">
      <c r="B104">
        <f>COUNTIF('Deal Detail'!A114:A10064,A104)</f>
        <v>0</v>
      </c>
    </row>
    <row r="105" spans="2:2" x14ac:dyDescent="0.25">
      <c r="B105">
        <f>COUNTIF('Deal Detail'!A115:A10065,A105)</f>
        <v>0</v>
      </c>
    </row>
    <row r="106" spans="2:2" x14ac:dyDescent="0.25">
      <c r="B106">
        <f>COUNTIF('Deal Detail'!A116:A10066,A106)</f>
        <v>0</v>
      </c>
    </row>
    <row r="107" spans="2:2" x14ac:dyDescent="0.25">
      <c r="B107">
        <f>COUNTIF('Deal Detail'!A117:A10067,A107)</f>
        <v>0</v>
      </c>
    </row>
    <row r="108" spans="2:2" x14ac:dyDescent="0.25">
      <c r="B108">
        <f>COUNTIF('Deal Detail'!A118:A10068,A108)</f>
        <v>0</v>
      </c>
    </row>
    <row r="109" spans="2:2" x14ac:dyDescent="0.25">
      <c r="B109">
        <f>COUNTIF('Deal Detail'!A119:A10069,A109)</f>
        <v>0</v>
      </c>
    </row>
    <row r="110" spans="2:2" x14ac:dyDescent="0.25">
      <c r="B110">
        <f>COUNTIF('Deal Detail'!A120:A10070,A110)</f>
        <v>0</v>
      </c>
    </row>
    <row r="111" spans="2:2" x14ac:dyDescent="0.25">
      <c r="B111">
        <f>COUNTIF('Deal Detail'!A121:A10071,A111)</f>
        <v>0</v>
      </c>
    </row>
    <row r="112" spans="2:2" x14ac:dyDescent="0.25">
      <c r="B112">
        <f>COUNTIF('Deal Detail'!A122:A10072,A112)</f>
        <v>0</v>
      </c>
    </row>
    <row r="113" spans="2:2" x14ac:dyDescent="0.25">
      <c r="B113">
        <f>COUNTIF('Deal Detail'!A123:A10073,A113)</f>
        <v>0</v>
      </c>
    </row>
    <row r="114" spans="2:2" x14ac:dyDescent="0.25">
      <c r="B114">
        <f>COUNTIF('Deal Detail'!A124:A10074,A114)</f>
        <v>0</v>
      </c>
    </row>
    <row r="115" spans="2:2" x14ac:dyDescent="0.25">
      <c r="B115">
        <f>COUNTIF('Deal Detail'!A125:A10075,A115)</f>
        <v>0</v>
      </c>
    </row>
    <row r="116" spans="2:2" x14ac:dyDescent="0.25">
      <c r="B116">
        <f>COUNTIF('Deal Detail'!A126:A10076,A116)</f>
        <v>0</v>
      </c>
    </row>
    <row r="117" spans="2:2" x14ac:dyDescent="0.25">
      <c r="B117">
        <f>COUNTIF('Deal Detail'!A127:A10077,A117)</f>
        <v>0</v>
      </c>
    </row>
    <row r="118" spans="2:2" x14ac:dyDescent="0.25">
      <c r="B118">
        <f>COUNTIF('Deal Detail'!A128:A10078,A118)</f>
        <v>0</v>
      </c>
    </row>
    <row r="119" spans="2:2" x14ac:dyDescent="0.25">
      <c r="B119">
        <f>COUNTIF('Deal Detail'!A129:A10079,A119)</f>
        <v>0</v>
      </c>
    </row>
    <row r="120" spans="2:2" x14ac:dyDescent="0.25">
      <c r="B120">
        <f>COUNTIF('Deal Detail'!A130:A10080,A120)</f>
        <v>0</v>
      </c>
    </row>
    <row r="121" spans="2:2" x14ac:dyDescent="0.25">
      <c r="B121">
        <f>COUNTIF('Deal Detail'!A131:A10081,A121)</f>
        <v>0</v>
      </c>
    </row>
    <row r="122" spans="2:2" x14ac:dyDescent="0.25">
      <c r="B122">
        <f>COUNTIF('Deal Detail'!A132:A10082,A122)</f>
        <v>0</v>
      </c>
    </row>
    <row r="123" spans="2:2" x14ac:dyDescent="0.25">
      <c r="B123">
        <f>COUNTIF('Deal Detail'!A133:A10083,A123)</f>
        <v>0</v>
      </c>
    </row>
    <row r="124" spans="2:2" x14ac:dyDescent="0.25">
      <c r="B124">
        <f>COUNTIF('Deal Detail'!A134:A10084,A124)</f>
        <v>0</v>
      </c>
    </row>
    <row r="125" spans="2:2" x14ac:dyDescent="0.25">
      <c r="B125">
        <f>COUNTIF('Deal Detail'!A135:A10085,A125)</f>
        <v>0</v>
      </c>
    </row>
    <row r="126" spans="2:2" x14ac:dyDescent="0.25">
      <c r="B126">
        <f>COUNTIF('Deal Detail'!A136:A10086,A126)</f>
        <v>0</v>
      </c>
    </row>
    <row r="127" spans="2:2" x14ac:dyDescent="0.25">
      <c r="B127">
        <f>COUNTIF('Deal Detail'!A137:A10087,A127)</f>
        <v>0</v>
      </c>
    </row>
    <row r="128" spans="2:2" x14ac:dyDescent="0.25">
      <c r="B128">
        <f>COUNTIF('Deal Detail'!A138:A10088,A128)</f>
        <v>0</v>
      </c>
    </row>
    <row r="129" spans="2:2" x14ac:dyDescent="0.25">
      <c r="B129">
        <f>COUNTIF('Deal Detail'!A139:A10089,A129)</f>
        <v>0</v>
      </c>
    </row>
    <row r="130" spans="2:2" x14ac:dyDescent="0.25">
      <c r="B130">
        <f>COUNTIF('Deal Detail'!A140:A10090,A130)</f>
        <v>0</v>
      </c>
    </row>
    <row r="131" spans="2:2" x14ac:dyDescent="0.25">
      <c r="B131">
        <f>COUNTIF('Deal Detail'!A141:A10091,A131)</f>
        <v>0</v>
      </c>
    </row>
    <row r="132" spans="2:2" x14ac:dyDescent="0.25">
      <c r="B132">
        <f>COUNTIF('Deal Detail'!A142:A10092,A132)</f>
        <v>0</v>
      </c>
    </row>
    <row r="133" spans="2:2" x14ac:dyDescent="0.25">
      <c r="B133">
        <f>COUNTIF('Deal Detail'!A143:A10093,A133)</f>
        <v>0</v>
      </c>
    </row>
    <row r="134" spans="2:2" x14ac:dyDescent="0.25">
      <c r="B134">
        <f>COUNTIF('Deal Detail'!A144:A10094,A134)</f>
        <v>0</v>
      </c>
    </row>
    <row r="135" spans="2:2" x14ac:dyDescent="0.25">
      <c r="B135">
        <f>COUNTIF('Deal Detail'!A145:A10095,A135)</f>
        <v>0</v>
      </c>
    </row>
    <row r="136" spans="2:2" x14ac:dyDescent="0.25">
      <c r="B136">
        <f>COUNTIF('Deal Detail'!A146:A10096,A136)</f>
        <v>0</v>
      </c>
    </row>
    <row r="137" spans="2:2" x14ac:dyDescent="0.25">
      <c r="B137">
        <f>COUNTIF('Deal Detail'!A147:A10097,A137)</f>
        <v>0</v>
      </c>
    </row>
    <row r="138" spans="2:2" x14ac:dyDescent="0.25">
      <c r="B138">
        <f>COUNTIF('Deal Detail'!A148:A10098,A138)</f>
        <v>0</v>
      </c>
    </row>
    <row r="139" spans="2:2" x14ac:dyDescent="0.25">
      <c r="B139">
        <f>COUNTIF('Deal Detail'!A149:A10099,A139)</f>
        <v>0</v>
      </c>
    </row>
    <row r="140" spans="2:2" x14ac:dyDescent="0.25">
      <c r="B140">
        <f>COUNTIF('Deal Detail'!A150:A10100,A140)</f>
        <v>0</v>
      </c>
    </row>
    <row r="141" spans="2:2" x14ac:dyDescent="0.25">
      <c r="B141">
        <f>COUNTIF('Deal Detail'!A151:A10101,A141)</f>
        <v>0</v>
      </c>
    </row>
    <row r="142" spans="2:2" x14ac:dyDescent="0.25">
      <c r="B142">
        <f>COUNTIF('Deal Detail'!A152:A10102,A142)</f>
        <v>0</v>
      </c>
    </row>
    <row r="143" spans="2:2" x14ac:dyDescent="0.25">
      <c r="B143">
        <f>COUNTIF('Deal Detail'!A153:A10103,A143)</f>
        <v>0</v>
      </c>
    </row>
    <row r="144" spans="2:2" x14ac:dyDescent="0.25">
      <c r="B144">
        <f>COUNTIF('Deal Detail'!A154:A10104,A144)</f>
        <v>0</v>
      </c>
    </row>
    <row r="145" spans="2:2" x14ac:dyDescent="0.25">
      <c r="B145">
        <f>COUNTIF('Deal Detail'!A155:A10105,A145)</f>
        <v>0</v>
      </c>
    </row>
    <row r="146" spans="2:2" x14ac:dyDescent="0.25">
      <c r="B146">
        <f>COUNTIF('Deal Detail'!A156:A10106,A146)</f>
        <v>0</v>
      </c>
    </row>
    <row r="147" spans="2:2" x14ac:dyDescent="0.25">
      <c r="B147">
        <f>COUNTIF('Deal Detail'!A157:A10107,A147)</f>
        <v>0</v>
      </c>
    </row>
    <row r="148" spans="2:2" x14ac:dyDescent="0.25">
      <c r="B148">
        <f>COUNTIF('Deal Detail'!A158:A10108,A148)</f>
        <v>0</v>
      </c>
    </row>
    <row r="149" spans="2:2" x14ac:dyDescent="0.25">
      <c r="B149">
        <f>COUNTIF('Deal Detail'!A159:A10109,A149)</f>
        <v>0</v>
      </c>
    </row>
    <row r="150" spans="2:2" x14ac:dyDescent="0.25">
      <c r="B150">
        <f>COUNTIF('Deal Detail'!A160:A10110,A150)</f>
        <v>0</v>
      </c>
    </row>
    <row r="151" spans="2:2" x14ac:dyDescent="0.25">
      <c r="B151">
        <f>COUNTIF('Deal Detail'!A161:A10111,A151)</f>
        <v>0</v>
      </c>
    </row>
    <row r="152" spans="2:2" x14ac:dyDescent="0.25">
      <c r="B152">
        <f>COUNTIF('Deal Detail'!A162:A10112,A152)</f>
        <v>0</v>
      </c>
    </row>
    <row r="153" spans="2:2" x14ac:dyDescent="0.25">
      <c r="B153">
        <f>COUNTIF('Deal Detail'!A163:A10113,A153)</f>
        <v>0</v>
      </c>
    </row>
    <row r="154" spans="2:2" x14ac:dyDescent="0.25">
      <c r="B154">
        <f>COUNTIF('Deal Detail'!A164:A10114,A154)</f>
        <v>0</v>
      </c>
    </row>
    <row r="155" spans="2:2" x14ac:dyDescent="0.25">
      <c r="B155">
        <f>COUNTIF('Deal Detail'!A165:A10115,A155)</f>
        <v>0</v>
      </c>
    </row>
    <row r="156" spans="2:2" x14ac:dyDescent="0.25">
      <c r="B156">
        <f>COUNTIF('Deal Detail'!A166:A10116,A156)</f>
        <v>0</v>
      </c>
    </row>
    <row r="157" spans="2:2" x14ac:dyDescent="0.25">
      <c r="B157">
        <f>COUNTIF('Deal Detail'!A167:A10117,A157)</f>
        <v>0</v>
      </c>
    </row>
    <row r="158" spans="2:2" x14ac:dyDescent="0.25">
      <c r="B158">
        <f>COUNTIF('Deal Detail'!A168:A10118,A158)</f>
        <v>0</v>
      </c>
    </row>
    <row r="159" spans="2:2" x14ac:dyDescent="0.25">
      <c r="B159">
        <f>COUNTIF('Deal Detail'!A169:A10119,A159)</f>
        <v>0</v>
      </c>
    </row>
    <row r="160" spans="2:2" x14ac:dyDescent="0.25">
      <c r="B160">
        <f>COUNTIF('Deal Detail'!A170:A10120,A160)</f>
        <v>0</v>
      </c>
    </row>
    <row r="161" spans="2:2" x14ac:dyDescent="0.25">
      <c r="B161">
        <f>COUNTIF('Deal Detail'!A171:A10121,A161)</f>
        <v>0</v>
      </c>
    </row>
    <row r="162" spans="2:2" x14ac:dyDescent="0.25">
      <c r="B162">
        <f>COUNTIF('Deal Detail'!A172:A10122,A162)</f>
        <v>0</v>
      </c>
    </row>
    <row r="163" spans="2:2" x14ac:dyDescent="0.25">
      <c r="B163">
        <f>COUNTIF('Deal Detail'!A173:A10123,A163)</f>
        <v>0</v>
      </c>
    </row>
    <row r="164" spans="2:2" x14ac:dyDescent="0.25">
      <c r="B164">
        <f>COUNTIF('Deal Detail'!A174:A10124,A164)</f>
        <v>0</v>
      </c>
    </row>
    <row r="165" spans="2:2" x14ac:dyDescent="0.25">
      <c r="B165">
        <f>COUNTIF('Deal Detail'!A175:A10125,A165)</f>
        <v>0</v>
      </c>
    </row>
    <row r="166" spans="2:2" x14ac:dyDescent="0.25">
      <c r="B166">
        <f>COUNTIF('Deal Detail'!A176:A10126,A166)</f>
        <v>0</v>
      </c>
    </row>
    <row r="167" spans="2:2" x14ac:dyDescent="0.25">
      <c r="B167">
        <f>COUNTIF('Deal Detail'!A177:A10127,A167)</f>
        <v>0</v>
      </c>
    </row>
    <row r="168" spans="2:2" x14ac:dyDescent="0.25">
      <c r="B168">
        <f>COUNTIF('Deal Detail'!A178:A10128,A168)</f>
        <v>0</v>
      </c>
    </row>
    <row r="169" spans="2:2" x14ac:dyDescent="0.25">
      <c r="B169">
        <f>COUNTIF('Deal Detail'!A179:A10129,A169)</f>
        <v>0</v>
      </c>
    </row>
    <row r="170" spans="2:2" x14ac:dyDescent="0.25">
      <c r="B170">
        <f>COUNTIF('Deal Detail'!A180:A10130,A170)</f>
        <v>0</v>
      </c>
    </row>
    <row r="171" spans="2:2" x14ac:dyDescent="0.25">
      <c r="B171">
        <f>COUNTIF('Deal Detail'!A181:A10131,A171)</f>
        <v>0</v>
      </c>
    </row>
    <row r="172" spans="2:2" x14ac:dyDescent="0.25">
      <c r="B172">
        <f>COUNTIF('Deal Detail'!A182:A10132,A172)</f>
        <v>0</v>
      </c>
    </row>
    <row r="173" spans="2:2" x14ac:dyDescent="0.25">
      <c r="B173">
        <f>COUNTIF('Deal Detail'!A183:A10133,A173)</f>
        <v>0</v>
      </c>
    </row>
    <row r="174" spans="2:2" x14ac:dyDescent="0.25">
      <c r="B174">
        <f>COUNTIF('Deal Detail'!A184:A10134,A174)</f>
        <v>0</v>
      </c>
    </row>
    <row r="175" spans="2:2" x14ac:dyDescent="0.25">
      <c r="B175">
        <f>COUNTIF('Deal Detail'!A185:A10135,A175)</f>
        <v>0</v>
      </c>
    </row>
    <row r="176" spans="2:2" x14ac:dyDescent="0.25">
      <c r="B176">
        <f>COUNTIF('Deal Detail'!A186:A10136,A176)</f>
        <v>0</v>
      </c>
    </row>
    <row r="177" spans="2:2" x14ac:dyDescent="0.25">
      <c r="B177">
        <f>COUNTIF('Deal Detail'!A187:A10137,A177)</f>
        <v>0</v>
      </c>
    </row>
    <row r="178" spans="2:2" x14ac:dyDescent="0.25">
      <c r="B178">
        <f>COUNTIF('Deal Detail'!A188:A10138,A178)</f>
        <v>0</v>
      </c>
    </row>
    <row r="179" spans="2:2" x14ac:dyDescent="0.25">
      <c r="B179">
        <f>COUNTIF('Deal Detail'!A189:A10139,A179)</f>
        <v>0</v>
      </c>
    </row>
    <row r="180" spans="2:2" x14ac:dyDescent="0.25">
      <c r="B180">
        <f>COUNTIF('Deal Detail'!A190:A10140,A180)</f>
        <v>0</v>
      </c>
    </row>
    <row r="181" spans="2:2" x14ac:dyDescent="0.25">
      <c r="B181">
        <f>COUNTIF('Deal Detail'!A191:A10141,A181)</f>
        <v>0</v>
      </c>
    </row>
    <row r="182" spans="2:2" x14ac:dyDescent="0.25">
      <c r="B182">
        <f>COUNTIF('Deal Detail'!A192:A10142,A182)</f>
        <v>0</v>
      </c>
    </row>
    <row r="183" spans="2:2" x14ac:dyDescent="0.25">
      <c r="B183">
        <f>COUNTIF('Deal Detail'!A193:A10143,A183)</f>
        <v>0</v>
      </c>
    </row>
    <row r="184" spans="2:2" x14ac:dyDescent="0.25">
      <c r="B184">
        <f>COUNTIF('Deal Detail'!A194:A10144,A184)</f>
        <v>0</v>
      </c>
    </row>
    <row r="185" spans="2:2" x14ac:dyDescent="0.25">
      <c r="B185">
        <f>COUNTIF('Deal Detail'!A195:A10145,A185)</f>
        <v>0</v>
      </c>
    </row>
    <row r="186" spans="2:2" x14ac:dyDescent="0.25">
      <c r="B186">
        <f>COUNTIF('Deal Detail'!A196:A10146,A186)</f>
        <v>0</v>
      </c>
    </row>
    <row r="187" spans="2:2" x14ac:dyDescent="0.25">
      <c r="B187">
        <f>COUNTIF('Deal Detail'!A197:A10147,A187)</f>
        <v>0</v>
      </c>
    </row>
    <row r="188" spans="2:2" x14ac:dyDescent="0.25">
      <c r="B188">
        <f>COUNTIF('Deal Detail'!A198:A10148,A188)</f>
        <v>0</v>
      </c>
    </row>
    <row r="189" spans="2:2" x14ac:dyDescent="0.25">
      <c r="B189">
        <f>COUNTIF('Deal Detail'!A199:A10149,A189)</f>
        <v>0</v>
      </c>
    </row>
    <row r="190" spans="2:2" x14ac:dyDescent="0.25">
      <c r="B190">
        <f>COUNTIF('Deal Detail'!A200:A10150,A190)</f>
        <v>0</v>
      </c>
    </row>
    <row r="191" spans="2:2" x14ac:dyDescent="0.25">
      <c r="B191">
        <f>COUNTIF('Deal Detail'!A201:A10151,A191)</f>
        <v>0</v>
      </c>
    </row>
    <row r="192" spans="2:2" x14ac:dyDescent="0.25">
      <c r="B192">
        <f>COUNTIF('Deal Detail'!A202:A10152,A192)</f>
        <v>0</v>
      </c>
    </row>
    <row r="193" spans="2:2" x14ac:dyDescent="0.25">
      <c r="B193">
        <f>COUNTIF('Deal Detail'!A203:A10153,A193)</f>
        <v>0</v>
      </c>
    </row>
    <row r="194" spans="2:2" x14ac:dyDescent="0.25">
      <c r="B194">
        <f>COUNTIF('Deal Detail'!A204:A10154,A194)</f>
        <v>0</v>
      </c>
    </row>
    <row r="195" spans="2:2" x14ac:dyDescent="0.25">
      <c r="B195">
        <f>COUNTIF('Deal Detail'!A205:A10155,A195)</f>
        <v>0</v>
      </c>
    </row>
    <row r="196" spans="2:2" x14ac:dyDescent="0.25">
      <c r="B196">
        <f>COUNTIF('Deal Detail'!A206:A10156,A196)</f>
        <v>0</v>
      </c>
    </row>
    <row r="197" spans="2:2" x14ac:dyDescent="0.25">
      <c r="B197">
        <f>COUNTIF('Deal Detail'!A207:A10157,A197)</f>
        <v>0</v>
      </c>
    </row>
    <row r="198" spans="2:2" x14ac:dyDescent="0.25">
      <c r="B198">
        <f>COUNTIF('Deal Detail'!A208:A10158,A198)</f>
        <v>0</v>
      </c>
    </row>
    <row r="199" spans="2:2" x14ac:dyDescent="0.25">
      <c r="B199">
        <f>COUNTIF('Deal Detail'!A209:A10159,A199)</f>
        <v>0</v>
      </c>
    </row>
    <row r="200" spans="2:2" x14ac:dyDescent="0.25">
      <c r="B200">
        <f>COUNTIF('Deal Detail'!A210:A10160,A200)</f>
        <v>0</v>
      </c>
    </row>
    <row r="201" spans="2:2" x14ac:dyDescent="0.25">
      <c r="B201">
        <f>COUNTIF('Deal Detail'!A211:A10161,A201)</f>
        <v>0</v>
      </c>
    </row>
    <row r="202" spans="2:2" x14ac:dyDescent="0.25">
      <c r="B202">
        <f>COUNTIF('Deal Detail'!A212:A10162,A202)</f>
        <v>0</v>
      </c>
    </row>
    <row r="203" spans="2:2" x14ac:dyDescent="0.25">
      <c r="B203">
        <f>COUNTIF('Deal Detail'!A213:A10163,A203)</f>
        <v>0</v>
      </c>
    </row>
    <row r="204" spans="2:2" x14ac:dyDescent="0.25">
      <c r="B204">
        <f>COUNTIF('Deal Detail'!A214:A10164,A204)</f>
        <v>0</v>
      </c>
    </row>
    <row r="205" spans="2:2" x14ac:dyDescent="0.25">
      <c r="B205">
        <f>COUNTIF('Deal Detail'!A215:A10165,A205)</f>
        <v>0</v>
      </c>
    </row>
    <row r="206" spans="2:2" x14ac:dyDescent="0.25">
      <c r="B206">
        <f>COUNTIF('Deal Detail'!A216:A10166,A206)</f>
        <v>0</v>
      </c>
    </row>
    <row r="207" spans="2:2" x14ac:dyDescent="0.25">
      <c r="B207">
        <f>COUNTIF('Deal Detail'!A217:A10167,A207)</f>
        <v>0</v>
      </c>
    </row>
    <row r="208" spans="2:2" x14ac:dyDescent="0.25">
      <c r="B208">
        <f>COUNTIF('Deal Detail'!A218:A10168,A208)</f>
        <v>0</v>
      </c>
    </row>
    <row r="209" spans="2:2" x14ac:dyDescent="0.25">
      <c r="B209">
        <f>COUNTIF('Deal Detail'!A219:A10169,A209)</f>
        <v>0</v>
      </c>
    </row>
    <row r="210" spans="2:2" x14ac:dyDescent="0.25">
      <c r="B210">
        <f>COUNTIF('Deal Detail'!A220:A10170,A210)</f>
        <v>0</v>
      </c>
    </row>
    <row r="211" spans="2:2" x14ac:dyDescent="0.25">
      <c r="B211">
        <f>COUNTIF('Deal Detail'!A221:A10171,A211)</f>
        <v>0</v>
      </c>
    </row>
    <row r="212" spans="2:2" x14ac:dyDescent="0.25">
      <c r="B212">
        <f>COUNTIF('Deal Detail'!A222:A10172,A212)</f>
        <v>0</v>
      </c>
    </row>
    <row r="213" spans="2:2" x14ac:dyDescent="0.25">
      <c r="B213">
        <f>COUNTIF('Deal Detail'!A223:A10173,A213)</f>
        <v>0</v>
      </c>
    </row>
    <row r="214" spans="2:2" x14ac:dyDescent="0.25">
      <c r="B214">
        <f>COUNTIF('Deal Detail'!A224:A10174,A214)</f>
        <v>0</v>
      </c>
    </row>
    <row r="215" spans="2:2" x14ac:dyDescent="0.25">
      <c r="B215">
        <f>COUNTIF('Deal Detail'!A225:A10175,A215)</f>
        <v>0</v>
      </c>
    </row>
    <row r="216" spans="2:2" x14ac:dyDescent="0.25">
      <c r="B216">
        <f>COUNTIF('Deal Detail'!A226:A10176,A216)</f>
        <v>0</v>
      </c>
    </row>
    <row r="217" spans="2:2" x14ac:dyDescent="0.25">
      <c r="B217">
        <f>COUNTIF('Deal Detail'!A227:A10177,A217)</f>
        <v>0</v>
      </c>
    </row>
    <row r="218" spans="2:2" x14ac:dyDescent="0.25">
      <c r="B218">
        <f>COUNTIF('Deal Detail'!A228:A10178,A218)</f>
        <v>0</v>
      </c>
    </row>
    <row r="219" spans="2:2" x14ac:dyDescent="0.25">
      <c r="B219">
        <f>COUNTIF('Deal Detail'!A229:A10179,A219)</f>
        <v>0</v>
      </c>
    </row>
    <row r="220" spans="2:2" x14ac:dyDescent="0.25">
      <c r="B220">
        <f>COUNTIF('Deal Detail'!A230:A10180,A220)</f>
        <v>0</v>
      </c>
    </row>
    <row r="221" spans="2:2" x14ac:dyDescent="0.25">
      <c r="B221">
        <f>COUNTIF('Deal Detail'!A231:A10181,A221)</f>
        <v>0</v>
      </c>
    </row>
    <row r="222" spans="2:2" x14ac:dyDescent="0.25">
      <c r="B222">
        <f>COUNTIF('Deal Detail'!A232:A10182,A222)</f>
        <v>0</v>
      </c>
    </row>
    <row r="223" spans="2:2" x14ac:dyDescent="0.25">
      <c r="B223">
        <f>COUNTIF('Deal Detail'!A233:A10183,A223)</f>
        <v>0</v>
      </c>
    </row>
    <row r="224" spans="2:2" x14ac:dyDescent="0.25">
      <c r="B224">
        <f>COUNTIF('Deal Detail'!A234:A10184,A224)</f>
        <v>0</v>
      </c>
    </row>
    <row r="225" spans="2:2" x14ac:dyDescent="0.25">
      <c r="B225">
        <f>COUNTIF('Deal Detail'!A235:A10185,A225)</f>
        <v>0</v>
      </c>
    </row>
    <row r="226" spans="2:2" x14ac:dyDescent="0.25">
      <c r="B226">
        <f>COUNTIF('Deal Detail'!A236:A10186,A226)</f>
        <v>0</v>
      </c>
    </row>
    <row r="227" spans="2:2" x14ac:dyDescent="0.25">
      <c r="B227">
        <f>COUNTIF('Deal Detail'!A237:A10187,A227)</f>
        <v>0</v>
      </c>
    </row>
    <row r="228" spans="2:2" x14ac:dyDescent="0.25">
      <c r="B228">
        <f>COUNTIF('Deal Detail'!A238:A10188,A228)</f>
        <v>0</v>
      </c>
    </row>
    <row r="229" spans="2:2" x14ac:dyDescent="0.25">
      <c r="B229">
        <f>COUNTIF('Deal Detail'!A239:A10189,A229)</f>
        <v>0</v>
      </c>
    </row>
    <row r="230" spans="2:2" x14ac:dyDescent="0.25">
      <c r="B230">
        <f>COUNTIF('Deal Detail'!A240:A10190,A230)</f>
        <v>0</v>
      </c>
    </row>
    <row r="231" spans="2:2" x14ac:dyDescent="0.25">
      <c r="B231">
        <f>COUNTIF('Deal Detail'!A241:A10191,A231)</f>
        <v>0</v>
      </c>
    </row>
    <row r="232" spans="2:2" x14ac:dyDescent="0.25">
      <c r="B232">
        <f>COUNTIF('Deal Detail'!A242:A10192,A232)</f>
        <v>0</v>
      </c>
    </row>
    <row r="233" spans="2:2" x14ac:dyDescent="0.25">
      <c r="B233">
        <f>COUNTIF('Deal Detail'!A243:A10193,A233)</f>
        <v>0</v>
      </c>
    </row>
    <row r="234" spans="2:2" x14ac:dyDescent="0.25">
      <c r="B234">
        <f>COUNTIF('Deal Detail'!A244:A10194,A234)</f>
        <v>0</v>
      </c>
    </row>
    <row r="235" spans="2:2" x14ac:dyDescent="0.25">
      <c r="B235">
        <f>COUNTIF('Deal Detail'!A245:A10195,A235)</f>
        <v>0</v>
      </c>
    </row>
    <row r="236" spans="2:2" x14ac:dyDescent="0.25">
      <c r="B236">
        <f>COUNTIF('Deal Detail'!A246:A10196,A236)</f>
        <v>0</v>
      </c>
    </row>
    <row r="237" spans="2:2" x14ac:dyDescent="0.25">
      <c r="B237">
        <f>COUNTIF('Deal Detail'!A247:A10197,A237)</f>
        <v>0</v>
      </c>
    </row>
    <row r="238" spans="2:2" x14ac:dyDescent="0.25">
      <c r="B238">
        <f>COUNTIF('Deal Detail'!A248:A10198,A238)</f>
        <v>0</v>
      </c>
    </row>
    <row r="239" spans="2:2" x14ac:dyDescent="0.25">
      <c r="B239">
        <f>COUNTIF('Deal Detail'!A249:A10199,A239)</f>
        <v>0</v>
      </c>
    </row>
    <row r="240" spans="2:2" x14ac:dyDescent="0.25">
      <c r="B240">
        <f>COUNTIF('Deal Detail'!A250:A10200,A240)</f>
        <v>0</v>
      </c>
    </row>
    <row r="241" spans="2:2" x14ac:dyDescent="0.25">
      <c r="B241">
        <f>COUNTIF('Deal Detail'!A251:A10201,A241)</f>
        <v>0</v>
      </c>
    </row>
    <row r="242" spans="2:2" x14ac:dyDescent="0.25">
      <c r="B242">
        <f>COUNTIF('Deal Detail'!A252:A10202,A242)</f>
        <v>0</v>
      </c>
    </row>
    <row r="243" spans="2:2" x14ac:dyDescent="0.25">
      <c r="B243">
        <f>COUNTIF('Deal Detail'!A253:A10203,A243)</f>
        <v>0</v>
      </c>
    </row>
    <row r="244" spans="2:2" x14ac:dyDescent="0.25">
      <c r="B244">
        <f>COUNTIF('Deal Detail'!A254:A10204,A244)</f>
        <v>0</v>
      </c>
    </row>
    <row r="245" spans="2:2" x14ac:dyDescent="0.25">
      <c r="B245">
        <f>COUNTIF('Deal Detail'!A255:A10205,A245)</f>
        <v>0</v>
      </c>
    </row>
    <row r="246" spans="2:2" x14ac:dyDescent="0.25">
      <c r="B246">
        <f>COUNTIF('Deal Detail'!A256:A10206,A246)</f>
        <v>0</v>
      </c>
    </row>
    <row r="247" spans="2:2" x14ac:dyDescent="0.25">
      <c r="B247">
        <f>COUNTIF('Deal Detail'!A257:A10207,A247)</f>
        <v>0</v>
      </c>
    </row>
    <row r="248" spans="2:2" x14ac:dyDescent="0.25">
      <c r="B248">
        <f>COUNTIF('Deal Detail'!A258:A10208,A248)</f>
        <v>0</v>
      </c>
    </row>
    <row r="249" spans="2:2" x14ac:dyDescent="0.25">
      <c r="B249">
        <f>COUNTIF('Deal Detail'!A259:A10209,A249)</f>
        <v>0</v>
      </c>
    </row>
    <row r="250" spans="2:2" x14ac:dyDescent="0.25">
      <c r="B250">
        <f>COUNTIF('Deal Detail'!A260:A10210,A250)</f>
        <v>0</v>
      </c>
    </row>
    <row r="251" spans="2:2" x14ac:dyDescent="0.25">
      <c r="B251">
        <f>COUNTIF('Deal Detail'!A261:A10211,A251)</f>
        <v>0</v>
      </c>
    </row>
    <row r="252" spans="2:2" x14ac:dyDescent="0.25">
      <c r="B252">
        <f>COUNTIF('Deal Detail'!A262:A10212,A252)</f>
        <v>0</v>
      </c>
    </row>
    <row r="253" spans="2:2" x14ac:dyDescent="0.25">
      <c r="B253">
        <f>COUNTIF('Deal Detail'!A263:A10213,A253)</f>
        <v>0</v>
      </c>
    </row>
    <row r="254" spans="2:2" x14ac:dyDescent="0.25">
      <c r="B254">
        <f>COUNTIF('Deal Detail'!A264:A10214,A254)</f>
        <v>0</v>
      </c>
    </row>
    <row r="255" spans="2:2" x14ac:dyDescent="0.25">
      <c r="B255">
        <f>COUNTIF('Deal Detail'!A265:A10215,A255)</f>
        <v>0</v>
      </c>
    </row>
    <row r="256" spans="2:2" x14ac:dyDescent="0.25">
      <c r="B256">
        <f>COUNTIF('Deal Detail'!A266:A10216,A256)</f>
        <v>0</v>
      </c>
    </row>
    <row r="257" spans="2:2" x14ac:dyDescent="0.25">
      <c r="B257">
        <f>COUNTIF('Deal Detail'!A267:A10217,A257)</f>
        <v>0</v>
      </c>
    </row>
    <row r="258" spans="2:2" x14ac:dyDescent="0.25">
      <c r="B258">
        <f>COUNTIF('Deal Detail'!A268:A10218,A258)</f>
        <v>0</v>
      </c>
    </row>
    <row r="259" spans="2:2" x14ac:dyDescent="0.25">
      <c r="B259">
        <f>COUNTIF('Deal Detail'!A269:A10219,A259)</f>
        <v>0</v>
      </c>
    </row>
    <row r="260" spans="2:2" x14ac:dyDescent="0.25">
      <c r="B260">
        <f>COUNTIF('Deal Detail'!A270:A10220,A260)</f>
        <v>0</v>
      </c>
    </row>
    <row r="261" spans="2:2" x14ac:dyDescent="0.25">
      <c r="B261">
        <f>COUNTIF('Deal Detail'!A271:A10221,A261)</f>
        <v>0</v>
      </c>
    </row>
    <row r="262" spans="2:2" x14ac:dyDescent="0.25">
      <c r="B262">
        <f>COUNTIF('Deal Detail'!A272:A10222,A262)</f>
        <v>0</v>
      </c>
    </row>
    <row r="263" spans="2:2" x14ac:dyDescent="0.25">
      <c r="B263">
        <f>COUNTIF('Deal Detail'!A273:A10223,A263)</f>
        <v>0</v>
      </c>
    </row>
    <row r="264" spans="2:2" x14ac:dyDescent="0.25">
      <c r="B264">
        <f>COUNTIF('Deal Detail'!A274:A10224,A264)</f>
        <v>0</v>
      </c>
    </row>
    <row r="265" spans="2:2" x14ac:dyDescent="0.25">
      <c r="B265">
        <f>COUNTIF('Deal Detail'!A275:A10225,A265)</f>
        <v>0</v>
      </c>
    </row>
    <row r="266" spans="2:2" x14ac:dyDescent="0.25">
      <c r="B266">
        <f>COUNTIF('Deal Detail'!A276:A10226,A266)</f>
        <v>0</v>
      </c>
    </row>
    <row r="267" spans="2:2" x14ac:dyDescent="0.25">
      <c r="B267">
        <f>COUNTIF('Deal Detail'!A277:A10227,A267)</f>
        <v>0</v>
      </c>
    </row>
    <row r="268" spans="2:2" x14ac:dyDescent="0.25">
      <c r="B268">
        <f>COUNTIF('Deal Detail'!A278:A10228,A268)</f>
        <v>0</v>
      </c>
    </row>
    <row r="269" spans="2:2" x14ac:dyDescent="0.25">
      <c r="B269">
        <f>COUNTIF('Deal Detail'!A279:A10229,A269)</f>
        <v>0</v>
      </c>
    </row>
    <row r="270" spans="2:2" x14ac:dyDescent="0.25">
      <c r="B270">
        <f>COUNTIF('Deal Detail'!A280:A10230,A270)</f>
        <v>0</v>
      </c>
    </row>
    <row r="271" spans="2:2" x14ac:dyDescent="0.25">
      <c r="B271">
        <f>COUNTIF('Deal Detail'!A281:A10231,A271)</f>
        <v>0</v>
      </c>
    </row>
    <row r="272" spans="2:2" x14ac:dyDescent="0.25">
      <c r="B272">
        <f>COUNTIF('Deal Detail'!A282:A10232,A272)</f>
        <v>0</v>
      </c>
    </row>
    <row r="273" spans="2:2" x14ac:dyDescent="0.25">
      <c r="B273">
        <f>COUNTIF('Deal Detail'!A283:A10233,A273)</f>
        <v>0</v>
      </c>
    </row>
    <row r="274" spans="2:2" x14ac:dyDescent="0.25">
      <c r="B274">
        <f>COUNTIF('Deal Detail'!A284:A10234,A274)</f>
        <v>0</v>
      </c>
    </row>
    <row r="275" spans="2:2" x14ac:dyDescent="0.25">
      <c r="B275">
        <f>COUNTIF('Deal Detail'!A285:A10235,A275)</f>
        <v>0</v>
      </c>
    </row>
    <row r="276" spans="2:2" x14ac:dyDescent="0.25">
      <c r="B276">
        <f>COUNTIF('Deal Detail'!A286:A10236,A276)</f>
        <v>0</v>
      </c>
    </row>
    <row r="277" spans="2:2" x14ac:dyDescent="0.25">
      <c r="B277">
        <f>COUNTIF('Deal Detail'!A287:A10237,A277)</f>
        <v>0</v>
      </c>
    </row>
    <row r="278" spans="2:2" x14ac:dyDescent="0.25">
      <c r="B278">
        <f>COUNTIF('Deal Detail'!A288:A10238,A278)</f>
        <v>0</v>
      </c>
    </row>
    <row r="279" spans="2:2" x14ac:dyDescent="0.25">
      <c r="B279">
        <f>COUNTIF('Deal Detail'!A289:A10239,A279)</f>
        <v>0</v>
      </c>
    </row>
    <row r="280" spans="2:2" x14ac:dyDescent="0.25">
      <c r="B280">
        <f>COUNTIF('Deal Detail'!A290:A10240,A280)</f>
        <v>0</v>
      </c>
    </row>
    <row r="281" spans="2:2" x14ac:dyDescent="0.25">
      <c r="B281">
        <f>COUNTIF('Deal Detail'!A291:A10241,A281)</f>
        <v>0</v>
      </c>
    </row>
    <row r="282" spans="2:2" x14ac:dyDescent="0.25">
      <c r="B282">
        <f>COUNTIF('Deal Detail'!A292:A10242,A282)</f>
        <v>0</v>
      </c>
    </row>
    <row r="283" spans="2:2" x14ac:dyDescent="0.25">
      <c r="B283">
        <f>COUNTIF('Deal Detail'!A293:A10243,A283)</f>
        <v>0</v>
      </c>
    </row>
    <row r="284" spans="2:2" x14ac:dyDescent="0.25">
      <c r="B284">
        <f>COUNTIF('Deal Detail'!A294:A10244,A284)</f>
        <v>0</v>
      </c>
    </row>
    <row r="285" spans="2:2" x14ac:dyDescent="0.25">
      <c r="B285">
        <f>COUNTIF('Deal Detail'!A295:A10245,A285)</f>
        <v>0</v>
      </c>
    </row>
    <row r="286" spans="2:2" x14ac:dyDescent="0.25">
      <c r="B286">
        <f>COUNTIF('Deal Detail'!A296:A10246,A286)</f>
        <v>0</v>
      </c>
    </row>
    <row r="287" spans="2:2" x14ac:dyDescent="0.25">
      <c r="B287">
        <f>COUNTIF('Deal Detail'!A297:A10247,A287)</f>
        <v>0</v>
      </c>
    </row>
    <row r="288" spans="2:2" x14ac:dyDescent="0.25">
      <c r="B288">
        <f>COUNTIF('Deal Detail'!A298:A10248,A288)</f>
        <v>0</v>
      </c>
    </row>
    <row r="289" spans="2:2" x14ac:dyDescent="0.25">
      <c r="B289">
        <f>COUNTIF('Deal Detail'!A299:A10249,A289)</f>
        <v>0</v>
      </c>
    </row>
    <row r="290" spans="2:2" x14ac:dyDescent="0.25">
      <c r="B290">
        <f>COUNTIF('Deal Detail'!A300:A10250,A290)</f>
        <v>0</v>
      </c>
    </row>
    <row r="291" spans="2:2" x14ac:dyDescent="0.25">
      <c r="B291">
        <f>COUNTIF('Deal Detail'!A301:A10251,A291)</f>
        <v>0</v>
      </c>
    </row>
    <row r="292" spans="2:2" x14ac:dyDescent="0.25">
      <c r="B292">
        <f>COUNTIF('Deal Detail'!A302:A10252,A292)</f>
        <v>0</v>
      </c>
    </row>
    <row r="293" spans="2:2" x14ac:dyDescent="0.25">
      <c r="B293">
        <f>COUNTIF('Deal Detail'!A303:A10253,A293)</f>
        <v>0</v>
      </c>
    </row>
    <row r="294" spans="2:2" x14ac:dyDescent="0.25">
      <c r="B294">
        <f>COUNTIF('Deal Detail'!A304:A10254,A294)</f>
        <v>0</v>
      </c>
    </row>
    <row r="295" spans="2:2" x14ac:dyDescent="0.25">
      <c r="B295">
        <f>COUNTIF('Deal Detail'!A305:A10255,A295)</f>
        <v>0</v>
      </c>
    </row>
    <row r="296" spans="2:2" x14ac:dyDescent="0.25">
      <c r="B296">
        <f>COUNTIF('Deal Detail'!A306:A10256,A296)</f>
        <v>0</v>
      </c>
    </row>
    <row r="297" spans="2:2" x14ac:dyDescent="0.25">
      <c r="B297">
        <f>COUNTIF('Deal Detail'!A307:A10257,A297)</f>
        <v>0</v>
      </c>
    </row>
    <row r="298" spans="2:2" x14ac:dyDescent="0.25">
      <c r="B298">
        <f>COUNTIF('Deal Detail'!A308:A10258,A298)</f>
        <v>0</v>
      </c>
    </row>
    <row r="299" spans="2:2" x14ac:dyDescent="0.25">
      <c r="B299">
        <f>COUNTIF('Deal Detail'!A309:A10259,A299)</f>
        <v>0</v>
      </c>
    </row>
    <row r="300" spans="2:2" x14ac:dyDescent="0.25">
      <c r="B300">
        <f>COUNTIF('Deal Detail'!A310:A10260,A300)</f>
        <v>0</v>
      </c>
    </row>
    <row r="301" spans="2:2" x14ac:dyDescent="0.25">
      <c r="B301">
        <f>COUNTIF('Deal Detail'!A311:A10261,A301)</f>
        <v>0</v>
      </c>
    </row>
    <row r="302" spans="2:2" x14ac:dyDescent="0.25">
      <c r="B302">
        <f>COUNTIF('Deal Detail'!A312:A10262,A302)</f>
        <v>0</v>
      </c>
    </row>
    <row r="303" spans="2:2" x14ac:dyDescent="0.25">
      <c r="B303">
        <f>COUNTIF('Deal Detail'!A313:A10263,A303)</f>
        <v>0</v>
      </c>
    </row>
    <row r="304" spans="2:2" x14ac:dyDescent="0.25">
      <c r="B304">
        <f>COUNTIF('Deal Detail'!A314:A10264,A304)</f>
        <v>0</v>
      </c>
    </row>
    <row r="305" spans="2:2" x14ac:dyDescent="0.25">
      <c r="B305">
        <f>COUNTIF('Deal Detail'!A315:A10265,A305)</f>
        <v>0</v>
      </c>
    </row>
    <row r="306" spans="2:2" x14ac:dyDescent="0.25">
      <c r="B306">
        <f>COUNTIF('Deal Detail'!A316:A10266,A306)</f>
        <v>0</v>
      </c>
    </row>
    <row r="307" spans="2:2" x14ac:dyDescent="0.25">
      <c r="B307">
        <f>COUNTIF('Deal Detail'!A317:A10267,A307)</f>
        <v>0</v>
      </c>
    </row>
    <row r="308" spans="2:2" x14ac:dyDescent="0.25">
      <c r="B308">
        <f>COUNTIF('Deal Detail'!A318:A10268,A308)</f>
        <v>0</v>
      </c>
    </row>
    <row r="309" spans="2:2" x14ac:dyDescent="0.25">
      <c r="B309">
        <f>COUNTIF('Deal Detail'!A319:A10269,A309)</f>
        <v>0</v>
      </c>
    </row>
    <row r="310" spans="2:2" x14ac:dyDescent="0.25">
      <c r="B310">
        <f>COUNTIF('Deal Detail'!A320:A10270,A310)</f>
        <v>0</v>
      </c>
    </row>
    <row r="311" spans="2:2" x14ac:dyDescent="0.25">
      <c r="B311">
        <f>COUNTIF('Deal Detail'!A321:A10271,A311)</f>
        <v>0</v>
      </c>
    </row>
    <row r="312" spans="2:2" x14ac:dyDescent="0.25">
      <c r="B312">
        <f>COUNTIF('Deal Detail'!A322:A10272,A312)</f>
        <v>0</v>
      </c>
    </row>
    <row r="313" spans="2:2" x14ac:dyDescent="0.25">
      <c r="B313">
        <f>COUNTIF('Deal Detail'!A323:A10273,A313)</f>
        <v>0</v>
      </c>
    </row>
    <row r="314" spans="2:2" x14ac:dyDescent="0.25">
      <c r="B314">
        <f>COUNTIF('Deal Detail'!A324:A10274,A314)</f>
        <v>0</v>
      </c>
    </row>
    <row r="315" spans="2:2" x14ac:dyDescent="0.25">
      <c r="B315">
        <f>COUNTIF('Deal Detail'!A325:A10275,A315)</f>
        <v>0</v>
      </c>
    </row>
    <row r="316" spans="2:2" x14ac:dyDescent="0.25">
      <c r="B316">
        <f>COUNTIF('Deal Detail'!A326:A10276,A316)</f>
        <v>0</v>
      </c>
    </row>
    <row r="317" spans="2:2" x14ac:dyDescent="0.25">
      <c r="B317">
        <f>COUNTIF('Deal Detail'!A327:A10277,A317)</f>
        <v>0</v>
      </c>
    </row>
    <row r="318" spans="2:2" x14ac:dyDescent="0.25">
      <c r="B318">
        <f>COUNTIF('Deal Detail'!A328:A10278,A318)</f>
        <v>0</v>
      </c>
    </row>
    <row r="319" spans="2:2" x14ac:dyDescent="0.25">
      <c r="B319">
        <f>COUNTIF('Deal Detail'!A329:A10279,A319)</f>
        <v>0</v>
      </c>
    </row>
    <row r="320" spans="2:2" x14ac:dyDescent="0.25">
      <c r="B320">
        <f>COUNTIF('Deal Detail'!A330:A10280,A320)</f>
        <v>0</v>
      </c>
    </row>
    <row r="321" spans="2:2" x14ac:dyDescent="0.25">
      <c r="B321">
        <f>COUNTIF('Deal Detail'!A331:A10281,A321)</f>
        <v>0</v>
      </c>
    </row>
    <row r="322" spans="2:2" x14ac:dyDescent="0.25">
      <c r="B322">
        <f>COUNTIF('Deal Detail'!A332:A10282,A322)</f>
        <v>0</v>
      </c>
    </row>
    <row r="323" spans="2:2" x14ac:dyDescent="0.25">
      <c r="B323">
        <f>COUNTIF('Deal Detail'!A333:A10283,A323)</f>
        <v>0</v>
      </c>
    </row>
    <row r="324" spans="2:2" x14ac:dyDescent="0.25">
      <c r="B324">
        <f>COUNTIF('Deal Detail'!A334:A10284,A324)</f>
        <v>0</v>
      </c>
    </row>
    <row r="325" spans="2:2" x14ac:dyDescent="0.25">
      <c r="B325">
        <f>COUNTIF('Deal Detail'!A335:A10285,A325)</f>
        <v>0</v>
      </c>
    </row>
    <row r="326" spans="2:2" x14ac:dyDescent="0.25">
      <c r="B326">
        <f>COUNTIF('Deal Detail'!A336:A10286,A326)</f>
        <v>0</v>
      </c>
    </row>
    <row r="327" spans="2:2" x14ac:dyDescent="0.25">
      <c r="B327">
        <f>COUNTIF('Deal Detail'!A337:A10287,A327)</f>
        <v>0</v>
      </c>
    </row>
    <row r="328" spans="2:2" x14ac:dyDescent="0.25">
      <c r="B328">
        <f>COUNTIF('Deal Detail'!A338:A10288,A328)</f>
        <v>0</v>
      </c>
    </row>
    <row r="329" spans="2:2" x14ac:dyDescent="0.25">
      <c r="B329">
        <f>COUNTIF('Deal Detail'!A339:A10289,A329)</f>
        <v>0</v>
      </c>
    </row>
    <row r="330" spans="2:2" x14ac:dyDescent="0.25">
      <c r="B330">
        <f>COUNTIF('Deal Detail'!A340:A10290,A330)</f>
        <v>0</v>
      </c>
    </row>
    <row r="331" spans="2:2" x14ac:dyDescent="0.25">
      <c r="B331">
        <f>COUNTIF('Deal Detail'!A341:A10291,A331)</f>
        <v>0</v>
      </c>
    </row>
    <row r="332" spans="2:2" x14ac:dyDescent="0.25">
      <c r="B332">
        <f>COUNTIF('Deal Detail'!A342:A10292,A332)</f>
        <v>0</v>
      </c>
    </row>
    <row r="333" spans="2:2" x14ac:dyDescent="0.25">
      <c r="B333">
        <f>COUNTIF('Deal Detail'!A343:A10293,A333)</f>
        <v>0</v>
      </c>
    </row>
    <row r="334" spans="2:2" x14ac:dyDescent="0.25">
      <c r="B334">
        <f>COUNTIF('Deal Detail'!A344:A10294,A334)</f>
        <v>0</v>
      </c>
    </row>
    <row r="335" spans="2:2" x14ac:dyDescent="0.25">
      <c r="B335">
        <f>COUNTIF('Deal Detail'!A345:A10295,A335)</f>
        <v>0</v>
      </c>
    </row>
    <row r="336" spans="2:2" x14ac:dyDescent="0.25">
      <c r="B336">
        <f>COUNTIF('Deal Detail'!A346:A10296,A336)</f>
        <v>0</v>
      </c>
    </row>
    <row r="337" spans="2:2" x14ac:dyDescent="0.25">
      <c r="B337">
        <f>COUNTIF('Deal Detail'!A347:A10297,A337)</f>
        <v>0</v>
      </c>
    </row>
    <row r="338" spans="2:2" x14ac:dyDescent="0.25">
      <c r="B338">
        <f>COUNTIF('Deal Detail'!A348:A10298,A338)</f>
        <v>0</v>
      </c>
    </row>
    <row r="339" spans="2:2" x14ac:dyDescent="0.25">
      <c r="B339">
        <f>COUNTIF('Deal Detail'!A349:A10299,A339)</f>
        <v>0</v>
      </c>
    </row>
    <row r="340" spans="2:2" x14ac:dyDescent="0.25">
      <c r="B340">
        <f>COUNTIF('Deal Detail'!A350:A10300,A340)</f>
        <v>0</v>
      </c>
    </row>
    <row r="341" spans="2:2" x14ac:dyDescent="0.25">
      <c r="B341">
        <f>COUNTIF('Deal Detail'!A351:A10301,A341)</f>
        <v>0</v>
      </c>
    </row>
    <row r="342" spans="2:2" x14ac:dyDescent="0.25">
      <c r="B342">
        <f>COUNTIF('Deal Detail'!A352:A10302,A342)</f>
        <v>0</v>
      </c>
    </row>
    <row r="343" spans="2:2" x14ac:dyDescent="0.25">
      <c r="B343">
        <f>COUNTIF('Deal Detail'!A353:A10303,A343)</f>
        <v>0</v>
      </c>
    </row>
    <row r="344" spans="2:2" x14ac:dyDescent="0.25">
      <c r="B344">
        <f>COUNTIF('Deal Detail'!A354:A10304,A344)</f>
        <v>0</v>
      </c>
    </row>
    <row r="345" spans="2:2" x14ac:dyDescent="0.25">
      <c r="B345">
        <f>COUNTIF('Deal Detail'!A355:A10305,A345)</f>
        <v>0</v>
      </c>
    </row>
    <row r="346" spans="2:2" x14ac:dyDescent="0.25">
      <c r="B346">
        <f>COUNTIF('Deal Detail'!A356:A10306,A346)</f>
        <v>0</v>
      </c>
    </row>
    <row r="347" spans="2:2" x14ac:dyDescent="0.25">
      <c r="B347">
        <f>COUNTIF('Deal Detail'!A357:A10307,A347)</f>
        <v>0</v>
      </c>
    </row>
    <row r="348" spans="2:2" x14ac:dyDescent="0.25">
      <c r="B348">
        <f>COUNTIF('Deal Detail'!A358:A10308,A348)</f>
        <v>0</v>
      </c>
    </row>
    <row r="349" spans="2:2" x14ac:dyDescent="0.25">
      <c r="B349">
        <f>COUNTIF('Deal Detail'!A359:A10309,A349)</f>
        <v>0</v>
      </c>
    </row>
    <row r="350" spans="2:2" x14ac:dyDescent="0.25">
      <c r="B350">
        <f>COUNTIF('Deal Detail'!A360:A10310,A350)</f>
        <v>0</v>
      </c>
    </row>
    <row r="351" spans="2:2" x14ac:dyDescent="0.25">
      <c r="B351">
        <f>COUNTIF('Deal Detail'!A361:A10311,A351)</f>
        <v>0</v>
      </c>
    </row>
    <row r="352" spans="2:2" x14ac:dyDescent="0.25">
      <c r="B352">
        <f>COUNTIF('Deal Detail'!A362:A10312,A352)</f>
        <v>0</v>
      </c>
    </row>
    <row r="353" spans="2:2" x14ac:dyDescent="0.25">
      <c r="B353">
        <f>COUNTIF('Deal Detail'!A363:A10313,A353)</f>
        <v>0</v>
      </c>
    </row>
    <row r="354" spans="2:2" x14ac:dyDescent="0.25">
      <c r="B354">
        <f>COUNTIF('Deal Detail'!A364:A10314,A354)</f>
        <v>0</v>
      </c>
    </row>
    <row r="355" spans="2:2" x14ac:dyDescent="0.25">
      <c r="B355">
        <f>COUNTIF('Deal Detail'!A365:A10315,A355)</f>
        <v>0</v>
      </c>
    </row>
    <row r="356" spans="2:2" x14ac:dyDescent="0.25">
      <c r="B356">
        <f>COUNTIF('Deal Detail'!A366:A10316,A356)</f>
        <v>0</v>
      </c>
    </row>
    <row r="357" spans="2:2" x14ac:dyDescent="0.25">
      <c r="B357">
        <f>COUNTIF('Deal Detail'!A367:A10317,A357)</f>
        <v>0</v>
      </c>
    </row>
    <row r="358" spans="2:2" x14ac:dyDescent="0.25">
      <c r="B358">
        <f>COUNTIF('Deal Detail'!A368:A10318,A358)</f>
        <v>0</v>
      </c>
    </row>
    <row r="359" spans="2:2" x14ac:dyDescent="0.25">
      <c r="B359">
        <f>COUNTIF('Deal Detail'!A369:A10319,A359)</f>
        <v>0</v>
      </c>
    </row>
    <row r="360" spans="2:2" x14ac:dyDescent="0.25">
      <c r="B360">
        <f>COUNTIF('Deal Detail'!A370:A10320,A360)</f>
        <v>0</v>
      </c>
    </row>
    <row r="361" spans="2:2" x14ac:dyDescent="0.25">
      <c r="B361">
        <f>COUNTIF('Deal Detail'!A371:A10321,A361)</f>
        <v>0</v>
      </c>
    </row>
    <row r="362" spans="2:2" x14ac:dyDescent="0.25">
      <c r="B362">
        <f>COUNTIF('Deal Detail'!A372:A10322,A362)</f>
        <v>0</v>
      </c>
    </row>
    <row r="363" spans="2:2" x14ac:dyDescent="0.25">
      <c r="B363">
        <f>COUNTIF('Deal Detail'!A373:A10323,A363)</f>
        <v>0</v>
      </c>
    </row>
    <row r="364" spans="2:2" x14ac:dyDescent="0.25">
      <c r="B364">
        <f>COUNTIF('Deal Detail'!A374:A10324,A364)</f>
        <v>0</v>
      </c>
    </row>
    <row r="365" spans="2:2" x14ac:dyDescent="0.25">
      <c r="B365">
        <f>COUNTIF('Deal Detail'!A375:A10325,A365)</f>
        <v>0</v>
      </c>
    </row>
    <row r="366" spans="2:2" x14ac:dyDescent="0.25">
      <c r="B366">
        <f>COUNTIF('Deal Detail'!A376:A10326,A366)</f>
        <v>0</v>
      </c>
    </row>
    <row r="367" spans="2:2" x14ac:dyDescent="0.25">
      <c r="B367">
        <f>COUNTIF('Deal Detail'!A377:A10327,A367)</f>
        <v>0</v>
      </c>
    </row>
    <row r="368" spans="2:2" x14ac:dyDescent="0.25">
      <c r="B368">
        <f>COUNTIF('Deal Detail'!A378:A10328,A368)</f>
        <v>0</v>
      </c>
    </row>
    <row r="369" spans="2:2" x14ac:dyDescent="0.25">
      <c r="B369">
        <f>COUNTIF('Deal Detail'!A379:A10329,A369)</f>
        <v>0</v>
      </c>
    </row>
    <row r="370" spans="2:2" x14ac:dyDescent="0.25">
      <c r="B370">
        <f>COUNTIF('Deal Detail'!A380:A10330,A370)</f>
        <v>0</v>
      </c>
    </row>
    <row r="371" spans="2:2" x14ac:dyDescent="0.25">
      <c r="B371">
        <f>COUNTIF('Deal Detail'!A381:A10331,A371)</f>
        <v>0</v>
      </c>
    </row>
    <row r="372" spans="2:2" x14ac:dyDescent="0.25">
      <c r="B372">
        <f>COUNTIF('Deal Detail'!A382:A10332,A372)</f>
        <v>0</v>
      </c>
    </row>
    <row r="373" spans="2:2" x14ac:dyDescent="0.25">
      <c r="B373">
        <f>COUNTIF('Deal Detail'!A383:A10333,A373)</f>
        <v>0</v>
      </c>
    </row>
    <row r="374" spans="2:2" x14ac:dyDescent="0.25">
      <c r="B374">
        <f>COUNTIF('Deal Detail'!A384:A10334,A374)</f>
        <v>0</v>
      </c>
    </row>
    <row r="375" spans="2:2" x14ac:dyDescent="0.25">
      <c r="B375">
        <f>COUNTIF('Deal Detail'!A385:A10335,A375)</f>
        <v>0</v>
      </c>
    </row>
    <row r="376" spans="2:2" x14ac:dyDescent="0.25">
      <c r="B376">
        <f>COUNTIF('Deal Detail'!A386:A10336,A376)</f>
        <v>0</v>
      </c>
    </row>
    <row r="377" spans="2:2" x14ac:dyDescent="0.25">
      <c r="B377">
        <f>COUNTIF('Deal Detail'!A387:A10337,A377)</f>
        <v>0</v>
      </c>
    </row>
    <row r="378" spans="2:2" x14ac:dyDescent="0.25">
      <c r="B378">
        <f>COUNTIF('Deal Detail'!A388:A10338,A378)</f>
        <v>0</v>
      </c>
    </row>
    <row r="379" spans="2:2" x14ac:dyDescent="0.25">
      <c r="B379">
        <f>COUNTIF('Deal Detail'!A389:A10339,A379)</f>
        <v>0</v>
      </c>
    </row>
    <row r="380" spans="2:2" x14ac:dyDescent="0.25">
      <c r="B380">
        <f>COUNTIF('Deal Detail'!A390:A10340,A380)</f>
        <v>0</v>
      </c>
    </row>
    <row r="381" spans="2:2" x14ac:dyDescent="0.25">
      <c r="B381">
        <f>COUNTIF('Deal Detail'!A391:A10341,A381)</f>
        <v>0</v>
      </c>
    </row>
    <row r="382" spans="2:2" x14ac:dyDescent="0.25">
      <c r="B382">
        <f>COUNTIF('Deal Detail'!A392:A10342,A382)</f>
        <v>0</v>
      </c>
    </row>
    <row r="383" spans="2:2" x14ac:dyDescent="0.25">
      <c r="B383">
        <f>COUNTIF('Deal Detail'!A393:A10343,A383)</f>
        <v>0</v>
      </c>
    </row>
    <row r="384" spans="2:2" x14ac:dyDescent="0.25">
      <c r="B384">
        <f>COUNTIF('Deal Detail'!A394:A10344,A384)</f>
        <v>0</v>
      </c>
    </row>
    <row r="385" spans="2:2" x14ac:dyDescent="0.25">
      <c r="B385">
        <f>COUNTIF('Deal Detail'!A395:A10345,A385)</f>
        <v>0</v>
      </c>
    </row>
    <row r="386" spans="2:2" x14ac:dyDescent="0.25">
      <c r="B386">
        <f>COUNTIF('Deal Detail'!A396:A10346,A386)</f>
        <v>0</v>
      </c>
    </row>
    <row r="387" spans="2:2" x14ac:dyDescent="0.25">
      <c r="B387">
        <f>COUNTIF('Deal Detail'!A397:A10347,A387)</f>
        <v>0</v>
      </c>
    </row>
    <row r="388" spans="2:2" x14ac:dyDescent="0.25">
      <c r="B388">
        <f>COUNTIF('Deal Detail'!A398:A10348,A388)</f>
        <v>0</v>
      </c>
    </row>
    <row r="389" spans="2:2" x14ac:dyDescent="0.25">
      <c r="B389">
        <f>COUNTIF('Deal Detail'!A399:A10349,A389)</f>
        <v>0</v>
      </c>
    </row>
    <row r="390" spans="2:2" x14ac:dyDescent="0.25">
      <c r="B390">
        <f>COUNTIF('Deal Detail'!A400:A10350,A390)</f>
        <v>0</v>
      </c>
    </row>
    <row r="391" spans="2:2" x14ac:dyDescent="0.25">
      <c r="B391">
        <f>COUNTIF('Deal Detail'!A401:A10351,A391)</f>
        <v>0</v>
      </c>
    </row>
    <row r="392" spans="2:2" x14ac:dyDescent="0.25">
      <c r="B392">
        <f>COUNTIF('Deal Detail'!A402:A10352,A392)</f>
        <v>0</v>
      </c>
    </row>
    <row r="393" spans="2:2" x14ac:dyDescent="0.25">
      <c r="B393">
        <f>COUNTIF('Deal Detail'!A403:A10353,A393)</f>
        <v>0</v>
      </c>
    </row>
    <row r="394" spans="2:2" x14ac:dyDescent="0.25">
      <c r="B394">
        <f>COUNTIF('Deal Detail'!A404:A10354,A394)</f>
        <v>0</v>
      </c>
    </row>
    <row r="395" spans="2:2" x14ac:dyDescent="0.25">
      <c r="B395">
        <f>COUNTIF('Deal Detail'!A405:A10355,A395)</f>
        <v>0</v>
      </c>
    </row>
    <row r="396" spans="2:2" x14ac:dyDescent="0.25">
      <c r="B396">
        <f>COUNTIF('Deal Detail'!A406:A10356,A396)</f>
        <v>0</v>
      </c>
    </row>
    <row r="397" spans="2:2" x14ac:dyDescent="0.25">
      <c r="B397">
        <f>COUNTIF('Deal Detail'!A407:A10357,A397)</f>
        <v>0</v>
      </c>
    </row>
    <row r="398" spans="2:2" x14ac:dyDescent="0.25">
      <c r="B398">
        <f>COUNTIF('Deal Detail'!A408:A10358,A398)</f>
        <v>0</v>
      </c>
    </row>
    <row r="399" spans="2:2" x14ac:dyDescent="0.25">
      <c r="B399">
        <f>COUNTIF('Deal Detail'!A409:A10359,A399)</f>
        <v>0</v>
      </c>
    </row>
    <row r="400" spans="2:2" x14ac:dyDescent="0.25">
      <c r="B400">
        <f>COUNTIF('Deal Detail'!A410:A10360,A400)</f>
        <v>0</v>
      </c>
    </row>
    <row r="401" spans="2:2" x14ac:dyDescent="0.25">
      <c r="B401">
        <f>COUNTIF('Deal Detail'!A411:A10361,A401)</f>
        <v>0</v>
      </c>
    </row>
    <row r="402" spans="2:2" x14ac:dyDescent="0.25">
      <c r="B402">
        <f>COUNTIF('Deal Detail'!A412:A10362,A402)</f>
        <v>0</v>
      </c>
    </row>
    <row r="403" spans="2:2" x14ac:dyDescent="0.25">
      <c r="B403">
        <f>COUNTIF('Deal Detail'!A413:A10363,A403)</f>
        <v>0</v>
      </c>
    </row>
    <row r="404" spans="2:2" x14ac:dyDescent="0.25">
      <c r="B404">
        <f>COUNTIF('Deal Detail'!A414:A10364,A404)</f>
        <v>0</v>
      </c>
    </row>
    <row r="405" spans="2:2" x14ac:dyDescent="0.25">
      <c r="B405">
        <f>COUNTIF('Deal Detail'!A415:A10365,A405)</f>
        <v>0</v>
      </c>
    </row>
    <row r="406" spans="2:2" x14ac:dyDescent="0.25">
      <c r="B406">
        <f>COUNTIF('Deal Detail'!A416:A10366,A406)</f>
        <v>0</v>
      </c>
    </row>
    <row r="407" spans="2:2" x14ac:dyDescent="0.25">
      <c r="B407">
        <f>COUNTIF('Deal Detail'!A417:A10367,A407)</f>
        <v>0</v>
      </c>
    </row>
    <row r="408" spans="2:2" x14ac:dyDescent="0.25">
      <c r="B408">
        <f>COUNTIF('Deal Detail'!A418:A10368,A408)</f>
        <v>0</v>
      </c>
    </row>
    <row r="409" spans="2:2" x14ac:dyDescent="0.25">
      <c r="B409">
        <f>COUNTIF('Deal Detail'!A419:A10369,A409)</f>
        <v>0</v>
      </c>
    </row>
    <row r="410" spans="2:2" x14ac:dyDescent="0.25">
      <c r="B410">
        <f>COUNTIF('Deal Detail'!A420:A10370,A410)</f>
        <v>0</v>
      </c>
    </row>
    <row r="411" spans="2:2" x14ac:dyDescent="0.25">
      <c r="B411">
        <f>COUNTIF('Deal Detail'!A421:A10371,A411)</f>
        <v>0</v>
      </c>
    </row>
    <row r="412" spans="2:2" x14ac:dyDescent="0.25">
      <c r="B412">
        <f>COUNTIF('Deal Detail'!A422:A10372,A412)</f>
        <v>0</v>
      </c>
    </row>
    <row r="413" spans="2:2" x14ac:dyDescent="0.25">
      <c r="B413">
        <f>COUNTIF('Deal Detail'!A423:A10373,A413)</f>
        <v>0</v>
      </c>
    </row>
    <row r="414" spans="2:2" x14ac:dyDescent="0.25">
      <c r="B414">
        <f>COUNTIF('Deal Detail'!A424:A10374,A414)</f>
        <v>0</v>
      </c>
    </row>
    <row r="415" spans="2:2" x14ac:dyDescent="0.25">
      <c r="B415">
        <f>COUNTIF('Deal Detail'!A425:A10375,A415)</f>
        <v>0</v>
      </c>
    </row>
    <row r="416" spans="2:2" x14ac:dyDescent="0.25">
      <c r="B416">
        <f>COUNTIF('Deal Detail'!A426:A10376,A416)</f>
        <v>0</v>
      </c>
    </row>
    <row r="417" spans="2:2" x14ac:dyDescent="0.25">
      <c r="B417">
        <f>COUNTIF('Deal Detail'!A427:A10377,A417)</f>
        <v>0</v>
      </c>
    </row>
    <row r="418" spans="2:2" x14ac:dyDescent="0.25">
      <c r="B418">
        <f>COUNTIF('Deal Detail'!A428:A10378,A418)</f>
        <v>0</v>
      </c>
    </row>
    <row r="419" spans="2:2" x14ac:dyDescent="0.25">
      <c r="B419">
        <f>COUNTIF('Deal Detail'!A429:A10379,A419)</f>
        <v>0</v>
      </c>
    </row>
    <row r="420" spans="2:2" x14ac:dyDescent="0.25">
      <c r="B420">
        <f>COUNTIF('Deal Detail'!A430:A10380,A420)</f>
        <v>0</v>
      </c>
    </row>
    <row r="421" spans="2:2" x14ac:dyDescent="0.25">
      <c r="B421">
        <f>COUNTIF('Deal Detail'!A431:A10381,A421)</f>
        <v>0</v>
      </c>
    </row>
    <row r="422" spans="2:2" x14ac:dyDescent="0.25">
      <c r="B422">
        <f>COUNTIF('Deal Detail'!A432:A10382,A422)</f>
        <v>0</v>
      </c>
    </row>
    <row r="423" spans="2:2" x14ac:dyDescent="0.25">
      <c r="B423">
        <f>COUNTIF('Deal Detail'!A433:A10383,A423)</f>
        <v>0</v>
      </c>
    </row>
    <row r="424" spans="2:2" x14ac:dyDescent="0.25">
      <c r="B424">
        <f>COUNTIF('Deal Detail'!A434:A10384,A424)</f>
        <v>0</v>
      </c>
    </row>
    <row r="425" spans="2:2" x14ac:dyDescent="0.25">
      <c r="B425">
        <f>COUNTIF('Deal Detail'!A435:A10385,A425)</f>
        <v>0</v>
      </c>
    </row>
    <row r="426" spans="2:2" x14ac:dyDescent="0.25">
      <c r="B426">
        <f>COUNTIF('Deal Detail'!A436:A10386,A426)</f>
        <v>0</v>
      </c>
    </row>
    <row r="427" spans="2:2" x14ac:dyDescent="0.25">
      <c r="B427">
        <f>COUNTIF('Deal Detail'!A437:A10387,A427)</f>
        <v>0</v>
      </c>
    </row>
    <row r="428" spans="2:2" x14ac:dyDescent="0.25">
      <c r="B428">
        <f>COUNTIF('Deal Detail'!A438:A10388,A428)</f>
        <v>0</v>
      </c>
    </row>
    <row r="429" spans="2:2" x14ac:dyDescent="0.25">
      <c r="B429">
        <f>COUNTIF('Deal Detail'!A439:A10389,A429)</f>
        <v>0</v>
      </c>
    </row>
    <row r="430" spans="2:2" x14ac:dyDescent="0.25">
      <c r="B430">
        <f>COUNTIF('Deal Detail'!A440:A10390,A430)</f>
        <v>0</v>
      </c>
    </row>
    <row r="431" spans="2:2" x14ac:dyDescent="0.25">
      <c r="B431">
        <f>COUNTIF('Deal Detail'!A441:A10391,A431)</f>
        <v>0</v>
      </c>
    </row>
    <row r="432" spans="2:2" x14ac:dyDescent="0.25">
      <c r="B432">
        <f>COUNTIF('Deal Detail'!A442:A10392,A432)</f>
        <v>0</v>
      </c>
    </row>
    <row r="433" spans="2:2" x14ac:dyDescent="0.25">
      <c r="B433">
        <f>COUNTIF('Deal Detail'!A443:A10393,A433)</f>
        <v>0</v>
      </c>
    </row>
    <row r="434" spans="2:2" x14ac:dyDescent="0.25">
      <c r="B434">
        <f>COUNTIF('Deal Detail'!A444:A10394,A434)</f>
        <v>0</v>
      </c>
    </row>
    <row r="435" spans="2:2" x14ac:dyDescent="0.25">
      <c r="B435">
        <f>COUNTIF('Deal Detail'!A445:A10395,A435)</f>
        <v>0</v>
      </c>
    </row>
    <row r="436" spans="2:2" x14ac:dyDescent="0.25">
      <c r="B436">
        <f>COUNTIF('Deal Detail'!A446:A10396,A436)</f>
        <v>0</v>
      </c>
    </row>
    <row r="437" spans="2:2" x14ac:dyDescent="0.25">
      <c r="B437">
        <f>COUNTIF('Deal Detail'!A447:A10397,A437)</f>
        <v>0</v>
      </c>
    </row>
    <row r="438" spans="2:2" x14ac:dyDescent="0.25">
      <c r="B438">
        <f>COUNTIF('Deal Detail'!A448:A10398,A438)</f>
        <v>0</v>
      </c>
    </row>
    <row r="439" spans="2:2" x14ac:dyDescent="0.25">
      <c r="B439">
        <f>COUNTIF('Deal Detail'!A449:A10399,A439)</f>
        <v>0</v>
      </c>
    </row>
    <row r="440" spans="2:2" x14ac:dyDescent="0.25">
      <c r="B440">
        <f>COUNTIF('Deal Detail'!A450:A10400,A440)</f>
        <v>0</v>
      </c>
    </row>
    <row r="441" spans="2:2" x14ac:dyDescent="0.25">
      <c r="B441">
        <f>COUNTIF('Deal Detail'!A451:A10401,A441)</f>
        <v>0</v>
      </c>
    </row>
    <row r="442" spans="2:2" x14ac:dyDescent="0.25">
      <c r="B442">
        <f>COUNTIF('Deal Detail'!A452:A10402,A442)</f>
        <v>0</v>
      </c>
    </row>
    <row r="443" spans="2:2" x14ac:dyDescent="0.25">
      <c r="B443">
        <f>COUNTIF('Deal Detail'!A453:A10403,A443)</f>
        <v>0</v>
      </c>
    </row>
    <row r="444" spans="2:2" x14ac:dyDescent="0.25">
      <c r="B444">
        <f>COUNTIF('Deal Detail'!A454:A10404,A444)</f>
        <v>0</v>
      </c>
    </row>
    <row r="445" spans="2:2" x14ac:dyDescent="0.25">
      <c r="B445">
        <f>COUNTIF('Deal Detail'!A455:A10405,A445)</f>
        <v>0</v>
      </c>
    </row>
    <row r="446" spans="2:2" x14ac:dyDescent="0.25">
      <c r="B446">
        <f>COUNTIF('Deal Detail'!A456:A10406,A446)</f>
        <v>0</v>
      </c>
    </row>
    <row r="447" spans="2:2" x14ac:dyDescent="0.25">
      <c r="B447">
        <f>COUNTIF('Deal Detail'!A457:A10407,A447)</f>
        <v>0</v>
      </c>
    </row>
    <row r="448" spans="2:2" x14ac:dyDescent="0.25">
      <c r="B448">
        <f>COUNTIF('Deal Detail'!A458:A10408,A448)</f>
        <v>0</v>
      </c>
    </row>
    <row r="449" spans="2:2" x14ac:dyDescent="0.25">
      <c r="B449">
        <f>COUNTIF('Deal Detail'!A459:A10409,A449)</f>
        <v>0</v>
      </c>
    </row>
    <row r="450" spans="2:2" x14ac:dyDescent="0.25">
      <c r="B450">
        <f>COUNTIF('Deal Detail'!A460:A10410,A450)</f>
        <v>0</v>
      </c>
    </row>
    <row r="451" spans="2:2" x14ac:dyDescent="0.25">
      <c r="B451">
        <f>COUNTIF('Deal Detail'!A461:A10411,A451)</f>
        <v>0</v>
      </c>
    </row>
    <row r="452" spans="2:2" x14ac:dyDescent="0.25">
      <c r="B452">
        <f>COUNTIF('Deal Detail'!A462:A10412,A452)</f>
        <v>0</v>
      </c>
    </row>
    <row r="453" spans="2:2" x14ac:dyDescent="0.25">
      <c r="B453">
        <f>COUNTIF('Deal Detail'!A463:A10413,A453)</f>
        <v>0</v>
      </c>
    </row>
    <row r="454" spans="2:2" x14ac:dyDescent="0.25">
      <c r="B454">
        <f>COUNTIF('Deal Detail'!A464:A10414,A454)</f>
        <v>0</v>
      </c>
    </row>
    <row r="455" spans="2:2" x14ac:dyDescent="0.25">
      <c r="B455">
        <f>COUNTIF('Deal Detail'!A465:A10415,A455)</f>
        <v>0</v>
      </c>
    </row>
    <row r="456" spans="2:2" x14ac:dyDescent="0.25">
      <c r="B456">
        <f>COUNTIF('Deal Detail'!A466:A10416,A456)</f>
        <v>0</v>
      </c>
    </row>
    <row r="457" spans="2:2" x14ac:dyDescent="0.25">
      <c r="B457">
        <f>COUNTIF('Deal Detail'!A467:A10417,A457)</f>
        <v>0</v>
      </c>
    </row>
    <row r="458" spans="2:2" x14ac:dyDescent="0.25">
      <c r="B458">
        <f>COUNTIF('Deal Detail'!A468:A10418,A458)</f>
        <v>0</v>
      </c>
    </row>
    <row r="459" spans="2:2" x14ac:dyDescent="0.25">
      <c r="B459">
        <f>COUNTIF('Deal Detail'!A469:A10419,A459)</f>
        <v>0</v>
      </c>
    </row>
    <row r="460" spans="2:2" x14ac:dyDescent="0.25">
      <c r="B460">
        <f>COUNTIF('Deal Detail'!A470:A10420,A460)</f>
        <v>0</v>
      </c>
    </row>
    <row r="461" spans="2:2" x14ac:dyDescent="0.25">
      <c r="B461">
        <f>COUNTIF('Deal Detail'!A471:A10421,A461)</f>
        <v>0</v>
      </c>
    </row>
    <row r="462" spans="2:2" x14ac:dyDescent="0.25">
      <c r="B462">
        <f>COUNTIF('Deal Detail'!A472:A10422,A462)</f>
        <v>0</v>
      </c>
    </row>
    <row r="463" spans="2:2" x14ac:dyDescent="0.25">
      <c r="B463">
        <f>COUNTIF('Deal Detail'!A473:A10423,A463)</f>
        <v>0</v>
      </c>
    </row>
    <row r="464" spans="2:2" x14ac:dyDescent="0.25">
      <c r="B464">
        <f>COUNTIF('Deal Detail'!A474:A10424,A464)</f>
        <v>0</v>
      </c>
    </row>
    <row r="465" spans="2:2" x14ac:dyDescent="0.25">
      <c r="B465">
        <f>COUNTIF('Deal Detail'!A475:A10425,A465)</f>
        <v>0</v>
      </c>
    </row>
    <row r="466" spans="2:2" x14ac:dyDescent="0.25">
      <c r="B466">
        <f>COUNTIF('Deal Detail'!A476:A10426,A466)</f>
        <v>0</v>
      </c>
    </row>
    <row r="467" spans="2:2" x14ac:dyDescent="0.25">
      <c r="B467">
        <f>COUNTIF('Deal Detail'!A477:A10427,A467)</f>
        <v>0</v>
      </c>
    </row>
    <row r="468" spans="2:2" x14ac:dyDescent="0.25">
      <c r="B468">
        <f>COUNTIF('Deal Detail'!A478:A10428,A468)</f>
        <v>0</v>
      </c>
    </row>
    <row r="469" spans="2:2" x14ac:dyDescent="0.25">
      <c r="B469">
        <f>COUNTIF('Deal Detail'!A479:A10429,A469)</f>
        <v>0</v>
      </c>
    </row>
    <row r="470" spans="2:2" x14ac:dyDescent="0.25">
      <c r="B470">
        <f>COUNTIF('Deal Detail'!A480:A10430,A470)</f>
        <v>0</v>
      </c>
    </row>
    <row r="471" spans="2:2" x14ac:dyDescent="0.25">
      <c r="B471">
        <f>COUNTIF('Deal Detail'!A481:A10431,A471)</f>
        <v>0</v>
      </c>
    </row>
    <row r="472" spans="2:2" x14ac:dyDescent="0.25">
      <c r="B472">
        <f>COUNTIF('Deal Detail'!A482:A10432,A472)</f>
        <v>0</v>
      </c>
    </row>
    <row r="473" spans="2:2" x14ac:dyDescent="0.25">
      <c r="B473">
        <f>COUNTIF('Deal Detail'!A483:A10433,A473)</f>
        <v>0</v>
      </c>
    </row>
    <row r="474" spans="2:2" x14ac:dyDescent="0.25">
      <c r="B474">
        <f>COUNTIF('Deal Detail'!A484:A10434,A474)</f>
        <v>0</v>
      </c>
    </row>
    <row r="475" spans="2:2" x14ac:dyDescent="0.25">
      <c r="B475">
        <f>COUNTIF('Deal Detail'!A485:A10435,A475)</f>
        <v>0</v>
      </c>
    </row>
    <row r="476" spans="2:2" x14ac:dyDescent="0.25">
      <c r="B476">
        <f>COUNTIF('Deal Detail'!A486:A10436,A476)</f>
        <v>0</v>
      </c>
    </row>
    <row r="477" spans="2:2" x14ac:dyDescent="0.25">
      <c r="B477">
        <f>COUNTIF('Deal Detail'!A487:A10437,A477)</f>
        <v>0</v>
      </c>
    </row>
    <row r="478" spans="2:2" x14ac:dyDescent="0.25">
      <c r="B478">
        <f>COUNTIF('Deal Detail'!A488:A10438,A478)</f>
        <v>0</v>
      </c>
    </row>
    <row r="479" spans="2:2" x14ac:dyDescent="0.25">
      <c r="B479">
        <f>COUNTIF('Deal Detail'!A489:A10439,A479)</f>
        <v>0</v>
      </c>
    </row>
    <row r="480" spans="2:2" x14ac:dyDescent="0.25">
      <c r="B480">
        <f>COUNTIF('Deal Detail'!A490:A10440,A480)</f>
        <v>0</v>
      </c>
    </row>
    <row r="481" spans="2:2" x14ac:dyDescent="0.25">
      <c r="B481">
        <f>COUNTIF('Deal Detail'!A491:A10441,A481)</f>
        <v>0</v>
      </c>
    </row>
    <row r="482" spans="2:2" x14ac:dyDescent="0.25">
      <c r="B482">
        <f>COUNTIF('Deal Detail'!A492:A10442,A482)</f>
        <v>0</v>
      </c>
    </row>
    <row r="483" spans="2:2" x14ac:dyDescent="0.25">
      <c r="B483">
        <f>COUNTIF('Deal Detail'!A493:A10443,A483)</f>
        <v>0</v>
      </c>
    </row>
    <row r="484" spans="2:2" x14ac:dyDescent="0.25">
      <c r="B484">
        <f>COUNTIF('Deal Detail'!A494:A10444,A484)</f>
        <v>0</v>
      </c>
    </row>
    <row r="485" spans="2:2" x14ac:dyDescent="0.25">
      <c r="B485">
        <f>COUNTIF('Deal Detail'!A495:A10445,A485)</f>
        <v>0</v>
      </c>
    </row>
    <row r="486" spans="2:2" x14ac:dyDescent="0.25">
      <c r="B486">
        <f>COUNTIF('Deal Detail'!A496:A10446,A486)</f>
        <v>0</v>
      </c>
    </row>
    <row r="487" spans="2:2" x14ac:dyDescent="0.25">
      <c r="B487">
        <f>COUNTIF('Deal Detail'!A497:A10447,A487)</f>
        <v>0</v>
      </c>
    </row>
    <row r="488" spans="2:2" x14ac:dyDescent="0.25">
      <c r="B488">
        <f>COUNTIF('Deal Detail'!A498:A10448,A488)</f>
        <v>0</v>
      </c>
    </row>
    <row r="489" spans="2:2" x14ac:dyDescent="0.25">
      <c r="B489">
        <f>COUNTIF('Deal Detail'!A499:A10449,A489)</f>
        <v>0</v>
      </c>
    </row>
    <row r="490" spans="2:2" x14ac:dyDescent="0.25">
      <c r="B490">
        <f>COUNTIF('Deal Detail'!A500:A10450,A490)</f>
        <v>0</v>
      </c>
    </row>
    <row r="491" spans="2:2" x14ac:dyDescent="0.25">
      <c r="B491">
        <f>COUNTIF('Deal Detail'!A501:A10451,A491)</f>
        <v>0</v>
      </c>
    </row>
    <row r="492" spans="2:2" x14ac:dyDescent="0.25">
      <c r="B492">
        <f>COUNTIF('Deal Detail'!A502:A10452,A492)</f>
        <v>0</v>
      </c>
    </row>
    <row r="493" spans="2:2" x14ac:dyDescent="0.25">
      <c r="B493">
        <f>COUNTIF('Deal Detail'!A503:A10453,A493)</f>
        <v>0</v>
      </c>
    </row>
    <row r="494" spans="2:2" x14ac:dyDescent="0.25">
      <c r="B494">
        <f>COUNTIF('Deal Detail'!A504:A10454,A494)</f>
        <v>0</v>
      </c>
    </row>
    <row r="495" spans="2:2" x14ac:dyDescent="0.25">
      <c r="B495">
        <f>COUNTIF('Deal Detail'!A505:A10455,A495)</f>
        <v>0</v>
      </c>
    </row>
    <row r="496" spans="2:2" x14ac:dyDescent="0.25">
      <c r="B496">
        <f>COUNTIF('Deal Detail'!A506:A10456,A496)</f>
        <v>0</v>
      </c>
    </row>
    <row r="497" spans="2:2" x14ac:dyDescent="0.25">
      <c r="B497">
        <f>COUNTIF('Deal Detail'!A507:A10457,A497)</f>
        <v>0</v>
      </c>
    </row>
    <row r="498" spans="2:2" x14ac:dyDescent="0.25">
      <c r="B498">
        <f>COUNTIF('Deal Detail'!A508:A10458,A498)</f>
        <v>0</v>
      </c>
    </row>
    <row r="499" spans="2:2" x14ac:dyDescent="0.25">
      <c r="B499">
        <f>COUNTIF('Deal Detail'!A509:A10459,A499)</f>
        <v>0</v>
      </c>
    </row>
    <row r="500" spans="2:2" x14ac:dyDescent="0.25">
      <c r="B500">
        <f>COUNTIF('Deal Detail'!A510:A10460,A500)</f>
        <v>0</v>
      </c>
    </row>
    <row r="501" spans="2:2" x14ac:dyDescent="0.25">
      <c r="B501">
        <f>COUNTIF('Deal Detail'!A511:A10461,A501)</f>
        <v>0</v>
      </c>
    </row>
    <row r="502" spans="2:2" x14ac:dyDescent="0.25">
      <c r="B502">
        <f>COUNTIF('Deal Detail'!A512:A10462,A502)</f>
        <v>0</v>
      </c>
    </row>
    <row r="503" spans="2:2" x14ac:dyDescent="0.25">
      <c r="B503">
        <f>COUNTIF('Deal Detail'!A513:A10463,A503)</f>
        <v>0</v>
      </c>
    </row>
    <row r="504" spans="2:2" x14ac:dyDescent="0.25">
      <c r="B504">
        <f>COUNTIF('Deal Detail'!A514:A10464,A504)</f>
        <v>0</v>
      </c>
    </row>
    <row r="505" spans="2:2" x14ac:dyDescent="0.25">
      <c r="B505">
        <f>COUNTIF('Deal Detail'!A515:A10465,A505)</f>
        <v>0</v>
      </c>
    </row>
    <row r="506" spans="2:2" x14ac:dyDescent="0.25">
      <c r="B506">
        <f>COUNTIF('Deal Detail'!A516:A10466,A506)</f>
        <v>0</v>
      </c>
    </row>
    <row r="507" spans="2:2" x14ac:dyDescent="0.25">
      <c r="B507">
        <f>COUNTIF('Deal Detail'!A517:A10467,A507)</f>
        <v>0</v>
      </c>
    </row>
    <row r="508" spans="2:2" x14ac:dyDescent="0.25">
      <c r="B508">
        <f>COUNTIF('Deal Detail'!A518:A10468,A508)</f>
        <v>0</v>
      </c>
    </row>
    <row r="509" spans="2:2" x14ac:dyDescent="0.25">
      <c r="B509">
        <f>COUNTIF('Deal Detail'!A519:A10469,A509)</f>
        <v>0</v>
      </c>
    </row>
    <row r="510" spans="2:2" x14ac:dyDescent="0.25">
      <c r="B510">
        <f>COUNTIF('Deal Detail'!A520:A10470,A510)</f>
        <v>0</v>
      </c>
    </row>
    <row r="511" spans="2:2" x14ac:dyDescent="0.25">
      <c r="B511">
        <f>COUNTIF('Deal Detail'!A521:A10471,A511)</f>
        <v>0</v>
      </c>
    </row>
    <row r="512" spans="2:2" x14ac:dyDescent="0.25">
      <c r="B512">
        <f>COUNTIF('Deal Detail'!A522:A10472,A512)</f>
        <v>0</v>
      </c>
    </row>
    <row r="513" spans="2:2" x14ac:dyDescent="0.25">
      <c r="B513">
        <f>COUNTIF('Deal Detail'!A523:A10473,A513)</f>
        <v>0</v>
      </c>
    </row>
    <row r="514" spans="2:2" x14ac:dyDescent="0.25">
      <c r="B514">
        <f>COUNTIF('Deal Detail'!A524:A10474,A514)</f>
        <v>0</v>
      </c>
    </row>
    <row r="515" spans="2:2" x14ac:dyDescent="0.25">
      <c r="B515">
        <f>COUNTIF('Deal Detail'!A525:A10475,A515)</f>
        <v>0</v>
      </c>
    </row>
    <row r="516" spans="2:2" x14ac:dyDescent="0.25">
      <c r="B516">
        <f>COUNTIF('Deal Detail'!A526:A10476,A516)</f>
        <v>0</v>
      </c>
    </row>
    <row r="517" spans="2:2" x14ac:dyDescent="0.25">
      <c r="B517">
        <f>COUNTIF('Deal Detail'!A527:A10477,A517)</f>
        <v>0</v>
      </c>
    </row>
    <row r="518" spans="2:2" x14ac:dyDescent="0.25">
      <c r="B518">
        <f>COUNTIF('Deal Detail'!A528:A10478,A518)</f>
        <v>0</v>
      </c>
    </row>
    <row r="519" spans="2:2" x14ac:dyDescent="0.25">
      <c r="B519">
        <f>COUNTIF('Deal Detail'!A529:A10479,A519)</f>
        <v>0</v>
      </c>
    </row>
    <row r="520" spans="2:2" x14ac:dyDescent="0.25">
      <c r="B520">
        <f>COUNTIF('Deal Detail'!A530:A10480,A520)</f>
        <v>0</v>
      </c>
    </row>
    <row r="521" spans="2:2" x14ac:dyDescent="0.25">
      <c r="B521">
        <f>COUNTIF('Deal Detail'!A531:A10481,A521)</f>
        <v>0</v>
      </c>
    </row>
    <row r="522" spans="2:2" x14ac:dyDescent="0.25">
      <c r="B522">
        <f>COUNTIF('Deal Detail'!A532:A10482,A522)</f>
        <v>0</v>
      </c>
    </row>
    <row r="523" spans="2:2" x14ac:dyDescent="0.25">
      <c r="B523">
        <f>COUNTIF('Deal Detail'!A533:A10483,A523)</f>
        <v>0</v>
      </c>
    </row>
    <row r="524" spans="2:2" x14ac:dyDescent="0.25">
      <c r="B524">
        <f>COUNTIF('Deal Detail'!A534:A10484,A524)</f>
        <v>0</v>
      </c>
    </row>
    <row r="525" spans="2:2" x14ac:dyDescent="0.25">
      <c r="B525">
        <f>COUNTIF('Deal Detail'!A535:A10485,A525)</f>
        <v>0</v>
      </c>
    </row>
    <row r="526" spans="2:2" x14ac:dyDescent="0.25">
      <c r="B526">
        <f>COUNTIF('Deal Detail'!A536:A10486,A526)</f>
        <v>0</v>
      </c>
    </row>
    <row r="527" spans="2:2" x14ac:dyDescent="0.25">
      <c r="B527">
        <f>COUNTIF('Deal Detail'!A537:A10487,A527)</f>
        <v>0</v>
      </c>
    </row>
    <row r="528" spans="2:2" x14ac:dyDescent="0.25">
      <c r="B528">
        <f>COUNTIF('Deal Detail'!A538:A10488,A528)</f>
        <v>0</v>
      </c>
    </row>
    <row r="529" spans="2:2" x14ac:dyDescent="0.25">
      <c r="B529">
        <f>COUNTIF('Deal Detail'!A539:A10489,A529)</f>
        <v>0</v>
      </c>
    </row>
    <row r="530" spans="2:2" x14ac:dyDescent="0.25">
      <c r="B530">
        <f>COUNTIF('Deal Detail'!A540:A10490,A530)</f>
        <v>0</v>
      </c>
    </row>
    <row r="531" spans="2:2" x14ac:dyDescent="0.25">
      <c r="B531">
        <f>COUNTIF('Deal Detail'!A541:A10491,A531)</f>
        <v>0</v>
      </c>
    </row>
    <row r="532" spans="2:2" x14ac:dyDescent="0.25">
      <c r="B532">
        <f>COUNTIF('Deal Detail'!A542:A10492,A532)</f>
        <v>0</v>
      </c>
    </row>
    <row r="533" spans="2:2" x14ac:dyDescent="0.25">
      <c r="B533">
        <f>COUNTIF('Deal Detail'!A543:A10493,A533)</f>
        <v>0</v>
      </c>
    </row>
    <row r="534" spans="2:2" x14ac:dyDescent="0.25">
      <c r="B534">
        <f>COUNTIF('Deal Detail'!A544:A10494,A534)</f>
        <v>0</v>
      </c>
    </row>
    <row r="535" spans="2:2" x14ac:dyDescent="0.25">
      <c r="B535">
        <f>COUNTIF('Deal Detail'!A545:A10495,A535)</f>
        <v>0</v>
      </c>
    </row>
    <row r="536" spans="2:2" x14ac:dyDescent="0.25">
      <c r="B536">
        <f>COUNTIF('Deal Detail'!A546:A10496,A536)</f>
        <v>0</v>
      </c>
    </row>
    <row r="537" spans="2:2" x14ac:dyDescent="0.25">
      <c r="B537">
        <f>COUNTIF('Deal Detail'!A547:A10497,A537)</f>
        <v>0</v>
      </c>
    </row>
    <row r="538" spans="2:2" x14ac:dyDescent="0.25">
      <c r="B538">
        <f>COUNTIF('Deal Detail'!A548:A10498,A538)</f>
        <v>0</v>
      </c>
    </row>
    <row r="539" spans="2:2" x14ac:dyDescent="0.25">
      <c r="B539">
        <f>COUNTIF('Deal Detail'!A549:A10499,A539)</f>
        <v>0</v>
      </c>
    </row>
    <row r="540" spans="2:2" x14ac:dyDescent="0.25">
      <c r="B540">
        <f>COUNTIF('Deal Detail'!A550:A10500,A540)</f>
        <v>0</v>
      </c>
    </row>
    <row r="541" spans="2:2" x14ac:dyDescent="0.25">
      <c r="B541">
        <f>COUNTIF('Deal Detail'!A551:A10501,A541)</f>
        <v>0</v>
      </c>
    </row>
    <row r="542" spans="2:2" x14ac:dyDescent="0.25">
      <c r="B542">
        <f>COUNTIF('Deal Detail'!A552:A10502,A542)</f>
        <v>0</v>
      </c>
    </row>
    <row r="543" spans="2:2" x14ac:dyDescent="0.25">
      <c r="B543">
        <f>COUNTIF('Deal Detail'!A553:A10503,A543)</f>
        <v>0</v>
      </c>
    </row>
    <row r="544" spans="2:2" x14ac:dyDescent="0.25">
      <c r="B544">
        <f>COUNTIF('Deal Detail'!A554:A10504,A544)</f>
        <v>0</v>
      </c>
    </row>
    <row r="545" spans="2:2" x14ac:dyDescent="0.25">
      <c r="B545">
        <f>COUNTIF('Deal Detail'!A555:A10505,A545)</f>
        <v>0</v>
      </c>
    </row>
    <row r="546" spans="2:2" x14ac:dyDescent="0.25">
      <c r="B546">
        <f>COUNTIF('Deal Detail'!A556:A10506,A546)</f>
        <v>0</v>
      </c>
    </row>
    <row r="547" spans="2:2" x14ac:dyDescent="0.25">
      <c r="B547">
        <f>COUNTIF('Deal Detail'!A557:A10507,A547)</f>
        <v>0</v>
      </c>
    </row>
    <row r="548" spans="2:2" x14ac:dyDescent="0.25">
      <c r="B548">
        <f>COUNTIF('Deal Detail'!A558:A10508,A548)</f>
        <v>0</v>
      </c>
    </row>
    <row r="549" spans="2:2" x14ac:dyDescent="0.25">
      <c r="B549">
        <f>COUNTIF('Deal Detail'!A559:A10509,A549)</f>
        <v>0</v>
      </c>
    </row>
    <row r="550" spans="2:2" x14ac:dyDescent="0.25">
      <c r="B550">
        <f>COUNTIF('Deal Detail'!A560:A10510,A550)</f>
        <v>0</v>
      </c>
    </row>
    <row r="551" spans="2:2" x14ac:dyDescent="0.25">
      <c r="B551">
        <f>COUNTIF('Deal Detail'!A561:A10511,A551)</f>
        <v>0</v>
      </c>
    </row>
    <row r="552" spans="2:2" x14ac:dyDescent="0.25">
      <c r="B552">
        <f>COUNTIF('Deal Detail'!A562:A10512,A552)</f>
        <v>0</v>
      </c>
    </row>
    <row r="553" spans="2:2" x14ac:dyDescent="0.25">
      <c r="B553">
        <f>COUNTIF('Deal Detail'!A563:A10513,A553)</f>
        <v>0</v>
      </c>
    </row>
    <row r="554" spans="2:2" x14ac:dyDescent="0.25">
      <c r="B554">
        <f>COUNTIF('Deal Detail'!A564:A10514,A554)</f>
        <v>0</v>
      </c>
    </row>
    <row r="555" spans="2:2" x14ac:dyDescent="0.25">
      <c r="B555">
        <f>COUNTIF('Deal Detail'!A565:A10515,A555)</f>
        <v>0</v>
      </c>
    </row>
    <row r="556" spans="2:2" x14ac:dyDescent="0.25">
      <c r="B556">
        <f>COUNTIF('Deal Detail'!A566:A10516,A556)</f>
        <v>0</v>
      </c>
    </row>
    <row r="557" spans="2:2" x14ac:dyDescent="0.25">
      <c r="B557">
        <f>COUNTIF('Deal Detail'!A567:A10517,A557)</f>
        <v>0</v>
      </c>
    </row>
    <row r="558" spans="2:2" x14ac:dyDescent="0.25">
      <c r="B558">
        <f>COUNTIF('Deal Detail'!A568:A10518,A558)</f>
        <v>0</v>
      </c>
    </row>
    <row r="559" spans="2:2" x14ac:dyDescent="0.25">
      <c r="B559">
        <f>COUNTIF('Deal Detail'!A569:A10519,A559)</f>
        <v>0</v>
      </c>
    </row>
    <row r="560" spans="2:2" x14ac:dyDescent="0.25">
      <c r="B560">
        <f>COUNTIF('Deal Detail'!A570:A10520,A560)</f>
        <v>0</v>
      </c>
    </row>
    <row r="561" spans="2:2" x14ac:dyDescent="0.25">
      <c r="B561">
        <f>COUNTIF('Deal Detail'!A571:A10521,A561)</f>
        <v>0</v>
      </c>
    </row>
    <row r="562" spans="2:2" x14ac:dyDescent="0.25">
      <c r="B562">
        <f>COUNTIF('Deal Detail'!A572:A10522,A562)</f>
        <v>0</v>
      </c>
    </row>
    <row r="563" spans="2:2" x14ac:dyDescent="0.25">
      <c r="B563">
        <f>COUNTIF('Deal Detail'!A573:A10523,A563)</f>
        <v>0</v>
      </c>
    </row>
    <row r="564" spans="2:2" x14ac:dyDescent="0.25">
      <c r="B564">
        <f>COUNTIF('Deal Detail'!A574:A10524,A564)</f>
        <v>0</v>
      </c>
    </row>
    <row r="565" spans="2:2" x14ac:dyDescent="0.25">
      <c r="B565">
        <f>COUNTIF('Deal Detail'!A575:A10525,A565)</f>
        <v>0</v>
      </c>
    </row>
    <row r="566" spans="2:2" x14ac:dyDescent="0.25">
      <c r="B566">
        <f>COUNTIF('Deal Detail'!A576:A10526,A566)</f>
        <v>0</v>
      </c>
    </row>
    <row r="567" spans="2:2" x14ac:dyDescent="0.25">
      <c r="B567">
        <f>COUNTIF('Deal Detail'!A577:A10527,A567)</f>
        <v>0</v>
      </c>
    </row>
    <row r="568" spans="2:2" x14ac:dyDescent="0.25">
      <c r="B568">
        <f>COUNTIF('Deal Detail'!A578:A10528,A568)</f>
        <v>0</v>
      </c>
    </row>
    <row r="569" spans="2:2" x14ac:dyDescent="0.25">
      <c r="B569">
        <f>COUNTIF('Deal Detail'!A579:A10529,A569)</f>
        <v>0</v>
      </c>
    </row>
    <row r="570" spans="2:2" x14ac:dyDescent="0.25">
      <c r="B570">
        <f>COUNTIF('Deal Detail'!A580:A10530,A570)</f>
        <v>0</v>
      </c>
    </row>
    <row r="571" spans="2:2" x14ac:dyDescent="0.25">
      <c r="B571">
        <f>COUNTIF('Deal Detail'!A581:A10531,A571)</f>
        <v>0</v>
      </c>
    </row>
    <row r="572" spans="2:2" x14ac:dyDescent="0.25">
      <c r="B572">
        <f>COUNTIF('Deal Detail'!A582:A10532,A572)</f>
        <v>0</v>
      </c>
    </row>
    <row r="573" spans="2:2" x14ac:dyDescent="0.25">
      <c r="B573">
        <f>COUNTIF('Deal Detail'!A583:A10533,A573)</f>
        <v>0</v>
      </c>
    </row>
    <row r="574" spans="2:2" x14ac:dyDescent="0.25">
      <c r="B574">
        <f>COUNTIF('Deal Detail'!A584:A10534,A574)</f>
        <v>0</v>
      </c>
    </row>
    <row r="575" spans="2:2" x14ac:dyDescent="0.25">
      <c r="B575">
        <f>COUNTIF('Deal Detail'!A585:A10535,A575)</f>
        <v>0</v>
      </c>
    </row>
    <row r="576" spans="2:2" x14ac:dyDescent="0.25">
      <c r="B576">
        <f>COUNTIF('Deal Detail'!A586:A10536,A576)</f>
        <v>0</v>
      </c>
    </row>
    <row r="577" spans="2:2" x14ac:dyDescent="0.25">
      <c r="B577">
        <f>COUNTIF('Deal Detail'!A587:A10537,A577)</f>
        <v>0</v>
      </c>
    </row>
    <row r="578" spans="2:2" x14ac:dyDescent="0.25">
      <c r="B578">
        <f>COUNTIF('Deal Detail'!A588:A10538,A578)</f>
        <v>0</v>
      </c>
    </row>
    <row r="579" spans="2:2" x14ac:dyDescent="0.25">
      <c r="B579">
        <f>COUNTIF('Deal Detail'!A589:A10539,A579)</f>
        <v>0</v>
      </c>
    </row>
    <row r="580" spans="2:2" x14ac:dyDescent="0.25">
      <c r="B580">
        <f>COUNTIF('Deal Detail'!A590:A10540,A580)</f>
        <v>0</v>
      </c>
    </row>
    <row r="581" spans="2:2" x14ac:dyDescent="0.25">
      <c r="B581">
        <f>COUNTIF('Deal Detail'!A591:A10541,A581)</f>
        <v>0</v>
      </c>
    </row>
    <row r="582" spans="2:2" x14ac:dyDescent="0.25">
      <c r="B582">
        <f>COUNTIF('Deal Detail'!A592:A10542,A582)</f>
        <v>0</v>
      </c>
    </row>
    <row r="583" spans="2:2" x14ac:dyDescent="0.25">
      <c r="B583">
        <f>COUNTIF('Deal Detail'!A593:A10543,A583)</f>
        <v>0</v>
      </c>
    </row>
    <row r="584" spans="2:2" x14ac:dyDescent="0.25">
      <c r="B584">
        <f>COUNTIF('Deal Detail'!A594:A10544,A584)</f>
        <v>0</v>
      </c>
    </row>
    <row r="585" spans="2:2" x14ac:dyDescent="0.25">
      <c r="B585">
        <f>COUNTIF('Deal Detail'!A595:A10545,A585)</f>
        <v>0</v>
      </c>
    </row>
    <row r="586" spans="2:2" x14ac:dyDescent="0.25">
      <c r="B586">
        <f>COUNTIF('Deal Detail'!A596:A10546,A586)</f>
        <v>0</v>
      </c>
    </row>
    <row r="587" spans="2:2" x14ac:dyDescent="0.25">
      <c r="B587">
        <f>COUNTIF('Deal Detail'!A597:A10547,A587)</f>
        <v>0</v>
      </c>
    </row>
    <row r="588" spans="2:2" x14ac:dyDescent="0.25">
      <c r="B588">
        <f>COUNTIF('Deal Detail'!A598:A10548,A588)</f>
        <v>0</v>
      </c>
    </row>
    <row r="589" spans="2:2" x14ac:dyDescent="0.25">
      <c r="B589">
        <f>COUNTIF('Deal Detail'!A599:A10549,A589)</f>
        <v>0</v>
      </c>
    </row>
    <row r="590" spans="2:2" x14ac:dyDescent="0.25">
      <c r="B590">
        <f>COUNTIF('Deal Detail'!A600:A10550,A590)</f>
        <v>0</v>
      </c>
    </row>
    <row r="591" spans="2:2" x14ac:dyDescent="0.25">
      <c r="B591">
        <f>COUNTIF('Deal Detail'!A601:A10551,A591)</f>
        <v>0</v>
      </c>
    </row>
    <row r="592" spans="2:2" x14ac:dyDescent="0.25">
      <c r="B592">
        <f>COUNTIF('Deal Detail'!A602:A10552,A592)</f>
        <v>0</v>
      </c>
    </row>
    <row r="593" spans="2:2" x14ac:dyDescent="0.25">
      <c r="B593">
        <f>COUNTIF('Deal Detail'!A603:A10553,A593)</f>
        <v>0</v>
      </c>
    </row>
    <row r="594" spans="2:2" x14ac:dyDescent="0.25">
      <c r="B594">
        <f>COUNTIF('Deal Detail'!A604:A10554,A594)</f>
        <v>0</v>
      </c>
    </row>
    <row r="595" spans="2:2" x14ac:dyDescent="0.25">
      <c r="B595">
        <f>COUNTIF('Deal Detail'!A605:A10555,A595)</f>
        <v>0</v>
      </c>
    </row>
    <row r="596" spans="2:2" x14ac:dyDescent="0.25">
      <c r="B596">
        <f>COUNTIF('Deal Detail'!A606:A10556,A596)</f>
        <v>0</v>
      </c>
    </row>
    <row r="597" spans="2:2" x14ac:dyDescent="0.25">
      <c r="B597">
        <f>COUNTIF('Deal Detail'!A607:A10557,A597)</f>
        <v>0</v>
      </c>
    </row>
    <row r="598" spans="2:2" x14ac:dyDescent="0.25">
      <c r="B598">
        <f>COUNTIF('Deal Detail'!A608:A10558,A598)</f>
        <v>0</v>
      </c>
    </row>
    <row r="599" spans="2:2" x14ac:dyDescent="0.25">
      <c r="B599">
        <f>COUNTIF('Deal Detail'!A609:A10559,A599)</f>
        <v>0</v>
      </c>
    </row>
    <row r="600" spans="2:2" x14ac:dyDescent="0.25">
      <c r="B600">
        <f>COUNTIF('Deal Detail'!A610:A10560,A600)</f>
        <v>0</v>
      </c>
    </row>
    <row r="601" spans="2:2" x14ac:dyDescent="0.25">
      <c r="B601">
        <f>COUNTIF('Deal Detail'!A611:A10561,A601)</f>
        <v>0</v>
      </c>
    </row>
    <row r="602" spans="2:2" x14ac:dyDescent="0.25">
      <c r="B602">
        <f>COUNTIF('Deal Detail'!A612:A10562,A602)</f>
        <v>0</v>
      </c>
    </row>
    <row r="603" spans="2:2" x14ac:dyDescent="0.25">
      <c r="B603">
        <f>COUNTIF('Deal Detail'!A613:A10563,A603)</f>
        <v>0</v>
      </c>
    </row>
    <row r="604" spans="2:2" x14ac:dyDescent="0.25">
      <c r="B604">
        <f>COUNTIF('Deal Detail'!A614:A10564,A604)</f>
        <v>0</v>
      </c>
    </row>
    <row r="605" spans="2:2" x14ac:dyDescent="0.25">
      <c r="B605">
        <f>COUNTIF('Deal Detail'!A615:A10565,A605)</f>
        <v>0</v>
      </c>
    </row>
    <row r="606" spans="2:2" x14ac:dyDescent="0.25">
      <c r="B606">
        <f>COUNTIF('Deal Detail'!A616:A10566,A606)</f>
        <v>0</v>
      </c>
    </row>
    <row r="607" spans="2:2" x14ac:dyDescent="0.25">
      <c r="B607">
        <f>COUNTIF('Deal Detail'!A617:A10567,A607)</f>
        <v>0</v>
      </c>
    </row>
    <row r="608" spans="2:2" x14ac:dyDescent="0.25">
      <c r="B608">
        <f>COUNTIF('Deal Detail'!A618:A10568,A608)</f>
        <v>0</v>
      </c>
    </row>
    <row r="609" spans="2:2" x14ac:dyDescent="0.25">
      <c r="B609">
        <f>COUNTIF('Deal Detail'!A619:A10569,A609)</f>
        <v>0</v>
      </c>
    </row>
    <row r="610" spans="2:2" x14ac:dyDescent="0.25">
      <c r="B610">
        <f>COUNTIF('Deal Detail'!A620:A10570,A610)</f>
        <v>0</v>
      </c>
    </row>
    <row r="611" spans="2:2" x14ac:dyDescent="0.25">
      <c r="B611">
        <f>COUNTIF('Deal Detail'!A621:A10571,A611)</f>
        <v>0</v>
      </c>
    </row>
    <row r="612" spans="2:2" x14ac:dyDescent="0.25">
      <c r="B612">
        <f>COUNTIF('Deal Detail'!A622:A10572,A612)</f>
        <v>0</v>
      </c>
    </row>
    <row r="613" spans="2:2" x14ac:dyDescent="0.25">
      <c r="B613">
        <f>COUNTIF('Deal Detail'!A623:A10573,A613)</f>
        <v>0</v>
      </c>
    </row>
    <row r="614" spans="2:2" x14ac:dyDescent="0.25">
      <c r="B614">
        <f>COUNTIF('Deal Detail'!A624:A10574,A614)</f>
        <v>0</v>
      </c>
    </row>
    <row r="615" spans="2:2" x14ac:dyDescent="0.25">
      <c r="B615">
        <f>COUNTIF('Deal Detail'!A625:A10575,A615)</f>
        <v>0</v>
      </c>
    </row>
    <row r="616" spans="2:2" x14ac:dyDescent="0.25">
      <c r="B616">
        <f>COUNTIF('Deal Detail'!A626:A10576,A616)</f>
        <v>0</v>
      </c>
    </row>
    <row r="617" spans="2:2" x14ac:dyDescent="0.25">
      <c r="B617">
        <f>COUNTIF('Deal Detail'!A627:A10577,A617)</f>
        <v>0</v>
      </c>
    </row>
    <row r="618" spans="2:2" x14ac:dyDescent="0.25">
      <c r="B618">
        <f>COUNTIF('Deal Detail'!A628:A10578,A618)</f>
        <v>0</v>
      </c>
    </row>
    <row r="619" spans="2:2" x14ac:dyDescent="0.25">
      <c r="B619">
        <f>COUNTIF('Deal Detail'!A629:A10579,A619)</f>
        <v>0</v>
      </c>
    </row>
    <row r="620" spans="2:2" x14ac:dyDescent="0.25">
      <c r="B620">
        <f>COUNTIF('Deal Detail'!A630:A10580,A620)</f>
        <v>0</v>
      </c>
    </row>
    <row r="621" spans="2:2" x14ac:dyDescent="0.25">
      <c r="B621">
        <f>COUNTIF('Deal Detail'!A631:A10581,A621)</f>
        <v>0</v>
      </c>
    </row>
    <row r="622" spans="2:2" x14ac:dyDescent="0.25">
      <c r="B622">
        <f>COUNTIF('Deal Detail'!A632:A10582,A622)</f>
        <v>0</v>
      </c>
    </row>
    <row r="623" spans="2:2" x14ac:dyDescent="0.25">
      <c r="B623">
        <f>COUNTIF('Deal Detail'!A633:A10583,A623)</f>
        <v>0</v>
      </c>
    </row>
    <row r="624" spans="2:2" x14ac:dyDescent="0.25">
      <c r="B624">
        <f>COUNTIF('Deal Detail'!A634:A10584,A624)</f>
        <v>0</v>
      </c>
    </row>
    <row r="625" spans="2:2" x14ac:dyDescent="0.25">
      <c r="B625">
        <f>COUNTIF('Deal Detail'!A635:A10585,A625)</f>
        <v>0</v>
      </c>
    </row>
    <row r="626" spans="2:2" x14ac:dyDescent="0.25">
      <c r="B626">
        <f>COUNTIF('Deal Detail'!A636:A10586,A626)</f>
        <v>0</v>
      </c>
    </row>
    <row r="627" spans="2:2" x14ac:dyDescent="0.25">
      <c r="B627">
        <f>COUNTIF('Deal Detail'!A637:A10587,A627)</f>
        <v>0</v>
      </c>
    </row>
    <row r="628" spans="2:2" x14ac:dyDescent="0.25">
      <c r="B628">
        <f>COUNTIF('Deal Detail'!A638:A10588,A628)</f>
        <v>0</v>
      </c>
    </row>
    <row r="629" spans="2:2" x14ac:dyDescent="0.25">
      <c r="B629">
        <f>COUNTIF('Deal Detail'!A639:A10589,A629)</f>
        <v>0</v>
      </c>
    </row>
    <row r="630" spans="2:2" x14ac:dyDescent="0.25">
      <c r="B630">
        <f>COUNTIF('Deal Detail'!A640:A10590,A630)</f>
        <v>0</v>
      </c>
    </row>
    <row r="631" spans="2:2" x14ac:dyDescent="0.25">
      <c r="B631">
        <f>COUNTIF('Deal Detail'!A641:A10591,A631)</f>
        <v>0</v>
      </c>
    </row>
    <row r="632" spans="2:2" x14ac:dyDescent="0.25">
      <c r="B632">
        <f>COUNTIF('Deal Detail'!A642:A10592,A632)</f>
        <v>0</v>
      </c>
    </row>
    <row r="633" spans="2:2" x14ac:dyDescent="0.25">
      <c r="B633">
        <f>COUNTIF('Deal Detail'!A643:A10593,A633)</f>
        <v>0</v>
      </c>
    </row>
    <row r="634" spans="2:2" x14ac:dyDescent="0.25">
      <c r="B634">
        <f>COUNTIF('Deal Detail'!A644:A10594,A634)</f>
        <v>0</v>
      </c>
    </row>
    <row r="635" spans="2:2" x14ac:dyDescent="0.25">
      <c r="B635">
        <f>COUNTIF('Deal Detail'!A645:A10595,A635)</f>
        <v>0</v>
      </c>
    </row>
    <row r="636" spans="2:2" x14ac:dyDescent="0.25">
      <c r="B636">
        <f>COUNTIF('Deal Detail'!A646:A10596,A636)</f>
        <v>0</v>
      </c>
    </row>
    <row r="637" spans="2:2" x14ac:dyDescent="0.25">
      <c r="B637">
        <f>COUNTIF('Deal Detail'!A647:A10597,A637)</f>
        <v>0</v>
      </c>
    </row>
    <row r="638" spans="2:2" x14ac:dyDescent="0.25">
      <c r="B638">
        <f>COUNTIF('Deal Detail'!A648:A10598,A638)</f>
        <v>0</v>
      </c>
    </row>
    <row r="639" spans="2:2" x14ac:dyDescent="0.25">
      <c r="B639">
        <f>COUNTIF('Deal Detail'!A649:A10599,A639)</f>
        <v>0</v>
      </c>
    </row>
    <row r="640" spans="2:2" x14ac:dyDescent="0.25">
      <c r="B640">
        <f>COUNTIF('Deal Detail'!A650:A10600,A640)</f>
        <v>0</v>
      </c>
    </row>
    <row r="641" spans="2:2" x14ac:dyDescent="0.25">
      <c r="B641">
        <f>COUNTIF('Deal Detail'!A651:A10601,A641)</f>
        <v>0</v>
      </c>
    </row>
    <row r="642" spans="2:2" x14ac:dyDescent="0.25">
      <c r="B642">
        <f>COUNTIF('Deal Detail'!A652:A10602,A642)</f>
        <v>0</v>
      </c>
    </row>
    <row r="643" spans="2:2" x14ac:dyDescent="0.25">
      <c r="B643">
        <f>COUNTIF('Deal Detail'!A653:A10603,A643)</f>
        <v>0</v>
      </c>
    </row>
    <row r="644" spans="2:2" x14ac:dyDescent="0.25">
      <c r="B644">
        <f>COUNTIF('Deal Detail'!A654:A10604,A644)</f>
        <v>0</v>
      </c>
    </row>
    <row r="645" spans="2:2" x14ac:dyDescent="0.25">
      <c r="B645">
        <f>COUNTIF('Deal Detail'!A655:A10605,A645)</f>
        <v>0</v>
      </c>
    </row>
    <row r="646" spans="2:2" x14ac:dyDescent="0.25">
      <c r="B646">
        <f>COUNTIF('Deal Detail'!A656:A10606,A646)</f>
        <v>0</v>
      </c>
    </row>
    <row r="647" spans="2:2" x14ac:dyDescent="0.25">
      <c r="B647">
        <f>COUNTIF('Deal Detail'!A657:A10607,A647)</f>
        <v>0</v>
      </c>
    </row>
    <row r="648" spans="2:2" x14ac:dyDescent="0.25">
      <c r="B648">
        <f>COUNTIF('Deal Detail'!A658:A10608,A648)</f>
        <v>0</v>
      </c>
    </row>
    <row r="649" spans="2:2" x14ac:dyDescent="0.25">
      <c r="B649">
        <f>COUNTIF('Deal Detail'!A659:A10609,A649)</f>
        <v>0</v>
      </c>
    </row>
    <row r="650" spans="2:2" x14ac:dyDescent="0.25">
      <c r="B650">
        <f>COUNTIF('Deal Detail'!A660:A10610,A650)</f>
        <v>0</v>
      </c>
    </row>
    <row r="651" spans="2:2" x14ac:dyDescent="0.25">
      <c r="B651">
        <f>COUNTIF('Deal Detail'!A661:A10611,A651)</f>
        <v>0</v>
      </c>
    </row>
    <row r="652" spans="2:2" x14ac:dyDescent="0.25">
      <c r="B652">
        <f>COUNTIF('Deal Detail'!A662:A10612,A652)</f>
        <v>0</v>
      </c>
    </row>
    <row r="653" spans="2:2" x14ac:dyDescent="0.25">
      <c r="B653">
        <f>COUNTIF('Deal Detail'!A663:A10613,A653)</f>
        <v>0</v>
      </c>
    </row>
    <row r="654" spans="2:2" x14ac:dyDescent="0.25">
      <c r="B654">
        <f>COUNTIF('Deal Detail'!A664:A10614,A654)</f>
        <v>0</v>
      </c>
    </row>
    <row r="655" spans="2:2" x14ac:dyDescent="0.25">
      <c r="B655">
        <f>COUNTIF('Deal Detail'!A665:A10615,A655)</f>
        <v>0</v>
      </c>
    </row>
    <row r="656" spans="2:2" x14ac:dyDescent="0.25">
      <c r="B656">
        <f>COUNTIF('Deal Detail'!A666:A10616,A656)</f>
        <v>0</v>
      </c>
    </row>
    <row r="657" spans="2:2" x14ac:dyDescent="0.25">
      <c r="B657">
        <f>COUNTIF('Deal Detail'!A667:A10617,A657)</f>
        <v>0</v>
      </c>
    </row>
    <row r="658" spans="2:2" x14ac:dyDescent="0.25">
      <c r="B658">
        <f>COUNTIF('Deal Detail'!A668:A10618,A658)</f>
        <v>0</v>
      </c>
    </row>
    <row r="659" spans="2:2" x14ac:dyDescent="0.25">
      <c r="B659">
        <f>COUNTIF('Deal Detail'!A669:A10619,A659)</f>
        <v>0</v>
      </c>
    </row>
    <row r="660" spans="2:2" x14ac:dyDescent="0.25">
      <c r="B660">
        <f>COUNTIF('Deal Detail'!A670:A10620,A660)</f>
        <v>0</v>
      </c>
    </row>
    <row r="661" spans="2:2" x14ac:dyDescent="0.25">
      <c r="B661">
        <f>COUNTIF('Deal Detail'!A671:A10621,A661)</f>
        <v>0</v>
      </c>
    </row>
    <row r="662" spans="2:2" x14ac:dyDescent="0.25">
      <c r="B662">
        <f>COUNTIF('Deal Detail'!A672:A10622,A662)</f>
        <v>0</v>
      </c>
    </row>
    <row r="663" spans="2:2" x14ac:dyDescent="0.25">
      <c r="B663">
        <f>COUNTIF('Deal Detail'!A673:A10623,A663)</f>
        <v>0</v>
      </c>
    </row>
    <row r="664" spans="2:2" x14ac:dyDescent="0.25">
      <c r="B664">
        <f>COUNTIF('Deal Detail'!A674:A10624,A664)</f>
        <v>0</v>
      </c>
    </row>
    <row r="665" spans="2:2" x14ac:dyDescent="0.25">
      <c r="B665">
        <f>COUNTIF('Deal Detail'!A675:A10625,A665)</f>
        <v>0</v>
      </c>
    </row>
    <row r="666" spans="2:2" x14ac:dyDescent="0.25">
      <c r="B666">
        <f>COUNTIF('Deal Detail'!A676:A10626,A666)</f>
        <v>0</v>
      </c>
    </row>
    <row r="667" spans="2:2" x14ac:dyDescent="0.25">
      <c r="B667">
        <f>COUNTIF('Deal Detail'!A677:A10627,A667)</f>
        <v>0</v>
      </c>
    </row>
    <row r="668" spans="2:2" x14ac:dyDescent="0.25">
      <c r="B668">
        <f>COUNTIF('Deal Detail'!A678:A10628,A668)</f>
        <v>0</v>
      </c>
    </row>
    <row r="669" spans="2:2" x14ac:dyDescent="0.25">
      <c r="B669">
        <f>COUNTIF('Deal Detail'!A679:A10629,A669)</f>
        <v>0</v>
      </c>
    </row>
    <row r="670" spans="2:2" x14ac:dyDescent="0.25">
      <c r="B670">
        <f>COUNTIF('Deal Detail'!A680:A10630,A670)</f>
        <v>0</v>
      </c>
    </row>
    <row r="671" spans="2:2" x14ac:dyDescent="0.25">
      <c r="B671">
        <f>COUNTIF('Deal Detail'!A681:A10631,A671)</f>
        <v>0</v>
      </c>
    </row>
    <row r="672" spans="2:2" x14ac:dyDescent="0.25">
      <c r="B672">
        <f>COUNTIF('Deal Detail'!A682:A10632,A672)</f>
        <v>0</v>
      </c>
    </row>
    <row r="673" spans="2:2" x14ac:dyDescent="0.25">
      <c r="B673">
        <f>COUNTIF('Deal Detail'!A683:A10633,A673)</f>
        <v>0</v>
      </c>
    </row>
    <row r="674" spans="2:2" x14ac:dyDescent="0.25">
      <c r="B674">
        <f>COUNTIF('Deal Detail'!A684:A10634,A674)</f>
        <v>0</v>
      </c>
    </row>
    <row r="675" spans="2:2" x14ac:dyDescent="0.25">
      <c r="B675">
        <f>COUNTIF('Deal Detail'!A685:A10635,A675)</f>
        <v>0</v>
      </c>
    </row>
    <row r="676" spans="2:2" x14ac:dyDescent="0.25">
      <c r="B676">
        <f>COUNTIF('Deal Detail'!A686:A10636,A676)</f>
        <v>0</v>
      </c>
    </row>
    <row r="677" spans="2:2" x14ac:dyDescent="0.25">
      <c r="B677">
        <f>COUNTIF('Deal Detail'!A687:A10637,A677)</f>
        <v>0</v>
      </c>
    </row>
    <row r="678" spans="2:2" x14ac:dyDescent="0.25">
      <c r="B678">
        <f>COUNTIF('Deal Detail'!A688:A10638,A678)</f>
        <v>0</v>
      </c>
    </row>
    <row r="679" spans="2:2" x14ac:dyDescent="0.25">
      <c r="B679">
        <f>COUNTIF('Deal Detail'!A689:A10639,A679)</f>
        <v>0</v>
      </c>
    </row>
    <row r="680" spans="2:2" x14ac:dyDescent="0.25">
      <c r="B680">
        <f>COUNTIF('Deal Detail'!A690:A10640,A680)</f>
        <v>0</v>
      </c>
    </row>
    <row r="681" spans="2:2" x14ac:dyDescent="0.25">
      <c r="B681">
        <f>COUNTIF('Deal Detail'!A691:A10641,A681)</f>
        <v>0</v>
      </c>
    </row>
    <row r="682" spans="2:2" x14ac:dyDescent="0.25">
      <c r="B682">
        <f>COUNTIF('Deal Detail'!A692:A10642,A682)</f>
        <v>0</v>
      </c>
    </row>
    <row r="683" spans="2:2" x14ac:dyDescent="0.25">
      <c r="B683">
        <f>COUNTIF('Deal Detail'!A693:A10643,A683)</f>
        <v>0</v>
      </c>
    </row>
    <row r="684" spans="2:2" x14ac:dyDescent="0.25">
      <c r="B684">
        <f>COUNTIF('Deal Detail'!A694:A10644,A684)</f>
        <v>0</v>
      </c>
    </row>
    <row r="685" spans="2:2" x14ac:dyDescent="0.25">
      <c r="B685">
        <f>COUNTIF('Deal Detail'!A695:A10645,A685)</f>
        <v>0</v>
      </c>
    </row>
    <row r="686" spans="2:2" x14ac:dyDescent="0.25">
      <c r="B686">
        <f>COUNTIF('Deal Detail'!A696:A10646,A686)</f>
        <v>0</v>
      </c>
    </row>
    <row r="687" spans="2:2" x14ac:dyDescent="0.25">
      <c r="B687">
        <f>COUNTIF('Deal Detail'!A697:A10647,A687)</f>
        <v>0</v>
      </c>
    </row>
    <row r="688" spans="2:2" x14ac:dyDescent="0.25">
      <c r="B688">
        <f>COUNTIF('Deal Detail'!A698:A10648,A688)</f>
        <v>0</v>
      </c>
    </row>
    <row r="689" spans="2:2" x14ac:dyDescent="0.25">
      <c r="B689">
        <f>COUNTIF('Deal Detail'!A699:A10649,A689)</f>
        <v>0</v>
      </c>
    </row>
    <row r="690" spans="2:2" x14ac:dyDescent="0.25">
      <c r="B690">
        <f>COUNTIF('Deal Detail'!A700:A10650,A690)</f>
        <v>0</v>
      </c>
    </row>
    <row r="691" spans="2:2" x14ac:dyDescent="0.25">
      <c r="B691">
        <f>COUNTIF('Deal Detail'!A701:A10651,A691)</f>
        <v>0</v>
      </c>
    </row>
    <row r="692" spans="2:2" x14ac:dyDescent="0.25">
      <c r="B692">
        <f>COUNTIF('Deal Detail'!A702:A10652,A692)</f>
        <v>0</v>
      </c>
    </row>
    <row r="693" spans="2:2" x14ac:dyDescent="0.25">
      <c r="B693">
        <f>COUNTIF('Deal Detail'!A703:A10653,A693)</f>
        <v>0</v>
      </c>
    </row>
    <row r="694" spans="2:2" x14ac:dyDescent="0.25">
      <c r="B694">
        <f>COUNTIF('Deal Detail'!A704:A10654,A694)</f>
        <v>0</v>
      </c>
    </row>
    <row r="695" spans="2:2" x14ac:dyDescent="0.25">
      <c r="B695">
        <f>COUNTIF('Deal Detail'!A705:A10655,A695)</f>
        <v>0</v>
      </c>
    </row>
    <row r="696" spans="2:2" x14ac:dyDescent="0.25">
      <c r="B696">
        <f>COUNTIF('Deal Detail'!A706:A10656,A696)</f>
        <v>0</v>
      </c>
    </row>
    <row r="697" spans="2:2" x14ac:dyDescent="0.25">
      <c r="B697">
        <f>COUNTIF('Deal Detail'!A707:A10657,A697)</f>
        <v>0</v>
      </c>
    </row>
    <row r="698" spans="2:2" x14ac:dyDescent="0.25">
      <c r="B698">
        <f>COUNTIF('Deal Detail'!A708:A10658,A698)</f>
        <v>0</v>
      </c>
    </row>
    <row r="699" spans="2:2" x14ac:dyDescent="0.25">
      <c r="B699">
        <f>COUNTIF('Deal Detail'!A709:A10659,A699)</f>
        <v>0</v>
      </c>
    </row>
    <row r="700" spans="2:2" x14ac:dyDescent="0.25">
      <c r="B700">
        <f>COUNTIF('Deal Detail'!A710:A10660,A700)</f>
        <v>0</v>
      </c>
    </row>
    <row r="701" spans="2:2" x14ac:dyDescent="0.25">
      <c r="B701">
        <f>COUNTIF('Deal Detail'!A711:A10661,A701)</f>
        <v>0</v>
      </c>
    </row>
    <row r="702" spans="2:2" x14ac:dyDescent="0.25">
      <c r="B702">
        <f>COUNTIF('Deal Detail'!A712:A10662,A702)</f>
        <v>0</v>
      </c>
    </row>
    <row r="703" spans="2:2" x14ac:dyDescent="0.25">
      <c r="B703">
        <f>COUNTIF('Deal Detail'!A713:A10663,A703)</f>
        <v>0</v>
      </c>
    </row>
    <row r="704" spans="2:2" x14ac:dyDescent="0.25">
      <c r="B704">
        <f>COUNTIF('Deal Detail'!A714:A10664,A704)</f>
        <v>0</v>
      </c>
    </row>
    <row r="705" spans="2:2" x14ac:dyDescent="0.25">
      <c r="B705">
        <f>COUNTIF('Deal Detail'!A715:A10665,A705)</f>
        <v>0</v>
      </c>
    </row>
    <row r="706" spans="2:2" x14ac:dyDescent="0.25">
      <c r="B706">
        <f>COUNTIF('Deal Detail'!A716:A10666,A706)</f>
        <v>0</v>
      </c>
    </row>
    <row r="707" spans="2:2" x14ac:dyDescent="0.25">
      <c r="B707">
        <f>COUNTIF('Deal Detail'!A717:A10667,A707)</f>
        <v>0</v>
      </c>
    </row>
    <row r="708" spans="2:2" x14ac:dyDescent="0.25">
      <c r="B708">
        <f>COUNTIF('Deal Detail'!A718:A10668,A708)</f>
        <v>0</v>
      </c>
    </row>
    <row r="709" spans="2:2" x14ac:dyDescent="0.25">
      <c r="B709">
        <f>COUNTIF('Deal Detail'!A719:A10669,A709)</f>
        <v>0</v>
      </c>
    </row>
    <row r="710" spans="2:2" x14ac:dyDescent="0.25">
      <c r="B710">
        <f>COUNTIF('Deal Detail'!A720:A10670,A710)</f>
        <v>0</v>
      </c>
    </row>
    <row r="711" spans="2:2" x14ac:dyDescent="0.25">
      <c r="B711">
        <f>COUNTIF('Deal Detail'!A721:A10671,A711)</f>
        <v>0</v>
      </c>
    </row>
    <row r="712" spans="2:2" x14ac:dyDescent="0.25">
      <c r="B712">
        <f>COUNTIF('Deal Detail'!A722:A10672,A712)</f>
        <v>0</v>
      </c>
    </row>
    <row r="713" spans="2:2" x14ac:dyDescent="0.25">
      <c r="B713">
        <f>COUNTIF('Deal Detail'!A723:A10673,A713)</f>
        <v>0</v>
      </c>
    </row>
    <row r="714" spans="2:2" x14ac:dyDescent="0.25">
      <c r="B714">
        <f>COUNTIF('Deal Detail'!A724:A10674,A714)</f>
        <v>0</v>
      </c>
    </row>
    <row r="715" spans="2:2" x14ac:dyDescent="0.25">
      <c r="B715">
        <f>COUNTIF('Deal Detail'!A725:A10675,A715)</f>
        <v>0</v>
      </c>
    </row>
    <row r="716" spans="2:2" x14ac:dyDescent="0.25">
      <c r="B716">
        <f>COUNTIF('Deal Detail'!A726:A10676,A716)</f>
        <v>0</v>
      </c>
    </row>
    <row r="717" spans="2:2" x14ac:dyDescent="0.25">
      <c r="B717">
        <f>COUNTIF('Deal Detail'!A727:A10677,A717)</f>
        <v>0</v>
      </c>
    </row>
    <row r="718" spans="2:2" x14ac:dyDescent="0.25">
      <c r="B718">
        <f>COUNTIF('Deal Detail'!A728:A10678,A718)</f>
        <v>0</v>
      </c>
    </row>
    <row r="719" spans="2:2" x14ac:dyDescent="0.25">
      <c r="B719">
        <f>COUNTIF('Deal Detail'!A729:A10679,A719)</f>
        <v>0</v>
      </c>
    </row>
    <row r="720" spans="2:2" x14ac:dyDescent="0.25">
      <c r="B720">
        <f>COUNTIF('Deal Detail'!A730:A10680,A720)</f>
        <v>0</v>
      </c>
    </row>
    <row r="721" spans="2:2" x14ac:dyDescent="0.25">
      <c r="B721">
        <f>COUNTIF('Deal Detail'!A731:A10681,A721)</f>
        <v>0</v>
      </c>
    </row>
    <row r="722" spans="2:2" x14ac:dyDescent="0.25">
      <c r="B722">
        <f>COUNTIF('Deal Detail'!A732:A10682,A722)</f>
        <v>0</v>
      </c>
    </row>
    <row r="723" spans="2:2" x14ac:dyDescent="0.25">
      <c r="B723">
        <f>COUNTIF('Deal Detail'!A733:A10683,A723)</f>
        <v>0</v>
      </c>
    </row>
    <row r="724" spans="2:2" x14ac:dyDescent="0.25">
      <c r="B724">
        <f>COUNTIF('Deal Detail'!A734:A10684,A724)</f>
        <v>0</v>
      </c>
    </row>
    <row r="725" spans="2:2" x14ac:dyDescent="0.25">
      <c r="B725">
        <f>COUNTIF('Deal Detail'!A735:A10685,A725)</f>
        <v>0</v>
      </c>
    </row>
    <row r="726" spans="2:2" x14ac:dyDescent="0.25">
      <c r="B726">
        <f>COUNTIF('Deal Detail'!A736:A10686,A726)</f>
        <v>0</v>
      </c>
    </row>
    <row r="727" spans="2:2" x14ac:dyDescent="0.25">
      <c r="B727">
        <f>COUNTIF('Deal Detail'!A737:A10687,A727)</f>
        <v>0</v>
      </c>
    </row>
    <row r="728" spans="2:2" x14ac:dyDescent="0.25">
      <c r="B728">
        <f>COUNTIF('Deal Detail'!A738:A10688,A728)</f>
        <v>0</v>
      </c>
    </row>
    <row r="729" spans="2:2" x14ac:dyDescent="0.25">
      <c r="B729">
        <f>COUNTIF('Deal Detail'!A739:A10689,A729)</f>
        <v>0</v>
      </c>
    </row>
    <row r="730" spans="2:2" x14ac:dyDescent="0.25">
      <c r="B730">
        <f>COUNTIF('Deal Detail'!A740:A10690,A730)</f>
        <v>0</v>
      </c>
    </row>
    <row r="731" spans="2:2" x14ac:dyDescent="0.25">
      <c r="B731">
        <f>COUNTIF('Deal Detail'!A741:A10691,A731)</f>
        <v>0</v>
      </c>
    </row>
    <row r="732" spans="2:2" x14ac:dyDescent="0.25">
      <c r="B732">
        <f>COUNTIF('Deal Detail'!A742:A10692,A732)</f>
        <v>0</v>
      </c>
    </row>
    <row r="733" spans="2:2" x14ac:dyDescent="0.25">
      <c r="B733">
        <f>COUNTIF('Deal Detail'!A743:A10693,A733)</f>
        <v>0</v>
      </c>
    </row>
    <row r="734" spans="2:2" x14ac:dyDescent="0.25">
      <c r="B734">
        <f>COUNTIF('Deal Detail'!A744:A10694,A734)</f>
        <v>0</v>
      </c>
    </row>
    <row r="735" spans="2:2" x14ac:dyDescent="0.25">
      <c r="B735">
        <f>COUNTIF('Deal Detail'!A745:A10695,A735)</f>
        <v>0</v>
      </c>
    </row>
    <row r="736" spans="2:2" x14ac:dyDescent="0.25">
      <c r="B736">
        <f>COUNTIF('Deal Detail'!A746:A10696,A736)</f>
        <v>0</v>
      </c>
    </row>
    <row r="737" spans="2:2" x14ac:dyDescent="0.25">
      <c r="B737">
        <f>COUNTIF('Deal Detail'!A747:A10697,A737)</f>
        <v>0</v>
      </c>
    </row>
    <row r="738" spans="2:2" x14ac:dyDescent="0.25">
      <c r="B738">
        <f>COUNTIF('Deal Detail'!A748:A10698,A738)</f>
        <v>0</v>
      </c>
    </row>
    <row r="739" spans="2:2" x14ac:dyDescent="0.25">
      <c r="B739">
        <f>COUNTIF('Deal Detail'!A749:A10699,A739)</f>
        <v>0</v>
      </c>
    </row>
    <row r="740" spans="2:2" x14ac:dyDescent="0.25">
      <c r="B740">
        <f>COUNTIF('Deal Detail'!A750:A10700,A740)</f>
        <v>0</v>
      </c>
    </row>
    <row r="741" spans="2:2" x14ac:dyDescent="0.25">
      <c r="B741">
        <f>COUNTIF('Deal Detail'!A751:A10701,A741)</f>
        <v>0</v>
      </c>
    </row>
    <row r="742" spans="2:2" x14ac:dyDescent="0.25">
      <c r="B742">
        <f>COUNTIF('Deal Detail'!A752:A10702,A742)</f>
        <v>0</v>
      </c>
    </row>
    <row r="743" spans="2:2" x14ac:dyDescent="0.25">
      <c r="B743">
        <f>COUNTIF('Deal Detail'!A753:A10703,A743)</f>
        <v>0</v>
      </c>
    </row>
    <row r="744" spans="2:2" x14ac:dyDescent="0.25">
      <c r="B744">
        <f>COUNTIF('Deal Detail'!A754:A10704,A744)</f>
        <v>0</v>
      </c>
    </row>
    <row r="745" spans="2:2" x14ac:dyDescent="0.25">
      <c r="B745">
        <f>COUNTIF('Deal Detail'!A755:A10705,A745)</f>
        <v>0</v>
      </c>
    </row>
    <row r="746" spans="2:2" x14ac:dyDescent="0.25">
      <c r="B746">
        <f>COUNTIF('Deal Detail'!A756:A10706,A746)</f>
        <v>0</v>
      </c>
    </row>
    <row r="747" spans="2:2" x14ac:dyDescent="0.25">
      <c r="B747">
        <f>COUNTIF('Deal Detail'!A757:A10707,A747)</f>
        <v>0</v>
      </c>
    </row>
    <row r="748" spans="2:2" x14ac:dyDescent="0.25">
      <c r="B748">
        <f>COUNTIF('Deal Detail'!A758:A10708,A748)</f>
        <v>0</v>
      </c>
    </row>
    <row r="749" spans="2:2" x14ac:dyDescent="0.25">
      <c r="B749">
        <f>COUNTIF('Deal Detail'!A759:A10709,A749)</f>
        <v>0</v>
      </c>
    </row>
    <row r="750" spans="2:2" x14ac:dyDescent="0.25">
      <c r="B750">
        <f>COUNTIF('Deal Detail'!A760:A10710,A750)</f>
        <v>0</v>
      </c>
    </row>
    <row r="751" spans="2:2" x14ac:dyDescent="0.25">
      <c r="B751">
        <f>COUNTIF('Deal Detail'!A761:A10711,A751)</f>
        <v>0</v>
      </c>
    </row>
    <row r="752" spans="2:2" x14ac:dyDescent="0.25">
      <c r="B752">
        <f>COUNTIF('Deal Detail'!A762:A10712,A752)</f>
        <v>0</v>
      </c>
    </row>
    <row r="753" spans="2:2" x14ac:dyDescent="0.25">
      <c r="B753">
        <f>COUNTIF('Deal Detail'!A763:A10713,A753)</f>
        <v>0</v>
      </c>
    </row>
    <row r="754" spans="2:2" x14ac:dyDescent="0.25">
      <c r="B754">
        <f>COUNTIF('Deal Detail'!A764:A10714,A754)</f>
        <v>0</v>
      </c>
    </row>
    <row r="755" spans="2:2" x14ac:dyDescent="0.25">
      <c r="B755">
        <f>COUNTIF('Deal Detail'!A765:A10715,A755)</f>
        <v>0</v>
      </c>
    </row>
    <row r="756" spans="2:2" x14ac:dyDescent="0.25">
      <c r="B756">
        <f>COUNTIF('Deal Detail'!A766:A10716,A756)</f>
        <v>0</v>
      </c>
    </row>
    <row r="757" spans="2:2" x14ac:dyDescent="0.25">
      <c r="B757">
        <f>COUNTIF('Deal Detail'!A767:A10717,A757)</f>
        <v>0</v>
      </c>
    </row>
    <row r="758" spans="2:2" x14ac:dyDescent="0.25">
      <c r="B758">
        <f>COUNTIF('Deal Detail'!A768:A10718,A758)</f>
        <v>0</v>
      </c>
    </row>
    <row r="759" spans="2:2" x14ac:dyDescent="0.25">
      <c r="B759">
        <f>COUNTIF('Deal Detail'!A769:A10719,A759)</f>
        <v>0</v>
      </c>
    </row>
    <row r="760" spans="2:2" x14ac:dyDescent="0.25">
      <c r="B760">
        <f>COUNTIF('Deal Detail'!A770:A10720,A760)</f>
        <v>0</v>
      </c>
    </row>
    <row r="761" spans="2:2" x14ac:dyDescent="0.25">
      <c r="B761">
        <f>COUNTIF('Deal Detail'!A771:A10721,A761)</f>
        <v>0</v>
      </c>
    </row>
    <row r="762" spans="2:2" x14ac:dyDescent="0.25">
      <c r="B762">
        <f>COUNTIF('Deal Detail'!A772:A10722,A762)</f>
        <v>0</v>
      </c>
    </row>
    <row r="763" spans="2:2" x14ac:dyDescent="0.25">
      <c r="B763">
        <f>COUNTIF('Deal Detail'!A773:A10723,A763)</f>
        <v>0</v>
      </c>
    </row>
    <row r="764" spans="2:2" x14ac:dyDescent="0.25">
      <c r="B764">
        <f>COUNTIF('Deal Detail'!A774:A10724,A764)</f>
        <v>0</v>
      </c>
    </row>
    <row r="765" spans="2:2" x14ac:dyDescent="0.25">
      <c r="B765">
        <f>COUNTIF('Deal Detail'!A775:A10725,A765)</f>
        <v>0</v>
      </c>
    </row>
    <row r="766" spans="2:2" x14ac:dyDescent="0.25">
      <c r="B766">
        <f>COUNTIF('Deal Detail'!A776:A10726,A766)</f>
        <v>0</v>
      </c>
    </row>
    <row r="767" spans="2:2" x14ac:dyDescent="0.25">
      <c r="B767">
        <f>COUNTIF('Deal Detail'!A777:A10727,A767)</f>
        <v>0</v>
      </c>
    </row>
    <row r="768" spans="2:2" x14ac:dyDescent="0.25">
      <c r="B768">
        <f>COUNTIF('Deal Detail'!A778:A10728,A768)</f>
        <v>0</v>
      </c>
    </row>
    <row r="769" spans="2:2" x14ac:dyDescent="0.25">
      <c r="B769">
        <f>COUNTIF('Deal Detail'!A779:A10729,A769)</f>
        <v>0</v>
      </c>
    </row>
    <row r="770" spans="2:2" x14ac:dyDescent="0.25">
      <c r="B770">
        <f>COUNTIF('Deal Detail'!A780:A10730,A770)</f>
        <v>0</v>
      </c>
    </row>
    <row r="771" spans="2:2" x14ac:dyDescent="0.25">
      <c r="B771">
        <f>COUNTIF('Deal Detail'!A781:A10731,A771)</f>
        <v>0</v>
      </c>
    </row>
    <row r="772" spans="2:2" x14ac:dyDescent="0.25">
      <c r="B772">
        <f>COUNTIF('Deal Detail'!A782:A10732,A772)</f>
        <v>0</v>
      </c>
    </row>
    <row r="773" spans="2:2" x14ac:dyDescent="0.25">
      <c r="B773">
        <f>COUNTIF('Deal Detail'!A783:A10733,A773)</f>
        <v>0</v>
      </c>
    </row>
    <row r="774" spans="2:2" x14ac:dyDescent="0.25">
      <c r="B774">
        <f>COUNTIF('Deal Detail'!A784:A10734,A774)</f>
        <v>0</v>
      </c>
    </row>
    <row r="775" spans="2:2" x14ac:dyDescent="0.25">
      <c r="B775">
        <f>COUNTIF('Deal Detail'!A785:A10735,A775)</f>
        <v>0</v>
      </c>
    </row>
    <row r="776" spans="2:2" x14ac:dyDescent="0.25">
      <c r="B776">
        <f>COUNTIF('Deal Detail'!A786:A10736,A776)</f>
        <v>0</v>
      </c>
    </row>
    <row r="777" spans="2:2" x14ac:dyDescent="0.25">
      <c r="B777">
        <f>COUNTIF('Deal Detail'!A787:A10737,A777)</f>
        <v>0</v>
      </c>
    </row>
    <row r="778" spans="2:2" x14ac:dyDescent="0.25">
      <c r="B778">
        <f>COUNTIF('Deal Detail'!A788:A10738,A778)</f>
        <v>0</v>
      </c>
    </row>
    <row r="779" spans="2:2" x14ac:dyDescent="0.25">
      <c r="B779">
        <f>COUNTIF('Deal Detail'!A789:A10739,A779)</f>
        <v>0</v>
      </c>
    </row>
    <row r="780" spans="2:2" x14ac:dyDescent="0.25">
      <c r="B780">
        <f>COUNTIF('Deal Detail'!A790:A10740,A780)</f>
        <v>0</v>
      </c>
    </row>
    <row r="781" spans="2:2" x14ac:dyDescent="0.25">
      <c r="B781">
        <f>COUNTIF('Deal Detail'!A791:A10741,A781)</f>
        <v>0</v>
      </c>
    </row>
    <row r="782" spans="2:2" x14ac:dyDescent="0.25">
      <c r="B782">
        <f>COUNTIF('Deal Detail'!A792:A10742,A782)</f>
        <v>0</v>
      </c>
    </row>
    <row r="783" spans="2:2" x14ac:dyDescent="0.25">
      <c r="B783">
        <f>COUNTIF('Deal Detail'!A793:A10743,A783)</f>
        <v>0</v>
      </c>
    </row>
    <row r="784" spans="2:2" x14ac:dyDescent="0.25">
      <c r="B784">
        <f>COUNTIF('Deal Detail'!A794:A10744,A784)</f>
        <v>0</v>
      </c>
    </row>
    <row r="785" spans="2:2" x14ac:dyDescent="0.25">
      <c r="B785">
        <f>COUNTIF('Deal Detail'!A795:A10745,A785)</f>
        <v>0</v>
      </c>
    </row>
    <row r="786" spans="2:2" x14ac:dyDescent="0.25">
      <c r="B786">
        <f>COUNTIF('Deal Detail'!A796:A10746,A786)</f>
        <v>0</v>
      </c>
    </row>
    <row r="787" spans="2:2" x14ac:dyDescent="0.25">
      <c r="B787">
        <f>COUNTIF('Deal Detail'!A797:A10747,A787)</f>
        <v>0</v>
      </c>
    </row>
    <row r="788" spans="2:2" x14ac:dyDescent="0.25">
      <c r="B788">
        <f>COUNTIF('Deal Detail'!A798:A10748,A788)</f>
        <v>0</v>
      </c>
    </row>
    <row r="789" spans="2:2" x14ac:dyDescent="0.25">
      <c r="B789">
        <f>COUNTIF('Deal Detail'!A799:A10749,A789)</f>
        <v>0</v>
      </c>
    </row>
    <row r="790" spans="2:2" x14ac:dyDescent="0.25">
      <c r="B790">
        <f>COUNTIF('Deal Detail'!A800:A10750,A790)</f>
        <v>0</v>
      </c>
    </row>
    <row r="791" spans="2:2" x14ac:dyDescent="0.25">
      <c r="B791">
        <f>COUNTIF('Deal Detail'!A801:A10751,A791)</f>
        <v>0</v>
      </c>
    </row>
    <row r="792" spans="2:2" x14ac:dyDescent="0.25">
      <c r="B792">
        <f>COUNTIF('Deal Detail'!A802:A10752,A792)</f>
        <v>0</v>
      </c>
    </row>
    <row r="793" spans="2:2" x14ac:dyDescent="0.25">
      <c r="B793">
        <f>COUNTIF('Deal Detail'!A803:A10753,A793)</f>
        <v>0</v>
      </c>
    </row>
    <row r="794" spans="2:2" x14ac:dyDescent="0.25">
      <c r="B794">
        <f>COUNTIF('Deal Detail'!A804:A10754,A794)</f>
        <v>0</v>
      </c>
    </row>
    <row r="795" spans="2:2" x14ac:dyDescent="0.25">
      <c r="B795">
        <f>COUNTIF('Deal Detail'!A805:A10755,A795)</f>
        <v>0</v>
      </c>
    </row>
    <row r="796" spans="2:2" x14ac:dyDescent="0.25">
      <c r="B796">
        <f>COUNTIF('Deal Detail'!A806:A10756,A796)</f>
        <v>0</v>
      </c>
    </row>
    <row r="797" spans="2:2" x14ac:dyDescent="0.25">
      <c r="B797">
        <f>COUNTIF('Deal Detail'!A807:A10757,A797)</f>
        <v>0</v>
      </c>
    </row>
    <row r="798" spans="2:2" x14ac:dyDescent="0.25">
      <c r="B798">
        <f>COUNTIF('Deal Detail'!A808:A10758,A798)</f>
        <v>0</v>
      </c>
    </row>
    <row r="799" spans="2:2" x14ac:dyDescent="0.25">
      <c r="B799">
        <f>COUNTIF('Deal Detail'!A809:A10759,A799)</f>
        <v>0</v>
      </c>
    </row>
    <row r="800" spans="2:2" x14ac:dyDescent="0.25">
      <c r="B800">
        <f>COUNTIF('Deal Detail'!A810:A10760,A800)</f>
        <v>0</v>
      </c>
    </row>
    <row r="801" spans="2:2" x14ac:dyDescent="0.25">
      <c r="B801">
        <f>COUNTIF('Deal Detail'!A811:A10761,A801)</f>
        <v>0</v>
      </c>
    </row>
    <row r="802" spans="2:2" x14ac:dyDescent="0.25">
      <c r="B802">
        <f>COUNTIF('Deal Detail'!A812:A10762,A802)</f>
        <v>0</v>
      </c>
    </row>
    <row r="803" spans="2:2" x14ac:dyDescent="0.25">
      <c r="B803">
        <f>COUNTIF('Deal Detail'!A813:A10763,A803)</f>
        <v>0</v>
      </c>
    </row>
    <row r="804" spans="2:2" x14ac:dyDescent="0.25">
      <c r="B804">
        <f>COUNTIF('Deal Detail'!A814:A10764,A804)</f>
        <v>0</v>
      </c>
    </row>
    <row r="805" spans="2:2" x14ac:dyDescent="0.25">
      <c r="B805">
        <f>COUNTIF('Deal Detail'!A815:A10765,A805)</f>
        <v>0</v>
      </c>
    </row>
    <row r="806" spans="2:2" x14ac:dyDescent="0.25">
      <c r="B806">
        <f>COUNTIF('Deal Detail'!A816:A10766,A806)</f>
        <v>0</v>
      </c>
    </row>
    <row r="807" spans="2:2" x14ac:dyDescent="0.25">
      <c r="B807">
        <f>COUNTIF('Deal Detail'!A817:A10767,A807)</f>
        <v>0</v>
      </c>
    </row>
    <row r="808" spans="2:2" x14ac:dyDescent="0.25">
      <c r="B808">
        <f>COUNTIF('Deal Detail'!A818:A10768,A808)</f>
        <v>0</v>
      </c>
    </row>
    <row r="809" spans="2:2" x14ac:dyDescent="0.25">
      <c r="B809">
        <f>COUNTIF('Deal Detail'!A819:A10769,A809)</f>
        <v>0</v>
      </c>
    </row>
    <row r="810" spans="2:2" x14ac:dyDescent="0.25">
      <c r="B810">
        <f>COUNTIF('Deal Detail'!A820:A10770,A810)</f>
        <v>0</v>
      </c>
    </row>
    <row r="811" spans="2:2" x14ac:dyDescent="0.25">
      <c r="B811">
        <f>COUNTIF('Deal Detail'!A821:A10771,A811)</f>
        <v>0</v>
      </c>
    </row>
    <row r="812" spans="2:2" x14ac:dyDescent="0.25">
      <c r="B812">
        <f>COUNTIF('Deal Detail'!A822:A10772,A812)</f>
        <v>0</v>
      </c>
    </row>
    <row r="813" spans="2:2" x14ac:dyDescent="0.25">
      <c r="B813">
        <f>COUNTIF('Deal Detail'!A823:A10773,A813)</f>
        <v>0</v>
      </c>
    </row>
    <row r="814" spans="2:2" x14ac:dyDescent="0.25">
      <c r="B814">
        <f>COUNTIF('Deal Detail'!A824:A10774,A814)</f>
        <v>0</v>
      </c>
    </row>
    <row r="815" spans="2:2" x14ac:dyDescent="0.25">
      <c r="B815">
        <f>COUNTIF('Deal Detail'!A825:A10775,A815)</f>
        <v>0</v>
      </c>
    </row>
    <row r="816" spans="2:2" x14ac:dyDescent="0.25">
      <c r="B816">
        <f>COUNTIF('Deal Detail'!A826:A10776,A816)</f>
        <v>0</v>
      </c>
    </row>
    <row r="817" spans="2:2" x14ac:dyDescent="0.25">
      <c r="B817">
        <f>COUNTIF('Deal Detail'!A827:A10777,A817)</f>
        <v>0</v>
      </c>
    </row>
    <row r="818" spans="2:2" x14ac:dyDescent="0.25">
      <c r="B818">
        <f>COUNTIF('Deal Detail'!A828:A10778,A818)</f>
        <v>0</v>
      </c>
    </row>
    <row r="819" spans="2:2" x14ac:dyDescent="0.25">
      <c r="B819">
        <f>COUNTIF('Deal Detail'!A829:A10779,A819)</f>
        <v>0</v>
      </c>
    </row>
    <row r="820" spans="2:2" x14ac:dyDescent="0.25">
      <c r="B820">
        <f>COUNTIF('Deal Detail'!A830:A10780,A820)</f>
        <v>0</v>
      </c>
    </row>
    <row r="821" spans="2:2" x14ac:dyDescent="0.25">
      <c r="B821">
        <f>COUNTIF('Deal Detail'!A831:A10781,A821)</f>
        <v>0</v>
      </c>
    </row>
    <row r="822" spans="2:2" x14ac:dyDescent="0.25">
      <c r="B822">
        <f>COUNTIF('Deal Detail'!A832:A10782,A822)</f>
        <v>0</v>
      </c>
    </row>
    <row r="823" spans="2:2" x14ac:dyDescent="0.25">
      <c r="B823">
        <f>COUNTIF('Deal Detail'!A833:A10783,A823)</f>
        <v>0</v>
      </c>
    </row>
    <row r="824" spans="2:2" x14ac:dyDescent="0.25">
      <c r="B824">
        <f>COUNTIF('Deal Detail'!A834:A10784,A824)</f>
        <v>0</v>
      </c>
    </row>
    <row r="825" spans="2:2" x14ac:dyDescent="0.25">
      <c r="B825">
        <f>COUNTIF('Deal Detail'!A835:A10785,A825)</f>
        <v>0</v>
      </c>
    </row>
    <row r="826" spans="2:2" x14ac:dyDescent="0.25">
      <c r="B826">
        <f>COUNTIF('Deal Detail'!A836:A10786,A826)</f>
        <v>0</v>
      </c>
    </row>
    <row r="827" spans="2:2" x14ac:dyDescent="0.25">
      <c r="B827">
        <f>COUNTIF('Deal Detail'!A837:A10787,A827)</f>
        <v>0</v>
      </c>
    </row>
    <row r="828" spans="2:2" x14ac:dyDescent="0.25">
      <c r="B828">
        <f>COUNTIF('Deal Detail'!A838:A10788,A828)</f>
        <v>0</v>
      </c>
    </row>
    <row r="829" spans="2:2" x14ac:dyDescent="0.25">
      <c r="B829">
        <f>COUNTIF('Deal Detail'!A839:A10789,A829)</f>
        <v>0</v>
      </c>
    </row>
    <row r="830" spans="2:2" x14ac:dyDescent="0.25">
      <c r="B830">
        <f>COUNTIF('Deal Detail'!A840:A10790,A830)</f>
        <v>0</v>
      </c>
    </row>
    <row r="831" spans="2:2" x14ac:dyDescent="0.25">
      <c r="B831">
        <f>COUNTIF('Deal Detail'!A841:A10791,A831)</f>
        <v>0</v>
      </c>
    </row>
    <row r="832" spans="2:2" x14ac:dyDescent="0.25">
      <c r="B832">
        <f>COUNTIF('Deal Detail'!A842:A10792,A832)</f>
        <v>0</v>
      </c>
    </row>
    <row r="833" spans="2:2" x14ac:dyDescent="0.25">
      <c r="B833">
        <f>COUNTIF('Deal Detail'!A843:A10793,A833)</f>
        <v>0</v>
      </c>
    </row>
    <row r="834" spans="2:2" x14ac:dyDescent="0.25">
      <c r="B834">
        <f>COUNTIF('Deal Detail'!A844:A10794,A834)</f>
        <v>0</v>
      </c>
    </row>
    <row r="835" spans="2:2" x14ac:dyDescent="0.25">
      <c r="B835">
        <f>COUNTIF('Deal Detail'!A845:A10795,A835)</f>
        <v>0</v>
      </c>
    </row>
    <row r="836" spans="2:2" x14ac:dyDescent="0.25">
      <c r="B836">
        <f>COUNTIF('Deal Detail'!A846:A10796,A836)</f>
        <v>0</v>
      </c>
    </row>
    <row r="837" spans="2:2" x14ac:dyDescent="0.25">
      <c r="B837">
        <f>COUNTIF('Deal Detail'!A847:A10797,A837)</f>
        <v>0</v>
      </c>
    </row>
    <row r="838" spans="2:2" x14ac:dyDescent="0.25">
      <c r="B838">
        <f>COUNTIF('Deal Detail'!A848:A10798,A838)</f>
        <v>0</v>
      </c>
    </row>
    <row r="839" spans="2:2" x14ac:dyDescent="0.25">
      <c r="B839">
        <f>COUNTIF('Deal Detail'!A849:A10799,A839)</f>
        <v>0</v>
      </c>
    </row>
    <row r="840" spans="2:2" x14ac:dyDescent="0.25">
      <c r="B840">
        <f>COUNTIF('Deal Detail'!A850:A10800,A840)</f>
        <v>0</v>
      </c>
    </row>
    <row r="841" spans="2:2" x14ac:dyDescent="0.25">
      <c r="B841">
        <f>COUNTIF('Deal Detail'!A851:A10801,A841)</f>
        <v>0</v>
      </c>
    </row>
    <row r="842" spans="2:2" x14ac:dyDescent="0.25">
      <c r="B842">
        <f>COUNTIF('Deal Detail'!A852:A10802,A842)</f>
        <v>0</v>
      </c>
    </row>
    <row r="843" spans="2:2" x14ac:dyDescent="0.25">
      <c r="B843">
        <f>COUNTIF('Deal Detail'!A853:A10803,A843)</f>
        <v>0</v>
      </c>
    </row>
    <row r="844" spans="2:2" x14ac:dyDescent="0.25">
      <c r="B844">
        <f>COUNTIF('Deal Detail'!A854:A10804,A844)</f>
        <v>0</v>
      </c>
    </row>
    <row r="845" spans="2:2" x14ac:dyDescent="0.25">
      <c r="B845">
        <f>COUNTIF('Deal Detail'!A855:A10805,A845)</f>
        <v>0</v>
      </c>
    </row>
    <row r="846" spans="2:2" x14ac:dyDescent="0.25">
      <c r="B846">
        <f>COUNTIF('Deal Detail'!A856:A10806,A846)</f>
        <v>0</v>
      </c>
    </row>
    <row r="847" spans="2:2" x14ac:dyDescent="0.25">
      <c r="B847">
        <f>COUNTIF('Deal Detail'!A857:A10807,A847)</f>
        <v>0</v>
      </c>
    </row>
    <row r="848" spans="2:2" x14ac:dyDescent="0.25">
      <c r="B848">
        <f>COUNTIF('Deal Detail'!A858:A10808,A848)</f>
        <v>0</v>
      </c>
    </row>
    <row r="849" spans="2:2" x14ac:dyDescent="0.25">
      <c r="B849">
        <f>COUNTIF('Deal Detail'!A859:A10809,A849)</f>
        <v>0</v>
      </c>
    </row>
    <row r="850" spans="2:2" x14ac:dyDescent="0.25">
      <c r="B850">
        <f>COUNTIF('Deal Detail'!A860:A10810,A850)</f>
        <v>0</v>
      </c>
    </row>
    <row r="851" spans="2:2" x14ac:dyDescent="0.25">
      <c r="B851">
        <f>COUNTIF('Deal Detail'!A861:A10811,A851)</f>
        <v>0</v>
      </c>
    </row>
    <row r="852" spans="2:2" x14ac:dyDescent="0.25">
      <c r="B852">
        <f>COUNTIF('Deal Detail'!A862:A10812,A852)</f>
        <v>0</v>
      </c>
    </row>
    <row r="853" spans="2:2" x14ac:dyDescent="0.25">
      <c r="B853">
        <f>COUNTIF('Deal Detail'!A863:A10813,A853)</f>
        <v>0</v>
      </c>
    </row>
    <row r="854" spans="2:2" x14ac:dyDescent="0.25">
      <c r="B854">
        <f>COUNTIF('Deal Detail'!A864:A10814,A854)</f>
        <v>0</v>
      </c>
    </row>
    <row r="855" spans="2:2" x14ac:dyDescent="0.25">
      <c r="B855">
        <f>COUNTIF('Deal Detail'!A865:A10815,A855)</f>
        <v>0</v>
      </c>
    </row>
    <row r="856" spans="2:2" x14ac:dyDescent="0.25">
      <c r="B856">
        <f>COUNTIF('Deal Detail'!A866:A10816,A856)</f>
        <v>0</v>
      </c>
    </row>
    <row r="857" spans="2:2" x14ac:dyDescent="0.25">
      <c r="B857">
        <f>COUNTIF('Deal Detail'!A867:A10817,A857)</f>
        <v>0</v>
      </c>
    </row>
    <row r="858" spans="2:2" x14ac:dyDescent="0.25">
      <c r="B858">
        <f>COUNTIF('Deal Detail'!A868:A10818,A858)</f>
        <v>0</v>
      </c>
    </row>
    <row r="859" spans="2:2" x14ac:dyDescent="0.25">
      <c r="B859">
        <f>COUNTIF('Deal Detail'!A869:A10819,A859)</f>
        <v>0</v>
      </c>
    </row>
    <row r="860" spans="2:2" x14ac:dyDescent="0.25">
      <c r="B860">
        <f>COUNTIF('Deal Detail'!A870:A10820,A860)</f>
        <v>0</v>
      </c>
    </row>
    <row r="861" spans="2:2" x14ac:dyDescent="0.25">
      <c r="B861">
        <f>COUNTIF('Deal Detail'!A871:A10821,A861)</f>
        <v>0</v>
      </c>
    </row>
    <row r="862" spans="2:2" x14ac:dyDescent="0.25">
      <c r="B862">
        <f>COUNTIF('Deal Detail'!A872:A10822,A862)</f>
        <v>0</v>
      </c>
    </row>
    <row r="863" spans="2:2" x14ac:dyDescent="0.25">
      <c r="B863">
        <f>COUNTIF('Deal Detail'!A873:A10823,A863)</f>
        <v>0</v>
      </c>
    </row>
    <row r="864" spans="2:2" x14ac:dyDescent="0.25">
      <c r="B864">
        <f>COUNTIF('Deal Detail'!A874:A10824,A864)</f>
        <v>0</v>
      </c>
    </row>
    <row r="865" spans="2:2" x14ac:dyDescent="0.25">
      <c r="B865">
        <f>COUNTIF('Deal Detail'!A875:A10825,A865)</f>
        <v>0</v>
      </c>
    </row>
    <row r="866" spans="2:2" x14ac:dyDescent="0.25">
      <c r="B866">
        <f>COUNTIF('Deal Detail'!A876:A10826,A866)</f>
        <v>0</v>
      </c>
    </row>
    <row r="867" spans="2:2" x14ac:dyDescent="0.25">
      <c r="B867">
        <f>COUNTIF('Deal Detail'!A877:A10827,A867)</f>
        <v>0</v>
      </c>
    </row>
    <row r="868" spans="2:2" x14ac:dyDescent="0.25">
      <c r="B868">
        <f>COUNTIF('Deal Detail'!A878:A10828,A868)</f>
        <v>0</v>
      </c>
    </row>
    <row r="869" spans="2:2" x14ac:dyDescent="0.25">
      <c r="B869">
        <f>COUNTIF('Deal Detail'!A879:A10829,A869)</f>
        <v>0</v>
      </c>
    </row>
    <row r="870" spans="2:2" x14ac:dyDescent="0.25">
      <c r="B870">
        <f>COUNTIF('Deal Detail'!A880:A10830,A870)</f>
        <v>0</v>
      </c>
    </row>
    <row r="871" spans="2:2" x14ac:dyDescent="0.25">
      <c r="B871">
        <f>COUNTIF('Deal Detail'!A881:A10831,A871)</f>
        <v>0</v>
      </c>
    </row>
    <row r="872" spans="2:2" x14ac:dyDescent="0.25">
      <c r="B872">
        <f>COUNTIF('Deal Detail'!A882:A10832,A872)</f>
        <v>0</v>
      </c>
    </row>
    <row r="873" spans="2:2" x14ac:dyDescent="0.25">
      <c r="B873">
        <f>COUNTIF('Deal Detail'!A883:A10833,A873)</f>
        <v>0</v>
      </c>
    </row>
    <row r="874" spans="2:2" x14ac:dyDescent="0.25">
      <c r="B874">
        <f>COUNTIF('Deal Detail'!A884:A10834,A874)</f>
        <v>0</v>
      </c>
    </row>
    <row r="875" spans="2:2" x14ac:dyDescent="0.25">
      <c r="B875">
        <f>COUNTIF('Deal Detail'!A885:A10835,A875)</f>
        <v>0</v>
      </c>
    </row>
    <row r="876" spans="2:2" x14ac:dyDescent="0.25">
      <c r="B876">
        <f>COUNTIF('Deal Detail'!A886:A10836,A876)</f>
        <v>0</v>
      </c>
    </row>
    <row r="877" spans="2:2" x14ac:dyDescent="0.25">
      <c r="B877">
        <f>COUNTIF('Deal Detail'!A887:A10837,A877)</f>
        <v>0</v>
      </c>
    </row>
    <row r="878" spans="2:2" x14ac:dyDescent="0.25">
      <c r="B878">
        <f>COUNTIF('Deal Detail'!A888:A10838,A878)</f>
        <v>0</v>
      </c>
    </row>
    <row r="879" spans="2:2" x14ac:dyDescent="0.25">
      <c r="B879">
        <f>COUNTIF('Deal Detail'!A889:A10839,A879)</f>
        <v>0</v>
      </c>
    </row>
    <row r="880" spans="2:2" x14ac:dyDescent="0.25">
      <c r="B880">
        <f>COUNTIF('Deal Detail'!A890:A10840,A880)</f>
        <v>0</v>
      </c>
    </row>
    <row r="881" spans="2:2" x14ac:dyDescent="0.25">
      <c r="B881">
        <f>COUNTIF('Deal Detail'!A891:A10841,A881)</f>
        <v>0</v>
      </c>
    </row>
    <row r="882" spans="2:2" x14ac:dyDescent="0.25">
      <c r="B882">
        <f>COUNTIF('Deal Detail'!A892:A10842,A882)</f>
        <v>0</v>
      </c>
    </row>
    <row r="883" spans="2:2" x14ac:dyDescent="0.25">
      <c r="B883">
        <f>COUNTIF('Deal Detail'!A893:A10843,A883)</f>
        <v>0</v>
      </c>
    </row>
    <row r="884" spans="2:2" x14ac:dyDescent="0.25">
      <c r="B884">
        <f>COUNTIF('Deal Detail'!A894:A10844,A884)</f>
        <v>0</v>
      </c>
    </row>
    <row r="885" spans="2:2" x14ac:dyDescent="0.25">
      <c r="B885">
        <f>COUNTIF('Deal Detail'!A895:A10845,A885)</f>
        <v>0</v>
      </c>
    </row>
    <row r="886" spans="2:2" x14ac:dyDescent="0.25">
      <c r="B886">
        <f>COUNTIF('Deal Detail'!A896:A10846,A886)</f>
        <v>0</v>
      </c>
    </row>
    <row r="887" spans="2:2" x14ac:dyDescent="0.25">
      <c r="B887">
        <f>COUNTIF('Deal Detail'!A897:A10847,A887)</f>
        <v>0</v>
      </c>
    </row>
    <row r="888" spans="2:2" x14ac:dyDescent="0.25">
      <c r="B888">
        <f>COUNTIF('Deal Detail'!A898:A10848,A888)</f>
        <v>0</v>
      </c>
    </row>
    <row r="889" spans="2:2" x14ac:dyDescent="0.25">
      <c r="B889">
        <f>COUNTIF('Deal Detail'!A899:A10849,A889)</f>
        <v>0</v>
      </c>
    </row>
    <row r="890" spans="2:2" x14ac:dyDescent="0.25">
      <c r="B890">
        <f>COUNTIF('Deal Detail'!A900:A10850,A890)</f>
        <v>0</v>
      </c>
    </row>
    <row r="891" spans="2:2" x14ac:dyDescent="0.25">
      <c r="B891">
        <f>COUNTIF('Deal Detail'!A901:A10851,A891)</f>
        <v>0</v>
      </c>
    </row>
    <row r="892" spans="2:2" x14ac:dyDescent="0.25">
      <c r="B892">
        <f>COUNTIF('Deal Detail'!A902:A10852,A892)</f>
        <v>0</v>
      </c>
    </row>
    <row r="893" spans="2:2" x14ac:dyDescent="0.25">
      <c r="B893">
        <f>COUNTIF('Deal Detail'!A903:A10853,A893)</f>
        <v>0</v>
      </c>
    </row>
    <row r="894" spans="2:2" x14ac:dyDescent="0.25">
      <c r="B894">
        <f>COUNTIF('Deal Detail'!A904:A10854,A894)</f>
        <v>0</v>
      </c>
    </row>
    <row r="895" spans="2:2" x14ac:dyDescent="0.25">
      <c r="B895">
        <f>COUNTIF('Deal Detail'!A905:A10855,A895)</f>
        <v>0</v>
      </c>
    </row>
    <row r="896" spans="2:2" x14ac:dyDescent="0.25">
      <c r="B896">
        <f>COUNTIF('Deal Detail'!A906:A10856,A896)</f>
        <v>0</v>
      </c>
    </row>
    <row r="897" spans="2:2" x14ac:dyDescent="0.25">
      <c r="B897">
        <f>COUNTIF('Deal Detail'!A907:A10857,A897)</f>
        <v>0</v>
      </c>
    </row>
    <row r="898" spans="2:2" x14ac:dyDescent="0.25">
      <c r="B898">
        <f>COUNTIF('Deal Detail'!A908:A10858,A898)</f>
        <v>0</v>
      </c>
    </row>
    <row r="899" spans="2:2" x14ac:dyDescent="0.25">
      <c r="B899">
        <f>COUNTIF('Deal Detail'!A909:A10859,A899)</f>
        <v>0</v>
      </c>
    </row>
    <row r="900" spans="2:2" x14ac:dyDescent="0.25">
      <c r="B900">
        <f>COUNTIF('Deal Detail'!A910:A10860,A900)</f>
        <v>0</v>
      </c>
    </row>
    <row r="901" spans="2:2" x14ac:dyDescent="0.25">
      <c r="B901">
        <f>COUNTIF('Deal Detail'!A911:A10861,A901)</f>
        <v>0</v>
      </c>
    </row>
    <row r="902" spans="2:2" x14ac:dyDescent="0.25">
      <c r="B902">
        <f>COUNTIF('Deal Detail'!A912:A10862,A902)</f>
        <v>0</v>
      </c>
    </row>
    <row r="903" spans="2:2" x14ac:dyDescent="0.25">
      <c r="B903">
        <f>COUNTIF('Deal Detail'!A913:A10863,A903)</f>
        <v>0</v>
      </c>
    </row>
    <row r="904" spans="2:2" x14ac:dyDescent="0.25">
      <c r="B904">
        <f>COUNTIF('Deal Detail'!A914:A10864,A904)</f>
        <v>0</v>
      </c>
    </row>
    <row r="905" spans="2:2" x14ac:dyDescent="0.25">
      <c r="B905">
        <f>COUNTIF('Deal Detail'!A915:A10865,A905)</f>
        <v>0</v>
      </c>
    </row>
    <row r="906" spans="2:2" x14ac:dyDescent="0.25">
      <c r="B906">
        <f>COUNTIF('Deal Detail'!A916:A10866,A906)</f>
        <v>0</v>
      </c>
    </row>
    <row r="907" spans="2:2" x14ac:dyDescent="0.25">
      <c r="B907">
        <f>COUNTIF('Deal Detail'!A917:A10867,A907)</f>
        <v>0</v>
      </c>
    </row>
    <row r="908" spans="2:2" x14ac:dyDescent="0.25">
      <c r="B908">
        <f>COUNTIF('Deal Detail'!A918:A10868,A908)</f>
        <v>0</v>
      </c>
    </row>
    <row r="909" spans="2:2" x14ac:dyDescent="0.25">
      <c r="B909">
        <f>COUNTIF('Deal Detail'!A919:A10869,A909)</f>
        <v>0</v>
      </c>
    </row>
    <row r="910" spans="2:2" x14ac:dyDescent="0.25">
      <c r="B910">
        <f>COUNTIF('Deal Detail'!A920:A10870,A910)</f>
        <v>0</v>
      </c>
    </row>
    <row r="911" spans="2:2" x14ac:dyDescent="0.25">
      <c r="B911">
        <f>COUNTIF('Deal Detail'!A921:A10871,A911)</f>
        <v>0</v>
      </c>
    </row>
    <row r="912" spans="2:2" x14ac:dyDescent="0.25">
      <c r="B912">
        <f>COUNTIF('Deal Detail'!A922:A10872,A912)</f>
        <v>0</v>
      </c>
    </row>
    <row r="913" spans="2:2" x14ac:dyDescent="0.25">
      <c r="B913">
        <f>COUNTIF('Deal Detail'!A923:A10873,A913)</f>
        <v>0</v>
      </c>
    </row>
    <row r="914" spans="2:2" x14ac:dyDescent="0.25">
      <c r="B914">
        <f>COUNTIF('Deal Detail'!A924:A10874,A914)</f>
        <v>0</v>
      </c>
    </row>
    <row r="915" spans="2:2" x14ac:dyDescent="0.25">
      <c r="B915">
        <f>COUNTIF('Deal Detail'!A925:A10875,A915)</f>
        <v>0</v>
      </c>
    </row>
    <row r="916" spans="2:2" x14ac:dyDescent="0.25">
      <c r="B916">
        <f>COUNTIF('Deal Detail'!A926:A10876,A916)</f>
        <v>0</v>
      </c>
    </row>
    <row r="917" spans="2:2" x14ac:dyDescent="0.25">
      <c r="B917">
        <f>COUNTIF('Deal Detail'!A927:A10877,A917)</f>
        <v>0</v>
      </c>
    </row>
    <row r="918" spans="2:2" x14ac:dyDescent="0.25">
      <c r="B918">
        <f>COUNTIF('Deal Detail'!A928:A10878,A918)</f>
        <v>0</v>
      </c>
    </row>
    <row r="919" spans="2:2" x14ac:dyDescent="0.25">
      <c r="B919">
        <f>COUNTIF('Deal Detail'!A929:A10879,A919)</f>
        <v>0</v>
      </c>
    </row>
    <row r="920" spans="2:2" x14ac:dyDescent="0.25">
      <c r="B920">
        <f>COUNTIF('Deal Detail'!A930:A10880,A920)</f>
        <v>0</v>
      </c>
    </row>
    <row r="921" spans="2:2" x14ac:dyDescent="0.25">
      <c r="B921">
        <f>COUNTIF('Deal Detail'!A931:A10881,A921)</f>
        <v>0</v>
      </c>
    </row>
    <row r="922" spans="2:2" x14ac:dyDescent="0.25">
      <c r="B922">
        <f>COUNTIF('Deal Detail'!A932:A10882,A922)</f>
        <v>0</v>
      </c>
    </row>
    <row r="923" spans="2:2" x14ac:dyDescent="0.25">
      <c r="B923">
        <f>COUNTIF('Deal Detail'!A933:A10883,A923)</f>
        <v>0</v>
      </c>
    </row>
    <row r="924" spans="2:2" x14ac:dyDescent="0.25">
      <c r="B924">
        <f>COUNTIF('Deal Detail'!A934:A10884,A924)</f>
        <v>0</v>
      </c>
    </row>
    <row r="925" spans="2:2" x14ac:dyDescent="0.25">
      <c r="B925">
        <f>COUNTIF('Deal Detail'!A935:A10885,A925)</f>
        <v>0</v>
      </c>
    </row>
    <row r="926" spans="2:2" x14ac:dyDescent="0.25">
      <c r="B926">
        <f>COUNTIF('Deal Detail'!A936:A10886,A926)</f>
        <v>0</v>
      </c>
    </row>
    <row r="927" spans="2:2" x14ac:dyDescent="0.25">
      <c r="B927">
        <f>COUNTIF('Deal Detail'!A937:A10887,A927)</f>
        <v>0</v>
      </c>
    </row>
    <row r="928" spans="2:2" x14ac:dyDescent="0.25">
      <c r="B928">
        <f>COUNTIF('Deal Detail'!A938:A10888,A928)</f>
        <v>0</v>
      </c>
    </row>
    <row r="929" spans="2:2" x14ac:dyDescent="0.25">
      <c r="B929">
        <f>COUNTIF('Deal Detail'!A939:A10889,A929)</f>
        <v>0</v>
      </c>
    </row>
    <row r="930" spans="2:2" x14ac:dyDescent="0.25">
      <c r="B930">
        <f>COUNTIF('Deal Detail'!A940:A10890,A930)</f>
        <v>0</v>
      </c>
    </row>
    <row r="931" spans="2:2" x14ac:dyDescent="0.25">
      <c r="B931">
        <f>COUNTIF('Deal Detail'!A941:A10891,A931)</f>
        <v>0</v>
      </c>
    </row>
    <row r="932" spans="2:2" x14ac:dyDescent="0.25">
      <c r="B932">
        <f>COUNTIF('Deal Detail'!A942:A10892,A932)</f>
        <v>0</v>
      </c>
    </row>
    <row r="933" spans="2:2" x14ac:dyDescent="0.25">
      <c r="B933">
        <f>COUNTIF('Deal Detail'!A943:A10893,A933)</f>
        <v>0</v>
      </c>
    </row>
    <row r="934" spans="2:2" x14ac:dyDescent="0.25">
      <c r="B934">
        <f>COUNTIF('Deal Detail'!A944:A10894,A934)</f>
        <v>0</v>
      </c>
    </row>
    <row r="935" spans="2:2" x14ac:dyDescent="0.25">
      <c r="B935">
        <f>COUNTIF('Deal Detail'!A945:A10895,A935)</f>
        <v>0</v>
      </c>
    </row>
    <row r="936" spans="2:2" x14ac:dyDescent="0.25">
      <c r="B936">
        <f>COUNTIF('Deal Detail'!A946:A10896,A936)</f>
        <v>0</v>
      </c>
    </row>
    <row r="937" spans="2:2" x14ac:dyDescent="0.25">
      <c r="B937">
        <f>COUNTIF('Deal Detail'!A947:A10897,A937)</f>
        <v>0</v>
      </c>
    </row>
    <row r="938" spans="2:2" x14ac:dyDescent="0.25">
      <c r="B938">
        <f>COUNTIF('Deal Detail'!A948:A10898,A938)</f>
        <v>0</v>
      </c>
    </row>
    <row r="939" spans="2:2" x14ac:dyDescent="0.25">
      <c r="B939">
        <f>COUNTIF('Deal Detail'!A949:A10899,A939)</f>
        <v>0</v>
      </c>
    </row>
    <row r="940" spans="2:2" x14ac:dyDescent="0.25">
      <c r="B940">
        <f>COUNTIF('Deal Detail'!A950:A10900,A940)</f>
        <v>0</v>
      </c>
    </row>
    <row r="941" spans="2:2" x14ac:dyDescent="0.25">
      <c r="B941">
        <f>COUNTIF('Deal Detail'!A951:A10901,A941)</f>
        <v>0</v>
      </c>
    </row>
    <row r="942" spans="2:2" x14ac:dyDescent="0.25">
      <c r="B942">
        <f>COUNTIF('Deal Detail'!A952:A10902,A942)</f>
        <v>0</v>
      </c>
    </row>
    <row r="943" spans="2:2" x14ac:dyDescent="0.25">
      <c r="B943">
        <f>COUNTIF('Deal Detail'!A953:A10903,A943)</f>
        <v>0</v>
      </c>
    </row>
    <row r="944" spans="2:2" x14ac:dyDescent="0.25">
      <c r="B944">
        <f>COUNTIF('Deal Detail'!A954:A10904,A944)</f>
        <v>0</v>
      </c>
    </row>
    <row r="945" spans="2:2" x14ac:dyDescent="0.25">
      <c r="B945">
        <f>COUNTIF('Deal Detail'!A955:A10905,A945)</f>
        <v>0</v>
      </c>
    </row>
    <row r="946" spans="2:2" x14ac:dyDescent="0.25">
      <c r="B946">
        <f>COUNTIF('Deal Detail'!A956:A10906,A946)</f>
        <v>0</v>
      </c>
    </row>
    <row r="947" spans="2:2" x14ac:dyDescent="0.25">
      <c r="B947">
        <f>COUNTIF('Deal Detail'!A957:A10907,A947)</f>
        <v>0</v>
      </c>
    </row>
    <row r="948" spans="2:2" x14ac:dyDescent="0.25">
      <c r="B948">
        <f>COUNTIF('Deal Detail'!A958:A10908,A948)</f>
        <v>0</v>
      </c>
    </row>
    <row r="949" spans="2:2" x14ac:dyDescent="0.25">
      <c r="B949">
        <f>COUNTIF('Deal Detail'!A959:A10909,A949)</f>
        <v>0</v>
      </c>
    </row>
    <row r="950" spans="2:2" x14ac:dyDescent="0.25">
      <c r="B950">
        <f>COUNTIF('Deal Detail'!A960:A10910,A950)</f>
        <v>0</v>
      </c>
    </row>
    <row r="951" spans="2:2" x14ac:dyDescent="0.25">
      <c r="B951">
        <f>COUNTIF('Deal Detail'!A961:A10911,A951)</f>
        <v>0</v>
      </c>
    </row>
    <row r="952" spans="2:2" x14ac:dyDescent="0.25">
      <c r="B952">
        <f>COUNTIF('Deal Detail'!A962:A10912,A952)</f>
        <v>0</v>
      </c>
    </row>
    <row r="953" spans="2:2" x14ac:dyDescent="0.25">
      <c r="B953">
        <f>COUNTIF('Deal Detail'!A963:A10913,A953)</f>
        <v>0</v>
      </c>
    </row>
    <row r="954" spans="2:2" x14ac:dyDescent="0.25">
      <c r="B954">
        <f>COUNTIF('Deal Detail'!A964:A10914,A954)</f>
        <v>0</v>
      </c>
    </row>
    <row r="955" spans="2:2" x14ac:dyDescent="0.25">
      <c r="B955">
        <f>COUNTIF('Deal Detail'!A965:A10915,A955)</f>
        <v>0</v>
      </c>
    </row>
    <row r="956" spans="2:2" x14ac:dyDescent="0.25">
      <c r="B956">
        <f>COUNTIF('Deal Detail'!A966:A10916,A956)</f>
        <v>0</v>
      </c>
    </row>
    <row r="957" spans="2:2" x14ac:dyDescent="0.25">
      <c r="B957">
        <f>COUNTIF('Deal Detail'!A967:A10917,A957)</f>
        <v>0</v>
      </c>
    </row>
    <row r="958" spans="2:2" x14ac:dyDescent="0.25">
      <c r="B958">
        <f>COUNTIF('Deal Detail'!A968:A10918,A958)</f>
        <v>0</v>
      </c>
    </row>
    <row r="959" spans="2:2" x14ac:dyDescent="0.25">
      <c r="B959">
        <f>COUNTIF('Deal Detail'!A969:A10919,A959)</f>
        <v>0</v>
      </c>
    </row>
    <row r="960" spans="2:2" x14ac:dyDescent="0.25">
      <c r="B960">
        <f>COUNTIF('Deal Detail'!A970:A10920,A960)</f>
        <v>0</v>
      </c>
    </row>
    <row r="961" spans="2:2" x14ac:dyDescent="0.25">
      <c r="B961">
        <f>COUNTIF('Deal Detail'!A971:A10921,A961)</f>
        <v>0</v>
      </c>
    </row>
    <row r="962" spans="2:2" x14ac:dyDescent="0.25">
      <c r="B962">
        <f>COUNTIF('Deal Detail'!A972:A10922,A962)</f>
        <v>0</v>
      </c>
    </row>
    <row r="963" spans="2:2" x14ac:dyDescent="0.25">
      <c r="B963">
        <f>COUNTIF('Deal Detail'!A973:A10923,A963)</f>
        <v>0</v>
      </c>
    </row>
    <row r="964" spans="2:2" x14ac:dyDescent="0.25">
      <c r="B964">
        <f>COUNTIF('Deal Detail'!A974:A10924,A964)</f>
        <v>0</v>
      </c>
    </row>
    <row r="965" spans="2:2" x14ac:dyDescent="0.25">
      <c r="B965">
        <f>COUNTIF('Deal Detail'!A975:A10925,A965)</f>
        <v>0</v>
      </c>
    </row>
    <row r="966" spans="2:2" x14ac:dyDescent="0.25">
      <c r="B966">
        <f>COUNTIF('Deal Detail'!A976:A10926,A966)</f>
        <v>0</v>
      </c>
    </row>
    <row r="967" spans="2:2" x14ac:dyDescent="0.25">
      <c r="B967">
        <f>COUNTIF('Deal Detail'!A977:A10927,A967)</f>
        <v>0</v>
      </c>
    </row>
    <row r="968" spans="2:2" x14ac:dyDescent="0.25">
      <c r="B968">
        <f>COUNTIF('Deal Detail'!A978:A10928,A968)</f>
        <v>0</v>
      </c>
    </row>
    <row r="969" spans="2:2" x14ac:dyDescent="0.25">
      <c r="B969">
        <f>COUNTIF('Deal Detail'!A979:A10929,A969)</f>
        <v>0</v>
      </c>
    </row>
    <row r="970" spans="2:2" x14ac:dyDescent="0.25">
      <c r="B970">
        <f>COUNTIF('Deal Detail'!A980:A10930,A970)</f>
        <v>0</v>
      </c>
    </row>
    <row r="971" spans="2:2" x14ac:dyDescent="0.25">
      <c r="B971">
        <f>COUNTIF('Deal Detail'!A981:A10931,A971)</f>
        <v>0</v>
      </c>
    </row>
    <row r="972" spans="2:2" x14ac:dyDescent="0.25">
      <c r="B972">
        <f>COUNTIF('Deal Detail'!A982:A10932,A972)</f>
        <v>0</v>
      </c>
    </row>
    <row r="973" spans="2:2" x14ac:dyDescent="0.25">
      <c r="B973">
        <f>COUNTIF('Deal Detail'!A983:A10933,A973)</f>
        <v>0</v>
      </c>
    </row>
    <row r="974" spans="2:2" x14ac:dyDescent="0.25">
      <c r="B974">
        <f>COUNTIF('Deal Detail'!A984:A10934,A974)</f>
        <v>0</v>
      </c>
    </row>
    <row r="975" spans="2:2" x14ac:dyDescent="0.25">
      <c r="B975">
        <f>COUNTIF('Deal Detail'!A985:A10935,A975)</f>
        <v>0</v>
      </c>
    </row>
    <row r="976" spans="2:2" x14ac:dyDescent="0.25">
      <c r="B976">
        <f>COUNTIF('Deal Detail'!A986:A10936,A976)</f>
        <v>0</v>
      </c>
    </row>
    <row r="977" spans="2:2" x14ac:dyDescent="0.25">
      <c r="B977">
        <f>COUNTIF('Deal Detail'!A987:A10937,A977)</f>
        <v>0</v>
      </c>
    </row>
    <row r="978" spans="2:2" x14ac:dyDescent="0.25">
      <c r="B978">
        <f>COUNTIF('Deal Detail'!A988:A10938,A978)</f>
        <v>0</v>
      </c>
    </row>
    <row r="979" spans="2:2" x14ac:dyDescent="0.25">
      <c r="B979">
        <f>COUNTIF('Deal Detail'!A989:A10939,A979)</f>
        <v>0</v>
      </c>
    </row>
    <row r="980" spans="2:2" x14ac:dyDescent="0.25">
      <c r="B980">
        <f>COUNTIF('Deal Detail'!A990:A10940,A980)</f>
        <v>0</v>
      </c>
    </row>
    <row r="981" spans="2:2" x14ac:dyDescent="0.25">
      <c r="B981">
        <f>COUNTIF('Deal Detail'!A991:A10941,A981)</f>
        <v>0</v>
      </c>
    </row>
    <row r="982" spans="2:2" x14ac:dyDescent="0.25">
      <c r="B982">
        <f>COUNTIF('Deal Detail'!A992:A10942,A982)</f>
        <v>0</v>
      </c>
    </row>
    <row r="983" spans="2:2" x14ac:dyDescent="0.25">
      <c r="B983">
        <f>COUNTIF('Deal Detail'!A993:A10943,A983)</f>
        <v>0</v>
      </c>
    </row>
    <row r="984" spans="2:2" x14ac:dyDescent="0.25">
      <c r="B984">
        <f>COUNTIF('Deal Detail'!A994:A10944,A984)</f>
        <v>0</v>
      </c>
    </row>
    <row r="985" spans="2:2" x14ac:dyDescent="0.25">
      <c r="B985">
        <f>COUNTIF('Deal Detail'!A995:A10945,A985)</f>
        <v>0</v>
      </c>
    </row>
    <row r="986" spans="2:2" x14ac:dyDescent="0.25">
      <c r="B986">
        <f>COUNTIF('Deal Detail'!A996:A10946,A986)</f>
        <v>0</v>
      </c>
    </row>
    <row r="987" spans="2:2" x14ac:dyDescent="0.25">
      <c r="B987">
        <f>COUNTIF('Deal Detail'!A997:A10947,A987)</f>
        <v>0</v>
      </c>
    </row>
    <row r="988" spans="2:2" x14ac:dyDescent="0.25">
      <c r="B988">
        <f>COUNTIF('Deal Detail'!A998:A10948,A988)</f>
        <v>0</v>
      </c>
    </row>
    <row r="989" spans="2:2" x14ac:dyDescent="0.25">
      <c r="B989">
        <f>COUNTIF('Deal Detail'!A999:A10949,A989)</f>
        <v>0</v>
      </c>
    </row>
    <row r="990" spans="2:2" x14ac:dyDescent="0.25">
      <c r="B990">
        <f>COUNTIF('Deal Detail'!A1000:A10950,A990)</f>
        <v>0</v>
      </c>
    </row>
    <row r="991" spans="2:2" x14ac:dyDescent="0.25">
      <c r="B991">
        <f>COUNTIF('Deal Detail'!A1001:A10951,A991)</f>
        <v>0</v>
      </c>
    </row>
    <row r="992" spans="2:2" x14ac:dyDescent="0.25">
      <c r="B992">
        <f>COUNTIF('Deal Detail'!A1002:A10952,A992)</f>
        <v>0</v>
      </c>
    </row>
    <row r="993" spans="2:2" x14ac:dyDescent="0.25">
      <c r="B993">
        <f>COUNTIF('Deal Detail'!A1003:A10953,A993)</f>
        <v>0</v>
      </c>
    </row>
    <row r="994" spans="2:2" x14ac:dyDescent="0.25">
      <c r="B994">
        <f>COUNTIF('Deal Detail'!A1004:A10954,A994)</f>
        <v>0</v>
      </c>
    </row>
    <row r="995" spans="2:2" x14ac:dyDescent="0.25">
      <c r="B995">
        <f>COUNTIF('Deal Detail'!A1005:A10955,A995)</f>
        <v>0</v>
      </c>
    </row>
    <row r="996" spans="2:2" x14ac:dyDescent="0.25">
      <c r="B996">
        <f>COUNTIF('Deal Detail'!A1006:A10956,A996)</f>
        <v>0</v>
      </c>
    </row>
    <row r="997" spans="2:2" x14ac:dyDescent="0.25">
      <c r="B997">
        <f>COUNTIF('Deal Detail'!A1007:A10957,A997)</f>
        <v>0</v>
      </c>
    </row>
    <row r="998" spans="2:2" x14ac:dyDescent="0.25">
      <c r="B998">
        <f>COUNTIF('Deal Detail'!A1008:A10958,A998)</f>
        <v>0</v>
      </c>
    </row>
    <row r="999" spans="2:2" x14ac:dyDescent="0.25">
      <c r="B999">
        <f>COUNTIF('Deal Detail'!A1009:A10959,A999)</f>
        <v>0</v>
      </c>
    </row>
    <row r="1000" spans="2:2" x14ac:dyDescent="0.25">
      <c r="B1000">
        <f>COUNTIF('Deal Detail'!A1010:A10960,A1000)</f>
        <v>0</v>
      </c>
    </row>
    <row r="1001" spans="2:2" x14ac:dyDescent="0.25">
      <c r="B1001">
        <f>COUNTIF('Deal Detail'!A1011:A10961,A1001)</f>
        <v>0</v>
      </c>
    </row>
    <row r="1002" spans="2:2" x14ac:dyDescent="0.25">
      <c r="B1002">
        <f>COUNTIF('Deal Detail'!A1012:A10962,A1002)</f>
        <v>0</v>
      </c>
    </row>
    <row r="1003" spans="2:2" x14ac:dyDescent="0.25">
      <c r="B1003">
        <f>COUNTIF('Deal Detail'!A1013:A10963,A1003)</f>
        <v>0</v>
      </c>
    </row>
    <row r="1004" spans="2:2" x14ac:dyDescent="0.25">
      <c r="B1004">
        <f>COUNTIF('Deal Detail'!A1014:A10964,A1004)</f>
        <v>0</v>
      </c>
    </row>
    <row r="1005" spans="2:2" x14ac:dyDescent="0.25">
      <c r="B1005">
        <f>COUNTIF('Deal Detail'!A1015:A10965,A1005)</f>
        <v>0</v>
      </c>
    </row>
    <row r="1006" spans="2:2" x14ac:dyDescent="0.25">
      <c r="B1006">
        <f>COUNTIF('Deal Detail'!A1016:A10966,A1006)</f>
        <v>0</v>
      </c>
    </row>
    <row r="1007" spans="2:2" x14ac:dyDescent="0.25">
      <c r="B1007">
        <f>COUNTIF('Deal Detail'!A1017:A10967,A1007)</f>
        <v>0</v>
      </c>
    </row>
    <row r="1008" spans="2:2" x14ac:dyDescent="0.25">
      <c r="B1008">
        <f>COUNTIF('Deal Detail'!A1018:A10968,A1008)</f>
        <v>0</v>
      </c>
    </row>
    <row r="1009" spans="2:2" x14ac:dyDescent="0.25">
      <c r="B1009">
        <f>COUNTIF('Deal Detail'!A1019:A10969,A1009)</f>
        <v>0</v>
      </c>
    </row>
    <row r="1010" spans="2:2" x14ac:dyDescent="0.25">
      <c r="B1010">
        <f>COUNTIF('Deal Detail'!A1020:A10970,A1010)</f>
        <v>0</v>
      </c>
    </row>
    <row r="1011" spans="2:2" x14ac:dyDescent="0.25">
      <c r="B1011">
        <f>COUNTIF('Deal Detail'!A1021:A10971,A1011)</f>
        <v>0</v>
      </c>
    </row>
    <row r="1012" spans="2:2" x14ac:dyDescent="0.25">
      <c r="B1012">
        <f>COUNTIF('Deal Detail'!A1022:A10972,A1012)</f>
        <v>0</v>
      </c>
    </row>
    <row r="1013" spans="2:2" x14ac:dyDescent="0.25">
      <c r="B1013">
        <f>COUNTIF('Deal Detail'!A1023:A10973,A1013)</f>
        <v>0</v>
      </c>
    </row>
    <row r="1014" spans="2:2" x14ac:dyDescent="0.25">
      <c r="B1014">
        <f>COUNTIF('Deal Detail'!A1024:A10974,A1014)</f>
        <v>0</v>
      </c>
    </row>
    <row r="1015" spans="2:2" x14ac:dyDescent="0.25">
      <c r="B1015">
        <f>COUNTIF('Deal Detail'!A1025:A10975,A1015)</f>
        <v>0</v>
      </c>
    </row>
    <row r="1016" spans="2:2" x14ac:dyDescent="0.25">
      <c r="B1016">
        <f>COUNTIF('Deal Detail'!A1026:A10976,A1016)</f>
        <v>0</v>
      </c>
    </row>
    <row r="1017" spans="2:2" x14ac:dyDescent="0.25">
      <c r="B1017">
        <f>COUNTIF('Deal Detail'!A1027:A10977,A1017)</f>
        <v>0</v>
      </c>
    </row>
    <row r="1018" spans="2:2" x14ac:dyDescent="0.25">
      <c r="B1018">
        <f>COUNTIF('Deal Detail'!A1028:A10978,A1018)</f>
        <v>0</v>
      </c>
    </row>
    <row r="1019" spans="2:2" x14ac:dyDescent="0.25">
      <c r="B1019">
        <f>COUNTIF('Deal Detail'!A1029:A10979,A1019)</f>
        <v>0</v>
      </c>
    </row>
    <row r="1020" spans="2:2" x14ac:dyDescent="0.25">
      <c r="B1020">
        <f>COUNTIF('Deal Detail'!A1030:A10980,A1020)</f>
        <v>0</v>
      </c>
    </row>
    <row r="1021" spans="2:2" x14ac:dyDescent="0.25">
      <c r="B1021">
        <f>COUNTIF('Deal Detail'!A1031:A10981,A1021)</f>
        <v>0</v>
      </c>
    </row>
    <row r="1022" spans="2:2" x14ac:dyDescent="0.25">
      <c r="B1022">
        <f>COUNTIF('Deal Detail'!A1032:A10982,A1022)</f>
        <v>0</v>
      </c>
    </row>
    <row r="1023" spans="2:2" x14ac:dyDescent="0.25">
      <c r="B1023">
        <f>COUNTIF('Deal Detail'!A1033:A10983,A1023)</f>
        <v>0</v>
      </c>
    </row>
    <row r="1024" spans="2:2" x14ac:dyDescent="0.25">
      <c r="B1024">
        <f>COUNTIF('Deal Detail'!A1034:A10984,A1024)</f>
        <v>0</v>
      </c>
    </row>
    <row r="1025" spans="2:2" x14ac:dyDescent="0.25">
      <c r="B1025">
        <f>COUNTIF('Deal Detail'!A1035:A10985,A1025)</f>
        <v>0</v>
      </c>
    </row>
    <row r="1026" spans="2:2" x14ac:dyDescent="0.25">
      <c r="B1026">
        <f>COUNTIF('Deal Detail'!A1036:A10986,A1026)</f>
        <v>0</v>
      </c>
    </row>
    <row r="1027" spans="2:2" x14ac:dyDescent="0.25">
      <c r="B1027">
        <f>COUNTIF('Deal Detail'!A1037:A10987,A1027)</f>
        <v>0</v>
      </c>
    </row>
    <row r="1028" spans="2:2" x14ac:dyDescent="0.25">
      <c r="B1028">
        <f>COUNTIF('Deal Detail'!A1038:A10988,A1028)</f>
        <v>0</v>
      </c>
    </row>
    <row r="1029" spans="2:2" x14ac:dyDescent="0.25">
      <c r="B1029">
        <f>COUNTIF('Deal Detail'!A1039:A10989,A1029)</f>
        <v>0</v>
      </c>
    </row>
    <row r="1030" spans="2:2" x14ac:dyDescent="0.25">
      <c r="B1030">
        <f>COUNTIF('Deal Detail'!A1040:A10990,A1030)</f>
        <v>0</v>
      </c>
    </row>
    <row r="1031" spans="2:2" x14ac:dyDescent="0.25">
      <c r="B1031">
        <f>COUNTIF('Deal Detail'!A1041:A10991,A1031)</f>
        <v>0</v>
      </c>
    </row>
    <row r="1032" spans="2:2" x14ac:dyDescent="0.25">
      <c r="B1032">
        <f>COUNTIF('Deal Detail'!A1042:A10992,A1032)</f>
        <v>0</v>
      </c>
    </row>
    <row r="1033" spans="2:2" x14ac:dyDescent="0.25">
      <c r="B1033">
        <f>COUNTIF('Deal Detail'!A1043:A10993,A1033)</f>
        <v>0</v>
      </c>
    </row>
    <row r="1034" spans="2:2" x14ac:dyDescent="0.25">
      <c r="B1034">
        <f>COUNTIF('Deal Detail'!A1044:A10994,A1034)</f>
        <v>0</v>
      </c>
    </row>
    <row r="1035" spans="2:2" x14ac:dyDescent="0.25">
      <c r="B1035">
        <f>COUNTIF('Deal Detail'!A1045:A10995,A1035)</f>
        <v>0</v>
      </c>
    </row>
    <row r="1036" spans="2:2" x14ac:dyDescent="0.25">
      <c r="B1036">
        <f>COUNTIF('Deal Detail'!A1046:A10996,A1036)</f>
        <v>0</v>
      </c>
    </row>
    <row r="1037" spans="2:2" x14ac:dyDescent="0.25">
      <c r="B1037">
        <f>COUNTIF('Deal Detail'!A1047:A10997,A1037)</f>
        <v>0</v>
      </c>
    </row>
    <row r="1038" spans="2:2" x14ac:dyDescent="0.25">
      <c r="B1038">
        <f>COUNTIF('Deal Detail'!A1048:A10998,A1038)</f>
        <v>0</v>
      </c>
    </row>
    <row r="1039" spans="2:2" x14ac:dyDescent="0.25">
      <c r="B1039">
        <f>COUNTIF('Deal Detail'!A1049:A10999,A1039)</f>
        <v>0</v>
      </c>
    </row>
    <row r="1040" spans="2:2" x14ac:dyDescent="0.25">
      <c r="B1040">
        <f>COUNTIF('Deal Detail'!A1050:A11000,A1040)</f>
        <v>0</v>
      </c>
    </row>
    <row r="1041" spans="2:2" x14ac:dyDescent="0.25">
      <c r="B1041">
        <f>COUNTIF('Deal Detail'!A1051:A11001,A1041)</f>
        <v>0</v>
      </c>
    </row>
    <row r="1042" spans="2:2" x14ac:dyDescent="0.25">
      <c r="B1042">
        <f>COUNTIF('Deal Detail'!A1052:A11002,A1042)</f>
        <v>0</v>
      </c>
    </row>
    <row r="1043" spans="2:2" x14ac:dyDescent="0.25">
      <c r="B1043">
        <f>COUNTIF('Deal Detail'!A1053:A11003,A1043)</f>
        <v>0</v>
      </c>
    </row>
    <row r="1044" spans="2:2" x14ac:dyDescent="0.25">
      <c r="B1044">
        <f>COUNTIF('Deal Detail'!A1054:A11004,A1044)</f>
        <v>0</v>
      </c>
    </row>
    <row r="1045" spans="2:2" x14ac:dyDescent="0.25">
      <c r="B1045">
        <f>COUNTIF('Deal Detail'!A1055:A11005,A1045)</f>
        <v>0</v>
      </c>
    </row>
    <row r="1046" spans="2:2" x14ac:dyDescent="0.25">
      <c r="B1046">
        <f>COUNTIF('Deal Detail'!A1056:A11006,A1046)</f>
        <v>0</v>
      </c>
    </row>
    <row r="1047" spans="2:2" x14ac:dyDescent="0.25">
      <c r="B1047">
        <f>COUNTIF('Deal Detail'!A1057:A11007,A1047)</f>
        <v>0</v>
      </c>
    </row>
    <row r="1048" spans="2:2" x14ac:dyDescent="0.25">
      <c r="B1048">
        <f>COUNTIF('Deal Detail'!A1058:A11008,A1048)</f>
        <v>0</v>
      </c>
    </row>
    <row r="1049" spans="2:2" x14ac:dyDescent="0.25">
      <c r="B1049">
        <f>COUNTIF('Deal Detail'!A1059:A11009,A1049)</f>
        <v>0</v>
      </c>
    </row>
    <row r="1050" spans="2:2" x14ac:dyDescent="0.25">
      <c r="B1050">
        <f>COUNTIF('Deal Detail'!A1060:A11010,A1050)</f>
        <v>0</v>
      </c>
    </row>
    <row r="1051" spans="2:2" x14ac:dyDescent="0.25">
      <c r="B1051">
        <f>COUNTIF('Deal Detail'!A1061:A11011,A1051)</f>
        <v>0</v>
      </c>
    </row>
    <row r="1052" spans="2:2" x14ac:dyDescent="0.25">
      <c r="B1052">
        <f>COUNTIF('Deal Detail'!A1062:A11012,A1052)</f>
        <v>0</v>
      </c>
    </row>
    <row r="1053" spans="2:2" x14ac:dyDescent="0.25">
      <c r="B1053">
        <f>COUNTIF('Deal Detail'!A1063:A11013,A1053)</f>
        <v>0</v>
      </c>
    </row>
    <row r="1054" spans="2:2" x14ac:dyDescent="0.25">
      <c r="B1054">
        <f>COUNTIF('Deal Detail'!A1064:A11014,A1054)</f>
        <v>0</v>
      </c>
    </row>
    <row r="1055" spans="2:2" x14ac:dyDescent="0.25">
      <c r="B1055">
        <f>COUNTIF('Deal Detail'!A1065:A11015,A1055)</f>
        <v>0</v>
      </c>
    </row>
    <row r="1056" spans="2:2" x14ac:dyDescent="0.25">
      <c r="B1056">
        <f>COUNTIF('Deal Detail'!A1066:A11016,A1056)</f>
        <v>0</v>
      </c>
    </row>
    <row r="1057" spans="2:2" x14ac:dyDescent="0.25">
      <c r="B1057">
        <f>COUNTIF('Deal Detail'!A1067:A11017,A1057)</f>
        <v>0</v>
      </c>
    </row>
    <row r="1058" spans="2:2" x14ac:dyDescent="0.25">
      <c r="B1058">
        <f>COUNTIF('Deal Detail'!A1068:A11018,A1058)</f>
        <v>0</v>
      </c>
    </row>
    <row r="1059" spans="2:2" x14ac:dyDescent="0.25">
      <c r="B1059">
        <f>COUNTIF('Deal Detail'!A1069:A11019,A1059)</f>
        <v>0</v>
      </c>
    </row>
    <row r="1060" spans="2:2" x14ac:dyDescent="0.25">
      <c r="B1060">
        <f>COUNTIF('Deal Detail'!A1070:A11020,A1060)</f>
        <v>0</v>
      </c>
    </row>
    <row r="1061" spans="2:2" x14ac:dyDescent="0.25">
      <c r="B1061">
        <f>COUNTIF('Deal Detail'!A1071:A11021,A1061)</f>
        <v>0</v>
      </c>
    </row>
    <row r="1062" spans="2:2" x14ac:dyDescent="0.25">
      <c r="B1062">
        <f>COUNTIF('Deal Detail'!A1072:A11022,A1062)</f>
        <v>0</v>
      </c>
    </row>
    <row r="1063" spans="2:2" x14ac:dyDescent="0.25">
      <c r="B1063">
        <f>COUNTIF('Deal Detail'!A1073:A11023,A1063)</f>
        <v>0</v>
      </c>
    </row>
    <row r="1064" spans="2:2" x14ac:dyDescent="0.25">
      <c r="B1064">
        <f>COUNTIF('Deal Detail'!A1074:A11024,A1064)</f>
        <v>0</v>
      </c>
    </row>
    <row r="1065" spans="2:2" x14ac:dyDescent="0.25">
      <c r="B1065">
        <f>COUNTIF('Deal Detail'!A1075:A11025,A1065)</f>
        <v>0</v>
      </c>
    </row>
    <row r="1066" spans="2:2" x14ac:dyDescent="0.25">
      <c r="B1066">
        <f>COUNTIF('Deal Detail'!A1076:A11026,A1066)</f>
        <v>0</v>
      </c>
    </row>
    <row r="1067" spans="2:2" x14ac:dyDescent="0.25">
      <c r="B1067">
        <f>COUNTIF('Deal Detail'!A1077:A11027,A1067)</f>
        <v>0</v>
      </c>
    </row>
    <row r="1068" spans="2:2" x14ac:dyDescent="0.25">
      <c r="B1068">
        <f>COUNTIF('Deal Detail'!A1078:A11028,A1068)</f>
        <v>0</v>
      </c>
    </row>
    <row r="1069" spans="2:2" x14ac:dyDescent="0.25">
      <c r="B1069">
        <f>COUNTIF('Deal Detail'!A1079:A11029,A1069)</f>
        <v>0</v>
      </c>
    </row>
    <row r="1070" spans="2:2" x14ac:dyDescent="0.25">
      <c r="B1070">
        <f>COUNTIF('Deal Detail'!A1080:A11030,A1070)</f>
        <v>0</v>
      </c>
    </row>
    <row r="1071" spans="2:2" x14ac:dyDescent="0.25">
      <c r="B1071">
        <f>COUNTIF('Deal Detail'!A1081:A11031,A1071)</f>
        <v>0</v>
      </c>
    </row>
    <row r="1072" spans="2:2" x14ac:dyDescent="0.25">
      <c r="B1072">
        <f>COUNTIF('Deal Detail'!A1082:A11032,A1072)</f>
        <v>0</v>
      </c>
    </row>
    <row r="1073" spans="2:2" x14ac:dyDescent="0.25">
      <c r="B1073">
        <f>COUNTIF('Deal Detail'!A1083:A11033,A1073)</f>
        <v>0</v>
      </c>
    </row>
    <row r="1074" spans="2:2" x14ac:dyDescent="0.25">
      <c r="B1074">
        <f>COUNTIF('Deal Detail'!A1084:A11034,A1074)</f>
        <v>0</v>
      </c>
    </row>
    <row r="1075" spans="2:2" x14ac:dyDescent="0.25">
      <c r="B1075">
        <f>COUNTIF('Deal Detail'!A1085:A11035,A1075)</f>
        <v>0</v>
      </c>
    </row>
    <row r="1076" spans="2:2" x14ac:dyDescent="0.25">
      <c r="B1076">
        <f>COUNTIF('Deal Detail'!A1086:A11036,A1076)</f>
        <v>0</v>
      </c>
    </row>
    <row r="1077" spans="2:2" x14ac:dyDescent="0.25">
      <c r="B1077">
        <f>COUNTIF('Deal Detail'!A1087:A11037,A1077)</f>
        <v>0</v>
      </c>
    </row>
    <row r="1078" spans="2:2" x14ac:dyDescent="0.25">
      <c r="B1078">
        <f>COUNTIF('Deal Detail'!A1088:A11038,A1078)</f>
        <v>0</v>
      </c>
    </row>
    <row r="1079" spans="2:2" x14ac:dyDescent="0.25">
      <c r="B1079">
        <f>COUNTIF('Deal Detail'!A1089:A11039,A1079)</f>
        <v>0</v>
      </c>
    </row>
    <row r="1080" spans="2:2" x14ac:dyDescent="0.25">
      <c r="B1080">
        <f>COUNTIF('Deal Detail'!A1090:A11040,A1080)</f>
        <v>0</v>
      </c>
    </row>
    <row r="1081" spans="2:2" x14ac:dyDescent="0.25">
      <c r="B1081">
        <f>COUNTIF('Deal Detail'!A1091:A11041,A1081)</f>
        <v>0</v>
      </c>
    </row>
    <row r="1082" spans="2:2" x14ac:dyDescent="0.25">
      <c r="B1082">
        <f>COUNTIF('Deal Detail'!A1092:A11042,A1082)</f>
        <v>0</v>
      </c>
    </row>
    <row r="1083" spans="2:2" x14ac:dyDescent="0.25">
      <c r="B1083">
        <f>COUNTIF('Deal Detail'!A1093:A11043,A1083)</f>
        <v>0</v>
      </c>
    </row>
    <row r="1084" spans="2:2" x14ac:dyDescent="0.25">
      <c r="B1084">
        <f>COUNTIF('Deal Detail'!A1094:A11044,A1084)</f>
        <v>0</v>
      </c>
    </row>
    <row r="1085" spans="2:2" x14ac:dyDescent="0.25">
      <c r="B1085">
        <f>COUNTIF('Deal Detail'!A1095:A11045,A1085)</f>
        <v>0</v>
      </c>
    </row>
    <row r="1086" spans="2:2" x14ac:dyDescent="0.25">
      <c r="B1086">
        <f>COUNTIF('Deal Detail'!A1096:A11046,A1086)</f>
        <v>0</v>
      </c>
    </row>
    <row r="1087" spans="2:2" x14ac:dyDescent="0.25">
      <c r="B1087">
        <f>COUNTIF('Deal Detail'!A1097:A11047,A1087)</f>
        <v>0</v>
      </c>
    </row>
    <row r="1088" spans="2:2" x14ac:dyDescent="0.25">
      <c r="B1088">
        <f>COUNTIF('Deal Detail'!A1098:A11048,A1088)</f>
        <v>0</v>
      </c>
    </row>
    <row r="1089" spans="2:2" x14ac:dyDescent="0.25">
      <c r="B1089">
        <f>COUNTIF('Deal Detail'!A1099:A11049,A1089)</f>
        <v>0</v>
      </c>
    </row>
    <row r="1090" spans="2:2" x14ac:dyDescent="0.25">
      <c r="B1090">
        <f>COUNTIF('Deal Detail'!A1100:A11050,A1090)</f>
        <v>0</v>
      </c>
    </row>
    <row r="1091" spans="2:2" x14ac:dyDescent="0.25">
      <c r="B1091">
        <f>COUNTIF('Deal Detail'!A1101:A11051,A1091)</f>
        <v>0</v>
      </c>
    </row>
    <row r="1092" spans="2:2" x14ac:dyDescent="0.25">
      <c r="B1092">
        <f>COUNTIF('Deal Detail'!A1102:A11052,A1092)</f>
        <v>0</v>
      </c>
    </row>
    <row r="1093" spans="2:2" x14ac:dyDescent="0.25">
      <c r="B1093">
        <f>COUNTIF('Deal Detail'!A1103:A11053,A1093)</f>
        <v>0</v>
      </c>
    </row>
    <row r="1094" spans="2:2" x14ac:dyDescent="0.25">
      <c r="B1094">
        <f>COUNTIF('Deal Detail'!A1104:A11054,A1094)</f>
        <v>0</v>
      </c>
    </row>
    <row r="1095" spans="2:2" x14ac:dyDescent="0.25">
      <c r="B1095">
        <f>COUNTIF('Deal Detail'!A1105:A11055,A1095)</f>
        <v>0</v>
      </c>
    </row>
    <row r="1096" spans="2:2" x14ac:dyDescent="0.25">
      <c r="B1096">
        <f>COUNTIF('Deal Detail'!A1106:A11056,A1096)</f>
        <v>0</v>
      </c>
    </row>
    <row r="1097" spans="2:2" x14ac:dyDescent="0.25">
      <c r="B1097">
        <f>COUNTIF('Deal Detail'!A1107:A11057,A1097)</f>
        <v>0</v>
      </c>
    </row>
    <row r="1098" spans="2:2" x14ac:dyDescent="0.25">
      <c r="B1098">
        <f>COUNTIF('Deal Detail'!A1108:A11058,A1098)</f>
        <v>0</v>
      </c>
    </row>
    <row r="1099" spans="2:2" x14ac:dyDescent="0.25">
      <c r="B1099">
        <f>COUNTIF('Deal Detail'!A1109:A11059,A1099)</f>
        <v>0</v>
      </c>
    </row>
    <row r="1100" spans="2:2" x14ac:dyDescent="0.25">
      <c r="B1100">
        <f>COUNTIF('Deal Detail'!A1110:A11060,A1100)</f>
        <v>0</v>
      </c>
    </row>
    <row r="1101" spans="2:2" x14ac:dyDescent="0.25">
      <c r="B1101">
        <f>COUNTIF('Deal Detail'!A1111:A11061,A1101)</f>
        <v>0</v>
      </c>
    </row>
    <row r="1102" spans="2:2" x14ac:dyDescent="0.25">
      <c r="B1102">
        <f>COUNTIF('Deal Detail'!A1112:A11062,A1102)</f>
        <v>0</v>
      </c>
    </row>
    <row r="1103" spans="2:2" x14ac:dyDescent="0.25">
      <c r="B1103">
        <f>COUNTIF('Deal Detail'!A1113:A11063,A1103)</f>
        <v>0</v>
      </c>
    </row>
    <row r="1104" spans="2:2" x14ac:dyDescent="0.25">
      <c r="B1104">
        <f>COUNTIF('Deal Detail'!A1114:A11064,A1104)</f>
        <v>0</v>
      </c>
    </row>
    <row r="1105" spans="2:2" x14ac:dyDescent="0.25">
      <c r="B1105">
        <f>COUNTIF('Deal Detail'!A1115:A11065,A1105)</f>
        <v>0</v>
      </c>
    </row>
    <row r="1106" spans="2:2" x14ac:dyDescent="0.25">
      <c r="B1106">
        <f>COUNTIF('Deal Detail'!A1116:A11066,A1106)</f>
        <v>0</v>
      </c>
    </row>
    <row r="1107" spans="2:2" x14ac:dyDescent="0.25">
      <c r="B1107">
        <f>COUNTIF('Deal Detail'!A1117:A11067,A1107)</f>
        <v>0</v>
      </c>
    </row>
    <row r="1108" spans="2:2" x14ac:dyDescent="0.25">
      <c r="B1108">
        <f>COUNTIF('Deal Detail'!A1118:A11068,A1108)</f>
        <v>0</v>
      </c>
    </row>
    <row r="1109" spans="2:2" x14ac:dyDescent="0.25">
      <c r="B1109">
        <f>COUNTIF('Deal Detail'!A1119:A11069,A1109)</f>
        <v>0</v>
      </c>
    </row>
    <row r="1110" spans="2:2" x14ac:dyDescent="0.25">
      <c r="B1110">
        <f>COUNTIF('Deal Detail'!A1120:A11070,A1110)</f>
        <v>0</v>
      </c>
    </row>
    <row r="1111" spans="2:2" x14ac:dyDescent="0.25">
      <c r="B1111">
        <f>COUNTIF('Deal Detail'!A1121:A11071,A1111)</f>
        <v>0</v>
      </c>
    </row>
    <row r="1112" spans="2:2" x14ac:dyDescent="0.25">
      <c r="B1112">
        <f>COUNTIF('Deal Detail'!A1122:A11072,A1112)</f>
        <v>0</v>
      </c>
    </row>
    <row r="1113" spans="2:2" x14ac:dyDescent="0.25">
      <c r="B1113">
        <f>COUNTIF('Deal Detail'!A1123:A11073,A1113)</f>
        <v>0</v>
      </c>
    </row>
    <row r="1114" spans="2:2" x14ac:dyDescent="0.25">
      <c r="B1114">
        <f>COUNTIF('Deal Detail'!A1124:A11074,A1114)</f>
        <v>0</v>
      </c>
    </row>
    <row r="1115" spans="2:2" x14ac:dyDescent="0.25">
      <c r="B1115">
        <f>COUNTIF('Deal Detail'!A1125:A11075,A1115)</f>
        <v>0</v>
      </c>
    </row>
    <row r="1116" spans="2:2" x14ac:dyDescent="0.25">
      <c r="B1116">
        <f>COUNTIF('Deal Detail'!A1126:A11076,A1116)</f>
        <v>0</v>
      </c>
    </row>
    <row r="1117" spans="2:2" x14ac:dyDescent="0.25">
      <c r="B1117">
        <f>COUNTIF('Deal Detail'!A1127:A11077,A1117)</f>
        <v>0</v>
      </c>
    </row>
    <row r="1118" spans="2:2" x14ac:dyDescent="0.25">
      <c r="B1118">
        <f>COUNTIF('Deal Detail'!A1128:A11078,A1118)</f>
        <v>0</v>
      </c>
    </row>
    <row r="1119" spans="2:2" x14ac:dyDescent="0.25">
      <c r="B1119">
        <f>COUNTIF('Deal Detail'!A1129:A11079,A1119)</f>
        <v>0</v>
      </c>
    </row>
    <row r="1120" spans="2:2" x14ac:dyDescent="0.25">
      <c r="B1120">
        <f>COUNTIF('Deal Detail'!A1130:A11080,A1120)</f>
        <v>0</v>
      </c>
    </row>
    <row r="1121" spans="2:2" x14ac:dyDescent="0.25">
      <c r="B1121">
        <f>COUNTIF('Deal Detail'!A1131:A11081,A1121)</f>
        <v>0</v>
      </c>
    </row>
    <row r="1122" spans="2:2" x14ac:dyDescent="0.25">
      <c r="B1122">
        <f>COUNTIF('Deal Detail'!A1132:A11082,A1122)</f>
        <v>0</v>
      </c>
    </row>
    <row r="1123" spans="2:2" x14ac:dyDescent="0.25">
      <c r="B1123">
        <f>COUNTIF('Deal Detail'!A1133:A11083,A1123)</f>
        <v>0</v>
      </c>
    </row>
    <row r="1124" spans="2:2" x14ac:dyDescent="0.25">
      <c r="B1124">
        <f>COUNTIF('Deal Detail'!A1134:A11084,A1124)</f>
        <v>0</v>
      </c>
    </row>
    <row r="1125" spans="2:2" x14ac:dyDescent="0.25">
      <c r="B1125">
        <f>COUNTIF('Deal Detail'!A1135:A11085,A1125)</f>
        <v>0</v>
      </c>
    </row>
    <row r="1126" spans="2:2" x14ac:dyDescent="0.25">
      <c r="B1126">
        <f>COUNTIF('Deal Detail'!A1136:A11086,A1126)</f>
        <v>0</v>
      </c>
    </row>
    <row r="1127" spans="2:2" x14ac:dyDescent="0.25">
      <c r="B1127">
        <f>COUNTIF('Deal Detail'!A1137:A11087,A1127)</f>
        <v>0</v>
      </c>
    </row>
    <row r="1128" spans="2:2" x14ac:dyDescent="0.25">
      <c r="B1128">
        <f>COUNTIF('Deal Detail'!A1138:A11088,A1128)</f>
        <v>0</v>
      </c>
    </row>
    <row r="1129" spans="2:2" x14ac:dyDescent="0.25">
      <c r="B1129">
        <f>COUNTIF('Deal Detail'!A1139:A11089,A1129)</f>
        <v>0</v>
      </c>
    </row>
    <row r="1130" spans="2:2" x14ac:dyDescent="0.25">
      <c r="B1130">
        <f>COUNTIF('Deal Detail'!A1140:A11090,A1130)</f>
        <v>0</v>
      </c>
    </row>
    <row r="1131" spans="2:2" x14ac:dyDescent="0.25">
      <c r="B1131">
        <f>COUNTIF('Deal Detail'!A1141:A11091,A1131)</f>
        <v>0</v>
      </c>
    </row>
    <row r="1132" spans="2:2" x14ac:dyDescent="0.25">
      <c r="B1132">
        <f>COUNTIF('Deal Detail'!A1142:A11092,A1132)</f>
        <v>0</v>
      </c>
    </row>
    <row r="1133" spans="2:2" x14ac:dyDescent="0.25">
      <c r="B1133">
        <f>COUNTIF('Deal Detail'!A1143:A11093,A1133)</f>
        <v>0</v>
      </c>
    </row>
    <row r="1134" spans="2:2" x14ac:dyDescent="0.25">
      <c r="B1134">
        <f>COUNTIF('Deal Detail'!A1144:A11094,A1134)</f>
        <v>0</v>
      </c>
    </row>
    <row r="1135" spans="2:2" x14ac:dyDescent="0.25">
      <c r="B1135">
        <f>COUNTIF('Deal Detail'!A1145:A11095,A1135)</f>
        <v>0</v>
      </c>
    </row>
    <row r="1136" spans="2:2" x14ac:dyDescent="0.25">
      <c r="B1136">
        <f>COUNTIF('Deal Detail'!A1146:A11096,A1136)</f>
        <v>0</v>
      </c>
    </row>
    <row r="1137" spans="2:2" x14ac:dyDescent="0.25">
      <c r="B1137">
        <f>COUNTIF('Deal Detail'!A1147:A11097,A1137)</f>
        <v>0</v>
      </c>
    </row>
    <row r="1138" spans="2:2" x14ac:dyDescent="0.25">
      <c r="B1138">
        <f>COUNTIF('Deal Detail'!A1148:A11098,A1138)</f>
        <v>0</v>
      </c>
    </row>
    <row r="1139" spans="2:2" x14ac:dyDescent="0.25">
      <c r="B1139">
        <f>COUNTIF('Deal Detail'!A1149:A11099,A1139)</f>
        <v>0</v>
      </c>
    </row>
    <row r="1140" spans="2:2" x14ac:dyDescent="0.25">
      <c r="B1140">
        <f>COUNTIF('Deal Detail'!A1150:A11100,A1140)</f>
        <v>0</v>
      </c>
    </row>
    <row r="1141" spans="2:2" x14ac:dyDescent="0.25">
      <c r="B1141">
        <f>COUNTIF('Deal Detail'!A1151:A11101,A1141)</f>
        <v>0</v>
      </c>
    </row>
    <row r="1142" spans="2:2" x14ac:dyDescent="0.25">
      <c r="B1142">
        <f>COUNTIF('Deal Detail'!A1152:A11102,A1142)</f>
        <v>0</v>
      </c>
    </row>
    <row r="1143" spans="2:2" x14ac:dyDescent="0.25">
      <c r="B1143">
        <f>COUNTIF('Deal Detail'!A1153:A11103,A1143)</f>
        <v>0</v>
      </c>
    </row>
    <row r="1144" spans="2:2" x14ac:dyDescent="0.25">
      <c r="B1144">
        <f>COUNTIF('Deal Detail'!A1154:A11104,A1144)</f>
        <v>0</v>
      </c>
    </row>
    <row r="1145" spans="2:2" x14ac:dyDescent="0.25">
      <c r="B1145">
        <f>COUNTIF('Deal Detail'!A1155:A11105,A1145)</f>
        <v>0</v>
      </c>
    </row>
    <row r="1146" spans="2:2" x14ac:dyDescent="0.25">
      <c r="B1146">
        <f>COUNTIF('Deal Detail'!A1156:A11106,A1146)</f>
        <v>0</v>
      </c>
    </row>
    <row r="1147" spans="2:2" x14ac:dyDescent="0.25">
      <c r="B1147">
        <f>COUNTIF('Deal Detail'!A1157:A11107,A1147)</f>
        <v>0</v>
      </c>
    </row>
    <row r="1148" spans="2:2" x14ac:dyDescent="0.25">
      <c r="B1148">
        <f>COUNTIF('Deal Detail'!A1158:A11108,A1148)</f>
        <v>0</v>
      </c>
    </row>
    <row r="1149" spans="2:2" x14ac:dyDescent="0.25">
      <c r="B1149">
        <f>COUNTIF('Deal Detail'!A1159:A11109,A1149)</f>
        <v>0</v>
      </c>
    </row>
    <row r="1150" spans="2:2" x14ac:dyDescent="0.25">
      <c r="B1150">
        <f>COUNTIF('Deal Detail'!A1160:A11110,A1150)</f>
        <v>0</v>
      </c>
    </row>
    <row r="1151" spans="2:2" x14ac:dyDescent="0.25">
      <c r="B1151">
        <f>COUNTIF('Deal Detail'!A1161:A11111,A1151)</f>
        <v>0</v>
      </c>
    </row>
    <row r="1152" spans="2:2" x14ac:dyDescent="0.25">
      <c r="B1152">
        <f>COUNTIF('Deal Detail'!A1162:A11112,A1152)</f>
        <v>0</v>
      </c>
    </row>
    <row r="1153" spans="2:2" x14ac:dyDescent="0.25">
      <c r="B1153">
        <f>COUNTIF('Deal Detail'!A1163:A11113,A1153)</f>
        <v>0</v>
      </c>
    </row>
    <row r="1154" spans="2:2" x14ac:dyDescent="0.25">
      <c r="B1154">
        <f>COUNTIF('Deal Detail'!A1164:A11114,A1154)</f>
        <v>0</v>
      </c>
    </row>
    <row r="1155" spans="2:2" x14ac:dyDescent="0.25">
      <c r="B1155">
        <f>COUNTIF('Deal Detail'!A1165:A11115,A1155)</f>
        <v>0</v>
      </c>
    </row>
    <row r="1156" spans="2:2" x14ac:dyDescent="0.25">
      <c r="B1156">
        <f>COUNTIF('Deal Detail'!A1166:A11116,A1156)</f>
        <v>0</v>
      </c>
    </row>
    <row r="1157" spans="2:2" x14ac:dyDescent="0.25">
      <c r="B1157">
        <f>COUNTIF('Deal Detail'!A1167:A11117,A1157)</f>
        <v>0</v>
      </c>
    </row>
    <row r="1158" spans="2:2" x14ac:dyDescent="0.25">
      <c r="B1158">
        <f>COUNTIF('Deal Detail'!A1168:A11118,A1158)</f>
        <v>0</v>
      </c>
    </row>
    <row r="1159" spans="2:2" x14ac:dyDescent="0.25">
      <c r="B1159">
        <f>COUNTIF('Deal Detail'!A1169:A11119,A1159)</f>
        <v>0</v>
      </c>
    </row>
    <row r="1160" spans="2:2" x14ac:dyDescent="0.25">
      <c r="B1160">
        <f>COUNTIF('Deal Detail'!A1170:A11120,A1160)</f>
        <v>0</v>
      </c>
    </row>
    <row r="1161" spans="2:2" x14ac:dyDescent="0.25">
      <c r="B1161">
        <f>COUNTIF('Deal Detail'!A1171:A11121,A1161)</f>
        <v>0</v>
      </c>
    </row>
    <row r="1162" spans="2:2" x14ac:dyDescent="0.25">
      <c r="B1162">
        <f>COUNTIF('Deal Detail'!A1172:A11122,A1162)</f>
        <v>0</v>
      </c>
    </row>
    <row r="1163" spans="2:2" x14ac:dyDescent="0.25">
      <c r="B1163">
        <f>COUNTIF('Deal Detail'!A1173:A11123,A1163)</f>
        <v>0</v>
      </c>
    </row>
    <row r="1164" spans="2:2" x14ac:dyDescent="0.25">
      <c r="B1164">
        <f>COUNTIF('Deal Detail'!A1174:A11124,A1164)</f>
        <v>0</v>
      </c>
    </row>
    <row r="1165" spans="2:2" x14ac:dyDescent="0.25">
      <c r="B1165">
        <f>COUNTIF('Deal Detail'!A1175:A11125,A1165)</f>
        <v>0</v>
      </c>
    </row>
    <row r="1166" spans="2:2" x14ac:dyDescent="0.25">
      <c r="B1166">
        <f>COUNTIF('Deal Detail'!A1176:A11126,A1166)</f>
        <v>0</v>
      </c>
    </row>
    <row r="1167" spans="2:2" x14ac:dyDescent="0.25">
      <c r="B1167">
        <f>COUNTIF('Deal Detail'!A1177:A11127,A1167)</f>
        <v>0</v>
      </c>
    </row>
    <row r="1168" spans="2:2" x14ac:dyDescent="0.25">
      <c r="B1168">
        <f>COUNTIF('Deal Detail'!A1178:A11128,A1168)</f>
        <v>0</v>
      </c>
    </row>
    <row r="1169" spans="2:2" x14ac:dyDescent="0.25">
      <c r="B1169">
        <f>COUNTIF('Deal Detail'!A1179:A11129,A1169)</f>
        <v>0</v>
      </c>
    </row>
    <row r="1170" spans="2:2" x14ac:dyDescent="0.25">
      <c r="B1170">
        <f>COUNTIF('Deal Detail'!A1180:A11130,A1170)</f>
        <v>0</v>
      </c>
    </row>
    <row r="1171" spans="2:2" x14ac:dyDescent="0.25">
      <c r="B1171">
        <f>COUNTIF('Deal Detail'!A1181:A11131,A1171)</f>
        <v>0</v>
      </c>
    </row>
    <row r="1172" spans="2:2" x14ac:dyDescent="0.25">
      <c r="B1172">
        <f>COUNTIF('Deal Detail'!A1182:A11132,A1172)</f>
        <v>0</v>
      </c>
    </row>
    <row r="1173" spans="2:2" x14ac:dyDescent="0.25">
      <c r="B1173">
        <f>COUNTIF('Deal Detail'!A1183:A11133,A1173)</f>
        <v>0</v>
      </c>
    </row>
    <row r="1174" spans="2:2" x14ac:dyDescent="0.25">
      <c r="B1174">
        <f>COUNTIF('Deal Detail'!A1184:A11134,A1174)</f>
        <v>0</v>
      </c>
    </row>
    <row r="1175" spans="2:2" x14ac:dyDescent="0.25">
      <c r="B1175">
        <f>COUNTIF('Deal Detail'!A1185:A11135,A1175)</f>
        <v>0</v>
      </c>
    </row>
    <row r="1176" spans="2:2" x14ac:dyDescent="0.25">
      <c r="B1176">
        <f>COUNTIF('Deal Detail'!A1186:A11136,A1176)</f>
        <v>0</v>
      </c>
    </row>
    <row r="1177" spans="2:2" x14ac:dyDescent="0.25">
      <c r="B1177">
        <f>COUNTIF('Deal Detail'!A1187:A11137,A1177)</f>
        <v>0</v>
      </c>
    </row>
    <row r="1178" spans="2:2" x14ac:dyDescent="0.25">
      <c r="B1178">
        <f>COUNTIF('Deal Detail'!A1188:A11138,A1178)</f>
        <v>0</v>
      </c>
    </row>
    <row r="1179" spans="2:2" x14ac:dyDescent="0.25">
      <c r="B1179">
        <f>COUNTIF('Deal Detail'!A1189:A11139,A1179)</f>
        <v>0</v>
      </c>
    </row>
    <row r="1180" spans="2:2" x14ac:dyDescent="0.25">
      <c r="B1180">
        <f>COUNTIF('Deal Detail'!A1190:A11140,A1180)</f>
        <v>0</v>
      </c>
    </row>
    <row r="1181" spans="2:2" x14ac:dyDescent="0.25">
      <c r="B1181">
        <f>COUNTIF('Deal Detail'!A1191:A11141,A1181)</f>
        <v>0</v>
      </c>
    </row>
    <row r="1182" spans="2:2" x14ac:dyDescent="0.25">
      <c r="B1182">
        <f>COUNTIF('Deal Detail'!A1192:A11142,A1182)</f>
        <v>0</v>
      </c>
    </row>
    <row r="1183" spans="2:2" x14ac:dyDescent="0.25">
      <c r="B1183">
        <f>COUNTIF('Deal Detail'!A1193:A11143,A1183)</f>
        <v>0</v>
      </c>
    </row>
    <row r="1184" spans="2:2" x14ac:dyDescent="0.25">
      <c r="B1184">
        <f>COUNTIF('Deal Detail'!A1194:A11144,A1184)</f>
        <v>0</v>
      </c>
    </row>
    <row r="1185" spans="2:2" x14ac:dyDescent="0.25">
      <c r="B1185">
        <f>COUNTIF('Deal Detail'!A1195:A11145,A1185)</f>
        <v>0</v>
      </c>
    </row>
    <row r="1186" spans="2:2" x14ac:dyDescent="0.25">
      <c r="B1186">
        <f>COUNTIF('Deal Detail'!A1196:A11146,A1186)</f>
        <v>0</v>
      </c>
    </row>
    <row r="1187" spans="2:2" x14ac:dyDescent="0.25">
      <c r="B1187">
        <f>COUNTIF('Deal Detail'!A1197:A11147,A1187)</f>
        <v>0</v>
      </c>
    </row>
    <row r="1188" spans="2:2" x14ac:dyDescent="0.25">
      <c r="B1188">
        <f>COUNTIF('Deal Detail'!A1198:A11148,A1188)</f>
        <v>0</v>
      </c>
    </row>
    <row r="1189" spans="2:2" x14ac:dyDescent="0.25">
      <c r="B1189">
        <f>COUNTIF('Deal Detail'!A1199:A11149,A1189)</f>
        <v>0</v>
      </c>
    </row>
    <row r="1190" spans="2:2" x14ac:dyDescent="0.25">
      <c r="B1190">
        <f>COUNTIF('Deal Detail'!A1200:A11150,A1190)</f>
        <v>0</v>
      </c>
    </row>
    <row r="1191" spans="2:2" x14ac:dyDescent="0.25">
      <c r="B1191">
        <f>COUNTIF('Deal Detail'!A1201:A11151,A1191)</f>
        <v>0</v>
      </c>
    </row>
    <row r="1192" spans="2:2" x14ac:dyDescent="0.25">
      <c r="B1192">
        <f>COUNTIF('Deal Detail'!A1202:A11152,A1192)</f>
        <v>0</v>
      </c>
    </row>
    <row r="1193" spans="2:2" x14ac:dyDescent="0.25">
      <c r="B1193">
        <f>COUNTIF('Deal Detail'!A1203:A11153,A1193)</f>
        <v>0</v>
      </c>
    </row>
    <row r="1194" spans="2:2" x14ac:dyDescent="0.25">
      <c r="B1194">
        <f>COUNTIF('Deal Detail'!A1204:A11154,A1194)</f>
        <v>0</v>
      </c>
    </row>
    <row r="1195" spans="2:2" x14ac:dyDescent="0.25">
      <c r="B1195">
        <f>COUNTIF('Deal Detail'!A1205:A11155,A1195)</f>
        <v>0</v>
      </c>
    </row>
    <row r="1196" spans="2:2" x14ac:dyDescent="0.25">
      <c r="B1196">
        <f>COUNTIF('Deal Detail'!A1206:A11156,A1196)</f>
        <v>0</v>
      </c>
    </row>
    <row r="1197" spans="2:2" x14ac:dyDescent="0.25">
      <c r="B1197">
        <f>COUNTIF('Deal Detail'!A1207:A11157,A1197)</f>
        <v>0</v>
      </c>
    </row>
    <row r="1198" spans="2:2" x14ac:dyDescent="0.25">
      <c r="B1198">
        <f>COUNTIF('Deal Detail'!A1208:A11158,A1198)</f>
        <v>0</v>
      </c>
    </row>
    <row r="1199" spans="2:2" x14ac:dyDescent="0.25">
      <c r="B1199">
        <f>COUNTIF('Deal Detail'!A1209:A11159,A1199)</f>
        <v>0</v>
      </c>
    </row>
    <row r="1200" spans="2:2" x14ac:dyDescent="0.25">
      <c r="B1200">
        <f>COUNTIF('Deal Detail'!A1210:A11160,A1200)</f>
        <v>0</v>
      </c>
    </row>
    <row r="1201" spans="2:2" x14ac:dyDescent="0.25">
      <c r="B1201">
        <f>COUNTIF('Deal Detail'!A1211:A11161,A1201)</f>
        <v>0</v>
      </c>
    </row>
    <row r="1202" spans="2:2" x14ac:dyDescent="0.25">
      <c r="B1202">
        <f>COUNTIF('Deal Detail'!A1212:A11162,A1202)</f>
        <v>0</v>
      </c>
    </row>
    <row r="1203" spans="2:2" x14ac:dyDescent="0.25">
      <c r="B1203">
        <f>COUNTIF('Deal Detail'!A1213:A11163,A1203)</f>
        <v>0</v>
      </c>
    </row>
    <row r="1204" spans="2:2" x14ac:dyDescent="0.25">
      <c r="B1204">
        <f>COUNTIF('Deal Detail'!A1214:A11164,A1204)</f>
        <v>0</v>
      </c>
    </row>
    <row r="1205" spans="2:2" x14ac:dyDescent="0.25">
      <c r="B1205">
        <f>COUNTIF('Deal Detail'!A1215:A11165,A1205)</f>
        <v>0</v>
      </c>
    </row>
    <row r="1206" spans="2:2" x14ac:dyDescent="0.25">
      <c r="B1206">
        <f>COUNTIF('Deal Detail'!A1216:A11166,A1206)</f>
        <v>0</v>
      </c>
    </row>
    <row r="1207" spans="2:2" x14ac:dyDescent="0.25">
      <c r="B1207">
        <f>COUNTIF('Deal Detail'!A1217:A11167,A1207)</f>
        <v>0</v>
      </c>
    </row>
    <row r="1208" spans="2:2" x14ac:dyDescent="0.25">
      <c r="B1208">
        <f>COUNTIF('Deal Detail'!A1218:A11168,A1208)</f>
        <v>0</v>
      </c>
    </row>
    <row r="1209" spans="2:2" x14ac:dyDescent="0.25">
      <c r="B1209">
        <f>COUNTIF('Deal Detail'!A1219:A11169,A1209)</f>
        <v>0</v>
      </c>
    </row>
    <row r="1210" spans="2:2" x14ac:dyDescent="0.25">
      <c r="B1210">
        <f>COUNTIF('Deal Detail'!A1220:A11170,A1210)</f>
        <v>0</v>
      </c>
    </row>
    <row r="1211" spans="2:2" x14ac:dyDescent="0.25">
      <c r="B1211">
        <f>COUNTIF('Deal Detail'!A1221:A11171,A1211)</f>
        <v>0</v>
      </c>
    </row>
    <row r="1212" spans="2:2" x14ac:dyDescent="0.25">
      <c r="B1212">
        <f>COUNTIF('Deal Detail'!A1222:A11172,A1212)</f>
        <v>0</v>
      </c>
    </row>
    <row r="1213" spans="2:2" x14ac:dyDescent="0.25">
      <c r="B1213">
        <f>COUNTIF('Deal Detail'!A1223:A11173,A1213)</f>
        <v>0</v>
      </c>
    </row>
    <row r="1214" spans="2:2" x14ac:dyDescent="0.25">
      <c r="B1214">
        <f>COUNTIF('Deal Detail'!A1224:A11174,A1214)</f>
        <v>0</v>
      </c>
    </row>
    <row r="1215" spans="2:2" x14ac:dyDescent="0.25">
      <c r="B1215">
        <f>COUNTIF('Deal Detail'!A1225:A11175,A1215)</f>
        <v>0</v>
      </c>
    </row>
    <row r="1216" spans="2:2" x14ac:dyDescent="0.25">
      <c r="B1216">
        <f>COUNTIF('Deal Detail'!A1226:A11176,A1216)</f>
        <v>0</v>
      </c>
    </row>
    <row r="1217" spans="2:2" x14ac:dyDescent="0.25">
      <c r="B1217">
        <f>COUNTIF('Deal Detail'!A1227:A11177,A1217)</f>
        <v>0</v>
      </c>
    </row>
    <row r="1218" spans="2:2" x14ac:dyDescent="0.25">
      <c r="B1218">
        <f>COUNTIF('Deal Detail'!A1228:A11178,A1218)</f>
        <v>0</v>
      </c>
    </row>
    <row r="1219" spans="2:2" x14ac:dyDescent="0.25">
      <c r="B1219">
        <f>COUNTIF('Deal Detail'!A1229:A11179,A1219)</f>
        <v>0</v>
      </c>
    </row>
    <row r="1220" spans="2:2" x14ac:dyDescent="0.25">
      <c r="B1220">
        <f>COUNTIF('Deal Detail'!A1230:A11180,A1220)</f>
        <v>0</v>
      </c>
    </row>
    <row r="1221" spans="2:2" x14ac:dyDescent="0.25">
      <c r="B1221">
        <f>COUNTIF('Deal Detail'!A1231:A11181,A1221)</f>
        <v>0</v>
      </c>
    </row>
    <row r="1222" spans="2:2" x14ac:dyDescent="0.25">
      <c r="B1222">
        <f>COUNTIF('Deal Detail'!A1232:A11182,A1222)</f>
        <v>0</v>
      </c>
    </row>
    <row r="1223" spans="2:2" x14ac:dyDescent="0.25">
      <c r="B1223">
        <f>COUNTIF('Deal Detail'!A1233:A11183,A1223)</f>
        <v>0</v>
      </c>
    </row>
    <row r="1224" spans="2:2" x14ac:dyDescent="0.25">
      <c r="B1224">
        <f>COUNTIF('Deal Detail'!A1234:A11184,A1224)</f>
        <v>0</v>
      </c>
    </row>
    <row r="1225" spans="2:2" x14ac:dyDescent="0.25">
      <c r="B1225">
        <f>COUNTIF('Deal Detail'!A1235:A11185,A1225)</f>
        <v>0</v>
      </c>
    </row>
    <row r="1226" spans="2:2" x14ac:dyDescent="0.25">
      <c r="B1226">
        <f>COUNTIF('Deal Detail'!A1236:A11186,A1226)</f>
        <v>0</v>
      </c>
    </row>
    <row r="1227" spans="2:2" x14ac:dyDescent="0.25">
      <c r="B1227">
        <f>COUNTIF('Deal Detail'!A1237:A11187,A1227)</f>
        <v>0</v>
      </c>
    </row>
    <row r="1228" spans="2:2" x14ac:dyDescent="0.25">
      <c r="B1228">
        <f>COUNTIF('Deal Detail'!A1238:A11188,A1228)</f>
        <v>0</v>
      </c>
    </row>
    <row r="1229" spans="2:2" x14ac:dyDescent="0.25">
      <c r="B1229">
        <f>COUNTIF('Deal Detail'!A1239:A11189,A1229)</f>
        <v>0</v>
      </c>
    </row>
    <row r="1230" spans="2:2" x14ac:dyDescent="0.25">
      <c r="B1230">
        <f>COUNTIF('Deal Detail'!A1240:A11190,A1230)</f>
        <v>0</v>
      </c>
    </row>
    <row r="1231" spans="2:2" x14ac:dyDescent="0.25">
      <c r="B1231">
        <f>COUNTIF('Deal Detail'!A1241:A11191,A1231)</f>
        <v>0</v>
      </c>
    </row>
    <row r="1232" spans="2:2" x14ac:dyDescent="0.25">
      <c r="B1232">
        <f>COUNTIF('Deal Detail'!A1242:A11192,A1232)</f>
        <v>0</v>
      </c>
    </row>
    <row r="1233" spans="2:2" x14ac:dyDescent="0.25">
      <c r="B1233">
        <f>COUNTIF('Deal Detail'!A1243:A11193,A1233)</f>
        <v>0</v>
      </c>
    </row>
    <row r="1234" spans="2:2" x14ac:dyDescent="0.25">
      <c r="B1234">
        <f>COUNTIF('Deal Detail'!A1244:A11194,A1234)</f>
        <v>0</v>
      </c>
    </row>
    <row r="1235" spans="2:2" x14ac:dyDescent="0.25">
      <c r="B1235">
        <f>COUNTIF('Deal Detail'!A1245:A11195,A1235)</f>
        <v>0</v>
      </c>
    </row>
    <row r="1236" spans="2:2" x14ac:dyDescent="0.25">
      <c r="B1236">
        <f>COUNTIF('Deal Detail'!A1246:A11196,A1236)</f>
        <v>0</v>
      </c>
    </row>
    <row r="1237" spans="2:2" x14ac:dyDescent="0.25">
      <c r="B1237">
        <f>COUNTIF('Deal Detail'!A1247:A11197,A1237)</f>
        <v>0</v>
      </c>
    </row>
    <row r="1238" spans="2:2" x14ac:dyDescent="0.25">
      <c r="B1238">
        <f>COUNTIF('Deal Detail'!A1248:A11198,A1238)</f>
        <v>0</v>
      </c>
    </row>
    <row r="1239" spans="2:2" x14ac:dyDescent="0.25">
      <c r="B1239">
        <f>COUNTIF('Deal Detail'!A1249:A11199,A1239)</f>
        <v>0</v>
      </c>
    </row>
    <row r="1240" spans="2:2" x14ac:dyDescent="0.25">
      <c r="B1240">
        <f>COUNTIF('Deal Detail'!A1250:A11200,A1240)</f>
        <v>0</v>
      </c>
    </row>
    <row r="1241" spans="2:2" x14ac:dyDescent="0.25">
      <c r="B1241">
        <f>COUNTIF('Deal Detail'!A1251:A11201,A1241)</f>
        <v>0</v>
      </c>
    </row>
    <row r="1242" spans="2:2" x14ac:dyDescent="0.25">
      <c r="B1242">
        <f>COUNTIF('Deal Detail'!A1252:A11202,A1242)</f>
        <v>0</v>
      </c>
    </row>
    <row r="1243" spans="2:2" x14ac:dyDescent="0.25">
      <c r="B1243">
        <f>COUNTIF('Deal Detail'!A1253:A11203,A1243)</f>
        <v>0</v>
      </c>
    </row>
    <row r="1244" spans="2:2" x14ac:dyDescent="0.25">
      <c r="B1244">
        <f>COUNTIF('Deal Detail'!A1254:A11204,A1244)</f>
        <v>0</v>
      </c>
    </row>
    <row r="1245" spans="2:2" x14ac:dyDescent="0.25">
      <c r="B1245">
        <f>COUNTIF('Deal Detail'!A1255:A11205,A1245)</f>
        <v>0</v>
      </c>
    </row>
    <row r="1246" spans="2:2" x14ac:dyDescent="0.25">
      <c r="B1246">
        <f>COUNTIF('Deal Detail'!A1256:A11206,A1246)</f>
        <v>0</v>
      </c>
    </row>
    <row r="1247" spans="2:2" x14ac:dyDescent="0.25">
      <c r="B1247">
        <f>COUNTIF('Deal Detail'!A1257:A11207,A1247)</f>
        <v>0</v>
      </c>
    </row>
    <row r="1248" spans="2:2" x14ac:dyDescent="0.25">
      <c r="B1248">
        <f>COUNTIF('Deal Detail'!A1258:A11208,A1248)</f>
        <v>0</v>
      </c>
    </row>
    <row r="1249" spans="2:2" x14ac:dyDescent="0.25">
      <c r="B1249">
        <f>COUNTIF('Deal Detail'!A1259:A11209,A1249)</f>
        <v>0</v>
      </c>
    </row>
    <row r="1250" spans="2:2" x14ac:dyDescent="0.25">
      <c r="B1250">
        <f>COUNTIF('Deal Detail'!A1260:A11210,A1250)</f>
        <v>0</v>
      </c>
    </row>
    <row r="1251" spans="2:2" x14ac:dyDescent="0.25">
      <c r="B1251">
        <f>COUNTIF('Deal Detail'!A1261:A11211,A1251)</f>
        <v>0</v>
      </c>
    </row>
    <row r="1252" spans="2:2" x14ac:dyDescent="0.25">
      <c r="B1252">
        <f>COUNTIF('Deal Detail'!A1262:A11212,A1252)</f>
        <v>0</v>
      </c>
    </row>
    <row r="1253" spans="2:2" x14ac:dyDescent="0.25">
      <c r="B1253">
        <f>COUNTIF('Deal Detail'!A1263:A11213,A1253)</f>
        <v>0</v>
      </c>
    </row>
    <row r="1254" spans="2:2" x14ac:dyDescent="0.25">
      <c r="B1254">
        <f>COUNTIF('Deal Detail'!A1264:A11214,A1254)</f>
        <v>0</v>
      </c>
    </row>
    <row r="1255" spans="2:2" x14ac:dyDescent="0.25">
      <c r="B1255">
        <f>COUNTIF('Deal Detail'!A1265:A11215,A1255)</f>
        <v>0</v>
      </c>
    </row>
    <row r="1256" spans="2:2" x14ac:dyDescent="0.25">
      <c r="B1256">
        <f>COUNTIF('Deal Detail'!A1266:A11216,A1256)</f>
        <v>0</v>
      </c>
    </row>
    <row r="1257" spans="2:2" x14ac:dyDescent="0.25">
      <c r="B1257">
        <f>COUNTIF('Deal Detail'!A1267:A11217,A1257)</f>
        <v>0</v>
      </c>
    </row>
    <row r="1258" spans="2:2" x14ac:dyDescent="0.25">
      <c r="B1258">
        <f>COUNTIF('Deal Detail'!A1268:A11218,A1258)</f>
        <v>0</v>
      </c>
    </row>
    <row r="1259" spans="2:2" x14ac:dyDescent="0.25">
      <c r="B1259">
        <f>COUNTIF('Deal Detail'!A1269:A11219,A1259)</f>
        <v>0</v>
      </c>
    </row>
    <row r="1260" spans="2:2" x14ac:dyDescent="0.25">
      <c r="B1260">
        <f>COUNTIF('Deal Detail'!A1270:A11220,A1260)</f>
        <v>0</v>
      </c>
    </row>
    <row r="1261" spans="2:2" x14ac:dyDescent="0.25">
      <c r="B1261">
        <f>COUNTIF('Deal Detail'!A1271:A11221,A1261)</f>
        <v>0</v>
      </c>
    </row>
    <row r="1262" spans="2:2" x14ac:dyDescent="0.25">
      <c r="B1262">
        <f>COUNTIF('Deal Detail'!A1272:A11222,A1262)</f>
        <v>0</v>
      </c>
    </row>
    <row r="1263" spans="2:2" x14ac:dyDescent="0.25">
      <c r="B1263">
        <f>COUNTIF('Deal Detail'!A1273:A11223,A1263)</f>
        <v>0</v>
      </c>
    </row>
    <row r="1264" spans="2:2" x14ac:dyDescent="0.25">
      <c r="B1264">
        <f>COUNTIF('Deal Detail'!A1274:A11224,A1264)</f>
        <v>0</v>
      </c>
    </row>
    <row r="1265" spans="2:2" x14ac:dyDescent="0.25">
      <c r="B1265">
        <f>COUNTIF('Deal Detail'!A1275:A11225,A1265)</f>
        <v>0</v>
      </c>
    </row>
    <row r="1266" spans="2:2" x14ac:dyDescent="0.25">
      <c r="B1266">
        <f>COUNTIF('Deal Detail'!A1276:A11226,A1266)</f>
        <v>0</v>
      </c>
    </row>
    <row r="1267" spans="2:2" x14ac:dyDescent="0.25">
      <c r="B1267">
        <f>COUNTIF('Deal Detail'!A1277:A11227,A1267)</f>
        <v>0</v>
      </c>
    </row>
    <row r="1268" spans="2:2" x14ac:dyDescent="0.25">
      <c r="B1268">
        <f>COUNTIF('Deal Detail'!A1278:A11228,A1268)</f>
        <v>0</v>
      </c>
    </row>
    <row r="1269" spans="2:2" x14ac:dyDescent="0.25">
      <c r="B1269">
        <f>COUNTIF('Deal Detail'!A1279:A11229,A1269)</f>
        <v>0</v>
      </c>
    </row>
    <row r="1270" spans="2:2" x14ac:dyDescent="0.25">
      <c r="B1270">
        <f>COUNTIF('Deal Detail'!A1280:A11230,A1270)</f>
        <v>0</v>
      </c>
    </row>
    <row r="1271" spans="2:2" x14ac:dyDescent="0.25">
      <c r="B1271">
        <f>COUNTIF('Deal Detail'!A1281:A11231,A1271)</f>
        <v>0</v>
      </c>
    </row>
    <row r="1272" spans="2:2" x14ac:dyDescent="0.25">
      <c r="B1272">
        <f>COUNTIF('Deal Detail'!A1282:A11232,A1272)</f>
        <v>0</v>
      </c>
    </row>
    <row r="1273" spans="2:2" x14ac:dyDescent="0.25">
      <c r="B1273">
        <f>COUNTIF('Deal Detail'!A1283:A11233,A1273)</f>
        <v>0</v>
      </c>
    </row>
    <row r="1274" spans="2:2" x14ac:dyDescent="0.25">
      <c r="B1274">
        <f>COUNTIF('Deal Detail'!A1284:A11234,A1274)</f>
        <v>0</v>
      </c>
    </row>
    <row r="1275" spans="2:2" x14ac:dyDescent="0.25">
      <c r="B1275">
        <f>COUNTIF('Deal Detail'!A1285:A11235,A1275)</f>
        <v>0</v>
      </c>
    </row>
    <row r="1276" spans="2:2" x14ac:dyDescent="0.25">
      <c r="B1276">
        <f>COUNTIF('Deal Detail'!A1286:A11236,A1276)</f>
        <v>0</v>
      </c>
    </row>
    <row r="1277" spans="2:2" x14ac:dyDescent="0.25">
      <c r="B1277">
        <f>COUNTIF('Deal Detail'!A1287:A11237,A1277)</f>
        <v>0</v>
      </c>
    </row>
    <row r="1278" spans="2:2" x14ac:dyDescent="0.25">
      <c r="B1278">
        <f>COUNTIF('Deal Detail'!A1288:A11238,A1278)</f>
        <v>0</v>
      </c>
    </row>
    <row r="1279" spans="2:2" x14ac:dyDescent="0.25">
      <c r="B1279">
        <f>COUNTIF('Deal Detail'!A1289:A11239,A1279)</f>
        <v>0</v>
      </c>
    </row>
    <row r="1280" spans="2:2" x14ac:dyDescent="0.25">
      <c r="B1280">
        <f>COUNTIF('Deal Detail'!A1290:A11240,A1280)</f>
        <v>0</v>
      </c>
    </row>
    <row r="1281" spans="2:2" x14ac:dyDescent="0.25">
      <c r="B1281">
        <f>COUNTIF('Deal Detail'!A1291:A11241,A1281)</f>
        <v>0</v>
      </c>
    </row>
    <row r="1282" spans="2:2" x14ac:dyDescent="0.25">
      <c r="B1282">
        <f>COUNTIF('Deal Detail'!A1292:A11242,A1282)</f>
        <v>0</v>
      </c>
    </row>
    <row r="1283" spans="2:2" x14ac:dyDescent="0.25">
      <c r="B1283">
        <f>COUNTIF('Deal Detail'!A1293:A11243,A1283)</f>
        <v>0</v>
      </c>
    </row>
    <row r="1284" spans="2:2" x14ac:dyDescent="0.25">
      <c r="B1284">
        <f>COUNTIF('Deal Detail'!A1294:A11244,A1284)</f>
        <v>0</v>
      </c>
    </row>
    <row r="1285" spans="2:2" x14ac:dyDescent="0.25">
      <c r="B1285">
        <f>COUNTIF('Deal Detail'!A1295:A11245,A1285)</f>
        <v>0</v>
      </c>
    </row>
    <row r="1286" spans="2:2" x14ac:dyDescent="0.25">
      <c r="B1286">
        <f>COUNTIF('Deal Detail'!A1296:A11246,A1286)</f>
        <v>0</v>
      </c>
    </row>
    <row r="1287" spans="2:2" x14ac:dyDescent="0.25">
      <c r="B1287">
        <f>COUNTIF('Deal Detail'!A1297:A11247,A1287)</f>
        <v>0</v>
      </c>
    </row>
    <row r="1288" spans="2:2" x14ac:dyDescent="0.25">
      <c r="B1288">
        <f>COUNTIF('Deal Detail'!A1298:A11248,A1288)</f>
        <v>0</v>
      </c>
    </row>
    <row r="1289" spans="2:2" x14ac:dyDescent="0.25">
      <c r="B1289">
        <f>COUNTIF('Deal Detail'!A1299:A11249,A1289)</f>
        <v>0</v>
      </c>
    </row>
    <row r="1290" spans="2:2" x14ac:dyDescent="0.25">
      <c r="B1290">
        <f>COUNTIF('Deal Detail'!A1300:A11250,A1290)</f>
        <v>0</v>
      </c>
    </row>
    <row r="1291" spans="2:2" x14ac:dyDescent="0.25">
      <c r="B1291">
        <f>COUNTIF('Deal Detail'!A1301:A11251,A1291)</f>
        <v>0</v>
      </c>
    </row>
    <row r="1292" spans="2:2" x14ac:dyDescent="0.25">
      <c r="B1292">
        <f>COUNTIF('Deal Detail'!A1302:A11252,A1292)</f>
        <v>0</v>
      </c>
    </row>
    <row r="1293" spans="2:2" x14ac:dyDescent="0.25">
      <c r="B1293">
        <f>COUNTIF('Deal Detail'!A1303:A11253,A1293)</f>
        <v>0</v>
      </c>
    </row>
    <row r="1294" spans="2:2" x14ac:dyDescent="0.25">
      <c r="B1294">
        <f>COUNTIF('Deal Detail'!A1304:A11254,A1294)</f>
        <v>0</v>
      </c>
    </row>
    <row r="1295" spans="2:2" x14ac:dyDescent="0.25">
      <c r="B1295">
        <f>COUNTIF('Deal Detail'!A1305:A11255,A1295)</f>
        <v>0</v>
      </c>
    </row>
    <row r="1296" spans="2:2" x14ac:dyDescent="0.25">
      <c r="B1296">
        <f>COUNTIF('Deal Detail'!A1306:A11256,A1296)</f>
        <v>0</v>
      </c>
    </row>
    <row r="1297" spans="2:2" x14ac:dyDescent="0.25">
      <c r="B1297">
        <f>COUNTIF('Deal Detail'!A1307:A11257,A1297)</f>
        <v>0</v>
      </c>
    </row>
    <row r="1298" spans="2:2" x14ac:dyDescent="0.25">
      <c r="B1298">
        <f>COUNTIF('Deal Detail'!A1308:A11258,A1298)</f>
        <v>0</v>
      </c>
    </row>
    <row r="1299" spans="2:2" x14ac:dyDescent="0.25">
      <c r="B1299">
        <f>COUNTIF('Deal Detail'!A1309:A11259,A1299)</f>
        <v>0</v>
      </c>
    </row>
    <row r="1300" spans="2:2" x14ac:dyDescent="0.25">
      <c r="B1300">
        <f>COUNTIF('Deal Detail'!A1310:A11260,A1300)</f>
        <v>0</v>
      </c>
    </row>
    <row r="1301" spans="2:2" x14ac:dyDescent="0.25">
      <c r="B1301">
        <f>COUNTIF('Deal Detail'!A1311:A11261,A1301)</f>
        <v>0</v>
      </c>
    </row>
    <row r="1302" spans="2:2" x14ac:dyDescent="0.25">
      <c r="B1302">
        <f>COUNTIF('Deal Detail'!A1312:A11262,A1302)</f>
        <v>0</v>
      </c>
    </row>
    <row r="1303" spans="2:2" x14ac:dyDescent="0.25">
      <c r="B1303">
        <f>COUNTIF('Deal Detail'!A1313:A11263,A1303)</f>
        <v>0</v>
      </c>
    </row>
    <row r="1304" spans="2:2" x14ac:dyDescent="0.25">
      <c r="B1304">
        <f>COUNTIF('Deal Detail'!A1314:A11264,A1304)</f>
        <v>0</v>
      </c>
    </row>
    <row r="1305" spans="2:2" x14ac:dyDescent="0.25">
      <c r="B1305">
        <f>COUNTIF('Deal Detail'!A1315:A11265,A1305)</f>
        <v>0</v>
      </c>
    </row>
    <row r="1306" spans="2:2" x14ac:dyDescent="0.25">
      <c r="B1306">
        <f>COUNTIF('Deal Detail'!A1316:A11266,A1306)</f>
        <v>0</v>
      </c>
    </row>
    <row r="1307" spans="2:2" x14ac:dyDescent="0.25">
      <c r="B1307">
        <f>COUNTIF('Deal Detail'!A1317:A11267,A1307)</f>
        <v>0</v>
      </c>
    </row>
    <row r="1308" spans="2:2" x14ac:dyDescent="0.25">
      <c r="B1308">
        <f>COUNTIF('Deal Detail'!A1318:A11268,A1308)</f>
        <v>0</v>
      </c>
    </row>
    <row r="1309" spans="2:2" x14ac:dyDescent="0.25">
      <c r="B1309">
        <f>COUNTIF('Deal Detail'!A1319:A11269,A1309)</f>
        <v>0</v>
      </c>
    </row>
    <row r="1310" spans="2:2" x14ac:dyDescent="0.25">
      <c r="B1310">
        <f>COUNTIF('Deal Detail'!A1320:A11270,A1310)</f>
        <v>0</v>
      </c>
    </row>
    <row r="1311" spans="2:2" x14ac:dyDescent="0.25">
      <c r="B1311">
        <f>COUNTIF('Deal Detail'!A1321:A11271,A1311)</f>
        <v>0</v>
      </c>
    </row>
    <row r="1312" spans="2:2" x14ac:dyDescent="0.25">
      <c r="B1312">
        <f>COUNTIF('Deal Detail'!A1322:A11272,A1312)</f>
        <v>0</v>
      </c>
    </row>
    <row r="1313" spans="2:2" x14ac:dyDescent="0.25">
      <c r="B1313">
        <f>COUNTIF('Deal Detail'!A1323:A11273,A1313)</f>
        <v>0</v>
      </c>
    </row>
    <row r="1314" spans="2:2" x14ac:dyDescent="0.25">
      <c r="B1314">
        <f>COUNTIF('Deal Detail'!A1324:A11274,A1314)</f>
        <v>0</v>
      </c>
    </row>
    <row r="1315" spans="2:2" x14ac:dyDescent="0.25">
      <c r="B1315">
        <f>COUNTIF('Deal Detail'!A1325:A11275,A1315)</f>
        <v>0</v>
      </c>
    </row>
    <row r="1316" spans="2:2" x14ac:dyDescent="0.25">
      <c r="B1316">
        <f>COUNTIF('Deal Detail'!A1326:A11276,A1316)</f>
        <v>0</v>
      </c>
    </row>
    <row r="1317" spans="2:2" x14ac:dyDescent="0.25">
      <c r="B1317">
        <f>COUNTIF('Deal Detail'!A1327:A11277,A1317)</f>
        <v>0</v>
      </c>
    </row>
    <row r="1318" spans="2:2" x14ac:dyDescent="0.25">
      <c r="B1318">
        <f>COUNTIF('Deal Detail'!A1328:A11278,A1318)</f>
        <v>0</v>
      </c>
    </row>
    <row r="1319" spans="2:2" x14ac:dyDescent="0.25">
      <c r="B1319">
        <f>COUNTIF('Deal Detail'!A1329:A11279,A1319)</f>
        <v>0</v>
      </c>
    </row>
    <row r="1320" spans="2:2" x14ac:dyDescent="0.25">
      <c r="B1320">
        <f>COUNTIF('Deal Detail'!A1330:A11280,A1320)</f>
        <v>0</v>
      </c>
    </row>
    <row r="1321" spans="2:2" x14ac:dyDescent="0.25">
      <c r="B1321">
        <f>COUNTIF('Deal Detail'!A1331:A11281,A1321)</f>
        <v>0</v>
      </c>
    </row>
    <row r="1322" spans="2:2" x14ac:dyDescent="0.25">
      <c r="B1322">
        <f>COUNTIF('Deal Detail'!A1332:A11282,A1322)</f>
        <v>0</v>
      </c>
    </row>
    <row r="1323" spans="2:2" x14ac:dyDescent="0.25">
      <c r="B1323">
        <f>COUNTIF('Deal Detail'!A1333:A11283,A1323)</f>
        <v>0</v>
      </c>
    </row>
    <row r="1324" spans="2:2" x14ac:dyDescent="0.25">
      <c r="B1324">
        <f>COUNTIF('Deal Detail'!A1334:A11284,A1324)</f>
        <v>0</v>
      </c>
    </row>
    <row r="1325" spans="2:2" x14ac:dyDescent="0.25">
      <c r="B1325">
        <f>COUNTIF('Deal Detail'!A1335:A11285,A1325)</f>
        <v>0</v>
      </c>
    </row>
    <row r="1326" spans="2:2" x14ac:dyDescent="0.25">
      <c r="B1326">
        <f>COUNTIF('Deal Detail'!A1336:A11286,A1326)</f>
        <v>0</v>
      </c>
    </row>
    <row r="1327" spans="2:2" x14ac:dyDescent="0.25">
      <c r="B1327">
        <f>COUNTIF('Deal Detail'!A1337:A11287,A1327)</f>
        <v>0</v>
      </c>
    </row>
    <row r="1328" spans="2:2" x14ac:dyDescent="0.25">
      <c r="B1328">
        <f>COUNTIF('Deal Detail'!A1338:A11288,A1328)</f>
        <v>0</v>
      </c>
    </row>
    <row r="1329" spans="2:2" x14ac:dyDescent="0.25">
      <c r="B1329">
        <f>COUNTIF('Deal Detail'!A1339:A11289,A1329)</f>
        <v>0</v>
      </c>
    </row>
    <row r="1330" spans="2:2" x14ac:dyDescent="0.25">
      <c r="B1330">
        <f>COUNTIF('Deal Detail'!A1340:A11290,A1330)</f>
        <v>0</v>
      </c>
    </row>
    <row r="1331" spans="2:2" x14ac:dyDescent="0.25">
      <c r="B1331">
        <f>COUNTIF('Deal Detail'!A1341:A11291,A1331)</f>
        <v>0</v>
      </c>
    </row>
    <row r="1332" spans="2:2" x14ac:dyDescent="0.25">
      <c r="B1332">
        <f>COUNTIF('Deal Detail'!A1342:A11292,A1332)</f>
        <v>0</v>
      </c>
    </row>
    <row r="1333" spans="2:2" x14ac:dyDescent="0.25">
      <c r="B1333">
        <f>COUNTIF('Deal Detail'!A1343:A11293,A1333)</f>
        <v>0</v>
      </c>
    </row>
    <row r="1334" spans="2:2" x14ac:dyDescent="0.25">
      <c r="B1334">
        <f>COUNTIF('Deal Detail'!A1344:A11294,A1334)</f>
        <v>0</v>
      </c>
    </row>
    <row r="1335" spans="2:2" x14ac:dyDescent="0.25">
      <c r="B1335">
        <f>COUNTIF('Deal Detail'!A1345:A11295,A1335)</f>
        <v>0</v>
      </c>
    </row>
    <row r="1336" spans="2:2" x14ac:dyDescent="0.25">
      <c r="B1336">
        <f>COUNTIF('Deal Detail'!A1346:A11296,A1336)</f>
        <v>0</v>
      </c>
    </row>
    <row r="1337" spans="2:2" x14ac:dyDescent="0.25">
      <c r="B1337">
        <f>COUNTIF('Deal Detail'!A1347:A11297,A1337)</f>
        <v>0</v>
      </c>
    </row>
    <row r="1338" spans="2:2" x14ac:dyDescent="0.25">
      <c r="B1338">
        <f>COUNTIF('Deal Detail'!A1348:A11298,A1338)</f>
        <v>0</v>
      </c>
    </row>
    <row r="1339" spans="2:2" x14ac:dyDescent="0.25">
      <c r="B1339">
        <f>COUNTIF('Deal Detail'!A1349:A11299,A1339)</f>
        <v>0</v>
      </c>
    </row>
    <row r="1340" spans="2:2" x14ac:dyDescent="0.25">
      <c r="B1340">
        <f>COUNTIF('Deal Detail'!A1350:A11300,A1340)</f>
        <v>0</v>
      </c>
    </row>
    <row r="1341" spans="2:2" x14ac:dyDescent="0.25">
      <c r="B1341">
        <f>COUNTIF('Deal Detail'!A1351:A11301,A1341)</f>
        <v>0</v>
      </c>
    </row>
    <row r="1342" spans="2:2" x14ac:dyDescent="0.25">
      <c r="B1342">
        <f>COUNTIF('Deal Detail'!A1352:A11302,A1342)</f>
        <v>0</v>
      </c>
    </row>
    <row r="1343" spans="2:2" x14ac:dyDescent="0.25">
      <c r="B1343">
        <f>COUNTIF('Deal Detail'!A1353:A11303,A1343)</f>
        <v>0</v>
      </c>
    </row>
    <row r="1344" spans="2:2" x14ac:dyDescent="0.25">
      <c r="B1344">
        <f>COUNTIF('Deal Detail'!A1354:A11304,A1344)</f>
        <v>0</v>
      </c>
    </row>
    <row r="1345" spans="2:2" x14ac:dyDescent="0.25">
      <c r="B1345">
        <f>COUNTIF('Deal Detail'!A1355:A11305,A1345)</f>
        <v>0</v>
      </c>
    </row>
    <row r="1346" spans="2:2" x14ac:dyDescent="0.25">
      <c r="B1346">
        <f>COUNTIF('Deal Detail'!A1356:A11306,A1346)</f>
        <v>0</v>
      </c>
    </row>
    <row r="1347" spans="2:2" x14ac:dyDescent="0.25">
      <c r="B1347">
        <f>COUNTIF('Deal Detail'!A1357:A11307,A1347)</f>
        <v>0</v>
      </c>
    </row>
    <row r="1348" spans="2:2" x14ac:dyDescent="0.25">
      <c r="B1348">
        <f>COUNTIF('Deal Detail'!A1358:A11308,A1348)</f>
        <v>0</v>
      </c>
    </row>
    <row r="1349" spans="2:2" x14ac:dyDescent="0.25">
      <c r="B1349">
        <f>COUNTIF('Deal Detail'!A1359:A11309,A1349)</f>
        <v>0</v>
      </c>
    </row>
    <row r="1350" spans="2:2" x14ac:dyDescent="0.25">
      <c r="B1350">
        <f>COUNTIF('Deal Detail'!A1360:A11310,A1350)</f>
        <v>0</v>
      </c>
    </row>
    <row r="1351" spans="2:2" x14ac:dyDescent="0.25">
      <c r="B1351">
        <f>COUNTIF('Deal Detail'!A1361:A11311,A1351)</f>
        <v>0</v>
      </c>
    </row>
    <row r="1352" spans="2:2" x14ac:dyDescent="0.25">
      <c r="B1352">
        <f>COUNTIF('Deal Detail'!A1362:A11312,A1352)</f>
        <v>0</v>
      </c>
    </row>
    <row r="1353" spans="2:2" x14ac:dyDescent="0.25">
      <c r="B1353">
        <f>COUNTIF('Deal Detail'!A1363:A11313,A1353)</f>
        <v>0</v>
      </c>
    </row>
    <row r="1354" spans="2:2" x14ac:dyDescent="0.25">
      <c r="B1354">
        <f>COUNTIF('Deal Detail'!A1364:A11314,A1354)</f>
        <v>0</v>
      </c>
    </row>
    <row r="1355" spans="2:2" x14ac:dyDescent="0.25">
      <c r="B1355">
        <f>COUNTIF('Deal Detail'!A1365:A11315,A1355)</f>
        <v>0</v>
      </c>
    </row>
    <row r="1356" spans="2:2" x14ac:dyDescent="0.25">
      <c r="B1356">
        <f>COUNTIF('Deal Detail'!A1366:A11316,A1356)</f>
        <v>0</v>
      </c>
    </row>
    <row r="1357" spans="2:2" x14ac:dyDescent="0.25">
      <c r="B1357">
        <f>COUNTIF('Deal Detail'!A1367:A11317,A1357)</f>
        <v>0</v>
      </c>
    </row>
    <row r="1358" spans="2:2" x14ac:dyDescent="0.25">
      <c r="B1358">
        <f>COUNTIF('Deal Detail'!A1368:A11318,A1358)</f>
        <v>0</v>
      </c>
    </row>
    <row r="1359" spans="2:2" x14ac:dyDescent="0.25">
      <c r="B1359">
        <f>COUNTIF('Deal Detail'!A1369:A11319,A1359)</f>
        <v>0</v>
      </c>
    </row>
    <row r="1360" spans="2:2" x14ac:dyDescent="0.25">
      <c r="B1360">
        <f>COUNTIF('Deal Detail'!A1370:A11320,A1360)</f>
        <v>0</v>
      </c>
    </row>
    <row r="1361" spans="2:2" x14ac:dyDescent="0.25">
      <c r="B1361">
        <f>COUNTIF('Deal Detail'!A1371:A11321,A1361)</f>
        <v>0</v>
      </c>
    </row>
    <row r="1362" spans="2:2" x14ac:dyDescent="0.25">
      <c r="B1362">
        <f>COUNTIF('Deal Detail'!A1372:A11322,A1362)</f>
        <v>0</v>
      </c>
    </row>
    <row r="1363" spans="2:2" x14ac:dyDescent="0.25">
      <c r="B1363">
        <f>COUNTIF('Deal Detail'!A1373:A11323,A1363)</f>
        <v>0</v>
      </c>
    </row>
    <row r="1364" spans="2:2" x14ac:dyDescent="0.25">
      <c r="B1364">
        <f>COUNTIF('Deal Detail'!A1374:A11324,A1364)</f>
        <v>0</v>
      </c>
    </row>
    <row r="1365" spans="2:2" x14ac:dyDescent="0.25">
      <c r="B1365">
        <f>COUNTIF('Deal Detail'!A1375:A11325,A1365)</f>
        <v>0</v>
      </c>
    </row>
    <row r="1366" spans="2:2" x14ac:dyDescent="0.25">
      <c r="B1366">
        <f>COUNTIF('Deal Detail'!A1376:A11326,A1366)</f>
        <v>0</v>
      </c>
    </row>
    <row r="1367" spans="2:2" x14ac:dyDescent="0.25">
      <c r="B1367">
        <f>COUNTIF('Deal Detail'!A1377:A11327,A1367)</f>
        <v>0</v>
      </c>
    </row>
    <row r="1368" spans="2:2" x14ac:dyDescent="0.25">
      <c r="B1368">
        <f>COUNTIF('Deal Detail'!A1378:A11328,A1368)</f>
        <v>0</v>
      </c>
    </row>
    <row r="1369" spans="2:2" x14ac:dyDescent="0.25">
      <c r="B1369">
        <f>COUNTIF('Deal Detail'!A1379:A11329,A1369)</f>
        <v>0</v>
      </c>
    </row>
    <row r="1370" spans="2:2" x14ac:dyDescent="0.25">
      <c r="B1370">
        <f>COUNTIF('Deal Detail'!A1380:A11330,A1370)</f>
        <v>0</v>
      </c>
    </row>
    <row r="1371" spans="2:2" x14ac:dyDescent="0.25">
      <c r="B1371">
        <f>COUNTIF('Deal Detail'!A1381:A11331,A1371)</f>
        <v>0</v>
      </c>
    </row>
    <row r="1372" spans="2:2" x14ac:dyDescent="0.25">
      <c r="B1372">
        <f>COUNTIF('Deal Detail'!A1382:A11332,A1372)</f>
        <v>0</v>
      </c>
    </row>
    <row r="1373" spans="2:2" x14ac:dyDescent="0.25">
      <c r="B1373">
        <f>COUNTIF('Deal Detail'!A1383:A11333,A1373)</f>
        <v>0</v>
      </c>
    </row>
    <row r="1374" spans="2:2" x14ac:dyDescent="0.25">
      <c r="B1374">
        <f>COUNTIF('Deal Detail'!A1384:A11334,A1374)</f>
        <v>0</v>
      </c>
    </row>
    <row r="1375" spans="2:2" x14ac:dyDescent="0.25">
      <c r="B1375">
        <f>COUNTIF('Deal Detail'!A1385:A11335,A1375)</f>
        <v>0</v>
      </c>
    </row>
    <row r="1376" spans="2:2" x14ac:dyDescent="0.25">
      <c r="B1376">
        <f>COUNTIF('Deal Detail'!A1386:A11336,A1376)</f>
        <v>0</v>
      </c>
    </row>
    <row r="1377" spans="2:2" x14ac:dyDescent="0.25">
      <c r="B1377">
        <f>COUNTIF('Deal Detail'!A1387:A11337,A1377)</f>
        <v>0</v>
      </c>
    </row>
    <row r="1378" spans="2:2" x14ac:dyDescent="0.25">
      <c r="B1378">
        <f>COUNTIF('Deal Detail'!A1388:A11338,A1378)</f>
        <v>0</v>
      </c>
    </row>
    <row r="1379" spans="2:2" x14ac:dyDescent="0.25">
      <c r="B1379">
        <f>COUNTIF('Deal Detail'!A1389:A11339,A1379)</f>
        <v>0</v>
      </c>
    </row>
    <row r="1380" spans="2:2" x14ac:dyDescent="0.25">
      <c r="B1380">
        <f>COUNTIF('Deal Detail'!A1390:A11340,A1380)</f>
        <v>0</v>
      </c>
    </row>
    <row r="1381" spans="2:2" x14ac:dyDescent="0.25">
      <c r="B1381">
        <f>COUNTIF('Deal Detail'!A1391:A11341,A1381)</f>
        <v>0</v>
      </c>
    </row>
    <row r="1382" spans="2:2" x14ac:dyDescent="0.25">
      <c r="B1382">
        <f>COUNTIF('Deal Detail'!A1392:A11342,A1382)</f>
        <v>0</v>
      </c>
    </row>
    <row r="1383" spans="2:2" x14ac:dyDescent="0.25">
      <c r="B1383">
        <f>COUNTIF('Deal Detail'!A1393:A11343,A1383)</f>
        <v>0</v>
      </c>
    </row>
    <row r="1384" spans="2:2" x14ac:dyDescent="0.25">
      <c r="B1384">
        <f>COUNTIF('Deal Detail'!A1394:A11344,A1384)</f>
        <v>0</v>
      </c>
    </row>
    <row r="1385" spans="2:2" x14ac:dyDescent="0.25">
      <c r="B1385">
        <f>COUNTIF('Deal Detail'!A1395:A11345,A1385)</f>
        <v>0</v>
      </c>
    </row>
    <row r="1386" spans="2:2" x14ac:dyDescent="0.25">
      <c r="B1386">
        <f>COUNTIF('Deal Detail'!A1396:A11346,A1386)</f>
        <v>0</v>
      </c>
    </row>
    <row r="1387" spans="2:2" x14ac:dyDescent="0.25">
      <c r="B1387">
        <f>COUNTIF('Deal Detail'!A1397:A11347,A1387)</f>
        <v>0</v>
      </c>
    </row>
    <row r="1388" spans="2:2" x14ac:dyDescent="0.25">
      <c r="B1388">
        <f>COUNTIF('Deal Detail'!A1398:A11348,A1388)</f>
        <v>0</v>
      </c>
    </row>
    <row r="1389" spans="2:2" x14ac:dyDescent="0.25">
      <c r="B1389">
        <f>COUNTIF('Deal Detail'!A1399:A11349,A1389)</f>
        <v>0</v>
      </c>
    </row>
    <row r="1390" spans="2:2" x14ac:dyDescent="0.25">
      <c r="B1390">
        <f>COUNTIF('Deal Detail'!A1400:A11350,A1390)</f>
        <v>0</v>
      </c>
    </row>
    <row r="1391" spans="2:2" x14ac:dyDescent="0.25">
      <c r="B1391">
        <f>COUNTIF('Deal Detail'!A1401:A11351,A1391)</f>
        <v>0</v>
      </c>
    </row>
    <row r="1392" spans="2:2" x14ac:dyDescent="0.25">
      <c r="B1392">
        <f>COUNTIF('Deal Detail'!A1402:A11352,A1392)</f>
        <v>0</v>
      </c>
    </row>
    <row r="1393" spans="2:2" x14ac:dyDescent="0.25">
      <c r="B1393">
        <f>COUNTIF('Deal Detail'!A1403:A11353,A1393)</f>
        <v>0</v>
      </c>
    </row>
    <row r="1394" spans="2:2" x14ac:dyDescent="0.25">
      <c r="B1394">
        <f>COUNTIF('Deal Detail'!A1404:A11354,A1394)</f>
        <v>0</v>
      </c>
    </row>
    <row r="1395" spans="2:2" x14ac:dyDescent="0.25">
      <c r="B1395">
        <f>COUNTIF('Deal Detail'!A1405:A11355,A1395)</f>
        <v>0</v>
      </c>
    </row>
    <row r="1396" spans="2:2" x14ac:dyDescent="0.25">
      <c r="B1396">
        <f>COUNTIF('Deal Detail'!A1406:A11356,A1396)</f>
        <v>0</v>
      </c>
    </row>
    <row r="1397" spans="2:2" x14ac:dyDescent="0.25">
      <c r="B1397">
        <f>COUNTIF('Deal Detail'!A1407:A11357,A1397)</f>
        <v>0</v>
      </c>
    </row>
    <row r="1398" spans="2:2" x14ac:dyDescent="0.25">
      <c r="B1398">
        <f>COUNTIF('Deal Detail'!A1408:A11358,A1398)</f>
        <v>0</v>
      </c>
    </row>
    <row r="1399" spans="2:2" x14ac:dyDescent="0.25">
      <c r="B1399">
        <f>COUNTIF('Deal Detail'!A1409:A11359,A1399)</f>
        <v>0</v>
      </c>
    </row>
    <row r="1400" spans="2:2" x14ac:dyDescent="0.25">
      <c r="B1400">
        <f>COUNTIF('Deal Detail'!A1410:A11360,A1400)</f>
        <v>0</v>
      </c>
    </row>
    <row r="1401" spans="2:2" x14ac:dyDescent="0.25">
      <c r="B1401">
        <f>COUNTIF('Deal Detail'!A1411:A11361,A1401)</f>
        <v>0</v>
      </c>
    </row>
    <row r="1402" spans="2:2" x14ac:dyDescent="0.25">
      <c r="B1402">
        <f>COUNTIF('Deal Detail'!A1412:A11362,A1402)</f>
        <v>0</v>
      </c>
    </row>
    <row r="1403" spans="2:2" x14ac:dyDescent="0.25">
      <c r="B1403">
        <f>COUNTIF('Deal Detail'!A1413:A11363,A1403)</f>
        <v>0</v>
      </c>
    </row>
    <row r="1404" spans="2:2" x14ac:dyDescent="0.25">
      <c r="B1404">
        <f>COUNTIF('Deal Detail'!A1414:A11364,A1404)</f>
        <v>0</v>
      </c>
    </row>
    <row r="1405" spans="2:2" x14ac:dyDescent="0.25">
      <c r="B1405">
        <f>COUNTIF('Deal Detail'!A1415:A11365,A1405)</f>
        <v>0</v>
      </c>
    </row>
    <row r="1406" spans="2:2" x14ac:dyDescent="0.25">
      <c r="B1406">
        <f>COUNTIF('Deal Detail'!A1416:A11366,A1406)</f>
        <v>0</v>
      </c>
    </row>
    <row r="1407" spans="2:2" x14ac:dyDescent="0.25">
      <c r="B1407">
        <f>COUNTIF('Deal Detail'!A1417:A11367,A1407)</f>
        <v>0</v>
      </c>
    </row>
    <row r="1408" spans="2:2" x14ac:dyDescent="0.25">
      <c r="B1408">
        <f>COUNTIF('Deal Detail'!A1418:A11368,A1408)</f>
        <v>0</v>
      </c>
    </row>
    <row r="1409" spans="2:2" x14ac:dyDescent="0.25">
      <c r="B1409">
        <f>COUNTIF('Deal Detail'!A1419:A11369,A1409)</f>
        <v>0</v>
      </c>
    </row>
    <row r="1410" spans="2:2" x14ac:dyDescent="0.25">
      <c r="B1410">
        <f>COUNTIF('Deal Detail'!A1420:A11370,A1410)</f>
        <v>0</v>
      </c>
    </row>
    <row r="1411" spans="2:2" x14ac:dyDescent="0.25">
      <c r="B1411">
        <f>COUNTIF('Deal Detail'!A1421:A11371,A1411)</f>
        <v>0</v>
      </c>
    </row>
    <row r="1412" spans="2:2" x14ac:dyDescent="0.25">
      <c r="B1412">
        <f>COUNTIF('Deal Detail'!A1422:A11372,A1412)</f>
        <v>0</v>
      </c>
    </row>
    <row r="1413" spans="2:2" x14ac:dyDescent="0.25">
      <c r="B1413">
        <f>COUNTIF('Deal Detail'!A1423:A11373,A1413)</f>
        <v>0</v>
      </c>
    </row>
    <row r="1414" spans="2:2" x14ac:dyDescent="0.25">
      <c r="B1414">
        <f>COUNTIF('Deal Detail'!A1424:A11374,A1414)</f>
        <v>0</v>
      </c>
    </row>
    <row r="1415" spans="2:2" x14ac:dyDescent="0.25">
      <c r="B1415">
        <f>COUNTIF('Deal Detail'!A1425:A11375,A1415)</f>
        <v>0</v>
      </c>
    </row>
    <row r="1416" spans="2:2" x14ac:dyDescent="0.25">
      <c r="B1416">
        <f>COUNTIF('Deal Detail'!A1426:A11376,A1416)</f>
        <v>0</v>
      </c>
    </row>
    <row r="1417" spans="2:2" x14ac:dyDescent="0.25">
      <c r="B1417">
        <f>COUNTIF('Deal Detail'!A1427:A11377,A1417)</f>
        <v>0</v>
      </c>
    </row>
    <row r="1418" spans="2:2" x14ac:dyDescent="0.25">
      <c r="B1418">
        <f>COUNTIF('Deal Detail'!A1428:A11378,A1418)</f>
        <v>0</v>
      </c>
    </row>
    <row r="1419" spans="2:2" x14ac:dyDescent="0.25">
      <c r="B1419">
        <f>COUNTIF('Deal Detail'!A1429:A11379,A1419)</f>
        <v>0</v>
      </c>
    </row>
    <row r="1420" spans="2:2" x14ac:dyDescent="0.25">
      <c r="B1420">
        <f>COUNTIF('Deal Detail'!A1430:A11380,A1420)</f>
        <v>0</v>
      </c>
    </row>
    <row r="1421" spans="2:2" x14ac:dyDescent="0.25">
      <c r="B1421">
        <f>COUNTIF('Deal Detail'!A1431:A11381,A1421)</f>
        <v>0</v>
      </c>
    </row>
    <row r="1422" spans="2:2" x14ac:dyDescent="0.25">
      <c r="B1422">
        <f>COUNTIF('Deal Detail'!A1432:A11382,A1422)</f>
        <v>0</v>
      </c>
    </row>
    <row r="1423" spans="2:2" x14ac:dyDescent="0.25">
      <c r="B1423">
        <f>COUNTIF('Deal Detail'!A1433:A11383,A1423)</f>
        <v>0</v>
      </c>
    </row>
    <row r="1424" spans="2:2" x14ac:dyDescent="0.25">
      <c r="B1424">
        <f>COUNTIF('Deal Detail'!A1434:A11384,A1424)</f>
        <v>0</v>
      </c>
    </row>
    <row r="1425" spans="2:2" x14ac:dyDescent="0.25">
      <c r="B1425">
        <f>COUNTIF('Deal Detail'!A1435:A11385,A1425)</f>
        <v>0</v>
      </c>
    </row>
    <row r="1426" spans="2:2" x14ac:dyDescent="0.25">
      <c r="B1426">
        <f>COUNTIF('Deal Detail'!A1436:A11386,A1426)</f>
        <v>0</v>
      </c>
    </row>
    <row r="1427" spans="2:2" x14ac:dyDescent="0.25">
      <c r="B1427">
        <f>COUNTIF('Deal Detail'!A1437:A11387,A1427)</f>
        <v>0</v>
      </c>
    </row>
    <row r="1428" spans="2:2" x14ac:dyDescent="0.25">
      <c r="B1428">
        <f>COUNTIF('Deal Detail'!A1438:A11388,A1428)</f>
        <v>0</v>
      </c>
    </row>
    <row r="1429" spans="2:2" x14ac:dyDescent="0.25">
      <c r="B1429">
        <f>COUNTIF('Deal Detail'!A1439:A11389,A1429)</f>
        <v>0</v>
      </c>
    </row>
    <row r="1430" spans="2:2" x14ac:dyDescent="0.25">
      <c r="B1430">
        <f>COUNTIF('Deal Detail'!A1440:A11390,A1430)</f>
        <v>0</v>
      </c>
    </row>
    <row r="1431" spans="2:2" x14ac:dyDescent="0.25">
      <c r="B1431">
        <f>COUNTIF('Deal Detail'!A1441:A11391,A1431)</f>
        <v>0</v>
      </c>
    </row>
    <row r="1432" spans="2:2" x14ac:dyDescent="0.25">
      <c r="B1432">
        <f>COUNTIF('Deal Detail'!A1442:A11392,A1432)</f>
        <v>0</v>
      </c>
    </row>
    <row r="1433" spans="2:2" x14ac:dyDescent="0.25">
      <c r="B1433">
        <f>COUNTIF('Deal Detail'!A1443:A11393,A1433)</f>
        <v>0</v>
      </c>
    </row>
    <row r="1434" spans="2:2" x14ac:dyDescent="0.25">
      <c r="B1434">
        <f>COUNTIF('Deal Detail'!A1444:A11394,A1434)</f>
        <v>0</v>
      </c>
    </row>
    <row r="1435" spans="2:2" x14ac:dyDescent="0.25">
      <c r="B1435">
        <f>COUNTIF('Deal Detail'!A1445:A11395,A1435)</f>
        <v>0</v>
      </c>
    </row>
    <row r="1436" spans="2:2" x14ac:dyDescent="0.25">
      <c r="B1436">
        <f>COUNTIF('Deal Detail'!A1446:A11396,A1436)</f>
        <v>0</v>
      </c>
    </row>
    <row r="1437" spans="2:2" x14ac:dyDescent="0.25">
      <c r="B1437">
        <f>COUNTIF('Deal Detail'!A1447:A11397,A1437)</f>
        <v>0</v>
      </c>
    </row>
    <row r="1438" spans="2:2" x14ac:dyDescent="0.25">
      <c r="B1438">
        <f>COUNTIF('Deal Detail'!A1448:A11398,A1438)</f>
        <v>0</v>
      </c>
    </row>
    <row r="1439" spans="2:2" x14ac:dyDescent="0.25">
      <c r="B1439">
        <f>COUNTIF('Deal Detail'!A1449:A11399,A1439)</f>
        <v>0</v>
      </c>
    </row>
    <row r="1440" spans="2:2" x14ac:dyDescent="0.25">
      <c r="B1440">
        <f>COUNTIF('Deal Detail'!A1450:A11400,A1440)</f>
        <v>0</v>
      </c>
    </row>
    <row r="1441" spans="2:2" x14ac:dyDescent="0.25">
      <c r="B1441">
        <f>COUNTIF('Deal Detail'!A1451:A11401,A1441)</f>
        <v>0</v>
      </c>
    </row>
    <row r="1442" spans="2:2" x14ac:dyDescent="0.25">
      <c r="B1442">
        <f>COUNTIF('Deal Detail'!A1452:A11402,A1442)</f>
        <v>0</v>
      </c>
    </row>
    <row r="1443" spans="2:2" x14ac:dyDescent="0.25">
      <c r="B1443">
        <f>COUNTIF('Deal Detail'!A1453:A11403,A1443)</f>
        <v>0</v>
      </c>
    </row>
    <row r="1444" spans="2:2" x14ac:dyDescent="0.25">
      <c r="B1444">
        <f>COUNTIF('Deal Detail'!A1454:A11404,A1444)</f>
        <v>0</v>
      </c>
    </row>
    <row r="1445" spans="2:2" x14ac:dyDescent="0.25">
      <c r="B1445">
        <f>COUNTIF('Deal Detail'!A1455:A11405,A1445)</f>
        <v>0</v>
      </c>
    </row>
    <row r="1446" spans="2:2" x14ac:dyDescent="0.25">
      <c r="B1446">
        <f>COUNTIF('Deal Detail'!A1456:A11406,A1446)</f>
        <v>0</v>
      </c>
    </row>
    <row r="1447" spans="2:2" x14ac:dyDescent="0.25">
      <c r="B1447">
        <f>COUNTIF('Deal Detail'!A1457:A11407,A1447)</f>
        <v>0</v>
      </c>
    </row>
    <row r="1448" spans="2:2" x14ac:dyDescent="0.25">
      <c r="B1448">
        <f>COUNTIF('Deal Detail'!A1458:A11408,A1448)</f>
        <v>0</v>
      </c>
    </row>
    <row r="1449" spans="2:2" x14ac:dyDescent="0.25">
      <c r="B1449">
        <f>COUNTIF('Deal Detail'!A1459:A11409,A1449)</f>
        <v>0</v>
      </c>
    </row>
    <row r="1450" spans="2:2" x14ac:dyDescent="0.25">
      <c r="B1450">
        <f>COUNTIF('Deal Detail'!A1460:A11410,A1450)</f>
        <v>0</v>
      </c>
    </row>
    <row r="1451" spans="2:2" x14ac:dyDescent="0.25">
      <c r="B1451">
        <f>COUNTIF('Deal Detail'!A1461:A11411,A1451)</f>
        <v>0</v>
      </c>
    </row>
    <row r="1452" spans="2:2" x14ac:dyDescent="0.25">
      <c r="B1452">
        <f>COUNTIF('Deal Detail'!A1462:A11412,A1452)</f>
        <v>0</v>
      </c>
    </row>
    <row r="1453" spans="2:2" x14ac:dyDescent="0.25">
      <c r="B1453">
        <f>COUNTIF('Deal Detail'!A1463:A11413,A1453)</f>
        <v>0</v>
      </c>
    </row>
    <row r="1454" spans="2:2" x14ac:dyDescent="0.25">
      <c r="B1454">
        <f>COUNTIF('Deal Detail'!A1464:A11414,A1454)</f>
        <v>0</v>
      </c>
    </row>
    <row r="1455" spans="2:2" x14ac:dyDescent="0.25">
      <c r="B1455">
        <f>COUNTIF('Deal Detail'!A1465:A11415,A1455)</f>
        <v>0</v>
      </c>
    </row>
    <row r="1456" spans="2:2" x14ac:dyDescent="0.25">
      <c r="B1456">
        <f>COUNTIF('Deal Detail'!A1466:A11416,A1456)</f>
        <v>0</v>
      </c>
    </row>
    <row r="1457" spans="2:2" x14ac:dyDescent="0.25">
      <c r="B1457">
        <f>COUNTIF('Deal Detail'!A1467:A11417,A1457)</f>
        <v>0</v>
      </c>
    </row>
    <row r="1458" spans="2:2" x14ac:dyDescent="0.25">
      <c r="B1458">
        <f>COUNTIF('Deal Detail'!A1468:A11418,A1458)</f>
        <v>0</v>
      </c>
    </row>
    <row r="1459" spans="2:2" x14ac:dyDescent="0.25">
      <c r="B1459">
        <f>COUNTIF('Deal Detail'!A1469:A11419,A1459)</f>
        <v>0</v>
      </c>
    </row>
    <row r="1460" spans="2:2" x14ac:dyDescent="0.25">
      <c r="B1460">
        <f>COUNTIF('Deal Detail'!A1470:A11420,A1460)</f>
        <v>0</v>
      </c>
    </row>
    <row r="1461" spans="2:2" x14ac:dyDescent="0.25">
      <c r="B1461">
        <f>COUNTIF('Deal Detail'!A1471:A11421,A1461)</f>
        <v>0</v>
      </c>
    </row>
    <row r="1462" spans="2:2" x14ac:dyDescent="0.25">
      <c r="B1462">
        <f>COUNTIF('Deal Detail'!A1472:A11422,A1462)</f>
        <v>0</v>
      </c>
    </row>
    <row r="1463" spans="2:2" x14ac:dyDescent="0.25">
      <c r="B1463">
        <f>COUNTIF('Deal Detail'!A1473:A11423,A1463)</f>
        <v>0</v>
      </c>
    </row>
    <row r="1464" spans="2:2" x14ac:dyDescent="0.25">
      <c r="B1464">
        <f>COUNTIF('Deal Detail'!A1474:A11424,A1464)</f>
        <v>0</v>
      </c>
    </row>
    <row r="1465" spans="2:2" x14ac:dyDescent="0.25">
      <c r="B1465">
        <f>COUNTIF('Deal Detail'!A1475:A11425,A1465)</f>
        <v>0</v>
      </c>
    </row>
    <row r="1466" spans="2:2" x14ac:dyDescent="0.25">
      <c r="B1466">
        <f>COUNTIF('Deal Detail'!A1476:A11426,A1466)</f>
        <v>0</v>
      </c>
    </row>
    <row r="1467" spans="2:2" x14ac:dyDescent="0.25">
      <c r="B1467">
        <f>COUNTIF('Deal Detail'!A1477:A11427,A1467)</f>
        <v>0</v>
      </c>
    </row>
    <row r="1468" spans="2:2" x14ac:dyDescent="0.25">
      <c r="B1468">
        <f>COUNTIF('Deal Detail'!A1478:A11428,A1468)</f>
        <v>0</v>
      </c>
    </row>
    <row r="1469" spans="2:2" x14ac:dyDescent="0.25">
      <c r="B1469">
        <f>COUNTIF('Deal Detail'!A1479:A11429,A1469)</f>
        <v>0</v>
      </c>
    </row>
    <row r="1470" spans="2:2" x14ac:dyDescent="0.25">
      <c r="B1470">
        <f>COUNTIF('Deal Detail'!A1480:A11430,A1470)</f>
        <v>0</v>
      </c>
    </row>
    <row r="1471" spans="2:2" x14ac:dyDescent="0.25">
      <c r="B1471">
        <f>COUNTIF('Deal Detail'!A1481:A11431,A1471)</f>
        <v>0</v>
      </c>
    </row>
    <row r="1472" spans="2:2" x14ac:dyDescent="0.25">
      <c r="B1472">
        <f>COUNTIF('Deal Detail'!A1482:A11432,A1472)</f>
        <v>0</v>
      </c>
    </row>
    <row r="1473" spans="2:2" x14ac:dyDescent="0.25">
      <c r="B1473">
        <f>COUNTIF('Deal Detail'!A1483:A11433,A1473)</f>
        <v>0</v>
      </c>
    </row>
    <row r="1474" spans="2:2" x14ac:dyDescent="0.25">
      <c r="B1474">
        <f>COUNTIF('Deal Detail'!A1484:A11434,A1474)</f>
        <v>0</v>
      </c>
    </row>
    <row r="1475" spans="2:2" x14ac:dyDescent="0.25">
      <c r="B1475">
        <f>COUNTIF('Deal Detail'!A1485:A11435,A1475)</f>
        <v>0</v>
      </c>
    </row>
    <row r="1476" spans="2:2" x14ac:dyDescent="0.25">
      <c r="B1476">
        <f>COUNTIF('Deal Detail'!A1486:A11436,A1476)</f>
        <v>0</v>
      </c>
    </row>
    <row r="1477" spans="2:2" x14ac:dyDescent="0.25">
      <c r="B1477">
        <f>COUNTIF('Deal Detail'!A1487:A11437,A1477)</f>
        <v>0</v>
      </c>
    </row>
    <row r="1478" spans="2:2" x14ac:dyDescent="0.25">
      <c r="B1478">
        <f>COUNTIF('Deal Detail'!A1488:A11438,A1478)</f>
        <v>0</v>
      </c>
    </row>
    <row r="1479" spans="2:2" x14ac:dyDescent="0.25">
      <c r="B1479">
        <f>COUNTIF('Deal Detail'!A1489:A11439,A1479)</f>
        <v>0</v>
      </c>
    </row>
    <row r="1480" spans="2:2" x14ac:dyDescent="0.25">
      <c r="B1480">
        <f>COUNTIF('Deal Detail'!A1490:A11440,A1480)</f>
        <v>0</v>
      </c>
    </row>
    <row r="1481" spans="2:2" x14ac:dyDescent="0.25">
      <c r="B1481">
        <f>COUNTIF('Deal Detail'!A1491:A11441,A1481)</f>
        <v>0</v>
      </c>
    </row>
    <row r="1482" spans="2:2" x14ac:dyDescent="0.25">
      <c r="B1482">
        <f>COUNTIF('Deal Detail'!A1492:A11442,A1482)</f>
        <v>0</v>
      </c>
    </row>
    <row r="1483" spans="2:2" x14ac:dyDescent="0.25">
      <c r="B1483">
        <f>COUNTIF('Deal Detail'!A1493:A11443,A1483)</f>
        <v>0</v>
      </c>
    </row>
    <row r="1484" spans="2:2" x14ac:dyDescent="0.25">
      <c r="B1484">
        <f>COUNTIF('Deal Detail'!A1494:A11444,A1484)</f>
        <v>0</v>
      </c>
    </row>
    <row r="1485" spans="2:2" x14ac:dyDescent="0.25">
      <c r="B1485">
        <f>COUNTIF('Deal Detail'!A1495:A11445,A1485)</f>
        <v>0</v>
      </c>
    </row>
    <row r="1486" spans="2:2" x14ac:dyDescent="0.25">
      <c r="B1486">
        <f>COUNTIF('Deal Detail'!A1496:A11446,A1486)</f>
        <v>0</v>
      </c>
    </row>
    <row r="1487" spans="2:2" x14ac:dyDescent="0.25">
      <c r="B1487">
        <f>COUNTIF('Deal Detail'!A1497:A11447,A1487)</f>
        <v>0</v>
      </c>
    </row>
    <row r="1488" spans="2:2" x14ac:dyDescent="0.25">
      <c r="B1488">
        <f>COUNTIF('Deal Detail'!A1498:A11448,A1488)</f>
        <v>0</v>
      </c>
    </row>
    <row r="1489" spans="2:2" x14ac:dyDescent="0.25">
      <c r="B1489">
        <f>COUNTIF('Deal Detail'!A1499:A11449,A1489)</f>
        <v>0</v>
      </c>
    </row>
    <row r="1490" spans="2:2" x14ac:dyDescent="0.25">
      <c r="B1490">
        <f>COUNTIF('Deal Detail'!A1500:A11450,A1490)</f>
        <v>0</v>
      </c>
    </row>
    <row r="1491" spans="2:2" x14ac:dyDescent="0.25">
      <c r="B1491">
        <f>COUNTIF('Deal Detail'!A1501:A11451,A1491)</f>
        <v>0</v>
      </c>
    </row>
    <row r="1492" spans="2:2" x14ac:dyDescent="0.25">
      <c r="B1492">
        <f>COUNTIF('Deal Detail'!A1502:A11452,A1492)</f>
        <v>0</v>
      </c>
    </row>
    <row r="1493" spans="2:2" x14ac:dyDescent="0.25">
      <c r="B1493">
        <f>COUNTIF('Deal Detail'!A1503:A11453,A1493)</f>
        <v>0</v>
      </c>
    </row>
    <row r="1494" spans="2:2" x14ac:dyDescent="0.25">
      <c r="B1494">
        <f>COUNTIF('Deal Detail'!A1504:A11454,A1494)</f>
        <v>0</v>
      </c>
    </row>
    <row r="1495" spans="2:2" x14ac:dyDescent="0.25">
      <c r="B1495">
        <f>COUNTIF('Deal Detail'!A1505:A11455,A1495)</f>
        <v>0</v>
      </c>
    </row>
    <row r="1496" spans="2:2" x14ac:dyDescent="0.25">
      <c r="B1496">
        <f>COUNTIF('Deal Detail'!A1506:A11456,A1496)</f>
        <v>0</v>
      </c>
    </row>
    <row r="1497" spans="2:2" x14ac:dyDescent="0.25">
      <c r="B1497">
        <f>COUNTIF('Deal Detail'!A1507:A11457,A1497)</f>
        <v>0</v>
      </c>
    </row>
    <row r="1498" spans="2:2" x14ac:dyDescent="0.25">
      <c r="B1498">
        <f>COUNTIF('Deal Detail'!A1508:A11458,A1498)</f>
        <v>0</v>
      </c>
    </row>
    <row r="1499" spans="2:2" x14ac:dyDescent="0.25">
      <c r="B1499">
        <f>COUNTIF('Deal Detail'!A1509:A11459,A1499)</f>
        <v>0</v>
      </c>
    </row>
    <row r="1500" spans="2:2" x14ac:dyDescent="0.25">
      <c r="B1500">
        <f>COUNTIF('Deal Detail'!A1510:A11460,A1500)</f>
        <v>0</v>
      </c>
    </row>
    <row r="1501" spans="2:2" x14ac:dyDescent="0.25">
      <c r="B1501">
        <f>COUNTIF('Deal Detail'!A1511:A11461,A1501)</f>
        <v>0</v>
      </c>
    </row>
    <row r="1502" spans="2:2" x14ac:dyDescent="0.25">
      <c r="B1502">
        <f>COUNTIF('Deal Detail'!A1512:A11462,A1502)</f>
        <v>0</v>
      </c>
    </row>
    <row r="1503" spans="2:2" x14ac:dyDescent="0.25">
      <c r="B1503">
        <f>COUNTIF('Deal Detail'!A1513:A11463,A1503)</f>
        <v>0</v>
      </c>
    </row>
    <row r="1504" spans="2:2" x14ac:dyDescent="0.25">
      <c r="B1504">
        <f>COUNTIF('Deal Detail'!A1514:A11464,A1504)</f>
        <v>0</v>
      </c>
    </row>
    <row r="1505" spans="2:2" x14ac:dyDescent="0.25">
      <c r="B1505">
        <f>COUNTIF('Deal Detail'!A1515:A11465,A1505)</f>
        <v>0</v>
      </c>
    </row>
    <row r="1506" spans="2:2" x14ac:dyDescent="0.25">
      <c r="B1506">
        <f>COUNTIF('Deal Detail'!A1516:A11466,A1506)</f>
        <v>0</v>
      </c>
    </row>
    <row r="1507" spans="2:2" x14ac:dyDescent="0.25">
      <c r="B1507">
        <f>COUNTIF('Deal Detail'!A1517:A11467,A1507)</f>
        <v>0</v>
      </c>
    </row>
    <row r="1508" spans="2:2" x14ac:dyDescent="0.25">
      <c r="B1508">
        <f>COUNTIF('Deal Detail'!A1518:A11468,A1508)</f>
        <v>0</v>
      </c>
    </row>
    <row r="1509" spans="2:2" x14ac:dyDescent="0.25">
      <c r="B1509">
        <f>COUNTIF('Deal Detail'!A1519:A11469,A1509)</f>
        <v>0</v>
      </c>
    </row>
    <row r="1510" spans="2:2" x14ac:dyDescent="0.25">
      <c r="B1510">
        <f>COUNTIF('Deal Detail'!A1520:A11470,A1510)</f>
        <v>0</v>
      </c>
    </row>
    <row r="1511" spans="2:2" x14ac:dyDescent="0.25">
      <c r="B1511">
        <f>COUNTIF('Deal Detail'!A1521:A11471,A1511)</f>
        <v>0</v>
      </c>
    </row>
    <row r="1512" spans="2:2" x14ac:dyDescent="0.25">
      <c r="B1512">
        <f>COUNTIF('Deal Detail'!A1522:A11472,A1512)</f>
        <v>0</v>
      </c>
    </row>
    <row r="1513" spans="2:2" x14ac:dyDescent="0.25">
      <c r="B1513">
        <f>COUNTIF('Deal Detail'!A1523:A11473,A1513)</f>
        <v>0</v>
      </c>
    </row>
    <row r="1514" spans="2:2" x14ac:dyDescent="0.25">
      <c r="B1514">
        <f>COUNTIF('Deal Detail'!A1524:A11474,A1514)</f>
        <v>0</v>
      </c>
    </row>
    <row r="1515" spans="2:2" x14ac:dyDescent="0.25">
      <c r="B1515">
        <f>COUNTIF('Deal Detail'!A1525:A11475,A1515)</f>
        <v>0</v>
      </c>
    </row>
    <row r="1516" spans="2:2" x14ac:dyDescent="0.25">
      <c r="B1516">
        <f>COUNTIF('Deal Detail'!A1526:A11476,A1516)</f>
        <v>0</v>
      </c>
    </row>
    <row r="1517" spans="2:2" x14ac:dyDescent="0.25">
      <c r="B1517">
        <f>COUNTIF('Deal Detail'!A1527:A11477,A1517)</f>
        <v>0</v>
      </c>
    </row>
    <row r="1518" spans="2:2" x14ac:dyDescent="0.25">
      <c r="B1518">
        <f>COUNTIF('Deal Detail'!A1528:A11478,A1518)</f>
        <v>0</v>
      </c>
    </row>
    <row r="1519" spans="2:2" x14ac:dyDescent="0.25">
      <c r="B1519">
        <f>COUNTIF('Deal Detail'!A1529:A11479,A1519)</f>
        <v>0</v>
      </c>
    </row>
    <row r="1520" spans="2:2" x14ac:dyDescent="0.25">
      <c r="B1520">
        <f>COUNTIF('Deal Detail'!A1530:A11480,A1520)</f>
        <v>0</v>
      </c>
    </row>
    <row r="1521" spans="2:2" x14ac:dyDescent="0.25">
      <c r="B1521">
        <f>COUNTIF('Deal Detail'!A1531:A11481,A1521)</f>
        <v>0</v>
      </c>
    </row>
    <row r="1522" spans="2:2" x14ac:dyDescent="0.25">
      <c r="B1522">
        <f>COUNTIF('Deal Detail'!A1532:A11482,A1522)</f>
        <v>0</v>
      </c>
    </row>
    <row r="1523" spans="2:2" x14ac:dyDescent="0.25">
      <c r="B1523">
        <f>COUNTIF('Deal Detail'!A1533:A11483,A1523)</f>
        <v>0</v>
      </c>
    </row>
    <row r="1524" spans="2:2" x14ac:dyDescent="0.25">
      <c r="B1524">
        <f>COUNTIF('Deal Detail'!A1534:A11484,A1524)</f>
        <v>0</v>
      </c>
    </row>
    <row r="1525" spans="2:2" x14ac:dyDescent="0.25">
      <c r="B1525">
        <f>COUNTIF('Deal Detail'!A1535:A11485,A1525)</f>
        <v>0</v>
      </c>
    </row>
    <row r="1526" spans="2:2" x14ac:dyDescent="0.25">
      <c r="B1526">
        <f>COUNTIF('Deal Detail'!A1536:A11486,A1526)</f>
        <v>0</v>
      </c>
    </row>
    <row r="1527" spans="2:2" x14ac:dyDescent="0.25">
      <c r="B1527">
        <f>COUNTIF('Deal Detail'!A1537:A11487,A1527)</f>
        <v>0</v>
      </c>
    </row>
    <row r="1528" spans="2:2" x14ac:dyDescent="0.25">
      <c r="B1528">
        <f>COUNTIF('Deal Detail'!A1538:A11488,A1528)</f>
        <v>0</v>
      </c>
    </row>
    <row r="1529" spans="2:2" x14ac:dyDescent="0.25">
      <c r="B1529">
        <f>COUNTIF('Deal Detail'!A1539:A11489,A1529)</f>
        <v>0</v>
      </c>
    </row>
    <row r="1530" spans="2:2" x14ac:dyDescent="0.25">
      <c r="B1530">
        <f>COUNTIF('Deal Detail'!A1540:A11490,A1530)</f>
        <v>0</v>
      </c>
    </row>
    <row r="1531" spans="2:2" x14ac:dyDescent="0.25">
      <c r="B1531">
        <f>COUNTIF('Deal Detail'!A1541:A11491,A1531)</f>
        <v>0</v>
      </c>
    </row>
    <row r="1532" spans="2:2" x14ac:dyDescent="0.25">
      <c r="B1532">
        <f>COUNTIF('Deal Detail'!A1542:A11492,A1532)</f>
        <v>0</v>
      </c>
    </row>
    <row r="1533" spans="2:2" x14ac:dyDescent="0.25">
      <c r="B1533">
        <f>COUNTIF('Deal Detail'!A1543:A11493,A1533)</f>
        <v>0</v>
      </c>
    </row>
    <row r="1534" spans="2:2" x14ac:dyDescent="0.25">
      <c r="B1534">
        <f>COUNTIF('Deal Detail'!A1544:A11494,A1534)</f>
        <v>0</v>
      </c>
    </row>
    <row r="1535" spans="2:2" x14ac:dyDescent="0.25">
      <c r="B1535">
        <f>COUNTIF('Deal Detail'!A1545:A11495,A1535)</f>
        <v>0</v>
      </c>
    </row>
    <row r="1536" spans="2:2" x14ac:dyDescent="0.25">
      <c r="B1536">
        <f>COUNTIF('Deal Detail'!A1546:A11496,A1536)</f>
        <v>0</v>
      </c>
    </row>
    <row r="1537" spans="2:2" x14ac:dyDescent="0.25">
      <c r="B1537">
        <f>COUNTIF('Deal Detail'!A1547:A11497,A1537)</f>
        <v>0</v>
      </c>
    </row>
    <row r="1538" spans="2:2" x14ac:dyDescent="0.25">
      <c r="B1538">
        <f>COUNTIF('Deal Detail'!A1548:A11498,A1538)</f>
        <v>0</v>
      </c>
    </row>
    <row r="1539" spans="2:2" x14ac:dyDescent="0.25">
      <c r="B1539">
        <f>COUNTIF('Deal Detail'!A1549:A11499,A1539)</f>
        <v>0</v>
      </c>
    </row>
    <row r="1540" spans="2:2" x14ac:dyDescent="0.25">
      <c r="B1540">
        <f>COUNTIF('Deal Detail'!A1550:A11500,A1540)</f>
        <v>0</v>
      </c>
    </row>
    <row r="1541" spans="2:2" x14ac:dyDescent="0.25">
      <c r="B1541">
        <f>COUNTIF('Deal Detail'!A1551:A11501,A1541)</f>
        <v>0</v>
      </c>
    </row>
    <row r="1542" spans="2:2" x14ac:dyDescent="0.25">
      <c r="B1542">
        <f>COUNTIF('Deal Detail'!A1552:A11502,A1542)</f>
        <v>0</v>
      </c>
    </row>
    <row r="1543" spans="2:2" x14ac:dyDescent="0.25">
      <c r="B1543">
        <f>COUNTIF('Deal Detail'!A1553:A11503,A1543)</f>
        <v>0</v>
      </c>
    </row>
    <row r="1544" spans="2:2" x14ac:dyDescent="0.25">
      <c r="B1544">
        <f>COUNTIF('Deal Detail'!A1554:A11504,A1544)</f>
        <v>0</v>
      </c>
    </row>
    <row r="1545" spans="2:2" x14ac:dyDescent="0.25">
      <c r="B1545">
        <f>COUNTIF('Deal Detail'!A1555:A11505,A1545)</f>
        <v>0</v>
      </c>
    </row>
    <row r="1546" spans="2:2" x14ac:dyDescent="0.25">
      <c r="B1546">
        <f>COUNTIF('Deal Detail'!A1556:A11506,A1546)</f>
        <v>0</v>
      </c>
    </row>
    <row r="1547" spans="2:2" x14ac:dyDescent="0.25">
      <c r="B1547">
        <f>COUNTIF('Deal Detail'!A1557:A11507,A1547)</f>
        <v>0</v>
      </c>
    </row>
    <row r="1548" spans="2:2" x14ac:dyDescent="0.25">
      <c r="B1548">
        <f>COUNTIF('Deal Detail'!A1558:A11508,A1548)</f>
        <v>0</v>
      </c>
    </row>
    <row r="1549" spans="2:2" x14ac:dyDescent="0.25">
      <c r="B1549">
        <f>COUNTIF('Deal Detail'!A1559:A11509,A1549)</f>
        <v>0</v>
      </c>
    </row>
    <row r="1550" spans="2:2" x14ac:dyDescent="0.25">
      <c r="B1550">
        <f>COUNTIF('Deal Detail'!A1560:A11510,A1550)</f>
        <v>0</v>
      </c>
    </row>
    <row r="1551" spans="2:2" x14ac:dyDescent="0.25">
      <c r="B1551">
        <f>COUNTIF('Deal Detail'!A1561:A11511,A1551)</f>
        <v>0</v>
      </c>
    </row>
    <row r="1552" spans="2:2" x14ac:dyDescent="0.25">
      <c r="B1552">
        <f>COUNTIF('Deal Detail'!A1562:A11512,A1552)</f>
        <v>0</v>
      </c>
    </row>
    <row r="1553" spans="2:2" x14ac:dyDescent="0.25">
      <c r="B1553">
        <f>COUNTIF('Deal Detail'!A1563:A11513,A1553)</f>
        <v>0</v>
      </c>
    </row>
    <row r="1554" spans="2:2" x14ac:dyDescent="0.25">
      <c r="B1554">
        <f>COUNTIF('Deal Detail'!A1564:A11514,A1554)</f>
        <v>0</v>
      </c>
    </row>
    <row r="1555" spans="2:2" x14ac:dyDescent="0.25">
      <c r="B1555">
        <f>COUNTIF('Deal Detail'!A1565:A11515,A1555)</f>
        <v>0</v>
      </c>
    </row>
    <row r="1556" spans="2:2" x14ac:dyDescent="0.25">
      <c r="B1556">
        <f>COUNTIF('Deal Detail'!A1566:A11516,A1556)</f>
        <v>0</v>
      </c>
    </row>
    <row r="1557" spans="2:2" x14ac:dyDescent="0.25">
      <c r="B1557">
        <f>COUNTIF('Deal Detail'!A1567:A11517,A1557)</f>
        <v>0</v>
      </c>
    </row>
    <row r="1558" spans="2:2" x14ac:dyDescent="0.25">
      <c r="B1558">
        <f>COUNTIF('Deal Detail'!A1568:A11518,A1558)</f>
        <v>0</v>
      </c>
    </row>
    <row r="1559" spans="2:2" x14ac:dyDescent="0.25">
      <c r="B1559">
        <f>COUNTIF('Deal Detail'!A1569:A11519,A1559)</f>
        <v>0</v>
      </c>
    </row>
    <row r="1560" spans="2:2" x14ac:dyDescent="0.25">
      <c r="B1560">
        <f>COUNTIF('Deal Detail'!A1570:A11520,A1560)</f>
        <v>0</v>
      </c>
    </row>
    <row r="1561" spans="2:2" x14ac:dyDescent="0.25">
      <c r="B1561">
        <f>COUNTIF('Deal Detail'!A1571:A11521,A1561)</f>
        <v>0</v>
      </c>
    </row>
    <row r="1562" spans="2:2" x14ac:dyDescent="0.25">
      <c r="B1562">
        <f>COUNTIF('Deal Detail'!A1572:A11522,A1562)</f>
        <v>0</v>
      </c>
    </row>
    <row r="1563" spans="2:2" x14ac:dyDescent="0.25">
      <c r="B1563">
        <f>COUNTIF('Deal Detail'!A1573:A11523,A1563)</f>
        <v>0</v>
      </c>
    </row>
    <row r="1564" spans="2:2" x14ac:dyDescent="0.25">
      <c r="B1564">
        <f>COUNTIF('Deal Detail'!A1574:A11524,A1564)</f>
        <v>0</v>
      </c>
    </row>
    <row r="1565" spans="2:2" x14ac:dyDescent="0.25">
      <c r="B1565">
        <f>COUNTIF('Deal Detail'!A1575:A11525,A1565)</f>
        <v>0</v>
      </c>
    </row>
    <row r="1566" spans="2:2" x14ac:dyDescent="0.25">
      <c r="B1566">
        <f>COUNTIF('Deal Detail'!A1576:A11526,A1566)</f>
        <v>0</v>
      </c>
    </row>
    <row r="1567" spans="2:2" x14ac:dyDescent="0.25">
      <c r="B1567">
        <f>COUNTIF('Deal Detail'!A1577:A11527,A1567)</f>
        <v>0</v>
      </c>
    </row>
    <row r="1568" spans="2:2" x14ac:dyDescent="0.25">
      <c r="B1568">
        <f>COUNTIF('Deal Detail'!A1578:A11528,A1568)</f>
        <v>0</v>
      </c>
    </row>
    <row r="1569" spans="2:2" x14ac:dyDescent="0.25">
      <c r="B1569">
        <f>COUNTIF('Deal Detail'!A1579:A11529,A1569)</f>
        <v>0</v>
      </c>
    </row>
    <row r="1570" spans="2:2" x14ac:dyDescent="0.25">
      <c r="B1570">
        <f>COUNTIF('Deal Detail'!A1580:A11530,A1570)</f>
        <v>0</v>
      </c>
    </row>
    <row r="1571" spans="2:2" x14ac:dyDescent="0.25">
      <c r="B1571">
        <f>COUNTIF('Deal Detail'!A1581:A11531,A1571)</f>
        <v>0</v>
      </c>
    </row>
    <row r="1572" spans="2:2" x14ac:dyDescent="0.25">
      <c r="B1572">
        <f>COUNTIF('Deal Detail'!A1582:A11532,A1572)</f>
        <v>0</v>
      </c>
    </row>
    <row r="1573" spans="2:2" x14ac:dyDescent="0.25">
      <c r="B1573">
        <f>COUNTIF('Deal Detail'!A1583:A11533,A1573)</f>
        <v>0</v>
      </c>
    </row>
    <row r="1574" spans="2:2" x14ac:dyDescent="0.25">
      <c r="B1574">
        <f>COUNTIF('Deal Detail'!A1584:A11534,A1574)</f>
        <v>0</v>
      </c>
    </row>
    <row r="1575" spans="2:2" x14ac:dyDescent="0.25">
      <c r="B1575">
        <f>COUNTIF('Deal Detail'!A1585:A11535,A1575)</f>
        <v>0</v>
      </c>
    </row>
    <row r="1576" spans="2:2" x14ac:dyDescent="0.25">
      <c r="B1576">
        <f>COUNTIF('Deal Detail'!A1586:A11536,A1576)</f>
        <v>0</v>
      </c>
    </row>
    <row r="1577" spans="2:2" x14ac:dyDescent="0.25">
      <c r="B1577">
        <f>COUNTIF('Deal Detail'!A1587:A11537,A1577)</f>
        <v>0</v>
      </c>
    </row>
    <row r="1578" spans="2:2" x14ac:dyDescent="0.25">
      <c r="B1578">
        <f>COUNTIF('Deal Detail'!A1588:A11538,A1578)</f>
        <v>0</v>
      </c>
    </row>
    <row r="1579" spans="2:2" x14ac:dyDescent="0.25">
      <c r="B1579">
        <f>COUNTIF('Deal Detail'!A1589:A11539,A1579)</f>
        <v>0</v>
      </c>
    </row>
    <row r="1580" spans="2:2" x14ac:dyDescent="0.25">
      <c r="B1580">
        <f>COUNTIF('Deal Detail'!A1590:A11540,A1580)</f>
        <v>0</v>
      </c>
    </row>
    <row r="1581" spans="2:2" x14ac:dyDescent="0.25">
      <c r="B1581">
        <f>COUNTIF('Deal Detail'!A1591:A11541,A1581)</f>
        <v>0</v>
      </c>
    </row>
    <row r="1582" spans="2:2" x14ac:dyDescent="0.25">
      <c r="B1582">
        <f>COUNTIF('Deal Detail'!A1592:A11542,A1582)</f>
        <v>0</v>
      </c>
    </row>
    <row r="1583" spans="2:2" x14ac:dyDescent="0.25">
      <c r="B1583">
        <f>COUNTIF('Deal Detail'!A1593:A11543,A1583)</f>
        <v>0</v>
      </c>
    </row>
    <row r="1584" spans="2:2" x14ac:dyDescent="0.25">
      <c r="B1584">
        <f>COUNTIF('Deal Detail'!A1594:A11544,A1584)</f>
        <v>0</v>
      </c>
    </row>
    <row r="1585" spans="2:2" x14ac:dyDescent="0.25">
      <c r="B1585">
        <f>COUNTIF('Deal Detail'!A1595:A11545,A1585)</f>
        <v>0</v>
      </c>
    </row>
    <row r="1586" spans="2:2" x14ac:dyDescent="0.25">
      <c r="B1586">
        <f>COUNTIF('Deal Detail'!A1596:A11546,A1586)</f>
        <v>0</v>
      </c>
    </row>
    <row r="1587" spans="2:2" x14ac:dyDescent="0.25">
      <c r="B1587">
        <f>COUNTIF('Deal Detail'!A1597:A11547,A1587)</f>
        <v>0</v>
      </c>
    </row>
    <row r="1588" spans="2:2" x14ac:dyDescent="0.25">
      <c r="B1588">
        <f>COUNTIF('Deal Detail'!A1598:A11548,A1588)</f>
        <v>0</v>
      </c>
    </row>
    <row r="1589" spans="2:2" x14ac:dyDescent="0.25">
      <c r="B1589">
        <f>COUNTIF('Deal Detail'!A1599:A11549,A1589)</f>
        <v>0</v>
      </c>
    </row>
    <row r="1590" spans="2:2" x14ac:dyDescent="0.25">
      <c r="B1590">
        <f>COUNTIF('Deal Detail'!A1600:A11550,A1590)</f>
        <v>0</v>
      </c>
    </row>
    <row r="1591" spans="2:2" x14ac:dyDescent="0.25">
      <c r="B1591">
        <f>COUNTIF('Deal Detail'!A1601:A11551,A1591)</f>
        <v>0</v>
      </c>
    </row>
    <row r="1592" spans="2:2" x14ac:dyDescent="0.25">
      <c r="B1592">
        <f>COUNTIF('Deal Detail'!A1602:A11552,A1592)</f>
        <v>0</v>
      </c>
    </row>
    <row r="1593" spans="2:2" x14ac:dyDescent="0.25">
      <c r="B1593">
        <f>COUNTIF('Deal Detail'!A1603:A11553,A1593)</f>
        <v>0</v>
      </c>
    </row>
    <row r="1594" spans="2:2" x14ac:dyDescent="0.25">
      <c r="B1594">
        <f>COUNTIF('Deal Detail'!A1604:A11554,A1594)</f>
        <v>0</v>
      </c>
    </row>
    <row r="1595" spans="2:2" x14ac:dyDescent="0.25">
      <c r="B1595">
        <f>COUNTIF('Deal Detail'!A1605:A11555,A1595)</f>
        <v>0</v>
      </c>
    </row>
    <row r="1596" spans="2:2" x14ac:dyDescent="0.25">
      <c r="B1596">
        <f>COUNTIF('Deal Detail'!A1606:A11556,A1596)</f>
        <v>0</v>
      </c>
    </row>
    <row r="1597" spans="2:2" x14ac:dyDescent="0.25">
      <c r="B1597">
        <f>COUNTIF('Deal Detail'!A1607:A11557,A1597)</f>
        <v>0</v>
      </c>
    </row>
    <row r="1598" spans="2:2" x14ac:dyDescent="0.25">
      <c r="B1598">
        <f>COUNTIF('Deal Detail'!A1608:A11558,A1598)</f>
        <v>0</v>
      </c>
    </row>
    <row r="1599" spans="2:2" x14ac:dyDescent="0.25">
      <c r="B1599">
        <f>COUNTIF('Deal Detail'!A1609:A11559,A1599)</f>
        <v>0</v>
      </c>
    </row>
    <row r="1600" spans="2:2" x14ac:dyDescent="0.25">
      <c r="B1600">
        <f>COUNTIF('Deal Detail'!A1610:A11560,A1600)</f>
        <v>0</v>
      </c>
    </row>
    <row r="1601" spans="2:2" x14ac:dyDescent="0.25">
      <c r="B1601">
        <f>COUNTIF('Deal Detail'!A1611:A11561,A1601)</f>
        <v>0</v>
      </c>
    </row>
    <row r="1602" spans="2:2" x14ac:dyDescent="0.25">
      <c r="B1602">
        <f>COUNTIF('Deal Detail'!A1612:A11562,A1602)</f>
        <v>0</v>
      </c>
    </row>
    <row r="1603" spans="2:2" x14ac:dyDescent="0.25">
      <c r="B1603">
        <f>COUNTIF('Deal Detail'!A1613:A11563,A1603)</f>
        <v>0</v>
      </c>
    </row>
    <row r="1604" spans="2:2" x14ac:dyDescent="0.25">
      <c r="B1604">
        <f>COUNTIF('Deal Detail'!A1614:A11564,A1604)</f>
        <v>0</v>
      </c>
    </row>
    <row r="1605" spans="2:2" x14ac:dyDescent="0.25">
      <c r="B1605">
        <f>COUNTIF('Deal Detail'!A1615:A11565,A1605)</f>
        <v>0</v>
      </c>
    </row>
    <row r="1606" spans="2:2" x14ac:dyDescent="0.25">
      <c r="B1606">
        <f>COUNTIF('Deal Detail'!A1616:A11566,A1606)</f>
        <v>0</v>
      </c>
    </row>
    <row r="1607" spans="2:2" x14ac:dyDescent="0.25">
      <c r="B1607">
        <f>COUNTIF('Deal Detail'!A1617:A11567,A1607)</f>
        <v>0</v>
      </c>
    </row>
    <row r="1608" spans="2:2" x14ac:dyDescent="0.25">
      <c r="B1608">
        <f>COUNTIF('Deal Detail'!A1618:A11568,A1608)</f>
        <v>0</v>
      </c>
    </row>
    <row r="1609" spans="2:2" x14ac:dyDescent="0.25">
      <c r="B1609">
        <f>COUNTIF('Deal Detail'!A1619:A11569,A1609)</f>
        <v>0</v>
      </c>
    </row>
    <row r="1610" spans="2:2" x14ac:dyDescent="0.25">
      <c r="B1610">
        <f>COUNTIF('Deal Detail'!A1620:A11570,A1610)</f>
        <v>0</v>
      </c>
    </row>
    <row r="1611" spans="2:2" x14ac:dyDescent="0.25">
      <c r="B1611">
        <f>COUNTIF('Deal Detail'!A1621:A11571,A1611)</f>
        <v>0</v>
      </c>
    </row>
    <row r="1612" spans="2:2" x14ac:dyDescent="0.25">
      <c r="B1612">
        <f>COUNTIF('Deal Detail'!A1622:A11572,A1612)</f>
        <v>0</v>
      </c>
    </row>
    <row r="1613" spans="2:2" x14ac:dyDescent="0.25">
      <c r="B1613">
        <f>COUNTIF('Deal Detail'!A1623:A11573,A1613)</f>
        <v>0</v>
      </c>
    </row>
    <row r="1614" spans="2:2" x14ac:dyDescent="0.25">
      <c r="B1614">
        <f>COUNTIF('Deal Detail'!A1624:A11574,A1614)</f>
        <v>0</v>
      </c>
    </row>
    <row r="1615" spans="2:2" x14ac:dyDescent="0.25">
      <c r="B1615">
        <f>COUNTIF('Deal Detail'!A1625:A11575,A1615)</f>
        <v>0</v>
      </c>
    </row>
    <row r="1616" spans="2:2" x14ac:dyDescent="0.25">
      <c r="B1616">
        <f>COUNTIF('Deal Detail'!A1626:A11576,A1616)</f>
        <v>0</v>
      </c>
    </row>
    <row r="1617" spans="2:2" x14ac:dyDescent="0.25">
      <c r="B1617">
        <f>COUNTIF('Deal Detail'!A1627:A11577,A1617)</f>
        <v>0</v>
      </c>
    </row>
    <row r="1618" spans="2:2" x14ac:dyDescent="0.25">
      <c r="B1618">
        <f>COUNTIF('Deal Detail'!A1628:A11578,A1618)</f>
        <v>0</v>
      </c>
    </row>
    <row r="1619" spans="2:2" x14ac:dyDescent="0.25">
      <c r="B1619">
        <f>COUNTIF('Deal Detail'!A1629:A11579,A1619)</f>
        <v>0</v>
      </c>
    </row>
    <row r="1620" spans="2:2" x14ac:dyDescent="0.25">
      <c r="B1620">
        <f>COUNTIF('Deal Detail'!A1630:A11580,A1620)</f>
        <v>0</v>
      </c>
    </row>
    <row r="1621" spans="2:2" x14ac:dyDescent="0.25">
      <c r="B1621">
        <f>COUNTIF('Deal Detail'!A1631:A11581,A1621)</f>
        <v>0</v>
      </c>
    </row>
    <row r="1622" spans="2:2" x14ac:dyDescent="0.25">
      <c r="B1622">
        <f>COUNTIF('Deal Detail'!A1632:A11582,A1622)</f>
        <v>0</v>
      </c>
    </row>
    <row r="1623" spans="2:2" x14ac:dyDescent="0.25">
      <c r="B1623">
        <f>COUNTIF('Deal Detail'!A1633:A11583,A1623)</f>
        <v>0</v>
      </c>
    </row>
    <row r="1624" spans="2:2" x14ac:dyDescent="0.25">
      <c r="B1624">
        <f>COUNTIF('Deal Detail'!A1634:A11584,A1624)</f>
        <v>0</v>
      </c>
    </row>
    <row r="1625" spans="2:2" x14ac:dyDescent="0.25">
      <c r="B1625">
        <f>COUNTIF('Deal Detail'!A1635:A11585,A1625)</f>
        <v>0</v>
      </c>
    </row>
    <row r="1626" spans="2:2" x14ac:dyDescent="0.25">
      <c r="B1626">
        <f>COUNTIF('Deal Detail'!A1636:A11586,A1626)</f>
        <v>0</v>
      </c>
    </row>
    <row r="1627" spans="2:2" x14ac:dyDescent="0.25">
      <c r="B1627">
        <f>COUNTIF('Deal Detail'!A1637:A11587,A1627)</f>
        <v>0</v>
      </c>
    </row>
    <row r="1628" spans="2:2" x14ac:dyDescent="0.25">
      <c r="B1628">
        <f>COUNTIF('Deal Detail'!A1638:A11588,A1628)</f>
        <v>0</v>
      </c>
    </row>
    <row r="1629" spans="2:2" x14ac:dyDescent="0.25">
      <c r="B1629">
        <f>COUNTIF('Deal Detail'!A1639:A11589,A1629)</f>
        <v>0</v>
      </c>
    </row>
    <row r="1630" spans="2:2" x14ac:dyDescent="0.25">
      <c r="B1630">
        <f>COUNTIF('Deal Detail'!A1640:A11590,A1630)</f>
        <v>0</v>
      </c>
    </row>
    <row r="1631" spans="2:2" x14ac:dyDescent="0.25">
      <c r="B1631">
        <f>COUNTIF('Deal Detail'!A1641:A11591,A1631)</f>
        <v>0</v>
      </c>
    </row>
    <row r="1632" spans="2:2" x14ac:dyDescent="0.25">
      <c r="B1632">
        <f>COUNTIF('Deal Detail'!A1642:A11592,A1632)</f>
        <v>0</v>
      </c>
    </row>
    <row r="1633" spans="2:2" x14ac:dyDescent="0.25">
      <c r="B1633">
        <f>COUNTIF('Deal Detail'!A1643:A11593,A1633)</f>
        <v>0</v>
      </c>
    </row>
    <row r="1634" spans="2:2" x14ac:dyDescent="0.25">
      <c r="B1634">
        <f>COUNTIF('Deal Detail'!A1644:A11594,A1634)</f>
        <v>0</v>
      </c>
    </row>
    <row r="1635" spans="2:2" x14ac:dyDescent="0.25">
      <c r="B1635">
        <f>COUNTIF('Deal Detail'!A1645:A11595,A1635)</f>
        <v>0</v>
      </c>
    </row>
    <row r="1636" spans="2:2" x14ac:dyDescent="0.25">
      <c r="B1636">
        <f>COUNTIF('Deal Detail'!A1646:A11596,A1636)</f>
        <v>0</v>
      </c>
    </row>
    <row r="1637" spans="2:2" x14ac:dyDescent="0.25">
      <c r="B1637">
        <f>COUNTIF('Deal Detail'!A1647:A11597,A1637)</f>
        <v>0</v>
      </c>
    </row>
    <row r="1638" spans="2:2" x14ac:dyDescent="0.25">
      <c r="B1638">
        <f>COUNTIF('Deal Detail'!A1648:A11598,A1638)</f>
        <v>0</v>
      </c>
    </row>
    <row r="1639" spans="2:2" x14ac:dyDescent="0.25">
      <c r="B1639">
        <f>COUNTIF('Deal Detail'!A1649:A11599,A1639)</f>
        <v>0</v>
      </c>
    </row>
    <row r="1640" spans="2:2" x14ac:dyDescent="0.25">
      <c r="B1640">
        <f>COUNTIF('Deal Detail'!A1650:A11600,A1640)</f>
        <v>0</v>
      </c>
    </row>
    <row r="1641" spans="2:2" x14ac:dyDescent="0.25">
      <c r="B1641">
        <f>COUNTIF('Deal Detail'!A1651:A11601,A1641)</f>
        <v>0</v>
      </c>
    </row>
    <row r="1642" spans="2:2" x14ac:dyDescent="0.25">
      <c r="B1642">
        <f>COUNTIF('Deal Detail'!A1652:A11602,A1642)</f>
        <v>0</v>
      </c>
    </row>
    <row r="1643" spans="2:2" x14ac:dyDescent="0.25">
      <c r="B1643">
        <f>COUNTIF('Deal Detail'!A1653:A11603,A1643)</f>
        <v>0</v>
      </c>
    </row>
    <row r="1644" spans="2:2" x14ac:dyDescent="0.25">
      <c r="B1644">
        <f>COUNTIF('Deal Detail'!A1654:A11604,A1644)</f>
        <v>0</v>
      </c>
    </row>
    <row r="1645" spans="2:2" x14ac:dyDescent="0.25">
      <c r="B1645">
        <f>COUNTIF('Deal Detail'!A1655:A11605,A1645)</f>
        <v>0</v>
      </c>
    </row>
    <row r="1646" spans="2:2" x14ac:dyDescent="0.25">
      <c r="B1646">
        <f>COUNTIF('Deal Detail'!A1656:A11606,A1646)</f>
        <v>0</v>
      </c>
    </row>
    <row r="1647" spans="2:2" x14ac:dyDescent="0.25">
      <c r="B1647">
        <f>COUNTIF('Deal Detail'!A1657:A11607,A1647)</f>
        <v>0</v>
      </c>
    </row>
    <row r="1648" spans="2:2" x14ac:dyDescent="0.25">
      <c r="B1648">
        <f>COUNTIF('Deal Detail'!A1658:A11608,A1648)</f>
        <v>0</v>
      </c>
    </row>
    <row r="1649" spans="2:2" x14ac:dyDescent="0.25">
      <c r="B1649">
        <f>COUNTIF('Deal Detail'!A1659:A11609,A1649)</f>
        <v>0</v>
      </c>
    </row>
    <row r="1650" spans="2:2" x14ac:dyDescent="0.25">
      <c r="B1650">
        <f>COUNTIF('Deal Detail'!A1660:A11610,A1650)</f>
        <v>0</v>
      </c>
    </row>
    <row r="1651" spans="2:2" x14ac:dyDescent="0.25">
      <c r="B1651">
        <f>COUNTIF('Deal Detail'!A1661:A11611,A1651)</f>
        <v>0</v>
      </c>
    </row>
    <row r="1652" spans="2:2" x14ac:dyDescent="0.25">
      <c r="B1652">
        <f>COUNTIF('Deal Detail'!A1662:A11612,A1652)</f>
        <v>0</v>
      </c>
    </row>
    <row r="1653" spans="2:2" x14ac:dyDescent="0.25">
      <c r="B1653">
        <f>COUNTIF('Deal Detail'!A1663:A11613,A1653)</f>
        <v>0</v>
      </c>
    </row>
    <row r="1654" spans="2:2" x14ac:dyDescent="0.25">
      <c r="B1654">
        <f>COUNTIF('Deal Detail'!A1664:A11614,A1654)</f>
        <v>0</v>
      </c>
    </row>
    <row r="1655" spans="2:2" x14ac:dyDescent="0.25">
      <c r="B1655">
        <f>COUNTIF('Deal Detail'!A1665:A11615,A1655)</f>
        <v>0</v>
      </c>
    </row>
    <row r="1656" spans="2:2" x14ac:dyDescent="0.25">
      <c r="B1656">
        <f>COUNTIF('Deal Detail'!A1666:A11616,A1656)</f>
        <v>0</v>
      </c>
    </row>
    <row r="1657" spans="2:2" x14ac:dyDescent="0.25">
      <c r="B1657">
        <f>COUNTIF('Deal Detail'!A1667:A11617,A1657)</f>
        <v>0</v>
      </c>
    </row>
    <row r="1658" spans="2:2" x14ac:dyDescent="0.25">
      <c r="B1658">
        <f>COUNTIF('Deal Detail'!A1668:A11618,A1658)</f>
        <v>0</v>
      </c>
    </row>
    <row r="1659" spans="2:2" x14ac:dyDescent="0.25">
      <c r="B1659">
        <f>COUNTIF('Deal Detail'!A1669:A11619,A1659)</f>
        <v>0</v>
      </c>
    </row>
    <row r="1660" spans="2:2" x14ac:dyDescent="0.25">
      <c r="B1660">
        <f>COUNTIF('Deal Detail'!A1670:A11620,A1660)</f>
        <v>0</v>
      </c>
    </row>
    <row r="1661" spans="2:2" x14ac:dyDescent="0.25">
      <c r="B1661">
        <f>COUNTIF('Deal Detail'!A1671:A11621,A1661)</f>
        <v>0</v>
      </c>
    </row>
    <row r="1662" spans="2:2" x14ac:dyDescent="0.25">
      <c r="B1662">
        <f>COUNTIF('Deal Detail'!A1672:A11622,A1662)</f>
        <v>0</v>
      </c>
    </row>
    <row r="1663" spans="2:2" x14ac:dyDescent="0.25">
      <c r="B1663">
        <f>COUNTIF('Deal Detail'!A1673:A11623,A1663)</f>
        <v>0</v>
      </c>
    </row>
    <row r="1664" spans="2:2" x14ac:dyDescent="0.25">
      <c r="B1664">
        <f>COUNTIF('Deal Detail'!A1674:A11624,A1664)</f>
        <v>0</v>
      </c>
    </row>
    <row r="1665" spans="2:2" x14ac:dyDescent="0.25">
      <c r="B1665">
        <f>COUNTIF('Deal Detail'!A1675:A11625,A1665)</f>
        <v>0</v>
      </c>
    </row>
    <row r="1666" spans="2:2" x14ac:dyDescent="0.25">
      <c r="B1666">
        <f>COUNTIF('Deal Detail'!A1676:A11626,A1666)</f>
        <v>0</v>
      </c>
    </row>
    <row r="1667" spans="2:2" x14ac:dyDescent="0.25">
      <c r="B1667">
        <f>COUNTIF('Deal Detail'!A1677:A11627,A1667)</f>
        <v>0</v>
      </c>
    </row>
    <row r="1668" spans="2:2" x14ac:dyDescent="0.25">
      <c r="B1668">
        <f>COUNTIF('Deal Detail'!A1678:A11628,A1668)</f>
        <v>0</v>
      </c>
    </row>
    <row r="1669" spans="2:2" x14ac:dyDescent="0.25">
      <c r="B1669">
        <f>COUNTIF('Deal Detail'!A1679:A11629,A1669)</f>
        <v>0</v>
      </c>
    </row>
    <row r="1670" spans="2:2" x14ac:dyDescent="0.25">
      <c r="B1670">
        <f>COUNTIF('Deal Detail'!A1680:A11630,A1670)</f>
        <v>0</v>
      </c>
    </row>
    <row r="1671" spans="2:2" x14ac:dyDescent="0.25">
      <c r="B1671">
        <f>COUNTIF('Deal Detail'!A1681:A11631,A1671)</f>
        <v>0</v>
      </c>
    </row>
    <row r="1672" spans="2:2" x14ac:dyDescent="0.25">
      <c r="B1672">
        <f>COUNTIF('Deal Detail'!A1682:A11632,A1672)</f>
        <v>0</v>
      </c>
    </row>
    <row r="1673" spans="2:2" x14ac:dyDescent="0.25">
      <c r="B1673">
        <f>COUNTIF('Deal Detail'!A1683:A11633,A1673)</f>
        <v>0</v>
      </c>
    </row>
    <row r="1674" spans="2:2" x14ac:dyDescent="0.25">
      <c r="B1674">
        <f>COUNTIF('Deal Detail'!A1684:A11634,A1674)</f>
        <v>0</v>
      </c>
    </row>
    <row r="1675" spans="2:2" x14ac:dyDescent="0.25">
      <c r="B1675">
        <f>COUNTIF('Deal Detail'!A1685:A11635,A1675)</f>
        <v>0</v>
      </c>
    </row>
    <row r="1676" spans="2:2" x14ac:dyDescent="0.25">
      <c r="B1676">
        <f>COUNTIF('Deal Detail'!A1686:A11636,A1676)</f>
        <v>0</v>
      </c>
    </row>
    <row r="1677" spans="2:2" x14ac:dyDescent="0.25">
      <c r="B1677">
        <f>COUNTIF('Deal Detail'!A1687:A11637,A1677)</f>
        <v>0</v>
      </c>
    </row>
    <row r="1678" spans="2:2" x14ac:dyDescent="0.25">
      <c r="B1678">
        <f>COUNTIF('Deal Detail'!A1688:A11638,A1678)</f>
        <v>0</v>
      </c>
    </row>
    <row r="1679" spans="2:2" x14ac:dyDescent="0.25">
      <c r="B1679">
        <f>COUNTIF('Deal Detail'!A1689:A11639,A1679)</f>
        <v>0</v>
      </c>
    </row>
    <row r="1680" spans="2:2" x14ac:dyDescent="0.25">
      <c r="B1680">
        <f>COUNTIF('Deal Detail'!A1690:A11640,A1680)</f>
        <v>0</v>
      </c>
    </row>
    <row r="1681" spans="2:2" x14ac:dyDescent="0.25">
      <c r="B1681">
        <f>COUNTIF('Deal Detail'!A1691:A11641,A1681)</f>
        <v>0</v>
      </c>
    </row>
    <row r="1682" spans="2:2" x14ac:dyDescent="0.25">
      <c r="B1682">
        <f>COUNTIF('Deal Detail'!A1692:A11642,A1682)</f>
        <v>0</v>
      </c>
    </row>
    <row r="1683" spans="2:2" x14ac:dyDescent="0.25">
      <c r="B1683">
        <f>COUNTIF('Deal Detail'!A1693:A11643,A1683)</f>
        <v>0</v>
      </c>
    </row>
    <row r="1684" spans="2:2" x14ac:dyDescent="0.25">
      <c r="B1684">
        <f>COUNTIF('Deal Detail'!A1694:A11644,A1684)</f>
        <v>0</v>
      </c>
    </row>
    <row r="1685" spans="2:2" x14ac:dyDescent="0.25">
      <c r="B1685">
        <f>COUNTIF('Deal Detail'!A1695:A11645,A1685)</f>
        <v>0</v>
      </c>
    </row>
    <row r="1686" spans="2:2" x14ac:dyDescent="0.25">
      <c r="B1686">
        <f>COUNTIF('Deal Detail'!A1696:A11646,A1686)</f>
        <v>0</v>
      </c>
    </row>
    <row r="1687" spans="2:2" x14ac:dyDescent="0.25">
      <c r="B1687">
        <f>COUNTIF('Deal Detail'!A1697:A11647,A1687)</f>
        <v>0</v>
      </c>
    </row>
    <row r="1688" spans="2:2" x14ac:dyDescent="0.25">
      <c r="B1688">
        <f>COUNTIF('Deal Detail'!A1698:A11648,A1688)</f>
        <v>0</v>
      </c>
    </row>
    <row r="1689" spans="2:2" x14ac:dyDescent="0.25">
      <c r="B1689">
        <f>COUNTIF('Deal Detail'!A1699:A11649,A1689)</f>
        <v>0</v>
      </c>
    </row>
    <row r="1690" spans="2:2" x14ac:dyDescent="0.25">
      <c r="B1690">
        <f>COUNTIF('Deal Detail'!A1700:A11650,A1690)</f>
        <v>0</v>
      </c>
    </row>
    <row r="1691" spans="2:2" x14ac:dyDescent="0.25">
      <c r="B1691">
        <f>COUNTIF('Deal Detail'!A1701:A11651,A1691)</f>
        <v>0</v>
      </c>
    </row>
    <row r="1692" spans="2:2" x14ac:dyDescent="0.25">
      <c r="B1692">
        <f>COUNTIF('Deal Detail'!A1702:A11652,A1692)</f>
        <v>0</v>
      </c>
    </row>
    <row r="1693" spans="2:2" x14ac:dyDescent="0.25">
      <c r="B1693">
        <f>COUNTIF('Deal Detail'!A1703:A11653,A1693)</f>
        <v>0</v>
      </c>
    </row>
    <row r="1694" spans="2:2" x14ac:dyDescent="0.25">
      <c r="B1694">
        <f>COUNTIF('Deal Detail'!A1704:A11654,A1694)</f>
        <v>0</v>
      </c>
    </row>
    <row r="1695" spans="2:2" x14ac:dyDescent="0.25">
      <c r="B1695">
        <f>COUNTIF('Deal Detail'!A1705:A11655,A1695)</f>
        <v>0</v>
      </c>
    </row>
    <row r="1696" spans="2:2" x14ac:dyDescent="0.25">
      <c r="B1696">
        <f>COUNTIF('Deal Detail'!A1706:A11656,A1696)</f>
        <v>0</v>
      </c>
    </row>
    <row r="1697" spans="2:2" x14ac:dyDescent="0.25">
      <c r="B1697">
        <f>COUNTIF('Deal Detail'!A1707:A11657,A1697)</f>
        <v>0</v>
      </c>
    </row>
    <row r="1698" spans="2:2" x14ac:dyDescent="0.25">
      <c r="B1698">
        <f>COUNTIF('Deal Detail'!A1708:A11658,A1698)</f>
        <v>0</v>
      </c>
    </row>
    <row r="1699" spans="2:2" x14ac:dyDescent="0.25">
      <c r="B1699">
        <f>COUNTIF('Deal Detail'!A1709:A11659,A1699)</f>
        <v>0</v>
      </c>
    </row>
    <row r="1700" spans="2:2" x14ac:dyDescent="0.25">
      <c r="B1700">
        <f>COUNTIF('Deal Detail'!A1710:A11660,A1700)</f>
        <v>0</v>
      </c>
    </row>
    <row r="1701" spans="2:2" x14ac:dyDescent="0.25">
      <c r="B1701">
        <f>COUNTIF('Deal Detail'!A1711:A11661,A1701)</f>
        <v>0</v>
      </c>
    </row>
    <row r="1702" spans="2:2" x14ac:dyDescent="0.25">
      <c r="B1702">
        <f>COUNTIF('Deal Detail'!A1712:A11662,A1702)</f>
        <v>0</v>
      </c>
    </row>
    <row r="1703" spans="2:2" x14ac:dyDescent="0.25">
      <c r="B1703">
        <f>COUNTIF('Deal Detail'!A1713:A11663,A1703)</f>
        <v>0</v>
      </c>
    </row>
    <row r="1704" spans="2:2" x14ac:dyDescent="0.25">
      <c r="B1704">
        <f>COUNTIF('Deal Detail'!A1714:A11664,A1704)</f>
        <v>0</v>
      </c>
    </row>
    <row r="1705" spans="2:2" x14ac:dyDescent="0.25">
      <c r="B1705">
        <f>COUNTIF('Deal Detail'!A1715:A11665,A1705)</f>
        <v>0</v>
      </c>
    </row>
    <row r="1706" spans="2:2" x14ac:dyDescent="0.25">
      <c r="B1706">
        <f>COUNTIF('Deal Detail'!A1716:A11666,A1706)</f>
        <v>0</v>
      </c>
    </row>
    <row r="1707" spans="2:2" x14ac:dyDescent="0.25">
      <c r="B1707">
        <f>COUNTIF('Deal Detail'!A1717:A11667,A1707)</f>
        <v>0</v>
      </c>
    </row>
    <row r="1708" spans="2:2" x14ac:dyDescent="0.25">
      <c r="B1708">
        <f>COUNTIF('Deal Detail'!A1718:A11668,A1708)</f>
        <v>0</v>
      </c>
    </row>
    <row r="1709" spans="2:2" x14ac:dyDescent="0.25">
      <c r="B1709">
        <f>COUNTIF('Deal Detail'!A1719:A11669,A1709)</f>
        <v>0</v>
      </c>
    </row>
    <row r="1710" spans="2:2" x14ac:dyDescent="0.25">
      <c r="B1710">
        <f>COUNTIF('Deal Detail'!A1720:A11670,A1710)</f>
        <v>0</v>
      </c>
    </row>
    <row r="1711" spans="2:2" x14ac:dyDescent="0.25">
      <c r="B1711">
        <f>COUNTIF('Deal Detail'!A1721:A11671,A1711)</f>
        <v>0</v>
      </c>
    </row>
    <row r="1712" spans="2:2" x14ac:dyDescent="0.25">
      <c r="B1712">
        <f>COUNTIF('Deal Detail'!A1722:A11672,A1712)</f>
        <v>0</v>
      </c>
    </row>
    <row r="1713" spans="2:2" x14ac:dyDescent="0.25">
      <c r="B1713">
        <f>COUNTIF('Deal Detail'!A1723:A11673,A1713)</f>
        <v>0</v>
      </c>
    </row>
    <row r="1714" spans="2:2" x14ac:dyDescent="0.25">
      <c r="B1714">
        <f>COUNTIF('Deal Detail'!A1724:A11674,A1714)</f>
        <v>0</v>
      </c>
    </row>
    <row r="1715" spans="2:2" x14ac:dyDescent="0.25">
      <c r="B1715">
        <f>COUNTIF('Deal Detail'!A1725:A11675,A1715)</f>
        <v>0</v>
      </c>
    </row>
    <row r="1716" spans="2:2" x14ac:dyDescent="0.25">
      <c r="B1716">
        <f>COUNTIF('Deal Detail'!A1726:A11676,A1716)</f>
        <v>0</v>
      </c>
    </row>
    <row r="1717" spans="2:2" x14ac:dyDescent="0.25">
      <c r="B1717">
        <f>COUNTIF('Deal Detail'!A1727:A11677,A1717)</f>
        <v>0</v>
      </c>
    </row>
    <row r="1718" spans="2:2" x14ac:dyDescent="0.25">
      <c r="B1718">
        <f>COUNTIF('Deal Detail'!A1728:A11678,A1718)</f>
        <v>0</v>
      </c>
    </row>
    <row r="1719" spans="2:2" x14ac:dyDescent="0.25">
      <c r="B1719">
        <f>COUNTIF('Deal Detail'!A1729:A11679,A1719)</f>
        <v>0</v>
      </c>
    </row>
    <row r="1720" spans="2:2" x14ac:dyDescent="0.25">
      <c r="B1720">
        <f>COUNTIF('Deal Detail'!A1730:A11680,A1720)</f>
        <v>0</v>
      </c>
    </row>
    <row r="1721" spans="2:2" x14ac:dyDescent="0.25">
      <c r="B1721">
        <f>COUNTIF('Deal Detail'!A1731:A11681,A1721)</f>
        <v>0</v>
      </c>
    </row>
    <row r="1722" spans="2:2" x14ac:dyDescent="0.25">
      <c r="B1722">
        <f>COUNTIF('Deal Detail'!A1732:A11682,A1722)</f>
        <v>0</v>
      </c>
    </row>
    <row r="1723" spans="2:2" x14ac:dyDescent="0.25">
      <c r="B1723">
        <f>COUNTIF('Deal Detail'!A1733:A11683,A1723)</f>
        <v>0</v>
      </c>
    </row>
    <row r="1724" spans="2:2" x14ac:dyDescent="0.25">
      <c r="B1724">
        <f>COUNTIF('Deal Detail'!A1734:A11684,A1724)</f>
        <v>0</v>
      </c>
    </row>
    <row r="1725" spans="2:2" x14ac:dyDescent="0.25">
      <c r="B1725">
        <f>COUNTIF('Deal Detail'!A1735:A11685,A1725)</f>
        <v>0</v>
      </c>
    </row>
    <row r="1726" spans="2:2" x14ac:dyDescent="0.25">
      <c r="B1726">
        <f>COUNTIF('Deal Detail'!A1736:A11686,A1726)</f>
        <v>0</v>
      </c>
    </row>
    <row r="1727" spans="2:2" x14ac:dyDescent="0.25">
      <c r="B1727">
        <f>COUNTIF('Deal Detail'!A1737:A11687,A1727)</f>
        <v>0</v>
      </c>
    </row>
    <row r="1728" spans="2:2" x14ac:dyDescent="0.25">
      <c r="B1728">
        <f>COUNTIF('Deal Detail'!A1738:A11688,A1728)</f>
        <v>0</v>
      </c>
    </row>
    <row r="1729" spans="2:2" x14ac:dyDescent="0.25">
      <c r="B1729">
        <f>COUNTIF('Deal Detail'!A1739:A11689,A1729)</f>
        <v>0</v>
      </c>
    </row>
    <row r="1730" spans="2:2" x14ac:dyDescent="0.25">
      <c r="B1730">
        <f>COUNTIF('Deal Detail'!A1740:A11690,A1730)</f>
        <v>0</v>
      </c>
    </row>
    <row r="1731" spans="2:2" x14ac:dyDescent="0.25">
      <c r="B1731">
        <f>COUNTIF('Deal Detail'!A1741:A11691,A1731)</f>
        <v>0</v>
      </c>
    </row>
    <row r="1732" spans="2:2" x14ac:dyDescent="0.25">
      <c r="B1732">
        <f>COUNTIF('Deal Detail'!A1742:A11692,A1732)</f>
        <v>0</v>
      </c>
    </row>
    <row r="1733" spans="2:2" x14ac:dyDescent="0.25">
      <c r="B1733">
        <f>COUNTIF('Deal Detail'!A1743:A11693,A1733)</f>
        <v>0</v>
      </c>
    </row>
    <row r="1734" spans="2:2" x14ac:dyDescent="0.25">
      <c r="B1734">
        <f>COUNTIF('Deal Detail'!A1744:A11694,A1734)</f>
        <v>0</v>
      </c>
    </row>
    <row r="1735" spans="2:2" x14ac:dyDescent="0.25">
      <c r="B1735">
        <f>COUNTIF('Deal Detail'!A1745:A11695,A1735)</f>
        <v>0</v>
      </c>
    </row>
    <row r="1736" spans="2:2" x14ac:dyDescent="0.25">
      <c r="B1736">
        <f>COUNTIF('Deal Detail'!A1746:A11696,A1736)</f>
        <v>0</v>
      </c>
    </row>
    <row r="1737" spans="2:2" x14ac:dyDescent="0.25">
      <c r="B1737">
        <f>COUNTIF('Deal Detail'!A1747:A11697,A1737)</f>
        <v>0</v>
      </c>
    </row>
    <row r="1738" spans="2:2" x14ac:dyDescent="0.25">
      <c r="B1738">
        <f>COUNTIF('Deal Detail'!A1748:A11698,A1738)</f>
        <v>0</v>
      </c>
    </row>
    <row r="1739" spans="2:2" x14ac:dyDescent="0.25">
      <c r="B1739">
        <f>COUNTIF('Deal Detail'!A1749:A11699,A1739)</f>
        <v>0</v>
      </c>
    </row>
    <row r="1740" spans="2:2" x14ac:dyDescent="0.25">
      <c r="B1740">
        <f>COUNTIF('Deal Detail'!A1750:A11700,A1740)</f>
        <v>0</v>
      </c>
    </row>
    <row r="1741" spans="2:2" x14ac:dyDescent="0.25">
      <c r="B1741">
        <f>COUNTIF('Deal Detail'!A1751:A11701,A1741)</f>
        <v>0</v>
      </c>
    </row>
    <row r="1742" spans="2:2" x14ac:dyDescent="0.25">
      <c r="B1742">
        <f>COUNTIF('Deal Detail'!A1752:A11702,A1742)</f>
        <v>0</v>
      </c>
    </row>
    <row r="1743" spans="2:2" x14ac:dyDescent="0.25">
      <c r="B1743">
        <f>COUNTIF('Deal Detail'!A1753:A11703,A1743)</f>
        <v>0</v>
      </c>
    </row>
    <row r="1744" spans="2:2" x14ac:dyDescent="0.25">
      <c r="B1744">
        <f>COUNTIF('Deal Detail'!A1754:A11704,A1744)</f>
        <v>0</v>
      </c>
    </row>
    <row r="1745" spans="2:2" x14ac:dyDescent="0.25">
      <c r="B1745">
        <f>COUNTIF('Deal Detail'!A1755:A11705,A1745)</f>
        <v>0</v>
      </c>
    </row>
    <row r="1746" spans="2:2" x14ac:dyDescent="0.25">
      <c r="B1746">
        <f>COUNTIF('Deal Detail'!A1756:A11706,A1746)</f>
        <v>0</v>
      </c>
    </row>
    <row r="1747" spans="2:2" x14ac:dyDescent="0.25">
      <c r="B1747">
        <f>COUNTIF('Deal Detail'!A1757:A11707,A1747)</f>
        <v>0</v>
      </c>
    </row>
    <row r="1748" spans="2:2" x14ac:dyDescent="0.25">
      <c r="B1748">
        <f>COUNTIF('Deal Detail'!A1758:A11708,A1748)</f>
        <v>0</v>
      </c>
    </row>
    <row r="1749" spans="2:2" x14ac:dyDescent="0.25">
      <c r="B1749">
        <f>COUNTIF('Deal Detail'!A1759:A11709,A1749)</f>
        <v>0</v>
      </c>
    </row>
    <row r="1750" spans="2:2" x14ac:dyDescent="0.25">
      <c r="B1750">
        <f>COUNTIF('Deal Detail'!A1760:A11710,A1750)</f>
        <v>0</v>
      </c>
    </row>
    <row r="1751" spans="2:2" x14ac:dyDescent="0.25">
      <c r="B1751">
        <f>COUNTIF('Deal Detail'!A1761:A11711,A1751)</f>
        <v>0</v>
      </c>
    </row>
    <row r="1752" spans="2:2" x14ac:dyDescent="0.25">
      <c r="B1752">
        <f>COUNTIF('Deal Detail'!A1762:A11712,A1752)</f>
        <v>0</v>
      </c>
    </row>
    <row r="1753" spans="2:2" x14ac:dyDescent="0.25">
      <c r="B1753">
        <f>COUNTIF('Deal Detail'!A1763:A11713,A1753)</f>
        <v>0</v>
      </c>
    </row>
    <row r="1754" spans="2:2" x14ac:dyDescent="0.25">
      <c r="B1754">
        <f>COUNTIF('Deal Detail'!A1764:A11714,A1754)</f>
        <v>0</v>
      </c>
    </row>
    <row r="1755" spans="2:2" x14ac:dyDescent="0.25">
      <c r="B1755">
        <f>COUNTIF('Deal Detail'!A1765:A11715,A1755)</f>
        <v>0</v>
      </c>
    </row>
    <row r="1756" spans="2:2" x14ac:dyDescent="0.25">
      <c r="B1756">
        <f>COUNTIF('Deal Detail'!A1766:A11716,A1756)</f>
        <v>0</v>
      </c>
    </row>
    <row r="1757" spans="2:2" x14ac:dyDescent="0.25">
      <c r="B1757">
        <f>COUNTIF('Deal Detail'!A1767:A11717,A1757)</f>
        <v>0</v>
      </c>
    </row>
    <row r="1758" spans="2:2" x14ac:dyDescent="0.25">
      <c r="B1758">
        <f>COUNTIF('Deal Detail'!A1768:A11718,A1758)</f>
        <v>0</v>
      </c>
    </row>
    <row r="1759" spans="2:2" x14ac:dyDescent="0.25">
      <c r="B1759">
        <f>COUNTIF('Deal Detail'!A1769:A11719,A1759)</f>
        <v>0</v>
      </c>
    </row>
    <row r="1760" spans="2:2" x14ac:dyDescent="0.25">
      <c r="B1760">
        <f>COUNTIF('Deal Detail'!A1770:A11720,A1760)</f>
        <v>0</v>
      </c>
    </row>
    <row r="1761" spans="2:2" x14ac:dyDescent="0.25">
      <c r="B1761">
        <f>COUNTIF('Deal Detail'!A1771:A11721,A1761)</f>
        <v>0</v>
      </c>
    </row>
    <row r="1762" spans="2:2" x14ac:dyDescent="0.25">
      <c r="B1762">
        <f>COUNTIF('Deal Detail'!A1772:A11722,A1762)</f>
        <v>0</v>
      </c>
    </row>
    <row r="1763" spans="2:2" x14ac:dyDescent="0.25">
      <c r="B1763">
        <f>COUNTIF('Deal Detail'!A1773:A11723,A1763)</f>
        <v>0</v>
      </c>
    </row>
    <row r="1764" spans="2:2" x14ac:dyDescent="0.25">
      <c r="B1764">
        <f>COUNTIF('Deal Detail'!A1774:A11724,A1764)</f>
        <v>0</v>
      </c>
    </row>
    <row r="1765" spans="2:2" x14ac:dyDescent="0.25">
      <c r="B1765">
        <f>COUNTIF('Deal Detail'!A1775:A11725,A1765)</f>
        <v>0</v>
      </c>
    </row>
    <row r="1766" spans="2:2" x14ac:dyDescent="0.25">
      <c r="B1766">
        <f>COUNTIF('Deal Detail'!A1776:A11726,A1766)</f>
        <v>0</v>
      </c>
    </row>
    <row r="1767" spans="2:2" x14ac:dyDescent="0.25">
      <c r="B1767">
        <f>COUNTIF('Deal Detail'!A1777:A11727,A1767)</f>
        <v>0</v>
      </c>
    </row>
    <row r="1768" spans="2:2" x14ac:dyDescent="0.25">
      <c r="B1768">
        <f>COUNTIF('Deal Detail'!A1778:A11728,A1768)</f>
        <v>0</v>
      </c>
    </row>
    <row r="1769" spans="2:2" x14ac:dyDescent="0.25">
      <c r="B1769">
        <f>COUNTIF('Deal Detail'!A1779:A11729,A1769)</f>
        <v>0</v>
      </c>
    </row>
    <row r="1770" spans="2:2" x14ac:dyDescent="0.25">
      <c r="B1770">
        <f>COUNTIF('Deal Detail'!A1780:A11730,A1770)</f>
        <v>0</v>
      </c>
    </row>
    <row r="1771" spans="2:2" x14ac:dyDescent="0.25">
      <c r="B1771">
        <f>COUNTIF('Deal Detail'!A1781:A11731,A1771)</f>
        <v>0</v>
      </c>
    </row>
    <row r="1772" spans="2:2" x14ac:dyDescent="0.25">
      <c r="B1772">
        <f>COUNTIF('Deal Detail'!A1782:A11732,A1772)</f>
        <v>0</v>
      </c>
    </row>
    <row r="1773" spans="2:2" x14ac:dyDescent="0.25">
      <c r="B1773">
        <f>COUNTIF('Deal Detail'!A1783:A11733,A1773)</f>
        <v>0</v>
      </c>
    </row>
    <row r="1774" spans="2:2" x14ac:dyDescent="0.25">
      <c r="B1774">
        <f>COUNTIF('Deal Detail'!A1784:A11734,A1774)</f>
        <v>0</v>
      </c>
    </row>
    <row r="1775" spans="2:2" x14ac:dyDescent="0.25">
      <c r="B1775">
        <f>COUNTIF('Deal Detail'!A1785:A11735,A1775)</f>
        <v>0</v>
      </c>
    </row>
    <row r="1776" spans="2:2" x14ac:dyDescent="0.25">
      <c r="B1776">
        <f>COUNTIF('Deal Detail'!A1786:A11736,A1776)</f>
        <v>0</v>
      </c>
    </row>
    <row r="1777" spans="2:2" x14ac:dyDescent="0.25">
      <c r="B1777">
        <f>COUNTIF('Deal Detail'!A1787:A11737,A1777)</f>
        <v>0</v>
      </c>
    </row>
    <row r="1778" spans="2:2" x14ac:dyDescent="0.25">
      <c r="B1778">
        <f>COUNTIF('Deal Detail'!A1788:A11738,A1778)</f>
        <v>0</v>
      </c>
    </row>
    <row r="1779" spans="2:2" x14ac:dyDescent="0.25">
      <c r="B1779">
        <f>COUNTIF('Deal Detail'!A1789:A11739,A1779)</f>
        <v>0</v>
      </c>
    </row>
    <row r="1780" spans="2:2" x14ac:dyDescent="0.25">
      <c r="B1780">
        <f>COUNTIF('Deal Detail'!A1790:A11740,A1780)</f>
        <v>0</v>
      </c>
    </row>
    <row r="1781" spans="2:2" x14ac:dyDescent="0.25">
      <c r="B1781">
        <f>COUNTIF('Deal Detail'!A1791:A11741,A1781)</f>
        <v>0</v>
      </c>
    </row>
    <row r="1782" spans="2:2" x14ac:dyDescent="0.25">
      <c r="B1782">
        <f>COUNTIF('Deal Detail'!A1792:A11742,A1782)</f>
        <v>0</v>
      </c>
    </row>
    <row r="1783" spans="2:2" x14ac:dyDescent="0.25">
      <c r="B1783">
        <f>COUNTIF('Deal Detail'!A1793:A11743,A1783)</f>
        <v>0</v>
      </c>
    </row>
    <row r="1784" spans="2:2" x14ac:dyDescent="0.25">
      <c r="B1784">
        <f>COUNTIF('Deal Detail'!A1794:A11744,A1784)</f>
        <v>0</v>
      </c>
    </row>
    <row r="1785" spans="2:2" x14ac:dyDescent="0.25">
      <c r="B1785">
        <f>COUNTIF('Deal Detail'!A1795:A11745,A1785)</f>
        <v>0</v>
      </c>
    </row>
    <row r="1786" spans="2:2" x14ac:dyDescent="0.25">
      <c r="B1786">
        <f>COUNTIF('Deal Detail'!A1796:A11746,A1786)</f>
        <v>0</v>
      </c>
    </row>
    <row r="1787" spans="2:2" x14ac:dyDescent="0.25">
      <c r="B1787">
        <f>COUNTIF('Deal Detail'!A1797:A11747,A1787)</f>
        <v>0</v>
      </c>
    </row>
    <row r="1788" spans="2:2" x14ac:dyDescent="0.25">
      <c r="B1788">
        <f>COUNTIF('Deal Detail'!A1798:A11748,A1788)</f>
        <v>0</v>
      </c>
    </row>
    <row r="1789" spans="2:2" x14ac:dyDescent="0.25">
      <c r="B1789">
        <f>COUNTIF('Deal Detail'!A1799:A11749,A1789)</f>
        <v>0</v>
      </c>
    </row>
    <row r="1790" spans="2:2" x14ac:dyDescent="0.25">
      <c r="B1790">
        <f>COUNTIF('Deal Detail'!A1800:A11750,A1790)</f>
        <v>0</v>
      </c>
    </row>
    <row r="1791" spans="2:2" x14ac:dyDescent="0.25">
      <c r="B1791">
        <f>COUNTIF('Deal Detail'!A1801:A11751,A1791)</f>
        <v>0</v>
      </c>
    </row>
    <row r="1792" spans="2:2" x14ac:dyDescent="0.25">
      <c r="B1792">
        <f>COUNTIF('Deal Detail'!A1802:A11752,A1792)</f>
        <v>0</v>
      </c>
    </row>
    <row r="1793" spans="2:2" x14ac:dyDescent="0.25">
      <c r="B1793">
        <f>COUNTIF('Deal Detail'!A1803:A11753,A1793)</f>
        <v>0</v>
      </c>
    </row>
    <row r="1794" spans="2:2" x14ac:dyDescent="0.25">
      <c r="B1794">
        <f>COUNTIF('Deal Detail'!A1804:A11754,A1794)</f>
        <v>0</v>
      </c>
    </row>
    <row r="1795" spans="2:2" x14ac:dyDescent="0.25">
      <c r="B1795">
        <f>COUNTIF('Deal Detail'!A1805:A11755,A1795)</f>
        <v>0</v>
      </c>
    </row>
    <row r="1796" spans="2:2" x14ac:dyDescent="0.25">
      <c r="B1796">
        <f>COUNTIF('Deal Detail'!A1806:A11756,A1796)</f>
        <v>0</v>
      </c>
    </row>
    <row r="1797" spans="2:2" x14ac:dyDescent="0.25">
      <c r="B1797">
        <f>COUNTIF('Deal Detail'!A1807:A11757,A1797)</f>
        <v>0</v>
      </c>
    </row>
    <row r="1798" spans="2:2" x14ac:dyDescent="0.25">
      <c r="B1798">
        <f>COUNTIF('Deal Detail'!A1808:A11758,A1798)</f>
        <v>0</v>
      </c>
    </row>
    <row r="1799" spans="2:2" x14ac:dyDescent="0.25">
      <c r="B1799">
        <f>COUNTIF('Deal Detail'!A1809:A11759,A1799)</f>
        <v>0</v>
      </c>
    </row>
    <row r="1800" spans="2:2" x14ac:dyDescent="0.25">
      <c r="B1800">
        <f>COUNTIF('Deal Detail'!A1810:A11760,A1800)</f>
        <v>0</v>
      </c>
    </row>
    <row r="1801" spans="2:2" x14ac:dyDescent="0.25">
      <c r="B1801">
        <f>COUNTIF('Deal Detail'!A1811:A11761,A1801)</f>
        <v>0</v>
      </c>
    </row>
    <row r="1802" spans="2:2" x14ac:dyDescent="0.25">
      <c r="B1802">
        <f>COUNTIF('Deal Detail'!A1812:A11762,A1802)</f>
        <v>0</v>
      </c>
    </row>
    <row r="1803" spans="2:2" x14ac:dyDescent="0.25">
      <c r="B1803">
        <f>COUNTIF('Deal Detail'!A1813:A11763,A1803)</f>
        <v>0</v>
      </c>
    </row>
    <row r="1804" spans="2:2" x14ac:dyDescent="0.25">
      <c r="B1804">
        <f>COUNTIF('Deal Detail'!A1814:A11764,A1804)</f>
        <v>0</v>
      </c>
    </row>
    <row r="1805" spans="2:2" x14ac:dyDescent="0.25">
      <c r="B1805">
        <f>COUNTIF('Deal Detail'!A1815:A11765,A1805)</f>
        <v>0</v>
      </c>
    </row>
    <row r="1806" spans="2:2" x14ac:dyDescent="0.25">
      <c r="B1806">
        <f>COUNTIF('Deal Detail'!A1816:A11766,A1806)</f>
        <v>0</v>
      </c>
    </row>
    <row r="1807" spans="2:2" x14ac:dyDescent="0.25">
      <c r="B1807">
        <f>COUNTIF('Deal Detail'!A1817:A11767,A1807)</f>
        <v>0</v>
      </c>
    </row>
    <row r="1808" spans="2:2" x14ac:dyDescent="0.25">
      <c r="B1808">
        <f>COUNTIF('Deal Detail'!A1818:A11768,A1808)</f>
        <v>0</v>
      </c>
    </row>
    <row r="1809" spans="2:2" x14ac:dyDescent="0.25">
      <c r="B1809">
        <f>COUNTIF('Deal Detail'!A1819:A11769,A1809)</f>
        <v>0</v>
      </c>
    </row>
    <row r="1810" spans="2:2" x14ac:dyDescent="0.25">
      <c r="B1810">
        <f>COUNTIF('Deal Detail'!A1820:A11770,A1810)</f>
        <v>0</v>
      </c>
    </row>
    <row r="1811" spans="2:2" x14ac:dyDescent="0.25">
      <c r="B1811">
        <f>COUNTIF('Deal Detail'!A1821:A11771,A1811)</f>
        <v>0</v>
      </c>
    </row>
    <row r="1812" spans="2:2" x14ac:dyDescent="0.25">
      <c r="B1812">
        <f>COUNTIF('Deal Detail'!A1822:A11772,A1812)</f>
        <v>0</v>
      </c>
    </row>
    <row r="1813" spans="2:2" x14ac:dyDescent="0.25">
      <c r="B1813">
        <f>COUNTIF('Deal Detail'!A1823:A11773,A1813)</f>
        <v>0</v>
      </c>
    </row>
    <row r="1814" spans="2:2" x14ac:dyDescent="0.25">
      <c r="B1814">
        <f>COUNTIF('Deal Detail'!A1824:A11774,A1814)</f>
        <v>0</v>
      </c>
    </row>
    <row r="1815" spans="2:2" x14ac:dyDescent="0.25">
      <c r="B1815">
        <f>COUNTIF('Deal Detail'!A1825:A11775,A1815)</f>
        <v>0</v>
      </c>
    </row>
    <row r="1816" spans="2:2" x14ac:dyDescent="0.25">
      <c r="B1816">
        <f>COUNTIF('Deal Detail'!A1826:A11776,A1816)</f>
        <v>0</v>
      </c>
    </row>
    <row r="1817" spans="2:2" x14ac:dyDescent="0.25">
      <c r="B1817">
        <f>COUNTIF('Deal Detail'!A1827:A11777,A1817)</f>
        <v>0</v>
      </c>
    </row>
    <row r="1818" spans="2:2" x14ac:dyDescent="0.25">
      <c r="B1818">
        <f>COUNTIF('Deal Detail'!A1828:A11778,A1818)</f>
        <v>0</v>
      </c>
    </row>
    <row r="1819" spans="2:2" x14ac:dyDescent="0.25">
      <c r="B1819">
        <f>COUNTIF('Deal Detail'!A1829:A11779,A1819)</f>
        <v>0</v>
      </c>
    </row>
    <row r="1820" spans="2:2" x14ac:dyDescent="0.25">
      <c r="B1820">
        <f>COUNTIF('Deal Detail'!A1830:A11780,A1820)</f>
        <v>0</v>
      </c>
    </row>
    <row r="1821" spans="2:2" x14ac:dyDescent="0.25">
      <c r="B1821">
        <f>COUNTIF('Deal Detail'!A1831:A11781,A1821)</f>
        <v>0</v>
      </c>
    </row>
    <row r="1822" spans="2:2" x14ac:dyDescent="0.25">
      <c r="B1822">
        <f>COUNTIF('Deal Detail'!A1832:A11782,A1822)</f>
        <v>0</v>
      </c>
    </row>
    <row r="1823" spans="2:2" x14ac:dyDescent="0.25">
      <c r="B1823">
        <f>COUNTIF('Deal Detail'!A1833:A11783,A1823)</f>
        <v>0</v>
      </c>
    </row>
    <row r="1824" spans="2:2" x14ac:dyDescent="0.25">
      <c r="B1824">
        <f>COUNTIF('Deal Detail'!A1834:A11784,A1824)</f>
        <v>0</v>
      </c>
    </row>
    <row r="1825" spans="2:2" x14ac:dyDescent="0.25">
      <c r="B1825">
        <f>COUNTIF('Deal Detail'!A1835:A11785,A1825)</f>
        <v>0</v>
      </c>
    </row>
    <row r="1826" spans="2:2" x14ac:dyDescent="0.25">
      <c r="B1826">
        <f>COUNTIF('Deal Detail'!A1836:A11786,A1826)</f>
        <v>0</v>
      </c>
    </row>
    <row r="1827" spans="2:2" x14ac:dyDescent="0.25">
      <c r="B1827">
        <f>COUNTIF('Deal Detail'!A1837:A11787,A1827)</f>
        <v>0</v>
      </c>
    </row>
    <row r="1828" spans="2:2" x14ac:dyDescent="0.25">
      <c r="B1828">
        <f>COUNTIF('Deal Detail'!A1838:A11788,A1828)</f>
        <v>0</v>
      </c>
    </row>
    <row r="1829" spans="2:2" x14ac:dyDescent="0.25">
      <c r="B1829">
        <f>COUNTIF('Deal Detail'!A1839:A11789,A1829)</f>
        <v>0</v>
      </c>
    </row>
    <row r="1830" spans="2:2" x14ac:dyDescent="0.25">
      <c r="B1830">
        <f>COUNTIF('Deal Detail'!A1840:A11790,A1830)</f>
        <v>0</v>
      </c>
    </row>
    <row r="1831" spans="2:2" x14ac:dyDescent="0.25">
      <c r="B1831">
        <f>COUNTIF('Deal Detail'!A1841:A11791,A1831)</f>
        <v>0</v>
      </c>
    </row>
    <row r="1832" spans="2:2" x14ac:dyDescent="0.25">
      <c r="B1832">
        <f>COUNTIF('Deal Detail'!A1842:A11792,A1832)</f>
        <v>0</v>
      </c>
    </row>
    <row r="1833" spans="2:2" x14ac:dyDescent="0.25">
      <c r="B1833">
        <f>COUNTIF('Deal Detail'!A1843:A11793,A1833)</f>
        <v>0</v>
      </c>
    </row>
    <row r="1834" spans="2:2" x14ac:dyDescent="0.25">
      <c r="B1834">
        <f>COUNTIF('Deal Detail'!A1844:A11794,A1834)</f>
        <v>0</v>
      </c>
    </row>
    <row r="1835" spans="2:2" x14ac:dyDescent="0.25">
      <c r="B1835">
        <f>COUNTIF('Deal Detail'!A1845:A11795,A1835)</f>
        <v>0</v>
      </c>
    </row>
    <row r="1836" spans="2:2" x14ac:dyDescent="0.25">
      <c r="B1836">
        <f>COUNTIF('Deal Detail'!A1846:A11796,A1836)</f>
        <v>0</v>
      </c>
    </row>
    <row r="1837" spans="2:2" x14ac:dyDescent="0.25">
      <c r="B1837">
        <f>COUNTIF('Deal Detail'!A1847:A11797,A1837)</f>
        <v>0</v>
      </c>
    </row>
    <row r="1838" spans="2:2" x14ac:dyDescent="0.25">
      <c r="B1838">
        <f>COUNTIF('Deal Detail'!A1848:A11798,A1838)</f>
        <v>0</v>
      </c>
    </row>
    <row r="1839" spans="2:2" x14ac:dyDescent="0.25">
      <c r="B1839">
        <f>COUNTIF('Deal Detail'!A1849:A11799,A1839)</f>
        <v>0</v>
      </c>
    </row>
    <row r="1840" spans="2:2" x14ac:dyDescent="0.25">
      <c r="B1840">
        <f>COUNTIF('Deal Detail'!A1850:A11800,A1840)</f>
        <v>0</v>
      </c>
    </row>
    <row r="1841" spans="2:2" x14ac:dyDescent="0.25">
      <c r="B1841">
        <f>COUNTIF('Deal Detail'!A1851:A11801,A1841)</f>
        <v>0</v>
      </c>
    </row>
    <row r="1842" spans="2:2" x14ac:dyDescent="0.25">
      <c r="B1842">
        <f>COUNTIF('Deal Detail'!A1852:A11802,A1842)</f>
        <v>0</v>
      </c>
    </row>
    <row r="1843" spans="2:2" x14ac:dyDescent="0.25">
      <c r="B1843">
        <f>COUNTIF('Deal Detail'!A1853:A11803,A1843)</f>
        <v>0</v>
      </c>
    </row>
    <row r="1844" spans="2:2" x14ac:dyDescent="0.25">
      <c r="B1844">
        <f>COUNTIF('Deal Detail'!A1854:A11804,A1844)</f>
        <v>0</v>
      </c>
    </row>
    <row r="1845" spans="2:2" x14ac:dyDescent="0.25">
      <c r="B1845">
        <f>COUNTIF('Deal Detail'!A1855:A11805,A1845)</f>
        <v>0</v>
      </c>
    </row>
    <row r="1846" spans="2:2" x14ac:dyDescent="0.25">
      <c r="B1846">
        <f>COUNTIF('Deal Detail'!A1856:A11806,A1846)</f>
        <v>0</v>
      </c>
    </row>
    <row r="1847" spans="2:2" x14ac:dyDescent="0.25">
      <c r="B1847">
        <f>COUNTIF('Deal Detail'!A1857:A11807,A1847)</f>
        <v>0</v>
      </c>
    </row>
    <row r="1848" spans="2:2" x14ac:dyDescent="0.25">
      <c r="B1848">
        <f>COUNTIF('Deal Detail'!A1858:A11808,A1848)</f>
        <v>0</v>
      </c>
    </row>
    <row r="1849" spans="2:2" x14ac:dyDescent="0.25">
      <c r="B1849">
        <f>COUNTIF('Deal Detail'!A1859:A11809,A1849)</f>
        <v>0</v>
      </c>
    </row>
    <row r="1850" spans="2:2" x14ac:dyDescent="0.25">
      <c r="B1850">
        <f>COUNTIF('Deal Detail'!A1860:A11810,A1850)</f>
        <v>0</v>
      </c>
    </row>
    <row r="1851" spans="2:2" x14ac:dyDescent="0.25">
      <c r="B1851">
        <f>COUNTIF('Deal Detail'!A1861:A11811,A1851)</f>
        <v>0</v>
      </c>
    </row>
    <row r="1852" spans="2:2" x14ac:dyDescent="0.25">
      <c r="B1852">
        <f>COUNTIF('Deal Detail'!A1862:A11812,A1852)</f>
        <v>0</v>
      </c>
    </row>
    <row r="1853" spans="2:2" x14ac:dyDescent="0.25">
      <c r="B1853">
        <f>COUNTIF('Deal Detail'!A1863:A11813,A1853)</f>
        <v>0</v>
      </c>
    </row>
    <row r="1854" spans="2:2" x14ac:dyDescent="0.25">
      <c r="B1854">
        <f>COUNTIF('Deal Detail'!A1864:A11814,A1854)</f>
        <v>0</v>
      </c>
    </row>
    <row r="1855" spans="2:2" x14ac:dyDescent="0.25">
      <c r="B1855">
        <f>COUNTIF('Deal Detail'!A1865:A11815,A1855)</f>
        <v>0</v>
      </c>
    </row>
    <row r="1856" spans="2:2" x14ac:dyDescent="0.25">
      <c r="B1856">
        <f>COUNTIF('Deal Detail'!A1866:A11816,A1856)</f>
        <v>0</v>
      </c>
    </row>
    <row r="1857" spans="2:2" x14ac:dyDescent="0.25">
      <c r="B1857">
        <f>COUNTIF('Deal Detail'!A1867:A11817,A1857)</f>
        <v>0</v>
      </c>
    </row>
    <row r="1858" spans="2:2" x14ac:dyDescent="0.25">
      <c r="B1858">
        <f>COUNTIF('Deal Detail'!A1868:A11818,A1858)</f>
        <v>0</v>
      </c>
    </row>
    <row r="1859" spans="2:2" x14ac:dyDescent="0.25">
      <c r="B1859">
        <f>COUNTIF('Deal Detail'!A1869:A11819,A1859)</f>
        <v>0</v>
      </c>
    </row>
    <row r="1860" spans="2:2" x14ac:dyDescent="0.25">
      <c r="B1860">
        <f>COUNTIF('Deal Detail'!A1870:A11820,A1860)</f>
        <v>0</v>
      </c>
    </row>
    <row r="1861" spans="2:2" x14ac:dyDescent="0.25">
      <c r="B1861">
        <f>COUNTIF('Deal Detail'!A1871:A11821,A1861)</f>
        <v>0</v>
      </c>
    </row>
    <row r="1862" spans="2:2" x14ac:dyDescent="0.25">
      <c r="B1862">
        <f>COUNTIF('Deal Detail'!A1872:A11822,A1862)</f>
        <v>0</v>
      </c>
    </row>
    <row r="1863" spans="2:2" x14ac:dyDescent="0.25">
      <c r="B1863">
        <f>COUNTIF('Deal Detail'!A1873:A11823,A1863)</f>
        <v>0</v>
      </c>
    </row>
    <row r="1864" spans="2:2" x14ac:dyDescent="0.25">
      <c r="B1864">
        <f>COUNTIF('Deal Detail'!A1874:A11824,A1864)</f>
        <v>0</v>
      </c>
    </row>
    <row r="1865" spans="2:2" x14ac:dyDescent="0.25">
      <c r="B1865">
        <f>COUNTIF('Deal Detail'!A1875:A11825,A1865)</f>
        <v>0</v>
      </c>
    </row>
    <row r="1866" spans="2:2" x14ac:dyDescent="0.25">
      <c r="B1866">
        <f>COUNTIF('Deal Detail'!A1876:A11826,A1866)</f>
        <v>0</v>
      </c>
    </row>
    <row r="1867" spans="2:2" x14ac:dyDescent="0.25">
      <c r="B1867">
        <f>COUNTIF('Deal Detail'!A1877:A11827,A1867)</f>
        <v>0</v>
      </c>
    </row>
    <row r="1868" spans="2:2" x14ac:dyDescent="0.25">
      <c r="B1868">
        <f>COUNTIF('Deal Detail'!A1878:A11828,A1868)</f>
        <v>0</v>
      </c>
    </row>
    <row r="1869" spans="2:2" x14ac:dyDescent="0.25">
      <c r="B1869">
        <f>COUNTIF('Deal Detail'!A1879:A11829,A1869)</f>
        <v>0</v>
      </c>
    </row>
    <row r="1870" spans="2:2" x14ac:dyDescent="0.25">
      <c r="B1870">
        <f>COUNTIF('Deal Detail'!A1880:A11830,A1870)</f>
        <v>0</v>
      </c>
    </row>
    <row r="1871" spans="2:2" x14ac:dyDescent="0.25">
      <c r="B1871">
        <f>COUNTIF('Deal Detail'!A1881:A11831,A1871)</f>
        <v>0</v>
      </c>
    </row>
    <row r="1872" spans="2:2" x14ac:dyDescent="0.25">
      <c r="B1872">
        <f>COUNTIF('Deal Detail'!A1882:A11832,A1872)</f>
        <v>0</v>
      </c>
    </row>
    <row r="1873" spans="2:2" x14ac:dyDescent="0.25">
      <c r="B1873">
        <f>COUNTIF('Deal Detail'!A1883:A11833,A1873)</f>
        <v>0</v>
      </c>
    </row>
    <row r="1874" spans="2:2" x14ac:dyDescent="0.25">
      <c r="B1874">
        <f>COUNTIF('Deal Detail'!A1884:A11834,A1874)</f>
        <v>0</v>
      </c>
    </row>
    <row r="1875" spans="2:2" x14ac:dyDescent="0.25">
      <c r="B1875">
        <f>COUNTIF('Deal Detail'!A1885:A11835,A1875)</f>
        <v>0</v>
      </c>
    </row>
    <row r="1876" spans="2:2" x14ac:dyDescent="0.25">
      <c r="B1876">
        <f>COUNTIF('Deal Detail'!A1886:A11836,A1876)</f>
        <v>0</v>
      </c>
    </row>
    <row r="1877" spans="2:2" x14ac:dyDescent="0.25">
      <c r="B1877">
        <f>COUNTIF('Deal Detail'!A1887:A11837,A1877)</f>
        <v>0</v>
      </c>
    </row>
    <row r="1878" spans="2:2" x14ac:dyDescent="0.25">
      <c r="B1878">
        <f>COUNTIF('Deal Detail'!A1888:A11838,A1878)</f>
        <v>0</v>
      </c>
    </row>
    <row r="1879" spans="2:2" x14ac:dyDescent="0.25">
      <c r="B1879">
        <f>COUNTIF('Deal Detail'!A1889:A11839,A1879)</f>
        <v>0</v>
      </c>
    </row>
    <row r="1880" spans="2:2" x14ac:dyDescent="0.25">
      <c r="B1880">
        <f>COUNTIF('Deal Detail'!A1890:A11840,A1880)</f>
        <v>0</v>
      </c>
    </row>
    <row r="1881" spans="2:2" x14ac:dyDescent="0.25">
      <c r="B1881">
        <f>COUNTIF('Deal Detail'!A1891:A11841,A1881)</f>
        <v>0</v>
      </c>
    </row>
    <row r="1882" spans="2:2" x14ac:dyDescent="0.25">
      <c r="B1882">
        <f>COUNTIF('Deal Detail'!A1892:A11842,A1882)</f>
        <v>0</v>
      </c>
    </row>
    <row r="1883" spans="2:2" x14ac:dyDescent="0.25">
      <c r="B1883">
        <f>COUNTIF('Deal Detail'!A1893:A11843,A1883)</f>
        <v>0</v>
      </c>
    </row>
    <row r="1884" spans="2:2" x14ac:dyDescent="0.25">
      <c r="B1884">
        <f>COUNTIF('Deal Detail'!A1894:A11844,A1884)</f>
        <v>0</v>
      </c>
    </row>
    <row r="1885" spans="2:2" x14ac:dyDescent="0.25">
      <c r="B1885">
        <f>COUNTIF('Deal Detail'!A1895:A11845,A1885)</f>
        <v>0</v>
      </c>
    </row>
    <row r="1886" spans="2:2" x14ac:dyDescent="0.25">
      <c r="B1886">
        <f>COUNTIF('Deal Detail'!A1896:A11846,A1886)</f>
        <v>0</v>
      </c>
    </row>
    <row r="1887" spans="2:2" x14ac:dyDescent="0.25">
      <c r="B1887">
        <f>COUNTIF('Deal Detail'!A1897:A11847,A1887)</f>
        <v>0</v>
      </c>
    </row>
    <row r="1888" spans="2:2" x14ac:dyDescent="0.25">
      <c r="B1888">
        <f>COUNTIF('Deal Detail'!A1898:A11848,A1888)</f>
        <v>0</v>
      </c>
    </row>
    <row r="1889" spans="2:2" x14ac:dyDescent="0.25">
      <c r="B1889">
        <f>COUNTIF('Deal Detail'!A1899:A11849,A1889)</f>
        <v>0</v>
      </c>
    </row>
    <row r="1890" spans="2:2" x14ac:dyDescent="0.25">
      <c r="B1890">
        <f>COUNTIF('Deal Detail'!A1900:A11850,A1890)</f>
        <v>0</v>
      </c>
    </row>
    <row r="1891" spans="2:2" x14ac:dyDescent="0.25">
      <c r="B1891">
        <f>COUNTIF('Deal Detail'!A1901:A11851,A1891)</f>
        <v>0</v>
      </c>
    </row>
    <row r="1892" spans="2:2" x14ac:dyDescent="0.25">
      <c r="B1892">
        <f>COUNTIF('Deal Detail'!A1902:A11852,A1892)</f>
        <v>0</v>
      </c>
    </row>
    <row r="1893" spans="2:2" x14ac:dyDescent="0.25">
      <c r="B1893">
        <f>COUNTIF('Deal Detail'!A1903:A11853,A1893)</f>
        <v>0</v>
      </c>
    </row>
    <row r="1894" spans="2:2" x14ac:dyDescent="0.25">
      <c r="B1894">
        <f>COUNTIF('Deal Detail'!A1904:A11854,A1894)</f>
        <v>0</v>
      </c>
    </row>
    <row r="1895" spans="2:2" x14ac:dyDescent="0.25">
      <c r="B1895">
        <f>COUNTIF('Deal Detail'!A1905:A11855,A1895)</f>
        <v>0</v>
      </c>
    </row>
    <row r="1896" spans="2:2" x14ac:dyDescent="0.25">
      <c r="B1896">
        <f>COUNTIF('Deal Detail'!A1906:A11856,A1896)</f>
        <v>0</v>
      </c>
    </row>
    <row r="1897" spans="2:2" x14ac:dyDescent="0.25">
      <c r="B1897">
        <f>COUNTIF('Deal Detail'!A1907:A11857,A1897)</f>
        <v>0</v>
      </c>
    </row>
    <row r="1898" spans="2:2" x14ac:dyDescent="0.25">
      <c r="B1898">
        <f>COUNTIF('Deal Detail'!A1908:A11858,A1898)</f>
        <v>0</v>
      </c>
    </row>
    <row r="1899" spans="2:2" x14ac:dyDescent="0.25">
      <c r="B1899">
        <f>COUNTIF('Deal Detail'!A1909:A11859,A1899)</f>
        <v>0</v>
      </c>
    </row>
    <row r="1900" spans="2:2" x14ac:dyDescent="0.25">
      <c r="B1900">
        <f>COUNTIF('Deal Detail'!A1910:A11860,A1900)</f>
        <v>0</v>
      </c>
    </row>
    <row r="1901" spans="2:2" x14ac:dyDescent="0.25">
      <c r="B1901">
        <f>COUNTIF('Deal Detail'!A1911:A11861,A1901)</f>
        <v>0</v>
      </c>
    </row>
    <row r="1902" spans="2:2" x14ac:dyDescent="0.25">
      <c r="B1902">
        <f>COUNTIF('Deal Detail'!A1912:A11862,A1902)</f>
        <v>0</v>
      </c>
    </row>
    <row r="1903" spans="2:2" x14ac:dyDescent="0.25">
      <c r="B1903">
        <f>COUNTIF('Deal Detail'!A1913:A11863,A1903)</f>
        <v>0</v>
      </c>
    </row>
    <row r="1904" spans="2:2" x14ac:dyDescent="0.25">
      <c r="B1904">
        <f>COUNTIF('Deal Detail'!A1914:A11864,A1904)</f>
        <v>0</v>
      </c>
    </row>
    <row r="1905" spans="2:2" x14ac:dyDescent="0.25">
      <c r="B1905">
        <f>COUNTIF('Deal Detail'!A1915:A11865,A1905)</f>
        <v>0</v>
      </c>
    </row>
    <row r="1906" spans="2:2" x14ac:dyDescent="0.25">
      <c r="B1906">
        <f>COUNTIF('Deal Detail'!A1916:A11866,A1906)</f>
        <v>0</v>
      </c>
    </row>
    <row r="1907" spans="2:2" x14ac:dyDescent="0.25">
      <c r="B1907">
        <f>COUNTIF('Deal Detail'!A1917:A11867,A1907)</f>
        <v>0</v>
      </c>
    </row>
    <row r="1908" spans="2:2" x14ac:dyDescent="0.25">
      <c r="B1908">
        <f>COUNTIF('Deal Detail'!A1918:A11868,A1908)</f>
        <v>0</v>
      </c>
    </row>
    <row r="1909" spans="2:2" x14ac:dyDescent="0.25">
      <c r="B1909">
        <f>COUNTIF('Deal Detail'!A1919:A11869,A1909)</f>
        <v>0</v>
      </c>
    </row>
    <row r="1910" spans="2:2" x14ac:dyDescent="0.25">
      <c r="B1910">
        <f>COUNTIF('Deal Detail'!A1920:A11870,A1910)</f>
        <v>0</v>
      </c>
    </row>
    <row r="1911" spans="2:2" x14ac:dyDescent="0.25">
      <c r="B1911">
        <f>COUNTIF('Deal Detail'!A1921:A11871,A1911)</f>
        <v>0</v>
      </c>
    </row>
    <row r="1912" spans="2:2" x14ac:dyDescent="0.25">
      <c r="B1912">
        <f>COUNTIF('Deal Detail'!A1922:A11872,A1912)</f>
        <v>0</v>
      </c>
    </row>
    <row r="1913" spans="2:2" x14ac:dyDescent="0.25">
      <c r="B1913">
        <f>COUNTIF('Deal Detail'!A1923:A11873,A1913)</f>
        <v>0</v>
      </c>
    </row>
    <row r="1914" spans="2:2" x14ac:dyDescent="0.25">
      <c r="B1914">
        <f>COUNTIF('Deal Detail'!A1924:A11874,A1914)</f>
        <v>0</v>
      </c>
    </row>
    <row r="1915" spans="2:2" x14ac:dyDescent="0.25">
      <c r="B1915">
        <f>COUNTIF('Deal Detail'!A1925:A11875,A1915)</f>
        <v>0</v>
      </c>
    </row>
    <row r="1916" spans="2:2" x14ac:dyDescent="0.25">
      <c r="B1916">
        <f>COUNTIF('Deal Detail'!A1926:A11876,A1916)</f>
        <v>0</v>
      </c>
    </row>
    <row r="1917" spans="2:2" x14ac:dyDescent="0.25">
      <c r="B1917">
        <f>COUNTIF('Deal Detail'!A1927:A11877,A1917)</f>
        <v>0</v>
      </c>
    </row>
    <row r="1918" spans="2:2" x14ac:dyDescent="0.25">
      <c r="B1918">
        <f>COUNTIF('Deal Detail'!A1928:A11878,A1918)</f>
        <v>0</v>
      </c>
    </row>
    <row r="1919" spans="2:2" x14ac:dyDescent="0.25">
      <c r="B1919">
        <f>COUNTIF('Deal Detail'!A1929:A11879,A1919)</f>
        <v>0</v>
      </c>
    </row>
    <row r="1920" spans="2:2" x14ac:dyDescent="0.25">
      <c r="B1920">
        <f>COUNTIF('Deal Detail'!A1930:A11880,A1920)</f>
        <v>0</v>
      </c>
    </row>
    <row r="1921" spans="2:2" x14ac:dyDescent="0.25">
      <c r="B1921">
        <f>COUNTIF('Deal Detail'!A1931:A11881,A1921)</f>
        <v>0</v>
      </c>
    </row>
    <row r="1922" spans="2:2" x14ac:dyDescent="0.25">
      <c r="B1922">
        <f>COUNTIF('Deal Detail'!A1932:A11882,A1922)</f>
        <v>0</v>
      </c>
    </row>
    <row r="1923" spans="2:2" x14ac:dyDescent="0.25">
      <c r="B1923">
        <f>COUNTIF('Deal Detail'!A1933:A11883,A1923)</f>
        <v>0</v>
      </c>
    </row>
    <row r="1924" spans="2:2" x14ac:dyDescent="0.25">
      <c r="B1924">
        <f>COUNTIF('Deal Detail'!A1934:A11884,A1924)</f>
        <v>0</v>
      </c>
    </row>
    <row r="1925" spans="2:2" x14ac:dyDescent="0.25">
      <c r="B1925">
        <f>COUNTIF('Deal Detail'!A1935:A11885,A1925)</f>
        <v>0</v>
      </c>
    </row>
    <row r="1926" spans="2:2" x14ac:dyDescent="0.25">
      <c r="B1926">
        <f>COUNTIF('Deal Detail'!A1936:A11886,A1926)</f>
        <v>0</v>
      </c>
    </row>
    <row r="1927" spans="2:2" x14ac:dyDescent="0.25">
      <c r="B1927">
        <f>COUNTIF('Deal Detail'!A1937:A11887,A1927)</f>
        <v>0</v>
      </c>
    </row>
    <row r="1928" spans="2:2" x14ac:dyDescent="0.25">
      <c r="B1928">
        <f>COUNTIF('Deal Detail'!A1938:A11888,A1928)</f>
        <v>0</v>
      </c>
    </row>
    <row r="1929" spans="2:2" x14ac:dyDescent="0.25">
      <c r="B1929">
        <f>COUNTIF('Deal Detail'!A1939:A11889,A1929)</f>
        <v>0</v>
      </c>
    </row>
    <row r="1930" spans="2:2" x14ac:dyDescent="0.25">
      <c r="B1930">
        <f>COUNTIF('Deal Detail'!A1940:A11890,A1930)</f>
        <v>0</v>
      </c>
    </row>
    <row r="1931" spans="2:2" x14ac:dyDescent="0.25">
      <c r="B1931">
        <f>COUNTIF('Deal Detail'!A1941:A11891,A1931)</f>
        <v>0</v>
      </c>
    </row>
    <row r="1932" spans="2:2" x14ac:dyDescent="0.25">
      <c r="B1932">
        <f>COUNTIF('Deal Detail'!A1942:A11892,A1932)</f>
        <v>0</v>
      </c>
    </row>
    <row r="1933" spans="2:2" x14ac:dyDescent="0.25">
      <c r="B1933">
        <f>COUNTIF('Deal Detail'!A1943:A11893,A1933)</f>
        <v>0</v>
      </c>
    </row>
    <row r="1934" spans="2:2" x14ac:dyDescent="0.25">
      <c r="B1934">
        <f>COUNTIF('Deal Detail'!A1944:A11894,A1934)</f>
        <v>0</v>
      </c>
    </row>
    <row r="1935" spans="2:2" x14ac:dyDescent="0.25">
      <c r="B1935">
        <f>COUNTIF('Deal Detail'!A1945:A11895,A1935)</f>
        <v>0</v>
      </c>
    </row>
    <row r="1936" spans="2:2" x14ac:dyDescent="0.25">
      <c r="B1936">
        <f>COUNTIF('Deal Detail'!A1946:A11896,A1936)</f>
        <v>0</v>
      </c>
    </row>
    <row r="1937" spans="2:2" x14ac:dyDescent="0.25">
      <c r="B1937">
        <f>COUNTIF('Deal Detail'!A1947:A11897,A1937)</f>
        <v>0</v>
      </c>
    </row>
    <row r="1938" spans="2:2" x14ac:dyDescent="0.25">
      <c r="B1938">
        <f>COUNTIF('Deal Detail'!A1948:A11898,A1938)</f>
        <v>0</v>
      </c>
    </row>
    <row r="1939" spans="2:2" x14ac:dyDescent="0.25">
      <c r="B1939">
        <f>COUNTIF('Deal Detail'!A1949:A11899,A1939)</f>
        <v>0</v>
      </c>
    </row>
    <row r="1940" spans="2:2" x14ac:dyDescent="0.25">
      <c r="B1940">
        <f>COUNTIF('Deal Detail'!A1950:A11900,A1940)</f>
        <v>0</v>
      </c>
    </row>
    <row r="1941" spans="2:2" x14ac:dyDescent="0.25">
      <c r="B1941">
        <f>COUNTIF('Deal Detail'!A1951:A11901,A1941)</f>
        <v>0</v>
      </c>
    </row>
    <row r="1942" spans="2:2" x14ac:dyDescent="0.25">
      <c r="B1942">
        <f>COUNTIF('Deal Detail'!A1952:A11902,A1942)</f>
        <v>0</v>
      </c>
    </row>
    <row r="1943" spans="2:2" x14ac:dyDescent="0.25">
      <c r="B1943">
        <f>COUNTIF('Deal Detail'!A1953:A11903,A1943)</f>
        <v>0</v>
      </c>
    </row>
    <row r="1944" spans="2:2" x14ac:dyDescent="0.25">
      <c r="B1944">
        <f>COUNTIF('Deal Detail'!A1954:A11904,A1944)</f>
        <v>0</v>
      </c>
    </row>
    <row r="1945" spans="2:2" x14ac:dyDescent="0.25">
      <c r="B1945">
        <f>COUNTIF('Deal Detail'!A1955:A11905,A1945)</f>
        <v>0</v>
      </c>
    </row>
    <row r="1946" spans="2:2" x14ac:dyDescent="0.25">
      <c r="B1946">
        <f>COUNTIF('Deal Detail'!A1956:A11906,A1946)</f>
        <v>0</v>
      </c>
    </row>
    <row r="1947" spans="2:2" x14ac:dyDescent="0.25">
      <c r="B1947">
        <f>COUNTIF('Deal Detail'!A1957:A11907,A1947)</f>
        <v>0</v>
      </c>
    </row>
    <row r="1948" spans="2:2" x14ac:dyDescent="0.25">
      <c r="B1948">
        <f>COUNTIF('Deal Detail'!A1958:A11908,A1948)</f>
        <v>0</v>
      </c>
    </row>
    <row r="1949" spans="2:2" x14ac:dyDescent="0.25">
      <c r="B1949">
        <f>COUNTIF('Deal Detail'!A1959:A11909,A1949)</f>
        <v>0</v>
      </c>
    </row>
    <row r="1950" spans="2:2" x14ac:dyDescent="0.25">
      <c r="B1950">
        <f>COUNTIF('Deal Detail'!A1960:A11910,A1950)</f>
        <v>0</v>
      </c>
    </row>
    <row r="1951" spans="2:2" x14ac:dyDescent="0.25">
      <c r="B1951">
        <f>COUNTIF('Deal Detail'!A1961:A11911,A1951)</f>
        <v>0</v>
      </c>
    </row>
    <row r="1952" spans="2:2" x14ac:dyDescent="0.25">
      <c r="B1952">
        <f>COUNTIF('Deal Detail'!A1962:A11912,A1952)</f>
        <v>0</v>
      </c>
    </row>
    <row r="1953" spans="2:2" x14ac:dyDescent="0.25">
      <c r="B1953">
        <f>COUNTIF('Deal Detail'!A1963:A11913,A1953)</f>
        <v>0</v>
      </c>
    </row>
    <row r="1954" spans="2:2" x14ac:dyDescent="0.25">
      <c r="B1954">
        <f>COUNTIF('Deal Detail'!A1964:A11914,A1954)</f>
        <v>0</v>
      </c>
    </row>
    <row r="1955" spans="2:2" x14ac:dyDescent="0.25">
      <c r="B1955">
        <f>COUNTIF('Deal Detail'!A1965:A11915,A1955)</f>
        <v>0</v>
      </c>
    </row>
    <row r="1956" spans="2:2" x14ac:dyDescent="0.25">
      <c r="B1956">
        <f>COUNTIF('Deal Detail'!A1966:A11916,A1956)</f>
        <v>0</v>
      </c>
    </row>
    <row r="1957" spans="2:2" x14ac:dyDescent="0.25">
      <c r="B1957">
        <f>COUNTIF('Deal Detail'!A1967:A11917,A1957)</f>
        <v>0</v>
      </c>
    </row>
    <row r="1958" spans="2:2" x14ac:dyDescent="0.25">
      <c r="B1958">
        <f>COUNTIF('Deal Detail'!A1968:A11918,A1958)</f>
        <v>0</v>
      </c>
    </row>
    <row r="1959" spans="2:2" x14ac:dyDescent="0.25">
      <c r="B1959">
        <f>COUNTIF('Deal Detail'!A1969:A11919,A1959)</f>
        <v>0</v>
      </c>
    </row>
    <row r="1960" spans="2:2" x14ac:dyDescent="0.25">
      <c r="B1960">
        <f>COUNTIF('Deal Detail'!A1970:A11920,A1960)</f>
        <v>0</v>
      </c>
    </row>
    <row r="1961" spans="2:2" x14ac:dyDescent="0.25">
      <c r="B1961">
        <f>COUNTIF('Deal Detail'!A1971:A11921,A1961)</f>
        <v>0</v>
      </c>
    </row>
    <row r="1962" spans="2:2" x14ac:dyDescent="0.25">
      <c r="B1962">
        <f>COUNTIF('Deal Detail'!A1972:A11922,A1962)</f>
        <v>0</v>
      </c>
    </row>
    <row r="1963" spans="2:2" x14ac:dyDescent="0.25">
      <c r="B1963">
        <f>COUNTIF('Deal Detail'!A1973:A11923,A1963)</f>
        <v>0</v>
      </c>
    </row>
    <row r="1964" spans="2:2" x14ac:dyDescent="0.25">
      <c r="B1964">
        <f>COUNTIF('Deal Detail'!A1974:A11924,A1964)</f>
        <v>0</v>
      </c>
    </row>
    <row r="1965" spans="2:2" x14ac:dyDescent="0.25">
      <c r="B1965">
        <f>COUNTIF('Deal Detail'!A1975:A11925,A1965)</f>
        <v>0</v>
      </c>
    </row>
    <row r="1966" spans="2:2" x14ac:dyDescent="0.25">
      <c r="B1966">
        <f>COUNTIF('Deal Detail'!A1976:A11926,A1966)</f>
        <v>0</v>
      </c>
    </row>
    <row r="1967" spans="2:2" x14ac:dyDescent="0.25">
      <c r="B1967">
        <f>COUNTIF('Deal Detail'!A1977:A11927,A1967)</f>
        <v>0</v>
      </c>
    </row>
    <row r="1968" spans="2:2" x14ac:dyDescent="0.25">
      <c r="B1968">
        <f>COUNTIF('Deal Detail'!A1978:A11928,A1968)</f>
        <v>0</v>
      </c>
    </row>
    <row r="1969" spans="2:2" x14ac:dyDescent="0.25">
      <c r="B1969">
        <f>COUNTIF('Deal Detail'!A1979:A11929,A1969)</f>
        <v>0</v>
      </c>
    </row>
    <row r="1970" spans="2:2" x14ac:dyDescent="0.25">
      <c r="B1970">
        <f>COUNTIF('Deal Detail'!A1980:A11930,A1970)</f>
        <v>0</v>
      </c>
    </row>
    <row r="1971" spans="2:2" x14ac:dyDescent="0.25">
      <c r="B1971">
        <f>COUNTIF('Deal Detail'!A1981:A11931,A1971)</f>
        <v>0</v>
      </c>
    </row>
    <row r="1972" spans="2:2" x14ac:dyDescent="0.25">
      <c r="B1972">
        <f>COUNTIF('Deal Detail'!A1982:A11932,A1972)</f>
        <v>0</v>
      </c>
    </row>
    <row r="1973" spans="2:2" x14ac:dyDescent="0.25">
      <c r="B1973">
        <f>COUNTIF('Deal Detail'!A1983:A11933,A1973)</f>
        <v>0</v>
      </c>
    </row>
    <row r="1974" spans="2:2" x14ac:dyDescent="0.25">
      <c r="B1974">
        <f>COUNTIF('Deal Detail'!A1984:A11934,A1974)</f>
        <v>0</v>
      </c>
    </row>
    <row r="1975" spans="2:2" x14ac:dyDescent="0.25">
      <c r="B1975">
        <f>COUNTIF('Deal Detail'!A1985:A11935,A1975)</f>
        <v>0</v>
      </c>
    </row>
    <row r="1976" spans="2:2" x14ac:dyDescent="0.25">
      <c r="B1976">
        <f>COUNTIF('Deal Detail'!A1986:A11936,A1976)</f>
        <v>0</v>
      </c>
    </row>
    <row r="1977" spans="2:2" x14ac:dyDescent="0.25">
      <c r="B1977">
        <f>COUNTIF('Deal Detail'!A1987:A11937,A1977)</f>
        <v>0</v>
      </c>
    </row>
    <row r="1978" spans="2:2" x14ac:dyDescent="0.25">
      <c r="B1978">
        <f>COUNTIF('Deal Detail'!A1988:A11938,A1978)</f>
        <v>0</v>
      </c>
    </row>
    <row r="1979" spans="2:2" x14ac:dyDescent="0.25">
      <c r="B1979">
        <f>COUNTIF('Deal Detail'!A1989:A11939,A1979)</f>
        <v>0</v>
      </c>
    </row>
    <row r="1980" spans="2:2" x14ac:dyDescent="0.25">
      <c r="B1980">
        <f>COUNTIF('Deal Detail'!A1990:A11940,A1980)</f>
        <v>0</v>
      </c>
    </row>
    <row r="1981" spans="2:2" x14ac:dyDescent="0.25">
      <c r="B1981">
        <f>COUNTIF('Deal Detail'!A1991:A11941,A1981)</f>
        <v>0</v>
      </c>
    </row>
    <row r="1982" spans="2:2" x14ac:dyDescent="0.25">
      <c r="B1982">
        <f>COUNTIF('Deal Detail'!A1992:A11942,A1982)</f>
        <v>0</v>
      </c>
    </row>
    <row r="1983" spans="2:2" x14ac:dyDescent="0.25">
      <c r="B1983">
        <f>COUNTIF('Deal Detail'!A1993:A11943,A1983)</f>
        <v>0</v>
      </c>
    </row>
    <row r="1984" spans="2:2" x14ac:dyDescent="0.25">
      <c r="B1984">
        <f>COUNTIF('Deal Detail'!A1994:A11944,A1984)</f>
        <v>0</v>
      </c>
    </row>
    <row r="1985" spans="2:2" x14ac:dyDescent="0.25">
      <c r="B1985">
        <f>COUNTIF('Deal Detail'!A1995:A11945,A1985)</f>
        <v>0</v>
      </c>
    </row>
    <row r="1986" spans="2:2" x14ac:dyDescent="0.25">
      <c r="B1986">
        <f>COUNTIF('Deal Detail'!A1996:A11946,A1986)</f>
        <v>0</v>
      </c>
    </row>
    <row r="1987" spans="2:2" x14ac:dyDescent="0.25">
      <c r="B1987">
        <f>COUNTIF('Deal Detail'!A1997:A11947,A1987)</f>
        <v>0</v>
      </c>
    </row>
    <row r="1988" spans="2:2" x14ac:dyDescent="0.25">
      <c r="B1988">
        <f>COUNTIF('Deal Detail'!A1998:A11948,A1988)</f>
        <v>0</v>
      </c>
    </row>
    <row r="1989" spans="2:2" x14ac:dyDescent="0.25">
      <c r="B1989">
        <f>COUNTIF('Deal Detail'!A1999:A11949,A1989)</f>
        <v>0</v>
      </c>
    </row>
    <row r="1990" spans="2:2" x14ac:dyDescent="0.25">
      <c r="B1990">
        <f>COUNTIF('Deal Detail'!A2000:A11950,A1990)</f>
        <v>0</v>
      </c>
    </row>
    <row r="1991" spans="2:2" x14ac:dyDescent="0.25">
      <c r="B1991">
        <f>COUNTIF('Deal Detail'!A2001:A11951,A1991)</f>
        <v>0</v>
      </c>
    </row>
    <row r="1992" spans="2:2" x14ac:dyDescent="0.25">
      <c r="B1992">
        <f>COUNTIF('Deal Detail'!A2002:A11952,A1992)</f>
        <v>0</v>
      </c>
    </row>
    <row r="1993" spans="2:2" x14ac:dyDescent="0.25">
      <c r="B1993">
        <f>COUNTIF('Deal Detail'!A2003:A11953,A1993)</f>
        <v>0</v>
      </c>
    </row>
    <row r="1994" spans="2:2" x14ac:dyDescent="0.25">
      <c r="B1994">
        <f>COUNTIF('Deal Detail'!A2004:A11954,A1994)</f>
        <v>0</v>
      </c>
    </row>
    <row r="1995" spans="2:2" x14ac:dyDescent="0.25">
      <c r="B1995">
        <f>COUNTIF('Deal Detail'!A2005:A11955,A1995)</f>
        <v>0</v>
      </c>
    </row>
    <row r="1996" spans="2:2" x14ac:dyDescent="0.25">
      <c r="B1996">
        <f>COUNTIF('Deal Detail'!A2006:A11956,A1996)</f>
        <v>0</v>
      </c>
    </row>
    <row r="1997" spans="2:2" x14ac:dyDescent="0.25">
      <c r="B1997">
        <f>COUNTIF('Deal Detail'!A2007:A11957,A1997)</f>
        <v>0</v>
      </c>
    </row>
    <row r="1998" spans="2:2" x14ac:dyDescent="0.25">
      <c r="B1998">
        <f>COUNTIF('Deal Detail'!A2008:A11958,A1998)</f>
        <v>0</v>
      </c>
    </row>
    <row r="1999" spans="2:2" x14ac:dyDescent="0.25">
      <c r="B1999">
        <f>COUNTIF('Deal Detail'!A2009:A11959,A1999)</f>
        <v>0</v>
      </c>
    </row>
    <row r="2000" spans="2:2" x14ac:dyDescent="0.25">
      <c r="B2000">
        <f>COUNTIF('Deal Detail'!A2010:A11960,A2000)</f>
        <v>0</v>
      </c>
    </row>
    <row r="2001" spans="2:2" x14ac:dyDescent="0.25">
      <c r="B2001">
        <f>COUNTIF('Deal Detail'!A2011:A11961,A2001)</f>
        <v>0</v>
      </c>
    </row>
    <row r="2002" spans="2:2" x14ac:dyDescent="0.25">
      <c r="B2002">
        <f>COUNTIF('Deal Detail'!A2012:A11962,A2002)</f>
        <v>0</v>
      </c>
    </row>
    <row r="2003" spans="2:2" x14ac:dyDescent="0.25">
      <c r="B2003">
        <f>COUNTIF('Deal Detail'!A2013:A11963,A2003)</f>
        <v>0</v>
      </c>
    </row>
    <row r="2004" spans="2:2" x14ac:dyDescent="0.25">
      <c r="B2004">
        <f>COUNTIF('Deal Detail'!A2014:A11964,A2004)</f>
        <v>0</v>
      </c>
    </row>
    <row r="2005" spans="2:2" x14ac:dyDescent="0.25">
      <c r="B2005">
        <f>COUNTIF('Deal Detail'!A2015:A11965,A2005)</f>
        <v>0</v>
      </c>
    </row>
    <row r="2006" spans="2:2" x14ac:dyDescent="0.25">
      <c r="B2006">
        <f>COUNTIF('Deal Detail'!A2016:A11966,A2006)</f>
        <v>0</v>
      </c>
    </row>
    <row r="2007" spans="2:2" x14ac:dyDescent="0.25">
      <c r="B2007">
        <f>COUNTIF('Deal Detail'!A2017:A11967,A2007)</f>
        <v>0</v>
      </c>
    </row>
    <row r="2008" spans="2:2" x14ac:dyDescent="0.25">
      <c r="B2008">
        <f>COUNTIF('Deal Detail'!A2018:A11968,A2008)</f>
        <v>0</v>
      </c>
    </row>
    <row r="2009" spans="2:2" x14ac:dyDescent="0.25">
      <c r="B2009">
        <f>COUNTIF('Deal Detail'!A2019:A11969,A2009)</f>
        <v>0</v>
      </c>
    </row>
    <row r="2010" spans="2:2" x14ac:dyDescent="0.25">
      <c r="B2010">
        <f>COUNTIF('Deal Detail'!A2020:A11970,A2010)</f>
        <v>0</v>
      </c>
    </row>
    <row r="2011" spans="2:2" x14ac:dyDescent="0.25">
      <c r="B2011">
        <f>COUNTIF('Deal Detail'!A2021:A11971,A2011)</f>
        <v>0</v>
      </c>
    </row>
    <row r="2012" spans="2:2" x14ac:dyDescent="0.25">
      <c r="B2012">
        <f>COUNTIF('Deal Detail'!A2022:A11972,A2012)</f>
        <v>0</v>
      </c>
    </row>
    <row r="2013" spans="2:2" x14ac:dyDescent="0.25">
      <c r="B2013">
        <f>COUNTIF('Deal Detail'!A2023:A11973,A2013)</f>
        <v>0</v>
      </c>
    </row>
    <row r="2014" spans="2:2" x14ac:dyDescent="0.25">
      <c r="B2014">
        <f>COUNTIF('Deal Detail'!A2024:A11974,A2014)</f>
        <v>0</v>
      </c>
    </row>
    <row r="2015" spans="2:2" x14ac:dyDescent="0.25">
      <c r="B2015">
        <f>COUNTIF('Deal Detail'!A2025:A11975,A2015)</f>
        <v>0</v>
      </c>
    </row>
    <row r="2016" spans="2:2" x14ac:dyDescent="0.25">
      <c r="B2016">
        <f>COUNTIF('Deal Detail'!A2026:A11976,A2016)</f>
        <v>0</v>
      </c>
    </row>
    <row r="2017" spans="2:2" x14ac:dyDescent="0.25">
      <c r="B2017">
        <f>COUNTIF('Deal Detail'!A2027:A11977,A2017)</f>
        <v>0</v>
      </c>
    </row>
    <row r="2018" spans="2:2" x14ac:dyDescent="0.25">
      <c r="B2018">
        <f>COUNTIF('Deal Detail'!A2028:A11978,A2018)</f>
        <v>0</v>
      </c>
    </row>
    <row r="2019" spans="2:2" x14ac:dyDescent="0.25">
      <c r="B2019">
        <f>COUNTIF('Deal Detail'!A2029:A11979,A2019)</f>
        <v>0</v>
      </c>
    </row>
    <row r="2020" spans="2:2" x14ac:dyDescent="0.25">
      <c r="B2020">
        <f>COUNTIF('Deal Detail'!A2030:A11980,A2020)</f>
        <v>0</v>
      </c>
    </row>
    <row r="2021" spans="2:2" x14ac:dyDescent="0.25">
      <c r="B2021">
        <f>COUNTIF('Deal Detail'!A2031:A11981,A2021)</f>
        <v>0</v>
      </c>
    </row>
    <row r="2022" spans="2:2" x14ac:dyDescent="0.25">
      <c r="B2022">
        <f>COUNTIF('Deal Detail'!A2032:A11982,A2022)</f>
        <v>0</v>
      </c>
    </row>
    <row r="2023" spans="2:2" x14ac:dyDescent="0.25">
      <c r="B2023">
        <f>COUNTIF('Deal Detail'!A2033:A11983,A2023)</f>
        <v>0</v>
      </c>
    </row>
    <row r="2024" spans="2:2" x14ac:dyDescent="0.25">
      <c r="B2024">
        <f>COUNTIF('Deal Detail'!A2034:A11984,A2024)</f>
        <v>0</v>
      </c>
    </row>
    <row r="2025" spans="2:2" x14ac:dyDescent="0.25">
      <c r="B2025">
        <f>COUNTIF('Deal Detail'!A2035:A11985,A2025)</f>
        <v>0</v>
      </c>
    </row>
    <row r="2026" spans="2:2" x14ac:dyDescent="0.25">
      <c r="B2026">
        <f>COUNTIF('Deal Detail'!A2036:A11986,A2026)</f>
        <v>0</v>
      </c>
    </row>
    <row r="2027" spans="2:2" x14ac:dyDescent="0.25">
      <c r="B2027">
        <f>COUNTIF('Deal Detail'!A2037:A11987,A2027)</f>
        <v>0</v>
      </c>
    </row>
    <row r="2028" spans="2:2" x14ac:dyDescent="0.25">
      <c r="B2028">
        <f>COUNTIF('Deal Detail'!A2038:A11988,A2028)</f>
        <v>0</v>
      </c>
    </row>
    <row r="2029" spans="2:2" x14ac:dyDescent="0.25">
      <c r="B2029">
        <f>COUNTIF('Deal Detail'!A2039:A11989,A2029)</f>
        <v>0</v>
      </c>
    </row>
    <row r="2030" spans="2:2" x14ac:dyDescent="0.25">
      <c r="B2030">
        <f>COUNTIF('Deal Detail'!A2040:A11990,A2030)</f>
        <v>0</v>
      </c>
    </row>
    <row r="2031" spans="2:2" x14ac:dyDescent="0.25">
      <c r="B2031">
        <f>COUNTIF('Deal Detail'!A2041:A11991,A2031)</f>
        <v>0</v>
      </c>
    </row>
    <row r="2032" spans="2:2" x14ac:dyDescent="0.25">
      <c r="B2032">
        <f>COUNTIF('Deal Detail'!A2042:A11992,A2032)</f>
        <v>0</v>
      </c>
    </row>
    <row r="2033" spans="2:2" x14ac:dyDescent="0.25">
      <c r="B2033">
        <f>COUNTIF('Deal Detail'!A2043:A11993,A2033)</f>
        <v>0</v>
      </c>
    </row>
    <row r="2034" spans="2:2" x14ac:dyDescent="0.25">
      <c r="B2034">
        <f>COUNTIF('Deal Detail'!A2044:A11994,A2034)</f>
        <v>0</v>
      </c>
    </row>
    <row r="2035" spans="2:2" x14ac:dyDescent="0.25">
      <c r="B2035">
        <f>COUNTIF('Deal Detail'!A2045:A11995,A2035)</f>
        <v>0</v>
      </c>
    </row>
    <row r="2036" spans="2:2" x14ac:dyDescent="0.25">
      <c r="B2036">
        <f>COUNTIF('Deal Detail'!A2046:A11996,A2036)</f>
        <v>0</v>
      </c>
    </row>
    <row r="2037" spans="2:2" x14ac:dyDescent="0.25">
      <c r="B2037">
        <f>COUNTIF('Deal Detail'!A2047:A11997,A2037)</f>
        <v>0</v>
      </c>
    </row>
    <row r="2038" spans="2:2" x14ac:dyDescent="0.25">
      <c r="B2038">
        <f>COUNTIF('Deal Detail'!A2048:A11998,A2038)</f>
        <v>0</v>
      </c>
    </row>
    <row r="2039" spans="2:2" x14ac:dyDescent="0.25">
      <c r="B2039">
        <f>COUNTIF('Deal Detail'!A2049:A11999,A2039)</f>
        <v>0</v>
      </c>
    </row>
    <row r="2040" spans="2:2" x14ac:dyDescent="0.25">
      <c r="B2040">
        <f>COUNTIF('Deal Detail'!A2050:A12000,A2040)</f>
        <v>0</v>
      </c>
    </row>
    <row r="2041" spans="2:2" x14ac:dyDescent="0.25">
      <c r="B2041">
        <f>COUNTIF('Deal Detail'!A2051:A12001,A2041)</f>
        <v>0</v>
      </c>
    </row>
    <row r="2042" spans="2:2" x14ac:dyDescent="0.25">
      <c r="B2042">
        <f>COUNTIF('Deal Detail'!A2052:A12002,A2042)</f>
        <v>0</v>
      </c>
    </row>
    <row r="2043" spans="2:2" x14ac:dyDescent="0.25">
      <c r="B2043">
        <f>COUNTIF('Deal Detail'!A2053:A12003,A2043)</f>
        <v>0</v>
      </c>
    </row>
    <row r="2044" spans="2:2" x14ac:dyDescent="0.25">
      <c r="B2044">
        <f>COUNTIF('Deal Detail'!A2054:A12004,A2044)</f>
        <v>0</v>
      </c>
    </row>
    <row r="2045" spans="2:2" x14ac:dyDescent="0.25">
      <c r="B2045">
        <f>COUNTIF('Deal Detail'!A2055:A12005,A2045)</f>
        <v>0</v>
      </c>
    </row>
    <row r="2046" spans="2:2" x14ac:dyDescent="0.25">
      <c r="B2046">
        <f>COUNTIF('Deal Detail'!A2056:A12006,A2046)</f>
        <v>0</v>
      </c>
    </row>
    <row r="2047" spans="2:2" x14ac:dyDescent="0.25">
      <c r="B2047">
        <f>COUNTIF('Deal Detail'!A2057:A12007,A2047)</f>
        <v>0</v>
      </c>
    </row>
    <row r="2048" spans="2:2" x14ac:dyDescent="0.25">
      <c r="B2048">
        <f>COUNTIF('Deal Detail'!A2058:A12008,A2048)</f>
        <v>0</v>
      </c>
    </row>
    <row r="2049" spans="2:2" x14ac:dyDescent="0.25">
      <c r="B2049">
        <f>COUNTIF('Deal Detail'!A2059:A12009,A2049)</f>
        <v>0</v>
      </c>
    </row>
    <row r="2050" spans="2:2" x14ac:dyDescent="0.25">
      <c r="B2050">
        <f>COUNTIF('Deal Detail'!A2060:A12010,A2050)</f>
        <v>0</v>
      </c>
    </row>
    <row r="2051" spans="2:2" x14ac:dyDescent="0.25">
      <c r="B2051">
        <f>COUNTIF('Deal Detail'!A2061:A12011,A2051)</f>
        <v>0</v>
      </c>
    </row>
    <row r="2052" spans="2:2" x14ac:dyDescent="0.25">
      <c r="B2052">
        <f>COUNTIF('Deal Detail'!A2062:A12012,A2052)</f>
        <v>0</v>
      </c>
    </row>
    <row r="2053" spans="2:2" x14ac:dyDescent="0.25">
      <c r="B2053">
        <f>COUNTIF('Deal Detail'!A2063:A12013,A2053)</f>
        <v>0</v>
      </c>
    </row>
    <row r="2054" spans="2:2" x14ac:dyDescent="0.25">
      <c r="B2054">
        <f>COUNTIF('Deal Detail'!A2064:A12014,A2054)</f>
        <v>0</v>
      </c>
    </row>
    <row r="2055" spans="2:2" x14ac:dyDescent="0.25">
      <c r="B2055">
        <f>COUNTIF('Deal Detail'!A2065:A12015,A2055)</f>
        <v>0</v>
      </c>
    </row>
    <row r="2056" spans="2:2" x14ac:dyDescent="0.25">
      <c r="B2056">
        <f>COUNTIF('Deal Detail'!A2066:A12016,A2056)</f>
        <v>0</v>
      </c>
    </row>
    <row r="2057" spans="2:2" x14ac:dyDescent="0.25">
      <c r="B2057">
        <f>COUNTIF('Deal Detail'!A2067:A12017,A2057)</f>
        <v>0</v>
      </c>
    </row>
    <row r="2058" spans="2:2" x14ac:dyDescent="0.25">
      <c r="B2058">
        <f>COUNTIF('Deal Detail'!A2068:A12018,A2058)</f>
        <v>0</v>
      </c>
    </row>
    <row r="2059" spans="2:2" x14ac:dyDescent="0.25">
      <c r="B2059">
        <f>COUNTIF('Deal Detail'!A2069:A12019,A2059)</f>
        <v>0</v>
      </c>
    </row>
    <row r="2060" spans="2:2" x14ac:dyDescent="0.25">
      <c r="B2060">
        <f>COUNTIF('Deal Detail'!A2070:A12020,A2060)</f>
        <v>0</v>
      </c>
    </row>
    <row r="2061" spans="2:2" x14ac:dyDescent="0.25">
      <c r="B2061">
        <f>COUNTIF('Deal Detail'!A2071:A12021,A2061)</f>
        <v>0</v>
      </c>
    </row>
    <row r="2062" spans="2:2" x14ac:dyDescent="0.25">
      <c r="B2062">
        <f>COUNTIF('Deal Detail'!A2072:A12022,A2062)</f>
        <v>0</v>
      </c>
    </row>
    <row r="2063" spans="2:2" x14ac:dyDescent="0.25">
      <c r="B2063">
        <f>COUNTIF('Deal Detail'!A2073:A12023,A2063)</f>
        <v>0</v>
      </c>
    </row>
    <row r="2064" spans="2:2" x14ac:dyDescent="0.25">
      <c r="B2064">
        <f>COUNTIF('Deal Detail'!A2074:A12024,A2064)</f>
        <v>0</v>
      </c>
    </row>
    <row r="2065" spans="2:2" x14ac:dyDescent="0.25">
      <c r="B2065">
        <f>COUNTIF('Deal Detail'!A2075:A12025,A2065)</f>
        <v>0</v>
      </c>
    </row>
    <row r="2066" spans="2:2" x14ac:dyDescent="0.25">
      <c r="B2066">
        <f>COUNTIF('Deal Detail'!A2076:A12026,A2066)</f>
        <v>0</v>
      </c>
    </row>
    <row r="2067" spans="2:2" x14ac:dyDescent="0.25">
      <c r="B2067">
        <f>COUNTIF('Deal Detail'!A2077:A12027,A2067)</f>
        <v>0</v>
      </c>
    </row>
    <row r="2068" spans="2:2" x14ac:dyDescent="0.25">
      <c r="B2068">
        <f>COUNTIF('Deal Detail'!A2078:A12028,A2068)</f>
        <v>0</v>
      </c>
    </row>
    <row r="2069" spans="2:2" x14ac:dyDescent="0.25">
      <c r="B2069">
        <f>COUNTIF('Deal Detail'!A2079:A12029,A2069)</f>
        <v>0</v>
      </c>
    </row>
    <row r="2070" spans="2:2" x14ac:dyDescent="0.25">
      <c r="B2070">
        <f>COUNTIF('Deal Detail'!A2080:A12030,A2070)</f>
        <v>0</v>
      </c>
    </row>
    <row r="2071" spans="2:2" x14ac:dyDescent="0.25">
      <c r="B2071">
        <f>COUNTIF('Deal Detail'!A2081:A12031,A2071)</f>
        <v>0</v>
      </c>
    </row>
    <row r="2072" spans="2:2" x14ac:dyDescent="0.25">
      <c r="B2072">
        <f>COUNTIF('Deal Detail'!A2082:A12032,A2072)</f>
        <v>0</v>
      </c>
    </row>
    <row r="2073" spans="2:2" x14ac:dyDescent="0.25">
      <c r="B2073">
        <f>COUNTIF('Deal Detail'!A2083:A12033,A2073)</f>
        <v>0</v>
      </c>
    </row>
    <row r="2074" spans="2:2" x14ac:dyDescent="0.25">
      <c r="B2074">
        <f>COUNTIF('Deal Detail'!A2084:A12034,A2074)</f>
        <v>0</v>
      </c>
    </row>
    <row r="2075" spans="2:2" x14ac:dyDescent="0.25">
      <c r="B2075">
        <f>COUNTIF('Deal Detail'!A2085:A12035,A2075)</f>
        <v>0</v>
      </c>
    </row>
    <row r="2076" spans="2:2" x14ac:dyDescent="0.25">
      <c r="B2076">
        <f>COUNTIF('Deal Detail'!A2086:A12036,A2076)</f>
        <v>0</v>
      </c>
    </row>
    <row r="2077" spans="2:2" x14ac:dyDescent="0.25">
      <c r="B2077">
        <f>COUNTIF('Deal Detail'!A2087:A12037,A2077)</f>
        <v>0</v>
      </c>
    </row>
    <row r="2078" spans="2:2" x14ac:dyDescent="0.25">
      <c r="B2078">
        <f>COUNTIF('Deal Detail'!A2088:A12038,A2078)</f>
        <v>0</v>
      </c>
    </row>
    <row r="2079" spans="2:2" x14ac:dyDescent="0.25">
      <c r="B2079">
        <f>COUNTIF('Deal Detail'!A2089:A12039,A2079)</f>
        <v>0</v>
      </c>
    </row>
    <row r="2080" spans="2:2" x14ac:dyDescent="0.25">
      <c r="B2080">
        <f>COUNTIF('Deal Detail'!A2090:A12040,A2080)</f>
        <v>0</v>
      </c>
    </row>
    <row r="2081" spans="2:2" x14ac:dyDescent="0.25">
      <c r="B2081">
        <f>COUNTIF('Deal Detail'!A2091:A12041,A2081)</f>
        <v>0</v>
      </c>
    </row>
    <row r="2082" spans="2:2" x14ac:dyDescent="0.25">
      <c r="B2082">
        <f>COUNTIF('Deal Detail'!A2092:A12042,A2082)</f>
        <v>0</v>
      </c>
    </row>
    <row r="2083" spans="2:2" x14ac:dyDescent="0.25">
      <c r="B2083">
        <f>COUNTIF('Deal Detail'!A2093:A12043,A2083)</f>
        <v>0</v>
      </c>
    </row>
    <row r="2084" spans="2:2" x14ac:dyDescent="0.25">
      <c r="B2084">
        <f>COUNTIF('Deal Detail'!A2094:A12044,A2084)</f>
        <v>0</v>
      </c>
    </row>
    <row r="2085" spans="2:2" x14ac:dyDescent="0.25">
      <c r="B2085">
        <f>COUNTIF('Deal Detail'!A2095:A12045,A2085)</f>
        <v>0</v>
      </c>
    </row>
    <row r="2086" spans="2:2" x14ac:dyDescent="0.25">
      <c r="B2086">
        <f>COUNTIF('Deal Detail'!A2096:A12046,A2086)</f>
        <v>0</v>
      </c>
    </row>
    <row r="2087" spans="2:2" x14ac:dyDescent="0.25">
      <c r="B2087">
        <f>COUNTIF('Deal Detail'!A2097:A12047,A2087)</f>
        <v>0</v>
      </c>
    </row>
    <row r="2088" spans="2:2" x14ac:dyDescent="0.25">
      <c r="B2088">
        <f>COUNTIF('Deal Detail'!A2098:A12048,A2088)</f>
        <v>0</v>
      </c>
    </row>
    <row r="2089" spans="2:2" x14ac:dyDescent="0.25">
      <c r="B2089">
        <f>COUNTIF('Deal Detail'!A2099:A12049,A2089)</f>
        <v>0</v>
      </c>
    </row>
    <row r="2090" spans="2:2" x14ac:dyDescent="0.25">
      <c r="B2090">
        <f>COUNTIF('Deal Detail'!A2100:A12050,A2090)</f>
        <v>0</v>
      </c>
    </row>
    <row r="2091" spans="2:2" x14ac:dyDescent="0.25">
      <c r="B2091">
        <f>COUNTIF('Deal Detail'!A2101:A12051,A2091)</f>
        <v>0</v>
      </c>
    </row>
    <row r="2092" spans="2:2" x14ac:dyDescent="0.25">
      <c r="B2092">
        <f>COUNTIF('Deal Detail'!A2102:A12052,A2092)</f>
        <v>0</v>
      </c>
    </row>
    <row r="2093" spans="2:2" x14ac:dyDescent="0.25">
      <c r="B2093">
        <f>COUNTIF('Deal Detail'!A2103:A12053,A2093)</f>
        <v>0</v>
      </c>
    </row>
    <row r="2094" spans="2:2" x14ac:dyDescent="0.25">
      <c r="B2094">
        <f>COUNTIF('Deal Detail'!A2104:A12054,A2094)</f>
        <v>0</v>
      </c>
    </row>
    <row r="2095" spans="2:2" x14ac:dyDescent="0.25">
      <c r="B2095">
        <f>COUNTIF('Deal Detail'!A2105:A12055,A2095)</f>
        <v>0</v>
      </c>
    </row>
    <row r="2096" spans="2:2" x14ac:dyDescent="0.25">
      <c r="B2096">
        <f>COUNTIF('Deal Detail'!A2106:A12056,A2096)</f>
        <v>0</v>
      </c>
    </row>
    <row r="2097" spans="2:2" x14ac:dyDescent="0.25">
      <c r="B2097">
        <f>COUNTIF('Deal Detail'!A2107:A12057,A2097)</f>
        <v>0</v>
      </c>
    </row>
    <row r="2098" spans="2:2" x14ac:dyDescent="0.25">
      <c r="B2098">
        <f>COUNTIF('Deal Detail'!A2108:A12058,A2098)</f>
        <v>0</v>
      </c>
    </row>
    <row r="2099" spans="2:2" x14ac:dyDescent="0.25">
      <c r="B2099">
        <f>COUNTIF('Deal Detail'!A2109:A12059,A2099)</f>
        <v>0</v>
      </c>
    </row>
    <row r="2100" spans="2:2" x14ac:dyDescent="0.25">
      <c r="B2100">
        <f>COUNTIF('Deal Detail'!A2110:A12060,A2100)</f>
        <v>0</v>
      </c>
    </row>
    <row r="2101" spans="2:2" x14ac:dyDescent="0.25">
      <c r="B2101">
        <f>COUNTIF('Deal Detail'!A2111:A12061,A2101)</f>
        <v>0</v>
      </c>
    </row>
    <row r="2102" spans="2:2" x14ac:dyDescent="0.25">
      <c r="B2102">
        <f>COUNTIF('Deal Detail'!A2112:A12062,A2102)</f>
        <v>0</v>
      </c>
    </row>
    <row r="2103" spans="2:2" x14ac:dyDescent="0.25">
      <c r="B2103">
        <f>COUNTIF('Deal Detail'!A2113:A12063,A2103)</f>
        <v>0</v>
      </c>
    </row>
    <row r="2104" spans="2:2" x14ac:dyDescent="0.25">
      <c r="B2104">
        <f>COUNTIF('Deal Detail'!A2114:A12064,A2104)</f>
        <v>0</v>
      </c>
    </row>
    <row r="2105" spans="2:2" x14ac:dyDescent="0.25">
      <c r="B2105">
        <f>COUNTIF('Deal Detail'!A2115:A12065,A2105)</f>
        <v>0</v>
      </c>
    </row>
    <row r="2106" spans="2:2" x14ac:dyDescent="0.25">
      <c r="B2106">
        <f>COUNTIF('Deal Detail'!A2116:A12066,A2106)</f>
        <v>0</v>
      </c>
    </row>
    <row r="2107" spans="2:2" x14ac:dyDescent="0.25">
      <c r="B2107">
        <f>COUNTIF('Deal Detail'!A2117:A12067,A2107)</f>
        <v>0</v>
      </c>
    </row>
    <row r="2108" spans="2:2" x14ac:dyDescent="0.25">
      <c r="B2108">
        <f>COUNTIF('Deal Detail'!A2118:A12068,A2108)</f>
        <v>0</v>
      </c>
    </row>
    <row r="2109" spans="2:2" x14ac:dyDescent="0.25">
      <c r="B2109">
        <f>COUNTIF('Deal Detail'!A2119:A12069,A2109)</f>
        <v>0</v>
      </c>
    </row>
    <row r="2110" spans="2:2" x14ac:dyDescent="0.25">
      <c r="B2110">
        <f>COUNTIF('Deal Detail'!A2120:A12070,A2110)</f>
        <v>0</v>
      </c>
    </row>
    <row r="2111" spans="2:2" x14ac:dyDescent="0.25">
      <c r="B2111">
        <f>COUNTIF('Deal Detail'!A2121:A12071,A2111)</f>
        <v>0</v>
      </c>
    </row>
    <row r="2112" spans="2:2" x14ac:dyDescent="0.25">
      <c r="B2112">
        <f>COUNTIF('Deal Detail'!A2122:A12072,A2112)</f>
        <v>0</v>
      </c>
    </row>
    <row r="2113" spans="2:2" x14ac:dyDescent="0.25">
      <c r="B2113">
        <f>COUNTIF('Deal Detail'!A2123:A12073,A2113)</f>
        <v>0</v>
      </c>
    </row>
    <row r="2114" spans="2:2" x14ac:dyDescent="0.25">
      <c r="B2114">
        <f>COUNTIF('Deal Detail'!A2124:A12074,A2114)</f>
        <v>0</v>
      </c>
    </row>
    <row r="2115" spans="2:2" x14ac:dyDescent="0.25">
      <c r="B2115">
        <f>COUNTIF('Deal Detail'!A2125:A12075,A2115)</f>
        <v>0</v>
      </c>
    </row>
    <row r="2116" spans="2:2" x14ac:dyDescent="0.25">
      <c r="B2116">
        <f>COUNTIF('Deal Detail'!A2126:A12076,A2116)</f>
        <v>0</v>
      </c>
    </row>
    <row r="2117" spans="2:2" x14ac:dyDescent="0.25">
      <c r="B2117">
        <f>COUNTIF('Deal Detail'!A2127:A12077,A2117)</f>
        <v>0</v>
      </c>
    </row>
    <row r="2118" spans="2:2" x14ac:dyDescent="0.25">
      <c r="B2118">
        <f>COUNTIF('Deal Detail'!A2128:A12078,A2118)</f>
        <v>0</v>
      </c>
    </row>
    <row r="2119" spans="2:2" x14ac:dyDescent="0.25">
      <c r="B2119">
        <f>COUNTIF('Deal Detail'!A2129:A12079,A2119)</f>
        <v>0</v>
      </c>
    </row>
    <row r="2120" spans="2:2" x14ac:dyDescent="0.25">
      <c r="B2120">
        <f>COUNTIF('Deal Detail'!A2130:A12080,A2120)</f>
        <v>0</v>
      </c>
    </row>
    <row r="2121" spans="2:2" x14ac:dyDescent="0.25">
      <c r="B2121">
        <f>COUNTIF('Deal Detail'!A2131:A12081,A2121)</f>
        <v>0</v>
      </c>
    </row>
    <row r="2122" spans="2:2" x14ac:dyDescent="0.25">
      <c r="B2122">
        <f>COUNTIF('Deal Detail'!A2132:A12082,A2122)</f>
        <v>0</v>
      </c>
    </row>
    <row r="2123" spans="2:2" x14ac:dyDescent="0.25">
      <c r="B2123">
        <f>COUNTIF('Deal Detail'!A2133:A12083,A2123)</f>
        <v>0</v>
      </c>
    </row>
    <row r="2124" spans="2:2" x14ac:dyDescent="0.25">
      <c r="B2124">
        <f>COUNTIF('Deal Detail'!A2134:A12084,A2124)</f>
        <v>0</v>
      </c>
    </row>
    <row r="2125" spans="2:2" x14ac:dyDescent="0.25">
      <c r="B2125">
        <f>COUNTIF('Deal Detail'!A2135:A12085,A2125)</f>
        <v>0</v>
      </c>
    </row>
    <row r="2126" spans="2:2" x14ac:dyDescent="0.25">
      <c r="B2126">
        <f>COUNTIF('Deal Detail'!A2136:A12086,A2126)</f>
        <v>0</v>
      </c>
    </row>
    <row r="2127" spans="2:2" x14ac:dyDescent="0.25">
      <c r="B2127">
        <f>COUNTIF('Deal Detail'!A2137:A12087,A2127)</f>
        <v>0</v>
      </c>
    </row>
    <row r="2128" spans="2:2" x14ac:dyDescent="0.25">
      <c r="B2128">
        <f>COUNTIF('Deal Detail'!A2138:A12088,A2128)</f>
        <v>0</v>
      </c>
    </row>
    <row r="2129" spans="2:2" x14ac:dyDescent="0.25">
      <c r="B2129">
        <f>COUNTIF('Deal Detail'!A2139:A12089,A2129)</f>
        <v>0</v>
      </c>
    </row>
    <row r="2130" spans="2:2" x14ac:dyDescent="0.25">
      <c r="B2130">
        <f>COUNTIF('Deal Detail'!A2140:A12090,A2130)</f>
        <v>0</v>
      </c>
    </row>
    <row r="2131" spans="2:2" x14ac:dyDescent="0.25">
      <c r="B2131">
        <f>COUNTIF('Deal Detail'!A2141:A12091,A2131)</f>
        <v>0</v>
      </c>
    </row>
    <row r="2132" spans="2:2" x14ac:dyDescent="0.25">
      <c r="B2132">
        <f>COUNTIF('Deal Detail'!A2142:A12092,A2132)</f>
        <v>0</v>
      </c>
    </row>
    <row r="2133" spans="2:2" x14ac:dyDescent="0.25">
      <c r="B2133">
        <f>COUNTIF('Deal Detail'!A2143:A12093,A2133)</f>
        <v>0</v>
      </c>
    </row>
    <row r="2134" spans="2:2" x14ac:dyDescent="0.25">
      <c r="B2134">
        <f>COUNTIF('Deal Detail'!A2144:A12094,A2134)</f>
        <v>0</v>
      </c>
    </row>
    <row r="2135" spans="2:2" x14ac:dyDescent="0.25">
      <c r="B2135">
        <f>COUNTIF('Deal Detail'!A2145:A12095,A2135)</f>
        <v>0</v>
      </c>
    </row>
    <row r="2136" spans="2:2" x14ac:dyDescent="0.25">
      <c r="B2136">
        <f>COUNTIF('Deal Detail'!A2146:A12096,A2136)</f>
        <v>0</v>
      </c>
    </row>
    <row r="2137" spans="2:2" x14ac:dyDescent="0.25">
      <c r="B2137">
        <f>COUNTIF('Deal Detail'!A2147:A12097,A2137)</f>
        <v>0</v>
      </c>
    </row>
    <row r="2138" spans="2:2" x14ac:dyDescent="0.25">
      <c r="B2138">
        <f>COUNTIF('Deal Detail'!A2148:A12098,A2138)</f>
        <v>0</v>
      </c>
    </row>
    <row r="2139" spans="2:2" x14ac:dyDescent="0.25">
      <c r="B2139">
        <f>COUNTIF('Deal Detail'!A2149:A12099,A2139)</f>
        <v>0</v>
      </c>
    </row>
    <row r="2140" spans="2:2" x14ac:dyDescent="0.25">
      <c r="B2140">
        <f>COUNTIF('Deal Detail'!A2150:A12100,A2140)</f>
        <v>0</v>
      </c>
    </row>
    <row r="2141" spans="2:2" x14ac:dyDescent="0.25">
      <c r="B2141">
        <f>COUNTIF('Deal Detail'!A2151:A12101,A2141)</f>
        <v>0</v>
      </c>
    </row>
    <row r="2142" spans="2:2" x14ac:dyDescent="0.25">
      <c r="B2142">
        <f>COUNTIF('Deal Detail'!A2152:A12102,A2142)</f>
        <v>0</v>
      </c>
    </row>
    <row r="2143" spans="2:2" x14ac:dyDescent="0.25">
      <c r="B2143">
        <f>COUNTIF('Deal Detail'!A2153:A12103,A2143)</f>
        <v>0</v>
      </c>
    </row>
    <row r="2144" spans="2:2" x14ac:dyDescent="0.25">
      <c r="B2144">
        <f>COUNTIF('Deal Detail'!A2154:A12104,A2144)</f>
        <v>0</v>
      </c>
    </row>
    <row r="2145" spans="2:2" x14ac:dyDescent="0.25">
      <c r="B2145">
        <f>COUNTIF('Deal Detail'!A2155:A12105,A2145)</f>
        <v>0</v>
      </c>
    </row>
    <row r="2146" spans="2:2" x14ac:dyDescent="0.25">
      <c r="B2146">
        <f>COUNTIF('Deal Detail'!A2156:A12106,A2146)</f>
        <v>0</v>
      </c>
    </row>
    <row r="2147" spans="2:2" x14ac:dyDescent="0.25">
      <c r="B2147">
        <f>COUNTIF('Deal Detail'!A2157:A12107,A2147)</f>
        <v>0</v>
      </c>
    </row>
    <row r="2148" spans="2:2" x14ac:dyDescent="0.25">
      <c r="B2148">
        <f>COUNTIF('Deal Detail'!A2158:A12108,A2148)</f>
        <v>0</v>
      </c>
    </row>
    <row r="2149" spans="2:2" x14ac:dyDescent="0.25">
      <c r="B2149">
        <f>COUNTIF('Deal Detail'!A2159:A12109,A2149)</f>
        <v>0</v>
      </c>
    </row>
    <row r="2150" spans="2:2" x14ac:dyDescent="0.25">
      <c r="B2150">
        <f>COUNTIF('Deal Detail'!A2160:A12110,A2150)</f>
        <v>0</v>
      </c>
    </row>
    <row r="2151" spans="2:2" x14ac:dyDescent="0.25">
      <c r="B2151">
        <f>COUNTIF('Deal Detail'!A2161:A12111,A2151)</f>
        <v>0</v>
      </c>
    </row>
    <row r="2152" spans="2:2" x14ac:dyDescent="0.25">
      <c r="B2152">
        <f>COUNTIF('Deal Detail'!A2162:A12112,A2152)</f>
        <v>0</v>
      </c>
    </row>
    <row r="2153" spans="2:2" x14ac:dyDescent="0.25">
      <c r="B2153">
        <f>COUNTIF('Deal Detail'!A2163:A12113,A2153)</f>
        <v>0</v>
      </c>
    </row>
    <row r="2154" spans="2:2" x14ac:dyDescent="0.25">
      <c r="B2154">
        <f>COUNTIF('Deal Detail'!A2164:A12114,A2154)</f>
        <v>0</v>
      </c>
    </row>
    <row r="2155" spans="2:2" x14ac:dyDescent="0.25">
      <c r="B2155">
        <f>COUNTIF('Deal Detail'!A2165:A12115,A2155)</f>
        <v>0</v>
      </c>
    </row>
    <row r="2156" spans="2:2" x14ac:dyDescent="0.25">
      <c r="B2156">
        <f>COUNTIF('Deal Detail'!A2166:A12116,A2156)</f>
        <v>0</v>
      </c>
    </row>
    <row r="2157" spans="2:2" x14ac:dyDescent="0.25">
      <c r="B2157">
        <f>COUNTIF('Deal Detail'!A2167:A12117,A2157)</f>
        <v>0</v>
      </c>
    </row>
    <row r="2158" spans="2:2" x14ac:dyDescent="0.25">
      <c r="B2158">
        <f>COUNTIF('Deal Detail'!A2168:A12118,A2158)</f>
        <v>0</v>
      </c>
    </row>
    <row r="2159" spans="2:2" x14ac:dyDescent="0.25">
      <c r="B2159">
        <f>COUNTIF('Deal Detail'!A2169:A12119,A2159)</f>
        <v>0</v>
      </c>
    </row>
    <row r="2160" spans="2:2" x14ac:dyDescent="0.25">
      <c r="B2160">
        <f>COUNTIF('Deal Detail'!A2170:A12120,A2160)</f>
        <v>0</v>
      </c>
    </row>
    <row r="2161" spans="2:2" x14ac:dyDescent="0.25">
      <c r="B2161">
        <f>COUNTIF('Deal Detail'!A2171:A12121,A2161)</f>
        <v>0</v>
      </c>
    </row>
    <row r="2162" spans="2:2" x14ac:dyDescent="0.25">
      <c r="B2162">
        <f>COUNTIF('Deal Detail'!A2172:A12122,A2162)</f>
        <v>0</v>
      </c>
    </row>
    <row r="2163" spans="2:2" x14ac:dyDescent="0.25">
      <c r="B2163">
        <f>COUNTIF('Deal Detail'!A2173:A12123,A2163)</f>
        <v>0</v>
      </c>
    </row>
    <row r="2164" spans="2:2" x14ac:dyDescent="0.25">
      <c r="B2164">
        <f>COUNTIF('Deal Detail'!A2174:A12124,A2164)</f>
        <v>0</v>
      </c>
    </row>
    <row r="2165" spans="2:2" x14ac:dyDescent="0.25">
      <c r="B2165">
        <f>COUNTIF('Deal Detail'!A2175:A12125,A2165)</f>
        <v>0</v>
      </c>
    </row>
    <row r="2166" spans="2:2" x14ac:dyDescent="0.25">
      <c r="B2166">
        <f>COUNTIF('Deal Detail'!A2176:A12126,A2166)</f>
        <v>0</v>
      </c>
    </row>
    <row r="2167" spans="2:2" x14ac:dyDescent="0.25">
      <c r="B2167">
        <f>COUNTIF('Deal Detail'!A2177:A12127,A2167)</f>
        <v>0</v>
      </c>
    </row>
    <row r="2168" spans="2:2" x14ac:dyDescent="0.25">
      <c r="B2168">
        <f>COUNTIF('Deal Detail'!A2178:A12128,A2168)</f>
        <v>0</v>
      </c>
    </row>
    <row r="2169" spans="2:2" x14ac:dyDescent="0.25">
      <c r="B2169">
        <f>COUNTIF('Deal Detail'!A2179:A12129,A2169)</f>
        <v>0</v>
      </c>
    </row>
    <row r="2170" spans="2:2" x14ac:dyDescent="0.25">
      <c r="B2170">
        <f>COUNTIF('Deal Detail'!A2180:A12130,A2170)</f>
        <v>0</v>
      </c>
    </row>
    <row r="2171" spans="2:2" x14ac:dyDescent="0.25">
      <c r="B2171">
        <f>COUNTIF('Deal Detail'!A2181:A12131,A2171)</f>
        <v>0</v>
      </c>
    </row>
    <row r="2172" spans="2:2" x14ac:dyDescent="0.25">
      <c r="B2172">
        <f>COUNTIF('Deal Detail'!A2182:A12132,A2172)</f>
        <v>0</v>
      </c>
    </row>
    <row r="2173" spans="2:2" x14ac:dyDescent="0.25">
      <c r="B2173">
        <f>COUNTIF('Deal Detail'!A2183:A12133,A2173)</f>
        <v>0</v>
      </c>
    </row>
    <row r="2174" spans="2:2" x14ac:dyDescent="0.25">
      <c r="B2174">
        <f>COUNTIF('Deal Detail'!A2184:A12134,A2174)</f>
        <v>0</v>
      </c>
    </row>
    <row r="2175" spans="2:2" x14ac:dyDescent="0.25">
      <c r="B2175">
        <f>COUNTIF('Deal Detail'!A2185:A12135,A2175)</f>
        <v>0</v>
      </c>
    </row>
    <row r="2176" spans="2:2" x14ac:dyDescent="0.25">
      <c r="B2176">
        <f>COUNTIF('Deal Detail'!A2186:A12136,A2176)</f>
        <v>0</v>
      </c>
    </row>
    <row r="2177" spans="2:2" x14ac:dyDescent="0.25">
      <c r="B2177">
        <f>COUNTIF('Deal Detail'!A2187:A12137,A2177)</f>
        <v>0</v>
      </c>
    </row>
    <row r="2178" spans="2:2" x14ac:dyDescent="0.25">
      <c r="B2178">
        <f>COUNTIF('Deal Detail'!A2188:A12138,A2178)</f>
        <v>0</v>
      </c>
    </row>
    <row r="2179" spans="2:2" x14ac:dyDescent="0.25">
      <c r="B2179">
        <f>COUNTIF('Deal Detail'!A2189:A12139,A2179)</f>
        <v>0</v>
      </c>
    </row>
    <row r="2180" spans="2:2" x14ac:dyDescent="0.25">
      <c r="B2180">
        <f>COUNTIF('Deal Detail'!A2190:A12140,A2180)</f>
        <v>0</v>
      </c>
    </row>
    <row r="2181" spans="2:2" x14ac:dyDescent="0.25">
      <c r="B2181">
        <f>COUNTIF('Deal Detail'!A2191:A12141,A2181)</f>
        <v>0</v>
      </c>
    </row>
    <row r="2182" spans="2:2" x14ac:dyDescent="0.25">
      <c r="B2182">
        <f>COUNTIF('Deal Detail'!A2192:A12142,A2182)</f>
        <v>0</v>
      </c>
    </row>
    <row r="2183" spans="2:2" x14ac:dyDescent="0.25">
      <c r="B2183">
        <f>COUNTIF('Deal Detail'!A2193:A12143,A2183)</f>
        <v>0</v>
      </c>
    </row>
    <row r="2184" spans="2:2" x14ac:dyDescent="0.25">
      <c r="B2184">
        <f>COUNTIF('Deal Detail'!A2194:A12144,A2184)</f>
        <v>0</v>
      </c>
    </row>
    <row r="2185" spans="2:2" x14ac:dyDescent="0.25">
      <c r="B2185">
        <f>COUNTIF('Deal Detail'!A2195:A12145,A2185)</f>
        <v>0</v>
      </c>
    </row>
    <row r="2186" spans="2:2" x14ac:dyDescent="0.25">
      <c r="B2186">
        <f>COUNTIF('Deal Detail'!A2196:A12146,A2186)</f>
        <v>0</v>
      </c>
    </row>
    <row r="2187" spans="2:2" x14ac:dyDescent="0.25">
      <c r="B2187">
        <f>COUNTIF('Deal Detail'!A2197:A12147,A2187)</f>
        <v>0</v>
      </c>
    </row>
    <row r="2188" spans="2:2" x14ac:dyDescent="0.25">
      <c r="B2188">
        <f>COUNTIF('Deal Detail'!A2198:A12148,A2188)</f>
        <v>0</v>
      </c>
    </row>
    <row r="2189" spans="2:2" x14ac:dyDescent="0.25">
      <c r="B2189">
        <f>COUNTIF('Deal Detail'!A2199:A12149,A2189)</f>
        <v>0</v>
      </c>
    </row>
    <row r="2190" spans="2:2" x14ac:dyDescent="0.25">
      <c r="B2190">
        <f>COUNTIF('Deal Detail'!A2200:A12150,A2190)</f>
        <v>0</v>
      </c>
    </row>
    <row r="2191" spans="2:2" x14ac:dyDescent="0.25">
      <c r="B2191">
        <f>COUNTIF('Deal Detail'!A2201:A12151,A2191)</f>
        <v>0</v>
      </c>
    </row>
    <row r="2192" spans="2:2" x14ac:dyDescent="0.25">
      <c r="B2192">
        <f>COUNTIF('Deal Detail'!A2202:A12152,A2192)</f>
        <v>0</v>
      </c>
    </row>
    <row r="2193" spans="2:2" x14ac:dyDescent="0.25">
      <c r="B2193">
        <f>COUNTIF('Deal Detail'!A2203:A12153,A2193)</f>
        <v>0</v>
      </c>
    </row>
    <row r="2194" spans="2:2" x14ac:dyDescent="0.25">
      <c r="B2194">
        <f>COUNTIF('Deal Detail'!A2204:A12154,A2194)</f>
        <v>0</v>
      </c>
    </row>
    <row r="2195" spans="2:2" x14ac:dyDescent="0.25">
      <c r="B2195">
        <f>COUNTIF('Deal Detail'!A2205:A12155,A2195)</f>
        <v>0</v>
      </c>
    </row>
    <row r="2196" spans="2:2" x14ac:dyDescent="0.25">
      <c r="B2196">
        <f>COUNTIF('Deal Detail'!A2206:A12156,A2196)</f>
        <v>0</v>
      </c>
    </row>
    <row r="2197" spans="2:2" x14ac:dyDescent="0.25">
      <c r="B2197">
        <f>COUNTIF('Deal Detail'!A2207:A12157,A2197)</f>
        <v>0</v>
      </c>
    </row>
    <row r="2198" spans="2:2" x14ac:dyDescent="0.25">
      <c r="B2198">
        <f>COUNTIF('Deal Detail'!A2208:A12158,A2198)</f>
        <v>0</v>
      </c>
    </row>
    <row r="2199" spans="2:2" x14ac:dyDescent="0.25">
      <c r="B2199">
        <f>COUNTIF('Deal Detail'!A2209:A12159,A2199)</f>
        <v>0</v>
      </c>
    </row>
    <row r="2200" spans="2:2" x14ac:dyDescent="0.25">
      <c r="B2200">
        <f>COUNTIF('Deal Detail'!A2210:A12160,A2200)</f>
        <v>0</v>
      </c>
    </row>
    <row r="2201" spans="2:2" x14ac:dyDescent="0.25">
      <c r="B2201">
        <f>COUNTIF('Deal Detail'!A2211:A12161,A2201)</f>
        <v>0</v>
      </c>
    </row>
    <row r="2202" spans="2:2" x14ac:dyDescent="0.25">
      <c r="B2202">
        <f>COUNTIF('Deal Detail'!A2212:A12162,A2202)</f>
        <v>0</v>
      </c>
    </row>
    <row r="2203" spans="2:2" x14ac:dyDescent="0.25">
      <c r="B2203">
        <f>COUNTIF('Deal Detail'!A2213:A12163,A2203)</f>
        <v>0</v>
      </c>
    </row>
    <row r="2204" spans="2:2" x14ac:dyDescent="0.25">
      <c r="B2204">
        <f>COUNTIF('Deal Detail'!A2214:A12164,A2204)</f>
        <v>0</v>
      </c>
    </row>
    <row r="2205" spans="2:2" x14ac:dyDescent="0.25">
      <c r="B2205">
        <f>COUNTIF('Deal Detail'!A2215:A12165,A2205)</f>
        <v>0</v>
      </c>
    </row>
    <row r="2206" spans="2:2" x14ac:dyDescent="0.25">
      <c r="B2206">
        <f>COUNTIF('Deal Detail'!A2216:A12166,A2206)</f>
        <v>0</v>
      </c>
    </row>
    <row r="2207" spans="2:2" x14ac:dyDescent="0.25">
      <c r="B2207">
        <f>COUNTIF('Deal Detail'!A2217:A12167,A2207)</f>
        <v>0</v>
      </c>
    </row>
    <row r="2208" spans="2:2" x14ac:dyDescent="0.25">
      <c r="B2208">
        <f>COUNTIF('Deal Detail'!A2218:A12168,A2208)</f>
        <v>0</v>
      </c>
    </row>
    <row r="2209" spans="2:2" x14ac:dyDescent="0.25">
      <c r="B2209">
        <f>COUNTIF('Deal Detail'!A2219:A12169,A2209)</f>
        <v>0</v>
      </c>
    </row>
    <row r="2210" spans="2:2" x14ac:dyDescent="0.25">
      <c r="B2210">
        <f>COUNTIF('Deal Detail'!A2220:A12170,A2210)</f>
        <v>0</v>
      </c>
    </row>
    <row r="2211" spans="2:2" x14ac:dyDescent="0.25">
      <c r="B2211">
        <f>COUNTIF('Deal Detail'!A2221:A12171,A2211)</f>
        <v>0</v>
      </c>
    </row>
    <row r="2212" spans="2:2" x14ac:dyDescent="0.25">
      <c r="B2212">
        <f>COUNTIF('Deal Detail'!A2222:A12172,A2212)</f>
        <v>0</v>
      </c>
    </row>
    <row r="2213" spans="2:2" x14ac:dyDescent="0.25">
      <c r="B2213">
        <f>COUNTIF('Deal Detail'!A2223:A12173,A2213)</f>
        <v>0</v>
      </c>
    </row>
    <row r="2214" spans="2:2" x14ac:dyDescent="0.25">
      <c r="B2214">
        <f>COUNTIF('Deal Detail'!A2224:A12174,A2214)</f>
        <v>0</v>
      </c>
    </row>
    <row r="2215" spans="2:2" x14ac:dyDescent="0.25">
      <c r="B2215">
        <f>COUNTIF('Deal Detail'!A2225:A12175,A2215)</f>
        <v>0</v>
      </c>
    </row>
    <row r="2216" spans="2:2" x14ac:dyDescent="0.25">
      <c r="B2216">
        <f>COUNTIF('Deal Detail'!A2226:A12176,A2216)</f>
        <v>0</v>
      </c>
    </row>
    <row r="2217" spans="2:2" x14ac:dyDescent="0.25">
      <c r="B2217">
        <f>COUNTIF('Deal Detail'!A2227:A12177,A2217)</f>
        <v>0</v>
      </c>
    </row>
    <row r="2218" spans="2:2" x14ac:dyDescent="0.25">
      <c r="B2218">
        <f>COUNTIF('Deal Detail'!A2228:A12178,A2218)</f>
        <v>0</v>
      </c>
    </row>
    <row r="2219" spans="2:2" x14ac:dyDescent="0.25">
      <c r="B2219">
        <f>COUNTIF('Deal Detail'!A2229:A12179,A2219)</f>
        <v>0</v>
      </c>
    </row>
    <row r="2220" spans="2:2" x14ac:dyDescent="0.25">
      <c r="B2220">
        <f>COUNTIF('Deal Detail'!A2230:A12180,A2220)</f>
        <v>0</v>
      </c>
    </row>
    <row r="2221" spans="2:2" x14ac:dyDescent="0.25">
      <c r="B2221">
        <f>COUNTIF('Deal Detail'!A2231:A12181,A2221)</f>
        <v>0</v>
      </c>
    </row>
    <row r="2222" spans="2:2" x14ac:dyDescent="0.25">
      <c r="B2222">
        <f>COUNTIF('Deal Detail'!A2232:A12182,A2222)</f>
        <v>0</v>
      </c>
    </row>
    <row r="2223" spans="2:2" x14ac:dyDescent="0.25">
      <c r="B2223">
        <f>COUNTIF('Deal Detail'!A2233:A12183,A2223)</f>
        <v>0</v>
      </c>
    </row>
    <row r="2224" spans="2:2" x14ac:dyDescent="0.25">
      <c r="B2224">
        <f>COUNTIF('Deal Detail'!A2234:A12184,A2224)</f>
        <v>0</v>
      </c>
    </row>
    <row r="2225" spans="2:2" x14ac:dyDescent="0.25">
      <c r="B2225">
        <f>COUNTIF('Deal Detail'!A2235:A12185,A2225)</f>
        <v>0</v>
      </c>
    </row>
    <row r="2226" spans="2:2" x14ac:dyDescent="0.25">
      <c r="B2226">
        <f>COUNTIF('Deal Detail'!A2236:A12186,A2226)</f>
        <v>0</v>
      </c>
    </row>
    <row r="2227" spans="2:2" x14ac:dyDescent="0.25">
      <c r="B2227">
        <f>COUNTIF('Deal Detail'!A2237:A12187,A2227)</f>
        <v>0</v>
      </c>
    </row>
    <row r="2228" spans="2:2" x14ac:dyDescent="0.25">
      <c r="B2228">
        <f>COUNTIF('Deal Detail'!A2238:A12188,A2228)</f>
        <v>0</v>
      </c>
    </row>
    <row r="2229" spans="2:2" x14ac:dyDescent="0.25">
      <c r="B2229">
        <f>COUNTIF('Deal Detail'!A2239:A12189,A2229)</f>
        <v>0</v>
      </c>
    </row>
    <row r="2230" spans="2:2" x14ac:dyDescent="0.25">
      <c r="B2230">
        <f>COUNTIF('Deal Detail'!A2240:A12190,A2230)</f>
        <v>0</v>
      </c>
    </row>
    <row r="2231" spans="2:2" x14ac:dyDescent="0.25">
      <c r="B2231">
        <f>COUNTIF('Deal Detail'!A2241:A12191,A2231)</f>
        <v>0</v>
      </c>
    </row>
    <row r="2232" spans="2:2" x14ac:dyDescent="0.25">
      <c r="B2232">
        <f>COUNTIF('Deal Detail'!A2242:A12192,A2232)</f>
        <v>0</v>
      </c>
    </row>
    <row r="2233" spans="2:2" x14ac:dyDescent="0.25">
      <c r="B2233">
        <f>COUNTIF('Deal Detail'!A2243:A12193,A2233)</f>
        <v>0</v>
      </c>
    </row>
    <row r="2234" spans="2:2" x14ac:dyDescent="0.25">
      <c r="B2234">
        <f>COUNTIF('Deal Detail'!A2244:A12194,A2234)</f>
        <v>0</v>
      </c>
    </row>
    <row r="2235" spans="2:2" x14ac:dyDescent="0.25">
      <c r="B2235">
        <f>COUNTIF('Deal Detail'!A2245:A12195,A2235)</f>
        <v>0</v>
      </c>
    </row>
    <row r="2236" spans="2:2" x14ac:dyDescent="0.25">
      <c r="B2236">
        <f>COUNTIF('Deal Detail'!A2246:A12196,A2236)</f>
        <v>0</v>
      </c>
    </row>
    <row r="2237" spans="2:2" x14ac:dyDescent="0.25">
      <c r="B2237">
        <f>COUNTIF('Deal Detail'!A2247:A12197,A2237)</f>
        <v>0</v>
      </c>
    </row>
    <row r="2238" spans="2:2" x14ac:dyDescent="0.25">
      <c r="B2238">
        <f>COUNTIF('Deal Detail'!A2248:A12198,A2238)</f>
        <v>0</v>
      </c>
    </row>
    <row r="2239" spans="2:2" x14ac:dyDescent="0.25">
      <c r="B2239">
        <f>COUNTIF('Deal Detail'!A2249:A12199,A2239)</f>
        <v>0</v>
      </c>
    </row>
    <row r="2240" spans="2:2" x14ac:dyDescent="0.25">
      <c r="B2240">
        <f>COUNTIF('Deal Detail'!A2250:A12200,A2240)</f>
        <v>0</v>
      </c>
    </row>
    <row r="2241" spans="2:2" x14ac:dyDescent="0.25">
      <c r="B2241">
        <f>COUNTIF('Deal Detail'!A2251:A12201,A2241)</f>
        <v>0</v>
      </c>
    </row>
    <row r="2242" spans="2:2" x14ac:dyDescent="0.25">
      <c r="B2242">
        <f>COUNTIF('Deal Detail'!A2252:A12202,A2242)</f>
        <v>0</v>
      </c>
    </row>
    <row r="2243" spans="2:2" x14ac:dyDescent="0.25">
      <c r="B2243">
        <f>COUNTIF('Deal Detail'!A2253:A12203,A2243)</f>
        <v>0</v>
      </c>
    </row>
    <row r="2244" spans="2:2" x14ac:dyDescent="0.25">
      <c r="B2244">
        <f>COUNTIF('Deal Detail'!A2254:A12204,A2244)</f>
        <v>0</v>
      </c>
    </row>
    <row r="2245" spans="2:2" x14ac:dyDescent="0.25">
      <c r="B2245">
        <f>COUNTIF('Deal Detail'!A2255:A12205,A2245)</f>
        <v>0</v>
      </c>
    </row>
    <row r="2246" spans="2:2" x14ac:dyDescent="0.25">
      <c r="B2246">
        <f>COUNTIF('Deal Detail'!A2256:A12206,A2246)</f>
        <v>0</v>
      </c>
    </row>
    <row r="2247" spans="2:2" x14ac:dyDescent="0.25">
      <c r="B2247">
        <f>COUNTIF('Deal Detail'!A2257:A12207,A2247)</f>
        <v>0</v>
      </c>
    </row>
    <row r="2248" spans="2:2" x14ac:dyDescent="0.25">
      <c r="B2248">
        <f>COUNTIF('Deal Detail'!A2258:A12208,A2248)</f>
        <v>0</v>
      </c>
    </row>
    <row r="2249" spans="2:2" x14ac:dyDescent="0.25">
      <c r="B2249">
        <f>COUNTIF('Deal Detail'!A2259:A12209,A2249)</f>
        <v>0</v>
      </c>
    </row>
    <row r="2250" spans="2:2" x14ac:dyDescent="0.25">
      <c r="B2250">
        <f>COUNTIF('Deal Detail'!A2260:A12210,A2250)</f>
        <v>0</v>
      </c>
    </row>
    <row r="2251" spans="2:2" x14ac:dyDescent="0.25">
      <c r="B2251">
        <f>COUNTIF('Deal Detail'!A2261:A12211,A2251)</f>
        <v>0</v>
      </c>
    </row>
    <row r="2252" spans="2:2" x14ac:dyDescent="0.25">
      <c r="B2252">
        <f>COUNTIF('Deal Detail'!A2262:A12212,A2252)</f>
        <v>0</v>
      </c>
    </row>
    <row r="2253" spans="2:2" x14ac:dyDescent="0.25">
      <c r="B2253">
        <f>COUNTIF('Deal Detail'!A2263:A12213,A2253)</f>
        <v>0</v>
      </c>
    </row>
    <row r="2254" spans="2:2" x14ac:dyDescent="0.25">
      <c r="B2254">
        <f>COUNTIF('Deal Detail'!A2264:A12214,A2254)</f>
        <v>0</v>
      </c>
    </row>
    <row r="2255" spans="2:2" x14ac:dyDescent="0.25">
      <c r="B2255">
        <f>COUNTIF('Deal Detail'!A2265:A12215,A2255)</f>
        <v>0</v>
      </c>
    </row>
    <row r="2256" spans="2:2" x14ac:dyDescent="0.25">
      <c r="B2256">
        <f>COUNTIF('Deal Detail'!A2266:A12216,A2256)</f>
        <v>0</v>
      </c>
    </row>
    <row r="2257" spans="2:2" x14ac:dyDescent="0.25">
      <c r="B2257">
        <f>COUNTIF('Deal Detail'!A2267:A12217,A2257)</f>
        <v>0</v>
      </c>
    </row>
    <row r="2258" spans="2:2" x14ac:dyDescent="0.25">
      <c r="B2258">
        <f>COUNTIF('Deal Detail'!A2268:A12218,A2258)</f>
        <v>0</v>
      </c>
    </row>
    <row r="2259" spans="2:2" x14ac:dyDescent="0.25">
      <c r="B2259">
        <f>COUNTIF('Deal Detail'!A2269:A12219,A2259)</f>
        <v>0</v>
      </c>
    </row>
    <row r="2260" spans="2:2" x14ac:dyDescent="0.25">
      <c r="B2260">
        <f>COUNTIF('Deal Detail'!A2270:A12220,A2260)</f>
        <v>0</v>
      </c>
    </row>
    <row r="2261" spans="2:2" x14ac:dyDescent="0.25">
      <c r="B2261">
        <f>COUNTIF('Deal Detail'!A2271:A12221,A2261)</f>
        <v>0</v>
      </c>
    </row>
    <row r="2262" spans="2:2" x14ac:dyDescent="0.25">
      <c r="B2262">
        <f>COUNTIF('Deal Detail'!A2272:A12222,A2262)</f>
        <v>0</v>
      </c>
    </row>
    <row r="2263" spans="2:2" x14ac:dyDescent="0.25">
      <c r="B2263">
        <f>COUNTIF('Deal Detail'!A2273:A12223,A2263)</f>
        <v>0</v>
      </c>
    </row>
    <row r="2264" spans="2:2" x14ac:dyDescent="0.25">
      <c r="B2264">
        <f>COUNTIF('Deal Detail'!A2274:A12224,A2264)</f>
        <v>0</v>
      </c>
    </row>
    <row r="2265" spans="2:2" x14ac:dyDescent="0.25">
      <c r="B2265">
        <f>COUNTIF('Deal Detail'!A2275:A12225,A2265)</f>
        <v>0</v>
      </c>
    </row>
    <row r="2266" spans="2:2" x14ac:dyDescent="0.25">
      <c r="B2266">
        <f>COUNTIF('Deal Detail'!A2276:A12226,A2266)</f>
        <v>0</v>
      </c>
    </row>
    <row r="2267" spans="2:2" x14ac:dyDescent="0.25">
      <c r="B2267">
        <f>COUNTIF('Deal Detail'!A2277:A12227,A2267)</f>
        <v>0</v>
      </c>
    </row>
    <row r="2268" spans="2:2" x14ac:dyDescent="0.25">
      <c r="B2268">
        <f>COUNTIF('Deal Detail'!A2278:A12228,A2268)</f>
        <v>0</v>
      </c>
    </row>
    <row r="2269" spans="2:2" x14ac:dyDescent="0.25">
      <c r="B2269">
        <f>COUNTIF('Deal Detail'!A2279:A12229,A2269)</f>
        <v>0</v>
      </c>
    </row>
    <row r="2270" spans="2:2" x14ac:dyDescent="0.25">
      <c r="B2270">
        <f>COUNTIF('Deal Detail'!A2280:A12230,A2270)</f>
        <v>0</v>
      </c>
    </row>
    <row r="2271" spans="2:2" x14ac:dyDescent="0.25">
      <c r="B2271">
        <f>COUNTIF('Deal Detail'!A2281:A12231,A2271)</f>
        <v>0</v>
      </c>
    </row>
    <row r="2272" spans="2:2" x14ac:dyDescent="0.25">
      <c r="B2272">
        <f>COUNTIF('Deal Detail'!A2282:A12232,A2272)</f>
        <v>0</v>
      </c>
    </row>
    <row r="2273" spans="2:2" x14ac:dyDescent="0.25">
      <c r="B2273">
        <f>COUNTIF('Deal Detail'!A2283:A12233,A2273)</f>
        <v>0</v>
      </c>
    </row>
    <row r="2274" spans="2:2" x14ac:dyDescent="0.25">
      <c r="B2274">
        <f>COUNTIF('Deal Detail'!A2284:A12234,A2274)</f>
        <v>0</v>
      </c>
    </row>
    <row r="2275" spans="2:2" x14ac:dyDescent="0.25">
      <c r="B2275">
        <f>COUNTIF('Deal Detail'!A2285:A12235,A2275)</f>
        <v>0</v>
      </c>
    </row>
    <row r="2276" spans="2:2" x14ac:dyDescent="0.25">
      <c r="B2276">
        <f>COUNTIF('Deal Detail'!A2286:A12236,A2276)</f>
        <v>0</v>
      </c>
    </row>
    <row r="2277" spans="2:2" x14ac:dyDescent="0.25">
      <c r="B2277">
        <f>COUNTIF('Deal Detail'!A2287:A12237,A2277)</f>
        <v>0</v>
      </c>
    </row>
    <row r="2278" spans="2:2" x14ac:dyDescent="0.25">
      <c r="B2278">
        <f>COUNTIF('Deal Detail'!A2288:A12238,A2278)</f>
        <v>0</v>
      </c>
    </row>
    <row r="2279" spans="2:2" x14ac:dyDescent="0.25">
      <c r="B2279">
        <f>COUNTIF('Deal Detail'!A2289:A12239,A2279)</f>
        <v>0</v>
      </c>
    </row>
    <row r="2280" spans="2:2" x14ac:dyDescent="0.25">
      <c r="B2280">
        <f>COUNTIF('Deal Detail'!A2290:A12240,A2280)</f>
        <v>0</v>
      </c>
    </row>
    <row r="2281" spans="2:2" x14ac:dyDescent="0.25">
      <c r="B2281">
        <f>COUNTIF('Deal Detail'!A2291:A12241,A2281)</f>
        <v>0</v>
      </c>
    </row>
    <row r="2282" spans="2:2" x14ac:dyDescent="0.25">
      <c r="B2282">
        <f>COUNTIF('Deal Detail'!A2292:A12242,A2282)</f>
        <v>0</v>
      </c>
    </row>
    <row r="2283" spans="2:2" x14ac:dyDescent="0.25">
      <c r="B2283">
        <f>COUNTIF('Deal Detail'!A2293:A12243,A2283)</f>
        <v>0</v>
      </c>
    </row>
    <row r="2284" spans="2:2" x14ac:dyDescent="0.25">
      <c r="B2284">
        <f>COUNTIF('Deal Detail'!A2294:A12244,A2284)</f>
        <v>0</v>
      </c>
    </row>
    <row r="2285" spans="2:2" x14ac:dyDescent="0.25">
      <c r="B2285">
        <f>COUNTIF('Deal Detail'!A2295:A12245,A2285)</f>
        <v>0</v>
      </c>
    </row>
    <row r="2286" spans="2:2" x14ac:dyDescent="0.25">
      <c r="B2286">
        <f>COUNTIF('Deal Detail'!A2296:A12246,A2286)</f>
        <v>0</v>
      </c>
    </row>
    <row r="2287" spans="2:2" x14ac:dyDescent="0.25">
      <c r="B2287">
        <f>COUNTIF('Deal Detail'!A2297:A12247,A2287)</f>
        <v>0</v>
      </c>
    </row>
    <row r="2288" spans="2:2" x14ac:dyDescent="0.25">
      <c r="B2288">
        <f>COUNTIF('Deal Detail'!A2298:A12248,A2288)</f>
        <v>0</v>
      </c>
    </row>
    <row r="2289" spans="2:2" x14ac:dyDescent="0.25">
      <c r="B2289">
        <f>COUNTIF('Deal Detail'!A2299:A12249,A2289)</f>
        <v>0</v>
      </c>
    </row>
    <row r="2290" spans="2:2" x14ac:dyDescent="0.25">
      <c r="B2290">
        <f>COUNTIF('Deal Detail'!A2300:A12250,A2290)</f>
        <v>0</v>
      </c>
    </row>
    <row r="2291" spans="2:2" x14ac:dyDescent="0.25">
      <c r="B2291">
        <f>COUNTIF('Deal Detail'!A2301:A12251,A2291)</f>
        <v>0</v>
      </c>
    </row>
    <row r="2292" spans="2:2" x14ac:dyDescent="0.25">
      <c r="B2292">
        <f>COUNTIF('Deal Detail'!A2302:A12252,A2292)</f>
        <v>0</v>
      </c>
    </row>
    <row r="2293" spans="2:2" x14ac:dyDescent="0.25">
      <c r="B2293">
        <f>COUNTIF('Deal Detail'!A2303:A12253,A2293)</f>
        <v>0</v>
      </c>
    </row>
    <row r="2294" spans="2:2" x14ac:dyDescent="0.25">
      <c r="B2294">
        <f>COUNTIF('Deal Detail'!A2304:A12254,A2294)</f>
        <v>0</v>
      </c>
    </row>
    <row r="2295" spans="2:2" x14ac:dyDescent="0.25">
      <c r="B2295">
        <f>COUNTIF('Deal Detail'!A2305:A12255,A2295)</f>
        <v>0</v>
      </c>
    </row>
    <row r="2296" spans="2:2" x14ac:dyDescent="0.25">
      <c r="B2296">
        <f>COUNTIF('Deal Detail'!A2306:A12256,A2296)</f>
        <v>0</v>
      </c>
    </row>
    <row r="2297" spans="2:2" x14ac:dyDescent="0.25">
      <c r="B2297">
        <f>COUNTIF('Deal Detail'!A2307:A12257,A2297)</f>
        <v>0</v>
      </c>
    </row>
    <row r="2298" spans="2:2" x14ac:dyDescent="0.25">
      <c r="B2298">
        <f>COUNTIF('Deal Detail'!A2308:A12258,A2298)</f>
        <v>0</v>
      </c>
    </row>
    <row r="2299" spans="2:2" x14ac:dyDescent="0.25">
      <c r="B2299">
        <f>COUNTIF('Deal Detail'!A2309:A12259,A2299)</f>
        <v>0</v>
      </c>
    </row>
    <row r="2300" spans="2:2" x14ac:dyDescent="0.25">
      <c r="B2300">
        <f>COUNTIF('Deal Detail'!A2310:A12260,A2300)</f>
        <v>0</v>
      </c>
    </row>
    <row r="2301" spans="2:2" x14ac:dyDescent="0.25">
      <c r="B2301">
        <f>COUNTIF('Deal Detail'!A2311:A12261,A2301)</f>
        <v>0</v>
      </c>
    </row>
    <row r="2302" spans="2:2" x14ac:dyDescent="0.25">
      <c r="B2302">
        <f>COUNTIF('Deal Detail'!A2312:A12262,A2302)</f>
        <v>0</v>
      </c>
    </row>
    <row r="2303" spans="2:2" x14ac:dyDescent="0.25">
      <c r="B2303">
        <f>COUNTIF('Deal Detail'!A2313:A12263,A2303)</f>
        <v>0</v>
      </c>
    </row>
    <row r="2304" spans="2:2" x14ac:dyDescent="0.25">
      <c r="B2304">
        <f>COUNTIF('Deal Detail'!A2314:A12264,A2304)</f>
        <v>0</v>
      </c>
    </row>
    <row r="2305" spans="2:2" x14ac:dyDescent="0.25">
      <c r="B2305">
        <f>COUNTIF('Deal Detail'!A2315:A12265,A2305)</f>
        <v>0</v>
      </c>
    </row>
    <row r="2306" spans="2:2" x14ac:dyDescent="0.25">
      <c r="B2306">
        <f>COUNTIF('Deal Detail'!A2316:A12266,A2306)</f>
        <v>0</v>
      </c>
    </row>
    <row r="2307" spans="2:2" x14ac:dyDescent="0.25">
      <c r="B2307">
        <f>COUNTIF('Deal Detail'!A2317:A12267,A2307)</f>
        <v>0</v>
      </c>
    </row>
    <row r="2308" spans="2:2" x14ac:dyDescent="0.25">
      <c r="B2308">
        <f>COUNTIF('Deal Detail'!A2318:A12268,A2308)</f>
        <v>0</v>
      </c>
    </row>
    <row r="2309" spans="2:2" x14ac:dyDescent="0.25">
      <c r="B2309">
        <f>COUNTIF('Deal Detail'!A2319:A12269,A2309)</f>
        <v>0</v>
      </c>
    </row>
    <row r="2310" spans="2:2" x14ac:dyDescent="0.25">
      <c r="B2310">
        <f>COUNTIF('Deal Detail'!A2320:A12270,A2310)</f>
        <v>0</v>
      </c>
    </row>
    <row r="2311" spans="2:2" x14ac:dyDescent="0.25">
      <c r="B2311">
        <f>COUNTIF('Deal Detail'!A2321:A12271,A2311)</f>
        <v>0</v>
      </c>
    </row>
    <row r="2312" spans="2:2" x14ac:dyDescent="0.25">
      <c r="B2312">
        <f>COUNTIF('Deal Detail'!A2322:A12272,A2312)</f>
        <v>0</v>
      </c>
    </row>
    <row r="2313" spans="2:2" x14ac:dyDescent="0.25">
      <c r="B2313">
        <f>COUNTIF('Deal Detail'!A2323:A12273,A2313)</f>
        <v>0</v>
      </c>
    </row>
    <row r="2314" spans="2:2" x14ac:dyDescent="0.25">
      <c r="B2314">
        <f>COUNTIF('Deal Detail'!A2324:A12274,A2314)</f>
        <v>0</v>
      </c>
    </row>
    <row r="2315" spans="2:2" x14ac:dyDescent="0.25">
      <c r="B2315">
        <f>COUNTIF('Deal Detail'!A2325:A12275,A2315)</f>
        <v>0</v>
      </c>
    </row>
    <row r="2316" spans="2:2" x14ac:dyDescent="0.25">
      <c r="B2316">
        <f>COUNTIF('Deal Detail'!A2326:A12276,A2316)</f>
        <v>0</v>
      </c>
    </row>
    <row r="2317" spans="2:2" x14ac:dyDescent="0.25">
      <c r="B2317">
        <f>COUNTIF('Deal Detail'!A2327:A12277,A2317)</f>
        <v>0</v>
      </c>
    </row>
    <row r="2318" spans="2:2" x14ac:dyDescent="0.25">
      <c r="B2318">
        <f>COUNTIF('Deal Detail'!A2328:A12278,A2318)</f>
        <v>0</v>
      </c>
    </row>
    <row r="2319" spans="2:2" x14ac:dyDescent="0.25">
      <c r="B2319">
        <f>COUNTIF('Deal Detail'!A2329:A12279,A2319)</f>
        <v>0</v>
      </c>
    </row>
    <row r="2320" spans="2:2" x14ac:dyDescent="0.25">
      <c r="B2320">
        <f>COUNTIF('Deal Detail'!A2330:A12280,A2320)</f>
        <v>0</v>
      </c>
    </row>
    <row r="2321" spans="2:2" x14ac:dyDescent="0.25">
      <c r="B2321">
        <f>COUNTIF('Deal Detail'!A2331:A12281,A2321)</f>
        <v>0</v>
      </c>
    </row>
    <row r="2322" spans="2:2" x14ac:dyDescent="0.25">
      <c r="B2322">
        <f>COUNTIF('Deal Detail'!A2332:A12282,A2322)</f>
        <v>0</v>
      </c>
    </row>
    <row r="2323" spans="2:2" x14ac:dyDescent="0.25">
      <c r="B2323">
        <f>COUNTIF('Deal Detail'!A2333:A12283,A2323)</f>
        <v>0</v>
      </c>
    </row>
    <row r="2324" spans="2:2" x14ac:dyDescent="0.25">
      <c r="B2324">
        <f>COUNTIF('Deal Detail'!A2334:A12284,A2324)</f>
        <v>0</v>
      </c>
    </row>
    <row r="2325" spans="2:2" x14ac:dyDescent="0.25">
      <c r="B2325">
        <f>COUNTIF('Deal Detail'!A2335:A12285,A2325)</f>
        <v>0</v>
      </c>
    </row>
    <row r="2326" spans="2:2" x14ac:dyDescent="0.25">
      <c r="B2326">
        <f>COUNTIF('Deal Detail'!A2336:A12286,A2326)</f>
        <v>0</v>
      </c>
    </row>
    <row r="2327" spans="2:2" x14ac:dyDescent="0.25">
      <c r="B2327">
        <f>COUNTIF('Deal Detail'!A2337:A12287,A2327)</f>
        <v>0</v>
      </c>
    </row>
    <row r="2328" spans="2:2" x14ac:dyDescent="0.25">
      <c r="B2328">
        <f>COUNTIF('Deal Detail'!A2338:A12288,A2328)</f>
        <v>0</v>
      </c>
    </row>
    <row r="2329" spans="2:2" x14ac:dyDescent="0.25">
      <c r="B2329">
        <f>COUNTIF('Deal Detail'!A2339:A12289,A2329)</f>
        <v>0</v>
      </c>
    </row>
    <row r="2330" spans="2:2" x14ac:dyDescent="0.25">
      <c r="B2330">
        <f>COUNTIF('Deal Detail'!A2340:A12290,A2330)</f>
        <v>0</v>
      </c>
    </row>
    <row r="2331" spans="2:2" x14ac:dyDescent="0.25">
      <c r="B2331">
        <f>COUNTIF('Deal Detail'!A2341:A12291,A2331)</f>
        <v>0</v>
      </c>
    </row>
    <row r="2332" spans="2:2" x14ac:dyDescent="0.25">
      <c r="B2332">
        <f>COUNTIF('Deal Detail'!A2342:A12292,A2332)</f>
        <v>0</v>
      </c>
    </row>
    <row r="2333" spans="2:2" x14ac:dyDescent="0.25">
      <c r="B2333">
        <f>COUNTIF('Deal Detail'!A2343:A12293,A2333)</f>
        <v>0</v>
      </c>
    </row>
    <row r="2334" spans="2:2" x14ac:dyDescent="0.25">
      <c r="B2334">
        <f>COUNTIF('Deal Detail'!A2344:A12294,A2334)</f>
        <v>0</v>
      </c>
    </row>
    <row r="2335" spans="2:2" x14ac:dyDescent="0.25">
      <c r="B2335">
        <f>COUNTIF('Deal Detail'!A2345:A12295,A2335)</f>
        <v>0</v>
      </c>
    </row>
    <row r="2336" spans="2:2" x14ac:dyDescent="0.25">
      <c r="B2336">
        <f>COUNTIF('Deal Detail'!A2346:A12296,A2336)</f>
        <v>0</v>
      </c>
    </row>
    <row r="2337" spans="2:2" x14ac:dyDescent="0.25">
      <c r="B2337">
        <f>COUNTIF('Deal Detail'!A2347:A12297,A2337)</f>
        <v>0</v>
      </c>
    </row>
    <row r="2338" spans="2:2" x14ac:dyDescent="0.25">
      <c r="B2338">
        <f>COUNTIF('Deal Detail'!A2348:A12298,A2338)</f>
        <v>0</v>
      </c>
    </row>
    <row r="2339" spans="2:2" x14ac:dyDescent="0.25">
      <c r="B2339">
        <f>COUNTIF('Deal Detail'!A2349:A12299,A2339)</f>
        <v>0</v>
      </c>
    </row>
    <row r="2340" spans="2:2" x14ac:dyDescent="0.25">
      <c r="B2340">
        <f>COUNTIF('Deal Detail'!A2350:A12300,A2340)</f>
        <v>0</v>
      </c>
    </row>
    <row r="2341" spans="2:2" x14ac:dyDescent="0.25">
      <c r="B2341">
        <f>COUNTIF('Deal Detail'!A2351:A12301,A2341)</f>
        <v>0</v>
      </c>
    </row>
    <row r="2342" spans="2:2" x14ac:dyDescent="0.25">
      <c r="B2342">
        <f>COUNTIF('Deal Detail'!A2352:A12302,A2342)</f>
        <v>0</v>
      </c>
    </row>
    <row r="2343" spans="2:2" x14ac:dyDescent="0.25">
      <c r="B2343">
        <f>COUNTIF('Deal Detail'!A2353:A12303,A2343)</f>
        <v>0</v>
      </c>
    </row>
    <row r="2344" spans="2:2" x14ac:dyDescent="0.25">
      <c r="B2344">
        <f>COUNTIF('Deal Detail'!A2354:A12304,A2344)</f>
        <v>0</v>
      </c>
    </row>
    <row r="2345" spans="2:2" x14ac:dyDescent="0.25">
      <c r="B2345">
        <f>COUNTIF('Deal Detail'!A2355:A12305,A2345)</f>
        <v>0</v>
      </c>
    </row>
    <row r="2346" spans="2:2" x14ac:dyDescent="0.25">
      <c r="B2346">
        <f>COUNTIF('Deal Detail'!A2356:A12306,A2346)</f>
        <v>0</v>
      </c>
    </row>
    <row r="2347" spans="2:2" x14ac:dyDescent="0.25">
      <c r="B2347">
        <f>COUNTIF('Deal Detail'!A2357:A12307,A2347)</f>
        <v>0</v>
      </c>
    </row>
    <row r="2348" spans="2:2" x14ac:dyDescent="0.25">
      <c r="B2348">
        <f>COUNTIF('Deal Detail'!A2358:A12308,A2348)</f>
        <v>0</v>
      </c>
    </row>
    <row r="2349" spans="2:2" x14ac:dyDescent="0.25">
      <c r="B2349">
        <f>COUNTIF('Deal Detail'!A2359:A12309,A2349)</f>
        <v>0</v>
      </c>
    </row>
    <row r="2350" spans="2:2" x14ac:dyDescent="0.25">
      <c r="B2350">
        <f>COUNTIF('Deal Detail'!A2360:A12310,A2350)</f>
        <v>0</v>
      </c>
    </row>
    <row r="2351" spans="2:2" x14ac:dyDescent="0.25">
      <c r="B2351">
        <f>COUNTIF('Deal Detail'!A2361:A12311,A2351)</f>
        <v>0</v>
      </c>
    </row>
    <row r="2352" spans="2:2" x14ac:dyDescent="0.25">
      <c r="B2352">
        <f>COUNTIF('Deal Detail'!A2362:A12312,A2352)</f>
        <v>0</v>
      </c>
    </row>
    <row r="2353" spans="2:2" x14ac:dyDescent="0.25">
      <c r="B2353">
        <f>COUNTIF('Deal Detail'!A2363:A12313,A2353)</f>
        <v>0</v>
      </c>
    </row>
    <row r="2354" spans="2:2" x14ac:dyDescent="0.25">
      <c r="B2354">
        <f>COUNTIF('Deal Detail'!A2364:A12314,A2354)</f>
        <v>0</v>
      </c>
    </row>
    <row r="2355" spans="2:2" x14ac:dyDescent="0.25">
      <c r="B2355">
        <f>COUNTIF('Deal Detail'!A2365:A12315,A2355)</f>
        <v>0</v>
      </c>
    </row>
    <row r="2356" spans="2:2" x14ac:dyDescent="0.25">
      <c r="B2356">
        <f>COUNTIF('Deal Detail'!A2366:A12316,A2356)</f>
        <v>0</v>
      </c>
    </row>
    <row r="2357" spans="2:2" x14ac:dyDescent="0.25">
      <c r="B2357">
        <f>COUNTIF('Deal Detail'!A2367:A12317,A2357)</f>
        <v>0</v>
      </c>
    </row>
    <row r="2358" spans="2:2" x14ac:dyDescent="0.25">
      <c r="B2358">
        <f>COUNTIF('Deal Detail'!A2368:A12318,A2358)</f>
        <v>0</v>
      </c>
    </row>
    <row r="2359" spans="2:2" x14ac:dyDescent="0.25">
      <c r="B2359">
        <f>COUNTIF('Deal Detail'!A2369:A12319,A2359)</f>
        <v>0</v>
      </c>
    </row>
    <row r="2360" spans="2:2" x14ac:dyDescent="0.25">
      <c r="B2360">
        <f>COUNTIF('Deal Detail'!A2370:A12320,A2360)</f>
        <v>0</v>
      </c>
    </row>
    <row r="2361" spans="2:2" x14ac:dyDescent="0.25">
      <c r="B2361">
        <f>COUNTIF('Deal Detail'!A2371:A12321,A2361)</f>
        <v>0</v>
      </c>
    </row>
    <row r="2362" spans="2:2" x14ac:dyDescent="0.25">
      <c r="B2362">
        <f>COUNTIF('Deal Detail'!A2372:A12322,A2362)</f>
        <v>0</v>
      </c>
    </row>
    <row r="2363" spans="2:2" x14ac:dyDescent="0.25">
      <c r="B2363">
        <f>COUNTIF('Deal Detail'!A2373:A12323,A2363)</f>
        <v>0</v>
      </c>
    </row>
    <row r="2364" spans="2:2" x14ac:dyDescent="0.25">
      <c r="B2364">
        <f>COUNTIF('Deal Detail'!A2374:A12324,A2364)</f>
        <v>0</v>
      </c>
    </row>
    <row r="2365" spans="2:2" x14ac:dyDescent="0.25">
      <c r="B2365">
        <f>COUNTIF('Deal Detail'!A2375:A12325,A2365)</f>
        <v>0</v>
      </c>
    </row>
    <row r="2366" spans="2:2" x14ac:dyDescent="0.25">
      <c r="B2366">
        <f>COUNTIF('Deal Detail'!A2376:A12326,A2366)</f>
        <v>0</v>
      </c>
    </row>
    <row r="2367" spans="2:2" x14ac:dyDescent="0.25">
      <c r="B2367">
        <f>COUNTIF('Deal Detail'!A2377:A12327,A2367)</f>
        <v>0</v>
      </c>
    </row>
    <row r="2368" spans="2:2" x14ac:dyDescent="0.25">
      <c r="B2368">
        <f>COUNTIF('Deal Detail'!A2378:A12328,A2368)</f>
        <v>0</v>
      </c>
    </row>
    <row r="2369" spans="2:2" x14ac:dyDescent="0.25">
      <c r="B2369">
        <f>COUNTIF('Deal Detail'!A2379:A12329,A2369)</f>
        <v>0</v>
      </c>
    </row>
    <row r="2370" spans="2:2" x14ac:dyDescent="0.25">
      <c r="B2370">
        <f>COUNTIF('Deal Detail'!A2380:A12330,A2370)</f>
        <v>0</v>
      </c>
    </row>
    <row r="2371" spans="2:2" x14ac:dyDescent="0.25">
      <c r="B2371">
        <f>COUNTIF('Deal Detail'!A2381:A12331,A2371)</f>
        <v>0</v>
      </c>
    </row>
    <row r="2372" spans="2:2" x14ac:dyDescent="0.25">
      <c r="B2372">
        <f>COUNTIF('Deal Detail'!A2382:A12332,A2372)</f>
        <v>0</v>
      </c>
    </row>
    <row r="2373" spans="2:2" x14ac:dyDescent="0.25">
      <c r="B2373">
        <f>COUNTIF('Deal Detail'!A2383:A12333,A2373)</f>
        <v>0</v>
      </c>
    </row>
    <row r="2374" spans="2:2" x14ac:dyDescent="0.25">
      <c r="B2374">
        <f>COUNTIF('Deal Detail'!A2384:A12334,A2374)</f>
        <v>0</v>
      </c>
    </row>
    <row r="2375" spans="2:2" x14ac:dyDescent="0.25">
      <c r="B2375">
        <f>COUNTIF('Deal Detail'!A2385:A12335,A2375)</f>
        <v>0</v>
      </c>
    </row>
    <row r="2376" spans="2:2" x14ac:dyDescent="0.25">
      <c r="B2376">
        <f>COUNTIF('Deal Detail'!A2386:A12336,A2376)</f>
        <v>0</v>
      </c>
    </row>
    <row r="2377" spans="2:2" x14ac:dyDescent="0.25">
      <c r="B2377">
        <f>COUNTIF('Deal Detail'!A2387:A12337,A2377)</f>
        <v>0</v>
      </c>
    </row>
    <row r="2378" spans="2:2" x14ac:dyDescent="0.25">
      <c r="B2378">
        <f>COUNTIF('Deal Detail'!A2388:A12338,A2378)</f>
        <v>0</v>
      </c>
    </row>
    <row r="2379" spans="2:2" x14ac:dyDescent="0.25">
      <c r="B2379">
        <f>COUNTIF('Deal Detail'!A2389:A12339,A2379)</f>
        <v>0</v>
      </c>
    </row>
    <row r="2380" spans="2:2" x14ac:dyDescent="0.25">
      <c r="B2380">
        <f>COUNTIF('Deal Detail'!A2390:A12340,A2380)</f>
        <v>0</v>
      </c>
    </row>
    <row r="2381" spans="2:2" x14ac:dyDescent="0.25">
      <c r="B2381">
        <f>COUNTIF('Deal Detail'!A2391:A12341,A2381)</f>
        <v>0</v>
      </c>
    </row>
    <row r="2382" spans="2:2" x14ac:dyDescent="0.25">
      <c r="B2382">
        <f>COUNTIF('Deal Detail'!A2392:A12342,A2382)</f>
        <v>0</v>
      </c>
    </row>
    <row r="2383" spans="2:2" x14ac:dyDescent="0.25">
      <c r="B2383">
        <f>COUNTIF('Deal Detail'!A2393:A12343,A2383)</f>
        <v>0</v>
      </c>
    </row>
    <row r="2384" spans="2:2" x14ac:dyDescent="0.25">
      <c r="B2384">
        <f>COUNTIF('Deal Detail'!A2394:A12344,A2384)</f>
        <v>0</v>
      </c>
    </row>
    <row r="2385" spans="2:2" x14ac:dyDescent="0.25">
      <c r="B2385">
        <f>COUNTIF('Deal Detail'!A2395:A12345,A2385)</f>
        <v>0</v>
      </c>
    </row>
    <row r="2386" spans="2:2" x14ac:dyDescent="0.25">
      <c r="B2386">
        <f>COUNTIF('Deal Detail'!A2396:A12346,A2386)</f>
        <v>0</v>
      </c>
    </row>
    <row r="2387" spans="2:2" x14ac:dyDescent="0.25">
      <c r="B2387">
        <f>COUNTIF('Deal Detail'!A2397:A12347,A2387)</f>
        <v>0</v>
      </c>
    </row>
    <row r="2388" spans="2:2" x14ac:dyDescent="0.25">
      <c r="B2388">
        <f>COUNTIF('Deal Detail'!A2398:A12348,A2388)</f>
        <v>0</v>
      </c>
    </row>
    <row r="2389" spans="2:2" x14ac:dyDescent="0.25">
      <c r="B2389">
        <f>COUNTIF('Deal Detail'!A2399:A12349,A2389)</f>
        <v>0</v>
      </c>
    </row>
    <row r="2390" spans="2:2" x14ac:dyDescent="0.25">
      <c r="B2390">
        <f>COUNTIF('Deal Detail'!A2400:A12350,A2390)</f>
        <v>0</v>
      </c>
    </row>
    <row r="2391" spans="2:2" x14ac:dyDescent="0.25">
      <c r="B2391">
        <f>COUNTIF('Deal Detail'!A2401:A12351,A2391)</f>
        <v>0</v>
      </c>
    </row>
    <row r="2392" spans="2:2" x14ac:dyDescent="0.25">
      <c r="B2392">
        <f>COUNTIF('Deal Detail'!A2402:A12352,A2392)</f>
        <v>0</v>
      </c>
    </row>
    <row r="2393" spans="2:2" x14ac:dyDescent="0.25">
      <c r="B2393">
        <f>COUNTIF('Deal Detail'!A2403:A12353,A2393)</f>
        <v>0</v>
      </c>
    </row>
    <row r="2394" spans="2:2" x14ac:dyDescent="0.25">
      <c r="B2394">
        <f>COUNTIF('Deal Detail'!A2404:A12354,A2394)</f>
        <v>0</v>
      </c>
    </row>
    <row r="2395" spans="2:2" x14ac:dyDescent="0.25">
      <c r="B2395">
        <f>COUNTIF('Deal Detail'!A2405:A12355,A2395)</f>
        <v>0</v>
      </c>
    </row>
    <row r="2396" spans="2:2" x14ac:dyDescent="0.25">
      <c r="B2396">
        <f>COUNTIF('Deal Detail'!A2406:A12356,A2396)</f>
        <v>0</v>
      </c>
    </row>
    <row r="2397" spans="2:2" x14ac:dyDescent="0.25">
      <c r="B2397">
        <f>COUNTIF('Deal Detail'!A2407:A12357,A2397)</f>
        <v>0</v>
      </c>
    </row>
    <row r="2398" spans="2:2" x14ac:dyDescent="0.25">
      <c r="B2398">
        <f>COUNTIF('Deal Detail'!A2408:A12358,A2398)</f>
        <v>0</v>
      </c>
    </row>
    <row r="2399" spans="2:2" x14ac:dyDescent="0.25">
      <c r="B2399">
        <f>COUNTIF('Deal Detail'!A2409:A12359,A2399)</f>
        <v>0</v>
      </c>
    </row>
    <row r="2400" spans="2:2" x14ac:dyDescent="0.25">
      <c r="B2400">
        <f>COUNTIF('Deal Detail'!A2410:A12360,A2400)</f>
        <v>0</v>
      </c>
    </row>
    <row r="2401" spans="2:2" x14ac:dyDescent="0.25">
      <c r="B2401">
        <f>COUNTIF('Deal Detail'!A2411:A12361,A2401)</f>
        <v>0</v>
      </c>
    </row>
    <row r="2402" spans="2:2" x14ac:dyDescent="0.25">
      <c r="B2402">
        <f>COUNTIF('Deal Detail'!A2412:A12362,A2402)</f>
        <v>0</v>
      </c>
    </row>
    <row r="2403" spans="2:2" x14ac:dyDescent="0.25">
      <c r="B2403">
        <f>COUNTIF('Deal Detail'!A2413:A12363,A2403)</f>
        <v>0</v>
      </c>
    </row>
    <row r="2404" spans="2:2" x14ac:dyDescent="0.25">
      <c r="B2404">
        <f>COUNTIF('Deal Detail'!A2414:A12364,A2404)</f>
        <v>0</v>
      </c>
    </row>
    <row r="2405" spans="2:2" x14ac:dyDescent="0.25">
      <c r="B2405">
        <f>COUNTIF('Deal Detail'!A2415:A12365,A2405)</f>
        <v>0</v>
      </c>
    </row>
    <row r="2406" spans="2:2" x14ac:dyDescent="0.25">
      <c r="B2406">
        <f>COUNTIF('Deal Detail'!A2416:A12366,A2406)</f>
        <v>0</v>
      </c>
    </row>
    <row r="2407" spans="2:2" x14ac:dyDescent="0.25">
      <c r="B2407">
        <f>COUNTIF('Deal Detail'!A2417:A12367,A2407)</f>
        <v>0</v>
      </c>
    </row>
    <row r="2408" spans="2:2" x14ac:dyDescent="0.25">
      <c r="B2408">
        <f>COUNTIF('Deal Detail'!A2418:A12368,A2408)</f>
        <v>0</v>
      </c>
    </row>
    <row r="2409" spans="2:2" x14ac:dyDescent="0.25">
      <c r="B2409">
        <f>COUNTIF('Deal Detail'!A2419:A12369,A2409)</f>
        <v>0</v>
      </c>
    </row>
    <row r="2410" spans="2:2" x14ac:dyDescent="0.25">
      <c r="B2410">
        <f>COUNTIF('Deal Detail'!A2420:A12370,A2410)</f>
        <v>0</v>
      </c>
    </row>
    <row r="2411" spans="2:2" x14ac:dyDescent="0.25">
      <c r="B2411">
        <f>COUNTIF('Deal Detail'!A2421:A12371,A2411)</f>
        <v>0</v>
      </c>
    </row>
    <row r="2412" spans="2:2" x14ac:dyDescent="0.25">
      <c r="B2412">
        <f>COUNTIF('Deal Detail'!A2422:A12372,A2412)</f>
        <v>0</v>
      </c>
    </row>
    <row r="2413" spans="2:2" x14ac:dyDescent="0.25">
      <c r="B2413">
        <f>COUNTIF('Deal Detail'!A2423:A12373,A2413)</f>
        <v>0</v>
      </c>
    </row>
    <row r="2414" spans="2:2" x14ac:dyDescent="0.25">
      <c r="B2414">
        <f>COUNTIF('Deal Detail'!A2424:A12374,A2414)</f>
        <v>0</v>
      </c>
    </row>
    <row r="2415" spans="2:2" x14ac:dyDescent="0.25">
      <c r="B2415">
        <f>COUNTIF('Deal Detail'!A2425:A12375,A2415)</f>
        <v>0</v>
      </c>
    </row>
    <row r="2416" spans="2:2" x14ac:dyDescent="0.25">
      <c r="B2416">
        <f>COUNTIF('Deal Detail'!A2426:A12376,A2416)</f>
        <v>0</v>
      </c>
    </row>
    <row r="2417" spans="2:2" x14ac:dyDescent="0.25">
      <c r="B2417">
        <f>COUNTIF('Deal Detail'!A2427:A12377,A2417)</f>
        <v>0</v>
      </c>
    </row>
    <row r="2418" spans="2:2" x14ac:dyDescent="0.25">
      <c r="B2418">
        <f>COUNTIF('Deal Detail'!A2428:A12378,A2418)</f>
        <v>0</v>
      </c>
    </row>
    <row r="2419" spans="2:2" x14ac:dyDescent="0.25">
      <c r="B2419">
        <f>COUNTIF('Deal Detail'!A2429:A12379,A2419)</f>
        <v>0</v>
      </c>
    </row>
    <row r="2420" spans="2:2" x14ac:dyDescent="0.25">
      <c r="B2420">
        <f>COUNTIF('Deal Detail'!A2430:A12380,A2420)</f>
        <v>0</v>
      </c>
    </row>
    <row r="2421" spans="2:2" x14ac:dyDescent="0.25">
      <c r="B2421">
        <f>COUNTIF('Deal Detail'!A2431:A12381,A2421)</f>
        <v>0</v>
      </c>
    </row>
    <row r="2422" spans="2:2" x14ac:dyDescent="0.25">
      <c r="B2422">
        <f>COUNTIF('Deal Detail'!A2432:A12382,A2422)</f>
        <v>0</v>
      </c>
    </row>
    <row r="2423" spans="2:2" x14ac:dyDescent="0.25">
      <c r="B2423">
        <f>COUNTIF('Deal Detail'!A2433:A12383,A2423)</f>
        <v>0</v>
      </c>
    </row>
    <row r="2424" spans="2:2" x14ac:dyDescent="0.25">
      <c r="B2424">
        <f>COUNTIF('Deal Detail'!A2434:A12384,A2424)</f>
        <v>0</v>
      </c>
    </row>
    <row r="2425" spans="2:2" x14ac:dyDescent="0.25">
      <c r="B2425">
        <f>COUNTIF('Deal Detail'!A2435:A12385,A2425)</f>
        <v>0</v>
      </c>
    </row>
    <row r="2426" spans="2:2" x14ac:dyDescent="0.25">
      <c r="B2426">
        <f>COUNTIF('Deal Detail'!A2436:A12386,A2426)</f>
        <v>0</v>
      </c>
    </row>
    <row r="2427" spans="2:2" x14ac:dyDescent="0.25">
      <c r="B2427">
        <f>COUNTIF('Deal Detail'!A2437:A12387,A2427)</f>
        <v>0</v>
      </c>
    </row>
    <row r="2428" spans="2:2" x14ac:dyDescent="0.25">
      <c r="B2428">
        <f>COUNTIF('Deal Detail'!A2438:A12388,A2428)</f>
        <v>0</v>
      </c>
    </row>
    <row r="2429" spans="2:2" x14ac:dyDescent="0.25">
      <c r="B2429">
        <f>COUNTIF('Deal Detail'!A2439:A12389,A2429)</f>
        <v>0</v>
      </c>
    </row>
    <row r="2430" spans="2:2" x14ac:dyDescent="0.25">
      <c r="B2430">
        <f>COUNTIF('Deal Detail'!A2440:A12390,A2430)</f>
        <v>0</v>
      </c>
    </row>
    <row r="2431" spans="2:2" x14ac:dyDescent="0.25">
      <c r="B2431">
        <f>COUNTIF('Deal Detail'!A2441:A12391,A2431)</f>
        <v>0</v>
      </c>
    </row>
    <row r="2432" spans="2:2" x14ac:dyDescent="0.25">
      <c r="B2432">
        <f>COUNTIF('Deal Detail'!A2442:A12392,A2432)</f>
        <v>0</v>
      </c>
    </row>
    <row r="2433" spans="2:2" x14ac:dyDescent="0.25">
      <c r="B2433">
        <f>COUNTIF('Deal Detail'!A2443:A12393,A2433)</f>
        <v>0</v>
      </c>
    </row>
    <row r="2434" spans="2:2" x14ac:dyDescent="0.25">
      <c r="B2434">
        <f>COUNTIF('Deal Detail'!A2444:A12394,A2434)</f>
        <v>0</v>
      </c>
    </row>
    <row r="2435" spans="2:2" x14ac:dyDescent="0.25">
      <c r="B2435">
        <f>COUNTIF('Deal Detail'!A2445:A12395,A2435)</f>
        <v>0</v>
      </c>
    </row>
    <row r="2436" spans="2:2" x14ac:dyDescent="0.25">
      <c r="B2436">
        <f>COUNTIF('Deal Detail'!A2446:A12396,A2436)</f>
        <v>0</v>
      </c>
    </row>
    <row r="2437" spans="2:2" x14ac:dyDescent="0.25">
      <c r="B2437">
        <f>COUNTIF('Deal Detail'!A2447:A12397,A2437)</f>
        <v>0</v>
      </c>
    </row>
    <row r="2438" spans="2:2" x14ac:dyDescent="0.25">
      <c r="B2438">
        <f>COUNTIF('Deal Detail'!A2448:A12398,A2438)</f>
        <v>0</v>
      </c>
    </row>
    <row r="2439" spans="2:2" x14ac:dyDescent="0.25">
      <c r="B2439">
        <f>COUNTIF('Deal Detail'!A2449:A12399,A2439)</f>
        <v>0</v>
      </c>
    </row>
    <row r="2440" spans="2:2" x14ac:dyDescent="0.25">
      <c r="B2440">
        <f>COUNTIF('Deal Detail'!A2450:A12400,A2440)</f>
        <v>0</v>
      </c>
    </row>
    <row r="2441" spans="2:2" x14ac:dyDescent="0.25">
      <c r="B2441">
        <f>COUNTIF('Deal Detail'!A2451:A12401,A2441)</f>
        <v>0</v>
      </c>
    </row>
    <row r="2442" spans="2:2" x14ac:dyDescent="0.25">
      <c r="B2442">
        <f>COUNTIF('Deal Detail'!A2452:A12402,A2442)</f>
        <v>0</v>
      </c>
    </row>
    <row r="2443" spans="2:2" x14ac:dyDescent="0.25">
      <c r="B2443">
        <f>COUNTIF('Deal Detail'!A2453:A12403,A2443)</f>
        <v>0</v>
      </c>
    </row>
    <row r="2444" spans="2:2" x14ac:dyDescent="0.25">
      <c r="B2444">
        <f>COUNTIF('Deal Detail'!A2454:A12404,A2444)</f>
        <v>0</v>
      </c>
    </row>
    <row r="2445" spans="2:2" x14ac:dyDescent="0.25">
      <c r="B2445">
        <f>COUNTIF('Deal Detail'!A2455:A12405,A2445)</f>
        <v>0</v>
      </c>
    </row>
    <row r="2446" spans="2:2" x14ac:dyDescent="0.25">
      <c r="B2446">
        <f>COUNTIF('Deal Detail'!A2456:A12406,A2446)</f>
        <v>0</v>
      </c>
    </row>
    <row r="2447" spans="2:2" x14ac:dyDescent="0.25">
      <c r="B2447">
        <f>COUNTIF('Deal Detail'!A2457:A12407,A2447)</f>
        <v>0</v>
      </c>
    </row>
    <row r="2448" spans="2:2" x14ac:dyDescent="0.25">
      <c r="B2448">
        <f>COUNTIF('Deal Detail'!A2458:A12408,A2448)</f>
        <v>0</v>
      </c>
    </row>
    <row r="2449" spans="2:2" x14ac:dyDescent="0.25">
      <c r="B2449">
        <f>COUNTIF('Deal Detail'!A2459:A12409,A2449)</f>
        <v>0</v>
      </c>
    </row>
    <row r="2450" spans="2:2" x14ac:dyDescent="0.25">
      <c r="B2450">
        <f>COUNTIF('Deal Detail'!A2460:A12410,A2450)</f>
        <v>0</v>
      </c>
    </row>
    <row r="2451" spans="2:2" x14ac:dyDescent="0.25">
      <c r="B2451">
        <f>COUNTIF('Deal Detail'!A2461:A12411,A2451)</f>
        <v>0</v>
      </c>
    </row>
    <row r="2452" spans="2:2" x14ac:dyDescent="0.25">
      <c r="B2452">
        <f>COUNTIF('Deal Detail'!A2462:A12412,A2452)</f>
        <v>0</v>
      </c>
    </row>
    <row r="2453" spans="2:2" x14ac:dyDescent="0.25">
      <c r="B2453">
        <f>COUNTIF('Deal Detail'!A2463:A12413,A2453)</f>
        <v>0</v>
      </c>
    </row>
    <row r="2454" spans="2:2" x14ac:dyDescent="0.25">
      <c r="B2454">
        <f>COUNTIF('Deal Detail'!A2464:A12414,A2454)</f>
        <v>0</v>
      </c>
    </row>
    <row r="2455" spans="2:2" x14ac:dyDescent="0.25">
      <c r="B2455">
        <f>COUNTIF('Deal Detail'!A2465:A12415,A2455)</f>
        <v>0</v>
      </c>
    </row>
    <row r="2456" spans="2:2" x14ac:dyDescent="0.25">
      <c r="B2456">
        <f>COUNTIF('Deal Detail'!A2466:A12416,A2456)</f>
        <v>0</v>
      </c>
    </row>
    <row r="2457" spans="2:2" x14ac:dyDescent="0.25">
      <c r="B2457">
        <f>COUNTIF('Deal Detail'!A2467:A12417,A2457)</f>
        <v>0</v>
      </c>
    </row>
    <row r="2458" spans="2:2" x14ac:dyDescent="0.25">
      <c r="B2458">
        <f>COUNTIF('Deal Detail'!A2468:A12418,A2458)</f>
        <v>0</v>
      </c>
    </row>
    <row r="2459" spans="2:2" x14ac:dyDescent="0.25">
      <c r="B2459">
        <f>COUNTIF('Deal Detail'!A2469:A12419,A2459)</f>
        <v>0</v>
      </c>
    </row>
    <row r="2460" spans="2:2" x14ac:dyDescent="0.25">
      <c r="B2460">
        <f>COUNTIF('Deal Detail'!A2470:A12420,A2460)</f>
        <v>0</v>
      </c>
    </row>
    <row r="2461" spans="2:2" x14ac:dyDescent="0.25">
      <c r="B2461">
        <f>COUNTIF('Deal Detail'!A2471:A12421,A2461)</f>
        <v>0</v>
      </c>
    </row>
    <row r="2462" spans="2:2" x14ac:dyDescent="0.25">
      <c r="B2462">
        <f>COUNTIF('Deal Detail'!A2472:A12422,A2462)</f>
        <v>0</v>
      </c>
    </row>
    <row r="2463" spans="2:2" x14ac:dyDescent="0.25">
      <c r="B2463">
        <f>COUNTIF('Deal Detail'!A2473:A12423,A2463)</f>
        <v>0</v>
      </c>
    </row>
    <row r="2464" spans="2:2" x14ac:dyDescent="0.25">
      <c r="B2464">
        <f>COUNTIF('Deal Detail'!A2474:A12424,A2464)</f>
        <v>0</v>
      </c>
    </row>
    <row r="2465" spans="2:2" x14ac:dyDescent="0.25">
      <c r="B2465">
        <f>COUNTIF('Deal Detail'!A2475:A12425,A2465)</f>
        <v>0</v>
      </c>
    </row>
    <row r="2466" spans="2:2" x14ac:dyDescent="0.25">
      <c r="B2466">
        <f>COUNTIF('Deal Detail'!A2476:A12426,A2466)</f>
        <v>0</v>
      </c>
    </row>
    <row r="2467" spans="2:2" x14ac:dyDescent="0.25">
      <c r="B2467">
        <f>COUNTIF('Deal Detail'!A2477:A12427,A2467)</f>
        <v>0</v>
      </c>
    </row>
    <row r="2468" spans="2:2" x14ac:dyDescent="0.25">
      <c r="B2468">
        <f>COUNTIF('Deal Detail'!A2478:A12428,A2468)</f>
        <v>0</v>
      </c>
    </row>
    <row r="2469" spans="2:2" x14ac:dyDescent="0.25">
      <c r="B2469">
        <f>COUNTIF('Deal Detail'!A2479:A12429,A2469)</f>
        <v>0</v>
      </c>
    </row>
    <row r="2470" spans="2:2" x14ac:dyDescent="0.25">
      <c r="B2470">
        <f>COUNTIF('Deal Detail'!A2480:A12430,A2470)</f>
        <v>0</v>
      </c>
    </row>
    <row r="2471" spans="2:2" x14ac:dyDescent="0.25">
      <c r="B2471">
        <f>COUNTIF('Deal Detail'!A2481:A12431,A2471)</f>
        <v>0</v>
      </c>
    </row>
    <row r="2472" spans="2:2" x14ac:dyDescent="0.25">
      <c r="B2472">
        <f>COUNTIF('Deal Detail'!A2482:A12432,A2472)</f>
        <v>0</v>
      </c>
    </row>
    <row r="2473" spans="2:2" x14ac:dyDescent="0.25">
      <c r="B2473">
        <f>COUNTIF('Deal Detail'!A2483:A12433,A2473)</f>
        <v>0</v>
      </c>
    </row>
    <row r="2474" spans="2:2" x14ac:dyDescent="0.25">
      <c r="B2474">
        <f>COUNTIF('Deal Detail'!A2484:A12434,A2474)</f>
        <v>0</v>
      </c>
    </row>
    <row r="2475" spans="2:2" x14ac:dyDescent="0.25">
      <c r="B2475">
        <f>COUNTIF('Deal Detail'!A2485:A12435,A2475)</f>
        <v>0</v>
      </c>
    </row>
    <row r="2476" spans="2:2" x14ac:dyDescent="0.25">
      <c r="B2476">
        <f>COUNTIF('Deal Detail'!A2486:A12436,A2476)</f>
        <v>0</v>
      </c>
    </row>
    <row r="2477" spans="2:2" x14ac:dyDescent="0.25">
      <c r="B2477">
        <f>COUNTIF('Deal Detail'!A2487:A12437,A2477)</f>
        <v>0</v>
      </c>
    </row>
    <row r="2478" spans="2:2" x14ac:dyDescent="0.25">
      <c r="B2478">
        <f>COUNTIF('Deal Detail'!A2488:A12438,A2478)</f>
        <v>0</v>
      </c>
    </row>
    <row r="2479" spans="2:2" x14ac:dyDescent="0.25">
      <c r="B2479">
        <f>COUNTIF('Deal Detail'!A2489:A12439,A2479)</f>
        <v>0</v>
      </c>
    </row>
    <row r="2480" spans="2:2" x14ac:dyDescent="0.25">
      <c r="B2480">
        <f>COUNTIF('Deal Detail'!A2490:A12440,A2480)</f>
        <v>0</v>
      </c>
    </row>
    <row r="2481" spans="2:2" x14ac:dyDescent="0.25">
      <c r="B2481">
        <f>COUNTIF('Deal Detail'!A2491:A12441,A2481)</f>
        <v>0</v>
      </c>
    </row>
    <row r="2482" spans="2:2" x14ac:dyDescent="0.25">
      <c r="B2482">
        <f>COUNTIF('Deal Detail'!A2492:A12442,A2482)</f>
        <v>0</v>
      </c>
    </row>
    <row r="2483" spans="2:2" x14ac:dyDescent="0.25">
      <c r="B2483">
        <f>COUNTIF('Deal Detail'!A2493:A12443,A2483)</f>
        <v>0</v>
      </c>
    </row>
    <row r="2484" spans="2:2" x14ac:dyDescent="0.25">
      <c r="B2484">
        <f>COUNTIF('Deal Detail'!A2494:A12444,A2484)</f>
        <v>0</v>
      </c>
    </row>
    <row r="2485" spans="2:2" x14ac:dyDescent="0.25">
      <c r="B2485">
        <f>COUNTIF('Deal Detail'!A2495:A12445,A2485)</f>
        <v>0</v>
      </c>
    </row>
    <row r="2486" spans="2:2" x14ac:dyDescent="0.25">
      <c r="B2486">
        <f>COUNTIF('Deal Detail'!A2496:A12446,A2486)</f>
        <v>0</v>
      </c>
    </row>
    <row r="2487" spans="2:2" x14ac:dyDescent="0.25">
      <c r="B2487">
        <f>COUNTIF('Deal Detail'!A2497:A12447,A2487)</f>
        <v>0</v>
      </c>
    </row>
    <row r="2488" spans="2:2" x14ac:dyDescent="0.25">
      <c r="B2488">
        <f>COUNTIF('Deal Detail'!A2498:A12448,A2488)</f>
        <v>0</v>
      </c>
    </row>
    <row r="2489" spans="2:2" x14ac:dyDescent="0.25">
      <c r="B2489">
        <f>COUNTIF('Deal Detail'!A2499:A12449,A2489)</f>
        <v>0</v>
      </c>
    </row>
    <row r="2490" spans="2:2" x14ac:dyDescent="0.25">
      <c r="B2490">
        <f>COUNTIF('Deal Detail'!A2500:A12450,A2490)</f>
        <v>0</v>
      </c>
    </row>
    <row r="2491" spans="2:2" x14ac:dyDescent="0.25">
      <c r="B2491">
        <f>COUNTIF('Deal Detail'!A2501:A12451,A2491)</f>
        <v>0</v>
      </c>
    </row>
    <row r="2492" spans="2:2" x14ac:dyDescent="0.25">
      <c r="B2492">
        <f>COUNTIF('Deal Detail'!A2502:A12452,A2492)</f>
        <v>0</v>
      </c>
    </row>
    <row r="2493" spans="2:2" x14ac:dyDescent="0.25">
      <c r="B2493">
        <f>COUNTIF('Deal Detail'!A2503:A12453,A2493)</f>
        <v>0</v>
      </c>
    </row>
    <row r="2494" spans="2:2" x14ac:dyDescent="0.25">
      <c r="B2494">
        <f>COUNTIF('Deal Detail'!A2504:A12454,A2494)</f>
        <v>0</v>
      </c>
    </row>
    <row r="2495" spans="2:2" x14ac:dyDescent="0.25">
      <c r="B2495">
        <f>COUNTIF('Deal Detail'!A2505:A12455,A2495)</f>
        <v>0</v>
      </c>
    </row>
    <row r="2496" spans="2:2" x14ac:dyDescent="0.25">
      <c r="B2496">
        <f>COUNTIF('Deal Detail'!A2506:A12456,A2496)</f>
        <v>0</v>
      </c>
    </row>
    <row r="2497" spans="2:2" x14ac:dyDescent="0.25">
      <c r="B2497">
        <f>COUNTIF('Deal Detail'!A2507:A12457,A2497)</f>
        <v>0</v>
      </c>
    </row>
    <row r="2498" spans="2:2" x14ac:dyDescent="0.25">
      <c r="B2498">
        <f>COUNTIF('Deal Detail'!A2508:A12458,A2498)</f>
        <v>0</v>
      </c>
    </row>
    <row r="2499" spans="2:2" x14ac:dyDescent="0.25">
      <c r="B2499">
        <f>COUNTIF('Deal Detail'!A2509:A12459,A2499)</f>
        <v>0</v>
      </c>
    </row>
    <row r="2500" spans="2:2" x14ac:dyDescent="0.25">
      <c r="B2500">
        <f>COUNTIF('Deal Detail'!A2510:A12460,A2500)</f>
        <v>0</v>
      </c>
    </row>
    <row r="2501" spans="2:2" x14ac:dyDescent="0.25">
      <c r="B2501">
        <f>COUNTIF('Deal Detail'!A2511:A12461,A2501)</f>
        <v>0</v>
      </c>
    </row>
    <row r="2502" spans="2:2" x14ac:dyDescent="0.25">
      <c r="B2502">
        <f>COUNTIF('Deal Detail'!A2512:A12462,A2502)</f>
        <v>0</v>
      </c>
    </row>
    <row r="2503" spans="2:2" x14ac:dyDescent="0.25">
      <c r="B2503">
        <f>COUNTIF('Deal Detail'!A2513:A12463,A2503)</f>
        <v>0</v>
      </c>
    </row>
    <row r="2504" spans="2:2" x14ac:dyDescent="0.25">
      <c r="B2504">
        <f>COUNTIF('Deal Detail'!A2514:A12464,A2504)</f>
        <v>0</v>
      </c>
    </row>
    <row r="2505" spans="2:2" x14ac:dyDescent="0.25">
      <c r="B2505">
        <f>COUNTIF('Deal Detail'!A2515:A12465,A2505)</f>
        <v>0</v>
      </c>
    </row>
    <row r="2506" spans="2:2" x14ac:dyDescent="0.25">
      <c r="B2506">
        <f>COUNTIF('Deal Detail'!A2516:A12466,A2506)</f>
        <v>0</v>
      </c>
    </row>
    <row r="2507" spans="2:2" x14ac:dyDescent="0.25">
      <c r="B2507">
        <f>COUNTIF('Deal Detail'!A2517:A12467,A2507)</f>
        <v>0</v>
      </c>
    </row>
    <row r="2508" spans="2:2" x14ac:dyDescent="0.25">
      <c r="B2508">
        <f>COUNTIF('Deal Detail'!A2518:A12468,A2508)</f>
        <v>0</v>
      </c>
    </row>
    <row r="2509" spans="2:2" x14ac:dyDescent="0.25">
      <c r="B2509">
        <f>COUNTIF('Deal Detail'!A2519:A12469,A2509)</f>
        <v>0</v>
      </c>
    </row>
    <row r="2510" spans="2:2" x14ac:dyDescent="0.25">
      <c r="B2510">
        <f>COUNTIF('Deal Detail'!A2520:A12470,A2510)</f>
        <v>0</v>
      </c>
    </row>
    <row r="2511" spans="2:2" x14ac:dyDescent="0.25">
      <c r="B2511">
        <f>COUNTIF('Deal Detail'!A2521:A12471,A2511)</f>
        <v>0</v>
      </c>
    </row>
    <row r="2512" spans="2:2" x14ac:dyDescent="0.25">
      <c r="B2512">
        <f>COUNTIF('Deal Detail'!A2522:A12472,A2512)</f>
        <v>0</v>
      </c>
    </row>
    <row r="2513" spans="2:2" x14ac:dyDescent="0.25">
      <c r="B2513">
        <f>COUNTIF('Deal Detail'!A2523:A12473,A2513)</f>
        <v>0</v>
      </c>
    </row>
    <row r="2514" spans="2:2" x14ac:dyDescent="0.25">
      <c r="B2514">
        <f>COUNTIF('Deal Detail'!A2524:A12474,A2514)</f>
        <v>0</v>
      </c>
    </row>
    <row r="2515" spans="2:2" x14ac:dyDescent="0.25">
      <c r="B2515">
        <f>COUNTIF('Deal Detail'!A2525:A12475,A2515)</f>
        <v>0</v>
      </c>
    </row>
    <row r="2516" spans="2:2" x14ac:dyDescent="0.25">
      <c r="B2516">
        <f>COUNTIF('Deal Detail'!A2526:A12476,A2516)</f>
        <v>0</v>
      </c>
    </row>
    <row r="2517" spans="2:2" x14ac:dyDescent="0.25">
      <c r="B2517">
        <f>COUNTIF('Deal Detail'!A2527:A12477,A2517)</f>
        <v>0</v>
      </c>
    </row>
    <row r="2518" spans="2:2" x14ac:dyDescent="0.25">
      <c r="B2518">
        <f>COUNTIF('Deal Detail'!A2528:A12478,A2518)</f>
        <v>0</v>
      </c>
    </row>
    <row r="2519" spans="2:2" x14ac:dyDescent="0.25">
      <c r="B2519">
        <f>COUNTIF('Deal Detail'!A2529:A12479,A2519)</f>
        <v>0</v>
      </c>
    </row>
    <row r="2520" spans="2:2" x14ac:dyDescent="0.25">
      <c r="B2520">
        <f>COUNTIF('Deal Detail'!A2530:A12480,A2520)</f>
        <v>0</v>
      </c>
    </row>
    <row r="2521" spans="2:2" x14ac:dyDescent="0.25">
      <c r="B2521">
        <f>COUNTIF('Deal Detail'!A2531:A12481,A2521)</f>
        <v>0</v>
      </c>
    </row>
    <row r="2522" spans="2:2" x14ac:dyDescent="0.25">
      <c r="B2522">
        <f>COUNTIF('Deal Detail'!A2532:A12482,A2522)</f>
        <v>0</v>
      </c>
    </row>
    <row r="2523" spans="2:2" x14ac:dyDescent="0.25">
      <c r="B2523">
        <f>COUNTIF('Deal Detail'!A2533:A12483,A2523)</f>
        <v>0</v>
      </c>
    </row>
    <row r="2524" spans="2:2" x14ac:dyDescent="0.25">
      <c r="B2524">
        <f>COUNTIF('Deal Detail'!A2534:A12484,A2524)</f>
        <v>0</v>
      </c>
    </row>
    <row r="2525" spans="2:2" x14ac:dyDescent="0.25">
      <c r="B2525">
        <f>COUNTIF('Deal Detail'!A2535:A12485,A2525)</f>
        <v>0</v>
      </c>
    </row>
    <row r="2526" spans="2:2" x14ac:dyDescent="0.25">
      <c r="B2526">
        <f>COUNTIF('Deal Detail'!A2536:A12486,A2526)</f>
        <v>0</v>
      </c>
    </row>
    <row r="2527" spans="2:2" x14ac:dyDescent="0.25">
      <c r="B2527">
        <f>COUNTIF('Deal Detail'!A2537:A12487,A2527)</f>
        <v>0</v>
      </c>
    </row>
    <row r="2528" spans="2:2" x14ac:dyDescent="0.25">
      <c r="B2528">
        <f>COUNTIF('Deal Detail'!A2538:A12488,A2528)</f>
        <v>0</v>
      </c>
    </row>
    <row r="2529" spans="2:2" x14ac:dyDescent="0.25">
      <c r="B2529">
        <f>COUNTIF('Deal Detail'!A2539:A12489,A2529)</f>
        <v>0</v>
      </c>
    </row>
    <row r="2530" spans="2:2" x14ac:dyDescent="0.25">
      <c r="B2530">
        <f>COUNTIF('Deal Detail'!A2540:A12490,A2530)</f>
        <v>0</v>
      </c>
    </row>
    <row r="2531" spans="2:2" x14ac:dyDescent="0.25">
      <c r="B2531">
        <f>COUNTIF('Deal Detail'!A2541:A12491,A2531)</f>
        <v>0</v>
      </c>
    </row>
    <row r="2532" spans="2:2" x14ac:dyDescent="0.25">
      <c r="B2532">
        <f>COUNTIF('Deal Detail'!A2542:A12492,A2532)</f>
        <v>0</v>
      </c>
    </row>
    <row r="2533" spans="2:2" x14ac:dyDescent="0.25">
      <c r="B2533">
        <f>COUNTIF('Deal Detail'!A2543:A12493,A2533)</f>
        <v>0</v>
      </c>
    </row>
    <row r="2534" spans="2:2" x14ac:dyDescent="0.25">
      <c r="B2534">
        <f>COUNTIF('Deal Detail'!A2544:A12494,A2534)</f>
        <v>0</v>
      </c>
    </row>
    <row r="2535" spans="2:2" x14ac:dyDescent="0.25">
      <c r="B2535">
        <f>COUNTIF('Deal Detail'!A2545:A12495,A2535)</f>
        <v>0</v>
      </c>
    </row>
    <row r="2536" spans="2:2" x14ac:dyDescent="0.25">
      <c r="B2536">
        <f>COUNTIF('Deal Detail'!A2546:A12496,A2536)</f>
        <v>0</v>
      </c>
    </row>
    <row r="2537" spans="2:2" x14ac:dyDescent="0.25">
      <c r="B2537">
        <f>COUNTIF('Deal Detail'!A2547:A12497,A2537)</f>
        <v>0</v>
      </c>
    </row>
    <row r="2538" spans="2:2" x14ac:dyDescent="0.25">
      <c r="B2538">
        <f>COUNTIF('Deal Detail'!A2548:A12498,A2538)</f>
        <v>0</v>
      </c>
    </row>
    <row r="2539" spans="2:2" x14ac:dyDescent="0.25">
      <c r="B2539">
        <f>COUNTIF('Deal Detail'!A2549:A12499,A2539)</f>
        <v>0</v>
      </c>
    </row>
    <row r="2540" spans="2:2" x14ac:dyDescent="0.25">
      <c r="B2540">
        <f>COUNTIF('Deal Detail'!A2550:A12500,A2540)</f>
        <v>0</v>
      </c>
    </row>
    <row r="2541" spans="2:2" x14ac:dyDescent="0.25">
      <c r="B2541">
        <f>COUNTIF('Deal Detail'!A2551:A12501,A2541)</f>
        <v>0</v>
      </c>
    </row>
    <row r="2542" spans="2:2" x14ac:dyDescent="0.25">
      <c r="B2542">
        <f>COUNTIF('Deal Detail'!A2552:A12502,A2542)</f>
        <v>0</v>
      </c>
    </row>
    <row r="2543" spans="2:2" x14ac:dyDescent="0.25">
      <c r="B2543">
        <f>COUNTIF('Deal Detail'!A2553:A12503,A2543)</f>
        <v>0</v>
      </c>
    </row>
    <row r="2544" spans="2:2" x14ac:dyDescent="0.25">
      <c r="B2544">
        <f>COUNTIF('Deal Detail'!A2554:A12504,A2544)</f>
        <v>0</v>
      </c>
    </row>
    <row r="2545" spans="2:2" x14ac:dyDescent="0.25">
      <c r="B2545">
        <f>COUNTIF('Deal Detail'!A2555:A12505,A2545)</f>
        <v>0</v>
      </c>
    </row>
    <row r="2546" spans="2:2" x14ac:dyDescent="0.25">
      <c r="B2546">
        <f>COUNTIF('Deal Detail'!A2556:A12506,A2546)</f>
        <v>0</v>
      </c>
    </row>
    <row r="2547" spans="2:2" x14ac:dyDescent="0.25">
      <c r="B2547">
        <f>COUNTIF('Deal Detail'!A2557:A12507,A2547)</f>
        <v>0</v>
      </c>
    </row>
    <row r="2548" spans="2:2" x14ac:dyDescent="0.25">
      <c r="B2548">
        <f>COUNTIF('Deal Detail'!A2558:A12508,A2548)</f>
        <v>0</v>
      </c>
    </row>
    <row r="2549" spans="2:2" x14ac:dyDescent="0.25">
      <c r="B2549">
        <f>COUNTIF('Deal Detail'!A2559:A12509,A2549)</f>
        <v>0</v>
      </c>
    </row>
    <row r="2550" spans="2:2" x14ac:dyDescent="0.25">
      <c r="B2550">
        <f>COUNTIF('Deal Detail'!A2560:A12510,A2550)</f>
        <v>0</v>
      </c>
    </row>
    <row r="2551" spans="2:2" x14ac:dyDescent="0.25">
      <c r="B2551">
        <f>COUNTIF('Deal Detail'!A2561:A12511,A2551)</f>
        <v>0</v>
      </c>
    </row>
    <row r="2552" spans="2:2" x14ac:dyDescent="0.25">
      <c r="B2552">
        <f>COUNTIF('Deal Detail'!A2562:A12512,A2552)</f>
        <v>0</v>
      </c>
    </row>
    <row r="2553" spans="2:2" x14ac:dyDescent="0.25">
      <c r="B2553">
        <f>COUNTIF('Deal Detail'!A2563:A12513,A2553)</f>
        <v>0</v>
      </c>
    </row>
    <row r="2554" spans="2:2" x14ac:dyDescent="0.25">
      <c r="B2554">
        <f>COUNTIF('Deal Detail'!A2564:A12514,A2554)</f>
        <v>0</v>
      </c>
    </row>
    <row r="2555" spans="2:2" x14ac:dyDescent="0.25">
      <c r="B2555">
        <f>COUNTIF('Deal Detail'!A2565:A12515,A2555)</f>
        <v>0</v>
      </c>
    </row>
    <row r="2556" spans="2:2" x14ac:dyDescent="0.25">
      <c r="B2556">
        <f>COUNTIF('Deal Detail'!A2566:A12516,A2556)</f>
        <v>0</v>
      </c>
    </row>
    <row r="2557" spans="2:2" x14ac:dyDescent="0.25">
      <c r="B2557">
        <f>COUNTIF('Deal Detail'!A2567:A12517,A2557)</f>
        <v>0</v>
      </c>
    </row>
    <row r="2558" spans="2:2" x14ac:dyDescent="0.25">
      <c r="B2558">
        <f>COUNTIF('Deal Detail'!A2568:A12518,A2558)</f>
        <v>0</v>
      </c>
    </row>
    <row r="2559" spans="2:2" x14ac:dyDescent="0.25">
      <c r="B2559">
        <f>COUNTIF('Deal Detail'!A2569:A12519,A2559)</f>
        <v>0</v>
      </c>
    </row>
    <row r="2560" spans="2:2" x14ac:dyDescent="0.25">
      <c r="B2560">
        <f>COUNTIF('Deal Detail'!A2570:A12520,A2560)</f>
        <v>0</v>
      </c>
    </row>
    <row r="2561" spans="2:2" x14ac:dyDescent="0.25">
      <c r="B2561">
        <f>COUNTIF('Deal Detail'!A2571:A12521,A2561)</f>
        <v>0</v>
      </c>
    </row>
    <row r="2562" spans="2:2" x14ac:dyDescent="0.25">
      <c r="B2562">
        <f>COUNTIF('Deal Detail'!A2572:A12522,A2562)</f>
        <v>0</v>
      </c>
    </row>
    <row r="2563" spans="2:2" x14ac:dyDescent="0.25">
      <c r="B2563">
        <f>COUNTIF('Deal Detail'!A2573:A12523,A2563)</f>
        <v>0</v>
      </c>
    </row>
    <row r="2564" spans="2:2" x14ac:dyDescent="0.25">
      <c r="B2564">
        <f>COUNTIF('Deal Detail'!A2574:A12524,A2564)</f>
        <v>0</v>
      </c>
    </row>
    <row r="2565" spans="2:2" x14ac:dyDescent="0.25">
      <c r="B2565">
        <f>COUNTIF('Deal Detail'!A2575:A12525,A2565)</f>
        <v>0</v>
      </c>
    </row>
    <row r="2566" spans="2:2" x14ac:dyDescent="0.25">
      <c r="B2566">
        <f>COUNTIF('Deal Detail'!A2576:A12526,A2566)</f>
        <v>0</v>
      </c>
    </row>
    <row r="2567" spans="2:2" x14ac:dyDescent="0.25">
      <c r="B2567">
        <f>COUNTIF('Deal Detail'!A2577:A12527,A2567)</f>
        <v>0</v>
      </c>
    </row>
    <row r="2568" spans="2:2" x14ac:dyDescent="0.25">
      <c r="B2568">
        <f>COUNTIF('Deal Detail'!A2578:A12528,A2568)</f>
        <v>0</v>
      </c>
    </row>
    <row r="2569" spans="2:2" x14ac:dyDescent="0.25">
      <c r="B2569">
        <f>COUNTIF('Deal Detail'!A2579:A12529,A2569)</f>
        <v>0</v>
      </c>
    </row>
    <row r="2570" spans="2:2" x14ac:dyDescent="0.25">
      <c r="B2570">
        <f>COUNTIF('Deal Detail'!A2580:A12530,A2570)</f>
        <v>0</v>
      </c>
    </row>
    <row r="2571" spans="2:2" x14ac:dyDescent="0.25">
      <c r="B2571">
        <f>COUNTIF('Deal Detail'!A2581:A12531,A2571)</f>
        <v>0</v>
      </c>
    </row>
    <row r="2572" spans="2:2" x14ac:dyDescent="0.25">
      <c r="B2572">
        <f>COUNTIF('Deal Detail'!A2582:A12532,A2572)</f>
        <v>0</v>
      </c>
    </row>
    <row r="2573" spans="2:2" x14ac:dyDescent="0.25">
      <c r="B2573">
        <f>COUNTIF('Deal Detail'!A2583:A12533,A2573)</f>
        <v>0</v>
      </c>
    </row>
    <row r="2574" spans="2:2" x14ac:dyDescent="0.25">
      <c r="B2574">
        <f>COUNTIF('Deal Detail'!A2584:A12534,A2574)</f>
        <v>0</v>
      </c>
    </row>
    <row r="2575" spans="2:2" x14ac:dyDescent="0.25">
      <c r="B2575">
        <f>COUNTIF('Deal Detail'!A2585:A12535,A2575)</f>
        <v>0</v>
      </c>
    </row>
    <row r="2576" spans="2:2" x14ac:dyDescent="0.25">
      <c r="B2576">
        <f>COUNTIF('Deal Detail'!A2586:A12536,A2576)</f>
        <v>0</v>
      </c>
    </row>
    <row r="2577" spans="2:2" x14ac:dyDescent="0.25">
      <c r="B2577">
        <f>COUNTIF('Deal Detail'!A2587:A12537,A2577)</f>
        <v>0</v>
      </c>
    </row>
    <row r="2578" spans="2:2" x14ac:dyDescent="0.25">
      <c r="B2578">
        <f>COUNTIF('Deal Detail'!A2588:A12538,A2578)</f>
        <v>0</v>
      </c>
    </row>
    <row r="2579" spans="2:2" x14ac:dyDescent="0.25">
      <c r="B2579">
        <f>COUNTIF('Deal Detail'!A2589:A12539,A2579)</f>
        <v>0</v>
      </c>
    </row>
    <row r="2580" spans="2:2" x14ac:dyDescent="0.25">
      <c r="B2580">
        <f>COUNTIF('Deal Detail'!A2590:A12540,A2580)</f>
        <v>0</v>
      </c>
    </row>
    <row r="2581" spans="2:2" x14ac:dyDescent="0.25">
      <c r="B2581">
        <f>COUNTIF('Deal Detail'!A2591:A12541,A2581)</f>
        <v>0</v>
      </c>
    </row>
    <row r="2582" spans="2:2" x14ac:dyDescent="0.25">
      <c r="B2582">
        <f>COUNTIF('Deal Detail'!A2592:A12542,A2582)</f>
        <v>0</v>
      </c>
    </row>
    <row r="2583" spans="2:2" x14ac:dyDescent="0.25">
      <c r="B2583">
        <f>COUNTIF('Deal Detail'!A2593:A12543,A2583)</f>
        <v>0</v>
      </c>
    </row>
    <row r="2584" spans="2:2" x14ac:dyDescent="0.25">
      <c r="B2584">
        <f>COUNTIF('Deal Detail'!A2594:A12544,A2584)</f>
        <v>0</v>
      </c>
    </row>
    <row r="2585" spans="2:2" x14ac:dyDescent="0.25">
      <c r="B2585">
        <f>COUNTIF('Deal Detail'!A2595:A12545,A2585)</f>
        <v>0</v>
      </c>
    </row>
    <row r="2586" spans="2:2" x14ac:dyDescent="0.25">
      <c r="B2586">
        <f>COUNTIF('Deal Detail'!A2596:A12546,A2586)</f>
        <v>0</v>
      </c>
    </row>
    <row r="2587" spans="2:2" x14ac:dyDescent="0.25">
      <c r="B2587">
        <f>COUNTIF('Deal Detail'!A2597:A12547,A2587)</f>
        <v>0</v>
      </c>
    </row>
    <row r="2588" spans="2:2" x14ac:dyDescent="0.25">
      <c r="B2588">
        <f>COUNTIF('Deal Detail'!A2598:A12548,A2588)</f>
        <v>0</v>
      </c>
    </row>
    <row r="2589" spans="2:2" x14ac:dyDescent="0.25">
      <c r="B2589">
        <f>COUNTIF('Deal Detail'!A2599:A12549,A2589)</f>
        <v>0</v>
      </c>
    </row>
    <row r="2590" spans="2:2" x14ac:dyDescent="0.25">
      <c r="B2590">
        <f>COUNTIF('Deal Detail'!A2600:A12550,A2590)</f>
        <v>0</v>
      </c>
    </row>
    <row r="2591" spans="2:2" x14ac:dyDescent="0.25">
      <c r="B2591">
        <f>COUNTIF('Deal Detail'!A2601:A12551,A2591)</f>
        <v>0</v>
      </c>
    </row>
    <row r="2592" spans="2:2" x14ac:dyDescent="0.25">
      <c r="B2592">
        <f>COUNTIF('Deal Detail'!A2602:A12552,A2592)</f>
        <v>0</v>
      </c>
    </row>
    <row r="2593" spans="2:2" x14ac:dyDescent="0.25">
      <c r="B2593">
        <f>COUNTIF('Deal Detail'!A2603:A12553,A2593)</f>
        <v>0</v>
      </c>
    </row>
    <row r="2594" spans="2:2" x14ac:dyDescent="0.25">
      <c r="B2594">
        <f>COUNTIF('Deal Detail'!A2604:A12554,A2594)</f>
        <v>0</v>
      </c>
    </row>
    <row r="2595" spans="2:2" x14ac:dyDescent="0.25">
      <c r="B2595">
        <f>COUNTIF('Deal Detail'!A2605:A12555,A2595)</f>
        <v>0</v>
      </c>
    </row>
    <row r="2596" spans="2:2" x14ac:dyDescent="0.25">
      <c r="B2596">
        <f>COUNTIF('Deal Detail'!A2606:A12556,A2596)</f>
        <v>0</v>
      </c>
    </row>
    <row r="2597" spans="2:2" x14ac:dyDescent="0.25">
      <c r="B2597">
        <f>COUNTIF('Deal Detail'!A2607:A12557,A2597)</f>
        <v>0</v>
      </c>
    </row>
    <row r="2598" spans="2:2" x14ac:dyDescent="0.25">
      <c r="B2598">
        <f>COUNTIF('Deal Detail'!A2608:A12558,A2598)</f>
        <v>0</v>
      </c>
    </row>
    <row r="2599" spans="2:2" x14ac:dyDescent="0.25">
      <c r="B2599">
        <f>COUNTIF('Deal Detail'!A2609:A12559,A2599)</f>
        <v>0</v>
      </c>
    </row>
    <row r="2600" spans="2:2" x14ac:dyDescent="0.25">
      <c r="B2600">
        <f>COUNTIF('Deal Detail'!A2610:A12560,A2600)</f>
        <v>0</v>
      </c>
    </row>
    <row r="2601" spans="2:2" x14ac:dyDescent="0.25">
      <c r="B2601">
        <f>COUNTIF('Deal Detail'!A2611:A12561,A2601)</f>
        <v>0</v>
      </c>
    </row>
    <row r="2602" spans="2:2" x14ac:dyDescent="0.25">
      <c r="B2602">
        <f>COUNTIF('Deal Detail'!A2612:A12562,A2602)</f>
        <v>0</v>
      </c>
    </row>
    <row r="2603" spans="2:2" x14ac:dyDescent="0.25">
      <c r="B2603">
        <f>COUNTIF('Deal Detail'!A2613:A12563,A2603)</f>
        <v>0</v>
      </c>
    </row>
    <row r="2604" spans="2:2" x14ac:dyDescent="0.25">
      <c r="B2604">
        <f>COUNTIF('Deal Detail'!A2614:A12564,A2604)</f>
        <v>0</v>
      </c>
    </row>
    <row r="2605" spans="2:2" x14ac:dyDescent="0.25">
      <c r="B2605">
        <f>COUNTIF('Deal Detail'!A2615:A12565,A2605)</f>
        <v>0</v>
      </c>
    </row>
    <row r="2606" spans="2:2" x14ac:dyDescent="0.25">
      <c r="B2606">
        <f>COUNTIF('Deal Detail'!A2616:A12566,A2606)</f>
        <v>0</v>
      </c>
    </row>
    <row r="2607" spans="2:2" x14ac:dyDescent="0.25">
      <c r="B2607">
        <f>COUNTIF('Deal Detail'!A2617:A12567,A2607)</f>
        <v>0</v>
      </c>
    </row>
    <row r="2608" spans="2:2" x14ac:dyDescent="0.25">
      <c r="B2608">
        <f>COUNTIF('Deal Detail'!A2618:A12568,A2608)</f>
        <v>0</v>
      </c>
    </row>
    <row r="2609" spans="2:2" x14ac:dyDescent="0.25">
      <c r="B2609">
        <f>COUNTIF('Deal Detail'!A2619:A12569,A2609)</f>
        <v>0</v>
      </c>
    </row>
    <row r="2610" spans="2:2" x14ac:dyDescent="0.25">
      <c r="B2610">
        <f>COUNTIF('Deal Detail'!A2620:A12570,A2610)</f>
        <v>0</v>
      </c>
    </row>
    <row r="2611" spans="2:2" x14ac:dyDescent="0.25">
      <c r="B2611">
        <f>COUNTIF('Deal Detail'!A2621:A12571,A2611)</f>
        <v>0</v>
      </c>
    </row>
    <row r="2612" spans="2:2" x14ac:dyDescent="0.25">
      <c r="B2612">
        <f>COUNTIF('Deal Detail'!A2622:A12572,A2612)</f>
        <v>0</v>
      </c>
    </row>
    <row r="2613" spans="2:2" x14ac:dyDescent="0.25">
      <c r="B2613">
        <f>COUNTIF('Deal Detail'!A2623:A12573,A2613)</f>
        <v>0</v>
      </c>
    </row>
    <row r="2614" spans="2:2" x14ac:dyDescent="0.25">
      <c r="B2614">
        <f>COUNTIF('Deal Detail'!A2624:A12574,A2614)</f>
        <v>0</v>
      </c>
    </row>
    <row r="2615" spans="2:2" x14ac:dyDescent="0.25">
      <c r="B2615">
        <f>COUNTIF('Deal Detail'!A2625:A12575,A2615)</f>
        <v>0</v>
      </c>
    </row>
    <row r="2616" spans="2:2" x14ac:dyDescent="0.25">
      <c r="B2616">
        <f>COUNTIF('Deal Detail'!A2626:A12576,A2616)</f>
        <v>0</v>
      </c>
    </row>
    <row r="2617" spans="2:2" x14ac:dyDescent="0.25">
      <c r="B2617">
        <f>COUNTIF('Deal Detail'!A2627:A12577,A2617)</f>
        <v>0</v>
      </c>
    </row>
    <row r="2618" spans="2:2" x14ac:dyDescent="0.25">
      <c r="B2618">
        <f>COUNTIF('Deal Detail'!A2628:A12578,A2618)</f>
        <v>0</v>
      </c>
    </row>
    <row r="2619" spans="2:2" x14ac:dyDescent="0.25">
      <c r="B2619">
        <f>COUNTIF('Deal Detail'!A2629:A12579,A2619)</f>
        <v>0</v>
      </c>
    </row>
    <row r="2620" spans="2:2" x14ac:dyDescent="0.25">
      <c r="B2620">
        <f>COUNTIF('Deal Detail'!A2630:A12580,A2620)</f>
        <v>0</v>
      </c>
    </row>
    <row r="2621" spans="2:2" x14ac:dyDescent="0.25">
      <c r="B2621">
        <f>COUNTIF('Deal Detail'!A2631:A12581,A2621)</f>
        <v>0</v>
      </c>
    </row>
    <row r="2622" spans="2:2" x14ac:dyDescent="0.25">
      <c r="B2622">
        <f>COUNTIF('Deal Detail'!A2632:A12582,A2622)</f>
        <v>0</v>
      </c>
    </row>
    <row r="2623" spans="2:2" x14ac:dyDescent="0.25">
      <c r="B2623">
        <f>COUNTIF('Deal Detail'!A2633:A12583,A2623)</f>
        <v>0</v>
      </c>
    </row>
    <row r="2624" spans="2:2" x14ac:dyDescent="0.25">
      <c r="B2624">
        <f>COUNTIF('Deal Detail'!A2634:A12584,A2624)</f>
        <v>0</v>
      </c>
    </row>
    <row r="2625" spans="2:2" x14ac:dyDescent="0.25">
      <c r="B2625">
        <f>COUNTIF('Deal Detail'!A2635:A12585,A2625)</f>
        <v>0</v>
      </c>
    </row>
    <row r="2626" spans="2:2" x14ac:dyDescent="0.25">
      <c r="B2626">
        <f>COUNTIF('Deal Detail'!A2636:A12586,A2626)</f>
        <v>0</v>
      </c>
    </row>
    <row r="2627" spans="2:2" x14ac:dyDescent="0.25">
      <c r="B2627">
        <f>COUNTIF('Deal Detail'!A2637:A12587,A2627)</f>
        <v>0</v>
      </c>
    </row>
    <row r="2628" spans="2:2" x14ac:dyDescent="0.25">
      <c r="B2628">
        <f>COUNTIF('Deal Detail'!A2638:A12588,A2628)</f>
        <v>0</v>
      </c>
    </row>
    <row r="2629" spans="2:2" x14ac:dyDescent="0.25">
      <c r="B2629">
        <f>COUNTIF('Deal Detail'!A2639:A12589,A2629)</f>
        <v>0</v>
      </c>
    </row>
    <row r="2630" spans="2:2" x14ac:dyDescent="0.25">
      <c r="B2630">
        <f>COUNTIF('Deal Detail'!A2640:A12590,A2630)</f>
        <v>0</v>
      </c>
    </row>
    <row r="2631" spans="2:2" x14ac:dyDescent="0.25">
      <c r="B2631">
        <f>COUNTIF('Deal Detail'!A2641:A12591,A2631)</f>
        <v>0</v>
      </c>
    </row>
    <row r="2632" spans="2:2" x14ac:dyDescent="0.25">
      <c r="B2632">
        <f>COUNTIF('Deal Detail'!A2642:A12592,A2632)</f>
        <v>0</v>
      </c>
    </row>
    <row r="2633" spans="2:2" x14ac:dyDescent="0.25">
      <c r="B2633">
        <f>COUNTIF('Deal Detail'!A2643:A12593,A2633)</f>
        <v>0</v>
      </c>
    </row>
    <row r="2634" spans="2:2" x14ac:dyDescent="0.25">
      <c r="B2634">
        <f>COUNTIF('Deal Detail'!A2644:A12594,A2634)</f>
        <v>0</v>
      </c>
    </row>
    <row r="2635" spans="2:2" x14ac:dyDescent="0.25">
      <c r="B2635">
        <f>COUNTIF('Deal Detail'!A2645:A12595,A2635)</f>
        <v>0</v>
      </c>
    </row>
    <row r="2636" spans="2:2" x14ac:dyDescent="0.25">
      <c r="B2636">
        <f>COUNTIF('Deal Detail'!A2646:A12596,A2636)</f>
        <v>0</v>
      </c>
    </row>
    <row r="2637" spans="2:2" x14ac:dyDescent="0.25">
      <c r="B2637">
        <f>COUNTIF('Deal Detail'!A2647:A12597,A2637)</f>
        <v>0</v>
      </c>
    </row>
    <row r="2638" spans="2:2" x14ac:dyDescent="0.25">
      <c r="B2638">
        <f>COUNTIF('Deal Detail'!A2648:A12598,A2638)</f>
        <v>0</v>
      </c>
    </row>
    <row r="2639" spans="2:2" x14ac:dyDescent="0.25">
      <c r="B2639">
        <f>COUNTIF('Deal Detail'!A2649:A12599,A2639)</f>
        <v>0</v>
      </c>
    </row>
    <row r="2640" spans="2:2" x14ac:dyDescent="0.25">
      <c r="B2640">
        <f>COUNTIF('Deal Detail'!A2650:A12600,A2640)</f>
        <v>0</v>
      </c>
    </row>
    <row r="2641" spans="2:2" x14ac:dyDescent="0.25">
      <c r="B2641">
        <f>COUNTIF('Deal Detail'!A2651:A12601,A2641)</f>
        <v>0</v>
      </c>
    </row>
    <row r="2642" spans="2:2" x14ac:dyDescent="0.25">
      <c r="B2642">
        <f>COUNTIF('Deal Detail'!A2652:A12602,A2642)</f>
        <v>0</v>
      </c>
    </row>
    <row r="2643" spans="2:2" x14ac:dyDescent="0.25">
      <c r="B2643">
        <f>COUNTIF('Deal Detail'!A2653:A12603,A2643)</f>
        <v>0</v>
      </c>
    </row>
    <row r="2644" spans="2:2" x14ac:dyDescent="0.25">
      <c r="B2644">
        <f>COUNTIF('Deal Detail'!A2654:A12604,A2644)</f>
        <v>0</v>
      </c>
    </row>
    <row r="2645" spans="2:2" x14ac:dyDescent="0.25">
      <c r="B2645">
        <f>COUNTIF('Deal Detail'!A2655:A12605,A2645)</f>
        <v>0</v>
      </c>
    </row>
    <row r="2646" spans="2:2" x14ac:dyDescent="0.25">
      <c r="B2646">
        <f>COUNTIF('Deal Detail'!A2656:A12606,A2646)</f>
        <v>0</v>
      </c>
    </row>
    <row r="2647" spans="2:2" x14ac:dyDescent="0.25">
      <c r="B2647">
        <f>COUNTIF('Deal Detail'!A2657:A12607,A2647)</f>
        <v>0</v>
      </c>
    </row>
    <row r="2648" spans="2:2" x14ac:dyDescent="0.25">
      <c r="B2648">
        <f>COUNTIF('Deal Detail'!A2658:A12608,A2648)</f>
        <v>0</v>
      </c>
    </row>
    <row r="2649" spans="2:2" x14ac:dyDescent="0.25">
      <c r="B2649">
        <f>COUNTIF('Deal Detail'!A2659:A12609,A2649)</f>
        <v>0</v>
      </c>
    </row>
    <row r="2650" spans="2:2" x14ac:dyDescent="0.25">
      <c r="B2650">
        <f>COUNTIF('Deal Detail'!A2660:A12610,A2650)</f>
        <v>0</v>
      </c>
    </row>
    <row r="2651" spans="2:2" x14ac:dyDescent="0.25">
      <c r="B2651">
        <f>COUNTIF('Deal Detail'!A2661:A12611,A2651)</f>
        <v>0</v>
      </c>
    </row>
    <row r="2652" spans="2:2" x14ac:dyDescent="0.25">
      <c r="B2652">
        <f>COUNTIF('Deal Detail'!A2662:A12612,A2652)</f>
        <v>0</v>
      </c>
    </row>
    <row r="2653" spans="2:2" x14ac:dyDescent="0.25">
      <c r="B2653">
        <f>COUNTIF('Deal Detail'!A2663:A12613,A2653)</f>
        <v>0</v>
      </c>
    </row>
    <row r="2654" spans="2:2" x14ac:dyDescent="0.25">
      <c r="B2654">
        <f>COUNTIF('Deal Detail'!A2664:A12614,A2654)</f>
        <v>0</v>
      </c>
    </row>
    <row r="2655" spans="2:2" x14ac:dyDescent="0.25">
      <c r="B2655">
        <f>COUNTIF('Deal Detail'!A2665:A12615,A2655)</f>
        <v>0</v>
      </c>
    </row>
    <row r="2656" spans="2:2" x14ac:dyDescent="0.25">
      <c r="B2656">
        <f>COUNTIF('Deal Detail'!A2666:A12616,A2656)</f>
        <v>0</v>
      </c>
    </row>
    <row r="2657" spans="2:2" x14ac:dyDescent="0.25">
      <c r="B2657">
        <f>COUNTIF('Deal Detail'!A2667:A12617,A2657)</f>
        <v>0</v>
      </c>
    </row>
    <row r="2658" spans="2:2" x14ac:dyDescent="0.25">
      <c r="B2658">
        <f>COUNTIF('Deal Detail'!A2668:A12618,A2658)</f>
        <v>0</v>
      </c>
    </row>
    <row r="2659" spans="2:2" x14ac:dyDescent="0.25">
      <c r="B2659">
        <f>COUNTIF('Deal Detail'!A2669:A12619,A2659)</f>
        <v>0</v>
      </c>
    </row>
    <row r="2660" spans="2:2" x14ac:dyDescent="0.25">
      <c r="B2660">
        <f>COUNTIF('Deal Detail'!A2670:A12620,A2660)</f>
        <v>0</v>
      </c>
    </row>
    <row r="2661" spans="2:2" x14ac:dyDescent="0.25">
      <c r="B2661">
        <f>COUNTIF('Deal Detail'!A2671:A12621,A2661)</f>
        <v>0</v>
      </c>
    </row>
    <row r="2662" spans="2:2" x14ac:dyDescent="0.25">
      <c r="B2662">
        <f>COUNTIF('Deal Detail'!A2672:A12622,A2662)</f>
        <v>0</v>
      </c>
    </row>
    <row r="2663" spans="2:2" x14ac:dyDescent="0.25">
      <c r="B2663">
        <f>COUNTIF('Deal Detail'!A2673:A12623,A2663)</f>
        <v>0</v>
      </c>
    </row>
    <row r="2664" spans="2:2" x14ac:dyDescent="0.25">
      <c r="B2664">
        <f>COUNTIF('Deal Detail'!A2674:A12624,A2664)</f>
        <v>0</v>
      </c>
    </row>
    <row r="2665" spans="2:2" x14ac:dyDescent="0.25">
      <c r="B2665">
        <f>COUNTIF('Deal Detail'!A2675:A12625,A2665)</f>
        <v>0</v>
      </c>
    </row>
    <row r="2666" spans="2:2" x14ac:dyDescent="0.25">
      <c r="B2666">
        <f>COUNTIF('Deal Detail'!A2676:A12626,A2666)</f>
        <v>0</v>
      </c>
    </row>
    <row r="2667" spans="2:2" x14ac:dyDescent="0.25">
      <c r="B2667">
        <f>COUNTIF('Deal Detail'!A2677:A12627,A2667)</f>
        <v>0</v>
      </c>
    </row>
    <row r="2668" spans="2:2" x14ac:dyDescent="0.25">
      <c r="B2668">
        <f>COUNTIF('Deal Detail'!A2678:A12628,A2668)</f>
        <v>0</v>
      </c>
    </row>
    <row r="2669" spans="2:2" x14ac:dyDescent="0.25">
      <c r="B2669">
        <f>COUNTIF('Deal Detail'!A2679:A12629,A2669)</f>
        <v>0</v>
      </c>
    </row>
    <row r="2670" spans="2:2" x14ac:dyDescent="0.25">
      <c r="B2670">
        <f>COUNTIF('Deal Detail'!A2680:A12630,A2670)</f>
        <v>0</v>
      </c>
    </row>
    <row r="2671" spans="2:2" x14ac:dyDescent="0.25">
      <c r="B2671">
        <f>COUNTIF('Deal Detail'!A2681:A12631,A2671)</f>
        <v>0</v>
      </c>
    </row>
    <row r="2672" spans="2:2" x14ac:dyDescent="0.25">
      <c r="B2672">
        <f>COUNTIF('Deal Detail'!A2682:A12632,A2672)</f>
        <v>0</v>
      </c>
    </row>
    <row r="2673" spans="2:2" x14ac:dyDescent="0.25">
      <c r="B2673">
        <f>COUNTIF('Deal Detail'!A2683:A12633,A2673)</f>
        <v>0</v>
      </c>
    </row>
    <row r="2674" spans="2:2" x14ac:dyDescent="0.25">
      <c r="B2674">
        <f>COUNTIF('Deal Detail'!A2684:A12634,A2674)</f>
        <v>0</v>
      </c>
    </row>
    <row r="2675" spans="2:2" x14ac:dyDescent="0.25">
      <c r="B2675">
        <f>COUNTIF('Deal Detail'!A2685:A12635,A2675)</f>
        <v>0</v>
      </c>
    </row>
    <row r="2676" spans="2:2" x14ac:dyDescent="0.25">
      <c r="B2676">
        <f>COUNTIF('Deal Detail'!A2686:A12636,A2676)</f>
        <v>0</v>
      </c>
    </row>
    <row r="2677" spans="2:2" x14ac:dyDescent="0.25">
      <c r="B2677">
        <f>COUNTIF('Deal Detail'!A2687:A12637,A2677)</f>
        <v>0</v>
      </c>
    </row>
    <row r="2678" spans="2:2" x14ac:dyDescent="0.25">
      <c r="B2678">
        <f>COUNTIF('Deal Detail'!A2688:A12638,A2678)</f>
        <v>0</v>
      </c>
    </row>
    <row r="2679" spans="2:2" x14ac:dyDescent="0.25">
      <c r="B2679">
        <f>COUNTIF('Deal Detail'!A2689:A12639,A2679)</f>
        <v>0</v>
      </c>
    </row>
    <row r="2680" spans="2:2" x14ac:dyDescent="0.25">
      <c r="B2680">
        <f>COUNTIF('Deal Detail'!A2690:A12640,A2680)</f>
        <v>0</v>
      </c>
    </row>
    <row r="2681" spans="2:2" x14ac:dyDescent="0.25">
      <c r="B2681">
        <f>COUNTIF('Deal Detail'!A2691:A12641,A2681)</f>
        <v>0</v>
      </c>
    </row>
    <row r="2682" spans="2:2" x14ac:dyDescent="0.25">
      <c r="B2682">
        <f>COUNTIF('Deal Detail'!A2692:A12642,A2682)</f>
        <v>0</v>
      </c>
    </row>
    <row r="2683" spans="2:2" x14ac:dyDescent="0.25">
      <c r="B2683">
        <f>COUNTIF('Deal Detail'!A2693:A12643,A2683)</f>
        <v>0</v>
      </c>
    </row>
    <row r="2684" spans="2:2" x14ac:dyDescent="0.25">
      <c r="B2684">
        <f>COUNTIF('Deal Detail'!A2694:A12644,A2684)</f>
        <v>0</v>
      </c>
    </row>
    <row r="2685" spans="2:2" x14ac:dyDescent="0.25">
      <c r="B2685">
        <f>COUNTIF('Deal Detail'!A2695:A12645,A2685)</f>
        <v>0</v>
      </c>
    </row>
    <row r="2686" spans="2:2" x14ac:dyDescent="0.25">
      <c r="B2686">
        <f>COUNTIF('Deal Detail'!A2696:A12646,A2686)</f>
        <v>0</v>
      </c>
    </row>
    <row r="2687" spans="2:2" x14ac:dyDescent="0.25">
      <c r="B2687">
        <f>COUNTIF('Deal Detail'!A2697:A12647,A2687)</f>
        <v>0</v>
      </c>
    </row>
    <row r="2688" spans="2:2" x14ac:dyDescent="0.25">
      <c r="B2688">
        <f>COUNTIF('Deal Detail'!A2698:A12648,A2688)</f>
        <v>0</v>
      </c>
    </row>
    <row r="2689" spans="2:2" x14ac:dyDescent="0.25">
      <c r="B2689">
        <f>COUNTIF('Deal Detail'!A2699:A12649,A2689)</f>
        <v>0</v>
      </c>
    </row>
    <row r="2690" spans="2:2" x14ac:dyDescent="0.25">
      <c r="B2690">
        <f>COUNTIF('Deal Detail'!A2700:A12650,A2690)</f>
        <v>0</v>
      </c>
    </row>
    <row r="2691" spans="2:2" x14ac:dyDescent="0.25">
      <c r="B2691">
        <f>COUNTIF('Deal Detail'!A2701:A12651,A2691)</f>
        <v>0</v>
      </c>
    </row>
    <row r="2692" spans="2:2" x14ac:dyDescent="0.25">
      <c r="B2692">
        <f>COUNTIF('Deal Detail'!A2702:A12652,A2692)</f>
        <v>0</v>
      </c>
    </row>
    <row r="2693" spans="2:2" x14ac:dyDescent="0.25">
      <c r="B2693">
        <f>COUNTIF('Deal Detail'!A2703:A12653,A2693)</f>
        <v>0</v>
      </c>
    </row>
    <row r="2694" spans="2:2" x14ac:dyDescent="0.25">
      <c r="B2694">
        <f>COUNTIF('Deal Detail'!A2704:A12654,A2694)</f>
        <v>0</v>
      </c>
    </row>
    <row r="2695" spans="2:2" x14ac:dyDescent="0.25">
      <c r="B2695">
        <f>COUNTIF('Deal Detail'!A2705:A12655,A2695)</f>
        <v>0</v>
      </c>
    </row>
    <row r="2696" spans="2:2" x14ac:dyDescent="0.25">
      <c r="B2696">
        <f>COUNTIF('Deal Detail'!A2706:A12656,A2696)</f>
        <v>0</v>
      </c>
    </row>
    <row r="2697" spans="2:2" x14ac:dyDescent="0.25">
      <c r="B2697">
        <f>COUNTIF('Deal Detail'!A2707:A12657,A2697)</f>
        <v>0</v>
      </c>
    </row>
    <row r="2698" spans="2:2" x14ac:dyDescent="0.25">
      <c r="B2698">
        <f>COUNTIF('Deal Detail'!A2708:A12658,A2698)</f>
        <v>0</v>
      </c>
    </row>
    <row r="2699" spans="2:2" x14ac:dyDescent="0.25">
      <c r="B2699">
        <f>COUNTIF('Deal Detail'!A2709:A12659,A2699)</f>
        <v>0</v>
      </c>
    </row>
    <row r="2700" spans="2:2" x14ac:dyDescent="0.25">
      <c r="B2700">
        <f>COUNTIF('Deal Detail'!A2710:A12660,A2700)</f>
        <v>0</v>
      </c>
    </row>
    <row r="2701" spans="2:2" x14ac:dyDescent="0.25">
      <c r="B2701">
        <f>COUNTIF('Deal Detail'!A2711:A12661,A2701)</f>
        <v>0</v>
      </c>
    </row>
    <row r="2702" spans="2:2" x14ac:dyDescent="0.25">
      <c r="B2702">
        <f>COUNTIF('Deal Detail'!A2712:A12662,A2702)</f>
        <v>0</v>
      </c>
    </row>
    <row r="2703" spans="2:2" x14ac:dyDescent="0.25">
      <c r="B2703">
        <f>COUNTIF('Deal Detail'!A2713:A12663,A2703)</f>
        <v>0</v>
      </c>
    </row>
    <row r="2704" spans="2:2" x14ac:dyDescent="0.25">
      <c r="B2704">
        <f>COUNTIF('Deal Detail'!A2714:A12664,A2704)</f>
        <v>0</v>
      </c>
    </row>
    <row r="2705" spans="2:2" x14ac:dyDescent="0.25">
      <c r="B2705">
        <f>COUNTIF('Deal Detail'!A2715:A12665,A2705)</f>
        <v>0</v>
      </c>
    </row>
    <row r="2706" spans="2:2" x14ac:dyDescent="0.25">
      <c r="B2706">
        <f>COUNTIF('Deal Detail'!A2716:A12666,A2706)</f>
        <v>0</v>
      </c>
    </row>
    <row r="2707" spans="2:2" x14ac:dyDescent="0.25">
      <c r="B2707">
        <f>COUNTIF('Deal Detail'!A2717:A12667,A2707)</f>
        <v>0</v>
      </c>
    </row>
    <row r="2708" spans="2:2" x14ac:dyDescent="0.25">
      <c r="B2708">
        <f>COUNTIF('Deal Detail'!A2718:A12668,A2708)</f>
        <v>0</v>
      </c>
    </row>
    <row r="2709" spans="2:2" x14ac:dyDescent="0.25">
      <c r="B2709">
        <f>COUNTIF('Deal Detail'!A2719:A12669,A2709)</f>
        <v>0</v>
      </c>
    </row>
    <row r="2710" spans="2:2" x14ac:dyDescent="0.25">
      <c r="B2710">
        <f>COUNTIF('Deal Detail'!A2720:A12670,A2710)</f>
        <v>0</v>
      </c>
    </row>
    <row r="2711" spans="2:2" x14ac:dyDescent="0.25">
      <c r="B2711">
        <f>COUNTIF('Deal Detail'!A2721:A12671,A2711)</f>
        <v>0</v>
      </c>
    </row>
    <row r="2712" spans="2:2" x14ac:dyDescent="0.25">
      <c r="B2712">
        <f>COUNTIF('Deal Detail'!A2722:A12672,A2712)</f>
        <v>0</v>
      </c>
    </row>
    <row r="2713" spans="2:2" x14ac:dyDescent="0.25">
      <c r="B2713">
        <f>COUNTIF('Deal Detail'!A2723:A12673,A2713)</f>
        <v>0</v>
      </c>
    </row>
    <row r="2714" spans="2:2" x14ac:dyDescent="0.25">
      <c r="B2714">
        <f>COUNTIF('Deal Detail'!A2724:A12674,A2714)</f>
        <v>0</v>
      </c>
    </row>
    <row r="2715" spans="2:2" x14ac:dyDescent="0.25">
      <c r="B2715">
        <f>COUNTIF('Deal Detail'!A2725:A12675,A2715)</f>
        <v>0</v>
      </c>
    </row>
    <row r="2716" spans="2:2" x14ac:dyDescent="0.25">
      <c r="B2716">
        <f>COUNTIF('Deal Detail'!A2726:A12676,A2716)</f>
        <v>0</v>
      </c>
    </row>
    <row r="2717" spans="2:2" x14ac:dyDescent="0.25">
      <c r="B2717">
        <f>COUNTIF('Deal Detail'!A2727:A12677,A2717)</f>
        <v>0</v>
      </c>
    </row>
    <row r="2718" spans="2:2" x14ac:dyDescent="0.25">
      <c r="B2718">
        <f>COUNTIF('Deal Detail'!A2728:A12678,A2718)</f>
        <v>0</v>
      </c>
    </row>
    <row r="2719" spans="2:2" x14ac:dyDescent="0.25">
      <c r="B2719">
        <f>COUNTIF('Deal Detail'!A2729:A12679,A2719)</f>
        <v>0</v>
      </c>
    </row>
    <row r="2720" spans="2:2" x14ac:dyDescent="0.25">
      <c r="B2720">
        <f>COUNTIF('Deal Detail'!A2730:A12680,A2720)</f>
        <v>0</v>
      </c>
    </row>
    <row r="2721" spans="2:2" x14ac:dyDescent="0.25">
      <c r="B2721">
        <f>COUNTIF('Deal Detail'!A2731:A12681,A2721)</f>
        <v>0</v>
      </c>
    </row>
    <row r="2722" spans="2:2" x14ac:dyDescent="0.25">
      <c r="B2722">
        <f>COUNTIF('Deal Detail'!A2732:A12682,A2722)</f>
        <v>0</v>
      </c>
    </row>
    <row r="2723" spans="2:2" x14ac:dyDescent="0.25">
      <c r="B2723">
        <f>COUNTIF('Deal Detail'!A2733:A12683,A2723)</f>
        <v>0</v>
      </c>
    </row>
    <row r="2724" spans="2:2" x14ac:dyDescent="0.25">
      <c r="B2724">
        <f>COUNTIF('Deal Detail'!A2734:A12684,A2724)</f>
        <v>0</v>
      </c>
    </row>
    <row r="2725" spans="2:2" x14ac:dyDescent="0.25">
      <c r="B2725">
        <f>COUNTIF('Deal Detail'!A2735:A12685,A2725)</f>
        <v>0</v>
      </c>
    </row>
    <row r="2726" spans="2:2" x14ac:dyDescent="0.25">
      <c r="B2726">
        <f>COUNTIF('Deal Detail'!A2736:A12686,A2726)</f>
        <v>0</v>
      </c>
    </row>
    <row r="2727" spans="2:2" x14ac:dyDescent="0.25">
      <c r="B2727">
        <f>COUNTIF('Deal Detail'!A2737:A12687,A2727)</f>
        <v>0</v>
      </c>
    </row>
    <row r="2728" spans="2:2" x14ac:dyDescent="0.25">
      <c r="B2728">
        <f>COUNTIF('Deal Detail'!A2738:A12688,A2728)</f>
        <v>0</v>
      </c>
    </row>
    <row r="2729" spans="2:2" x14ac:dyDescent="0.25">
      <c r="B2729">
        <f>COUNTIF('Deal Detail'!A2739:A12689,A2729)</f>
        <v>0</v>
      </c>
    </row>
    <row r="2730" spans="2:2" x14ac:dyDescent="0.25">
      <c r="B2730">
        <f>COUNTIF('Deal Detail'!A2740:A12690,A2730)</f>
        <v>0</v>
      </c>
    </row>
    <row r="2731" spans="2:2" x14ac:dyDescent="0.25">
      <c r="B2731">
        <f>COUNTIF('Deal Detail'!A2741:A12691,A2731)</f>
        <v>0</v>
      </c>
    </row>
    <row r="2732" spans="2:2" x14ac:dyDescent="0.25">
      <c r="B2732">
        <f>COUNTIF('Deal Detail'!A2742:A12692,A2732)</f>
        <v>0</v>
      </c>
    </row>
    <row r="2733" spans="2:2" x14ac:dyDescent="0.25">
      <c r="B2733">
        <f>COUNTIF('Deal Detail'!A2743:A12693,A2733)</f>
        <v>0</v>
      </c>
    </row>
    <row r="2734" spans="2:2" x14ac:dyDescent="0.25">
      <c r="B2734">
        <f>COUNTIF('Deal Detail'!A2744:A12694,A2734)</f>
        <v>0</v>
      </c>
    </row>
    <row r="2735" spans="2:2" x14ac:dyDescent="0.25">
      <c r="B2735">
        <f>COUNTIF('Deal Detail'!A2745:A12695,A2735)</f>
        <v>0</v>
      </c>
    </row>
    <row r="2736" spans="2:2" x14ac:dyDescent="0.25">
      <c r="B2736">
        <f>COUNTIF('Deal Detail'!A2746:A12696,A2736)</f>
        <v>0</v>
      </c>
    </row>
    <row r="2737" spans="2:2" x14ac:dyDescent="0.25">
      <c r="B2737">
        <f>COUNTIF('Deal Detail'!A2747:A12697,A2737)</f>
        <v>0</v>
      </c>
    </row>
    <row r="2738" spans="2:2" x14ac:dyDescent="0.25">
      <c r="B2738">
        <f>COUNTIF('Deal Detail'!A2748:A12698,A2738)</f>
        <v>0</v>
      </c>
    </row>
    <row r="2739" spans="2:2" x14ac:dyDescent="0.25">
      <c r="B2739">
        <f>COUNTIF('Deal Detail'!A2749:A12699,A2739)</f>
        <v>0</v>
      </c>
    </row>
    <row r="2740" spans="2:2" x14ac:dyDescent="0.25">
      <c r="B2740">
        <f>COUNTIF('Deal Detail'!A2750:A12700,A2740)</f>
        <v>0</v>
      </c>
    </row>
    <row r="2741" spans="2:2" x14ac:dyDescent="0.25">
      <c r="B2741">
        <f>COUNTIF('Deal Detail'!A2751:A12701,A2741)</f>
        <v>0</v>
      </c>
    </row>
    <row r="2742" spans="2:2" x14ac:dyDescent="0.25">
      <c r="B2742">
        <f>COUNTIF('Deal Detail'!A2752:A12702,A2742)</f>
        <v>0</v>
      </c>
    </row>
    <row r="2743" spans="2:2" x14ac:dyDescent="0.25">
      <c r="B2743">
        <f>COUNTIF('Deal Detail'!A2753:A12703,A2743)</f>
        <v>0</v>
      </c>
    </row>
    <row r="2744" spans="2:2" x14ac:dyDescent="0.25">
      <c r="B2744">
        <f>COUNTIF('Deal Detail'!A2754:A12704,A2744)</f>
        <v>0</v>
      </c>
    </row>
    <row r="2745" spans="2:2" x14ac:dyDescent="0.25">
      <c r="B2745">
        <f>COUNTIF('Deal Detail'!A2755:A12705,A2745)</f>
        <v>0</v>
      </c>
    </row>
    <row r="2746" spans="2:2" x14ac:dyDescent="0.25">
      <c r="B2746">
        <f>COUNTIF('Deal Detail'!A2756:A12706,A2746)</f>
        <v>0</v>
      </c>
    </row>
    <row r="2747" spans="2:2" x14ac:dyDescent="0.25">
      <c r="B2747">
        <f>COUNTIF('Deal Detail'!A2757:A12707,A2747)</f>
        <v>0</v>
      </c>
    </row>
    <row r="2748" spans="2:2" x14ac:dyDescent="0.25">
      <c r="B2748">
        <f>COUNTIF('Deal Detail'!A2758:A12708,A2748)</f>
        <v>0</v>
      </c>
    </row>
    <row r="2749" spans="2:2" x14ac:dyDescent="0.25">
      <c r="B2749">
        <f>COUNTIF('Deal Detail'!A2759:A12709,A2749)</f>
        <v>0</v>
      </c>
    </row>
    <row r="2750" spans="2:2" x14ac:dyDescent="0.25">
      <c r="B2750">
        <f>COUNTIF('Deal Detail'!A2760:A12710,A2750)</f>
        <v>0</v>
      </c>
    </row>
    <row r="2751" spans="2:2" x14ac:dyDescent="0.25">
      <c r="B2751">
        <f>COUNTIF('Deal Detail'!A2761:A12711,A2751)</f>
        <v>0</v>
      </c>
    </row>
    <row r="2752" spans="2:2" x14ac:dyDescent="0.25">
      <c r="B2752">
        <f>COUNTIF('Deal Detail'!A2762:A12712,A2752)</f>
        <v>0</v>
      </c>
    </row>
    <row r="2753" spans="2:2" x14ac:dyDescent="0.25">
      <c r="B2753">
        <f>COUNTIF('Deal Detail'!A2763:A12713,A2753)</f>
        <v>0</v>
      </c>
    </row>
    <row r="2754" spans="2:2" x14ac:dyDescent="0.25">
      <c r="B2754">
        <f>COUNTIF('Deal Detail'!A2764:A12714,A2754)</f>
        <v>0</v>
      </c>
    </row>
    <row r="2755" spans="2:2" x14ac:dyDescent="0.25">
      <c r="B2755">
        <f>COUNTIF('Deal Detail'!A2765:A12715,A2755)</f>
        <v>0</v>
      </c>
    </row>
    <row r="2756" spans="2:2" x14ac:dyDescent="0.25">
      <c r="B2756">
        <f>COUNTIF('Deal Detail'!A2766:A12716,A2756)</f>
        <v>0</v>
      </c>
    </row>
    <row r="2757" spans="2:2" x14ac:dyDescent="0.25">
      <c r="B2757">
        <f>COUNTIF('Deal Detail'!A2767:A12717,A2757)</f>
        <v>0</v>
      </c>
    </row>
    <row r="2758" spans="2:2" x14ac:dyDescent="0.25">
      <c r="B2758">
        <f>COUNTIF('Deal Detail'!A2768:A12718,A2758)</f>
        <v>0</v>
      </c>
    </row>
    <row r="2759" spans="2:2" x14ac:dyDescent="0.25">
      <c r="B2759">
        <f>COUNTIF('Deal Detail'!A2769:A12719,A2759)</f>
        <v>0</v>
      </c>
    </row>
    <row r="2760" spans="2:2" x14ac:dyDescent="0.25">
      <c r="B2760">
        <f>COUNTIF('Deal Detail'!A2770:A12720,A2760)</f>
        <v>0</v>
      </c>
    </row>
    <row r="2761" spans="2:2" x14ac:dyDescent="0.25">
      <c r="B2761">
        <f>COUNTIF('Deal Detail'!A2771:A12721,A2761)</f>
        <v>0</v>
      </c>
    </row>
    <row r="2762" spans="2:2" x14ac:dyDescent="0.25">
      <c r="B2762">
        <f>COUNTIF('Deal Detail'!A2772:A12722,A2762)</f>
        <v>0</v>
      </c>
    </row>
    <row r="2763" spans="2:2" x14ac:dyDescent="0.25">
      <c r="B2763">
        <f>COUNTIF('Deal Detail'!A2773:A12723,A2763)</f>
        <v>0</v>
      </c>
    </row>
    <row r="2764" spans="2:2" x14ac:dyDescent="0.25">
      <c r="B2764">
        <f>COUNTIF('Deal Detail'!A2774:A12724,A2764)</f>
        <v>0</v>
      </c>
    </row>
    <row r="2765" spans="2:2" x14ac:dyDescent="0.25">
      <c r="B2765">
        <f>COUNTIF('Deal Detail'!A2775:A12725,A2765)</f>
        <v>0</v>
      </c>
    </row>
    <row r="2766" spans="2:2" x14ac:dyDescent="0.25">
      <c r="B2766">
        <f>COUNTIF('Deal Detail'!A2776:A12726,A2766)</f>
        <v>0</v>
      </c>
    </row>
    <row r="2767" spans="2:2" x14ac:dyDescent="0.25">
      <c r="B2767">
        <f>COUNTIF('Deal Detail'!A2777:A12727,A2767)</f>
        <v>0</v>
      </c>
    </row>
    <row r="2768" spans="2:2" x14ac:dyDescent="0.25">
      <c r="B2768">
        <f>COUNTIF('Deal Detail'!A2778:A12728,A2768)</f>
        <v>0</v>
      </c>
    </row>
    <row r="2769" spans="2:2" x14ac:dyDescent="0.25">
      <c r="B2769">
        <f>COUNTIF('Deal Detail'!A2779:A12729,A2769)</f>
        <v>0</v>
      </c>
    </row>
    <row r="2770" spans="2:2" x14ac:dyDescent="0.25">
      <c r="B2770">
        <f>COUNTIF('Deal Detail'!A2780:A12730,A2770)</f>
        <v>0</v>
      </c>
    </row>
    <row r="2771" spans="2:2" x14ac:dyDescent="0.25">
      <c r="B2771">
        <f>COUNTIF('Deal Detail'!A2781:A12731,A2771)</f>
        <v>0</v>
      </c>
    </row>
    <row r="2772" spans="2:2" x14ac:dyDescent="0.25">
      <c r="B2772">
        <f>COUNTIF('Deal Detail'!A2782:A12732,A2772)</f>
        <v>0</v>
      </c>
    </row>
    <row r="2773" spans="2:2" x14ac:dyDescent="0.25">
      <c r="B2773">
        <f>COUNTIF('Deal Detail'!A2783:A12733,A2773)</f>
        <v>0</v>
      </c>
    </row>
    <row r="2774" spans="2:2" x14ac:dyDescent="0.25">
      <c r="B2774">
        <f>COUNTIF('Deal Detail'!A2784:A12734,A2774)</f>
        <v>0</v>
      </c>
    </row>
    <row r="2775" spans="2:2" x14ac:dyDescent="0.25">
      <c r="B2775">
        <f>COUNTIF('Deal Detail'!A2785:A12735,A2775)</f>
        <v>0</v>
      </c>
    </row>
    <row r="2776" spans="2:2" x14ac:dyDescent="0.25">
      <c r="B2776">
        <f>COUNTIF('Deal Detail'!A2786:A12736,A2776)</f>
        <v>0</v>
      </c>
    </row>
    <row r="2777" spans="2:2" x14ac:dyDescent="0.25">
      <c r="B2777">
        <f>COUNTIF('Deal Detail'!A2787:A12737,A2777)</f>
        <v>0</v>
      </c>
    </row>
    <row r="2778" spans="2:2" x14ac:dyDescent="0.25">
      <c r="B2778">
        <f>COUNTIF('Deal Detail'!A2788:A12738,A2778)</f>
        <v>0</v>
      </c>
    </row>
    <row r="2779" spans="2:2" x14ac:dyDescent="0.25">
      <c r="B2779">
        <f>COUNTIF('Deal Detail'!A2789:A12739,A2779)</f>
        <v>0</v>
      </c>
    </row>
    <row r="2780" spans="2:2" x14ac:dyDescent="0.25">
      <c r="B2780">
        <f>COUNTIF('Deal Detail'!A2790:A12740,A2780)</f>
        <v>0</v>
      </c>
    </row>
    <row r="2781" spans="2:2" x14ac:dyDescent="0.25">
      <c r="B2781">
        <f>COUNTIF('Deal Detail'!A2791:A12741,A2781)</f>
        <v>0</v>
      </c>
    </row>
    <row r="2782" spans="2:2" x14ac:dyDescent="0.25">
      <c r="B2782">
        <f>COUNTIF('Deal Detail'!A2792:A12742,A2782)</f>
        <v>0</v>
      </c>
    </row>
    <row r="2783" spans="2:2" x14ac:dyDescent="0.25">
      <c r="B2783">
        <f>COUNTIF('Deal Detail'!A2793:A12743,A2783)</f>
        <v>0</v>
      </c>
    </row>
    <row r="2784" spans="2:2" x14ac:dyDescent="0.25">
      <c r="B2784">
        <f>COUNTIF('Deal Detail'!A2794:A12744,A2784)</f>
        <v>0</v>
      </c>
    </row>
    <row r="2785" spans="2:2" x14ac:dyDescent="0.25">
      <c r="B2785">
        <f>COUNTIF('Deal Detail'!A2795:A12745,A2785)</f>
        <v>0</v>
      </c>
    </row>
    <row r="2786" spans="2:2" x14ac:dyDescent="0.25">
      <c r="B2786">
        <f>COUNTIF('Deal Detail'!A2796:A12746,A2786)</f>
        <v>0</v>
      </c>
    </row>
    <row r="2787" spans="2:2" x14ac:dyDescent="0.25">
      <c r="B2787">
        <f>COUNTIF('Deal Detail'!A2797:A12747,A2787)</f>
        <v>0</v>
      </c>
    </row>
    <row r="2788" spans="2:2" x14ac:dyDescent="0.25">
      <c r="B2788">
        <f>COUNTIF('Deal Detail'!A2798:A12748,A2788)</f>
        <v>0</v>
      </c>
    </row>
    <row r="2789" spans="2:2" x14ac:dyDescent="0.25">
      <c r="B2789">
        <f>COUNTIF('Deal Detail'!A2799:A12749,A2789)</f>
        <v>0</v>
      </c>
    </row>
    <row r="2790" spans="2:2" x14ac:dyDescent="0.25">
      <c r="B2790">
        <f>COUNTIF('Deal Detail'!A2800:A12750,A2790)</f>
        <v>0</v>
      </c>
    </row>
    <row r="2791" spans="2:2" x14ac:dyDescent="0.25">
      <c r="B2791">
        <f>COUNTIF('Deal Detail'!A2801:A12751,A2791)</f>
        <v>0</v>
      </c>
    </row>
    <row r="2792" spans="2:2" x14ac:dyDescent="0.25">
      <c r="B2792">
        <f>COUNTIF('Deal Detail'!A2802:A12752,A2792)</f>
        <v>0</v>
      </c>
    </row>
    <row r="2793" spans="2:2" x14ac:dyDescent="0.25">
      <c r="B2793">
        <f>COUNTIF('Deal Detail'!A2803:A12753,A2793)</f>
        <v>0</v>
      </c>
    </row>
    <row r="2794" spans="2:2" x14ac:dyDescent="0.25">
      <c r="B2794">
        <f>COUNTIF('Deal Detail'!A2804:A12754,A2794)</f>
        <v>0</v>
      </c>
    </row>
    <row r="2795" spans="2:2" x14ac:dyDescent="0.25">
      <c r="B2795">
        <f>COUNTIF('Deal Detail'!A2805:A12755,A2795)</f>
        <v>0</v>
      </c>
    </row>
    <row r="2796" spans="2:2" x14ac:dyDescent="0.25">
      <c r="B2796">
        <f>COUNTIF('Deal Detail'!A2806:A12756,A2796)</f>
        <v>0</v>
      </c>
    </row>
    <row r="2797" spans="2:2" x14ac:dyDescent="0.25">
      <c r="B2797">
        <f>COUNTIF('Deal Detail'!A2807:A12757,A2797)</f>
        <v>0</v>
      </c>
    </row>
    <row r="2798" spans="2:2" x14ac:dyDescent="0.25">
      <c r="B2798">
        <f>COUNTIF('Deal Detail'!A2808:A12758,A2798)</f>
        <v>0</v>
      </c>
    </row>
    <row r="2799" spans="2:2" x14ac:dyDescent="0.25">
      <c r="B2799">
        <f>COUNTIF('Deal Detail'!A2809:A12759,A2799)</f>
        <v>0</v>
      </c>
    </row>
    <row r="2800" spans="2:2" x14ac:dyDescent="0.25">
      <c r="B2800">
        <f>COUNTIF('Deal Detail'!A2810:A12760,A2800)</f>
        <v>0</v>
      </c>
    </row>
    <row r="2801" spans="2:2" x14ac:dyDescent="0.25">
      <c r="B2801">
        <f>COUNTIF('Deal Detail'!A2811:A12761,A2801)</f>
        <v>0</v>
      </c>
    </row>
    <row r="2802" spans="2:2" x14ac:dyDescent="0.25">
      <c r="B2802">
        <f>COUNTIF('Deal Detail'!A2812:A12762,A2802)</f>
        <v>0</v>
      </c>
    </row>
    <row r="2803" spans="2:2" x14ac:dyDescent="0.25">
      <c r="B2803">
        <f>COUNTIF('Deal Detail'!A2813:A12763,A2803)</f>
        <v>0</v>
      </c>
    </row>
    <row r="2804" spans="2:2" x14ac:dyDescent="0.25">
      <c r="B2804">
        <f>COUNTIF('Deal Detail'!A2814:A12764,A2804)</f>
        <v>0</v>
      </c>
    </row>
    <row r="2805" spans="2:2" x14ac:dyDescent="0.25">
      <c r="B2805">
        <f>COUNTIF('Deal Detail'!A2815:A12765,A2805)</f>
        <v>0</v>
      </c>
    </row>
    <row r="2806" spans="2:2" x14ac:dyDescent="0.25">
      <c r="B2806">
        <f>COUNTIF('Deal Detail'!A2816:A12766,A2806)</f>
        <v>0</v>
      </c>
    </row>
    <row r="2807" spans="2:2" x14ac:dyDescent="0.25">
      <c r="B2807">
        <f>COUNTIF('Deal Detail'!A2817:A12767,A2807)</f>
        <v>0</v>
      </c>
    </row>
    <row r="2808" spans="2:2" x14ac:dyDescent="0.25">
      <c r="B2808">
        <f>COUNTIF('Deal Detail'!A2818:A12768,A2808)</f>
        <v>0</v>
      </c>
    </row>
    <row r="2809" spans="2:2" x14ac:dyDescent="0.25">
      <c r="B2809">
        <f>COUNTIF('Deal Detail'!A2819:A12769,A2809)</f>
        <v>0</v>
      </c>
    </row>
    <row r="2810" spans="2:2" x14ac:dyDescent="0.25">
      <c r="B2810">
        <f>COUNTIF('Deal Detail'!A2820:A12770,A2810)</f>
        <v>0</v>
      </c>
    </row>
    <row r="2811" spans="2:2" x14ac:dyDescent="0.25">
      <c r="B2811">
        <f>COUNTIF('Deal Detail'!A2821:A12771,A2811)</f>
        <v>0</v>
      </c>
    </row>
    <row r="2812" spans="2:2" x14ac:dyDescent="0.25">
      <c r="B2812">
        <f>COUNTIF('Deal Detail'!A2822:A12772,A2812)</f>
        <v>0</v>
      </c>
    </row>
    <row r="2813" spans="2:2" x14ac:dyDescent="0.25">
      <c r="B2813">
        <f>COUNTIF('Deal Detail'!A2823:A12773,A2813)</f>
        <v>0</v>
      </c>
    </row>
    <row r="2814" spans="2:2" x14ac:dyDescent="0.25">
      <c r="B2814">
        <f>COUNTIF('Deal Detail'!A2824:A12774,A2814)</f>
        <v>0</v>
      </c>
    </row>
    <row r="2815" spans="2:2" x14ac:dyDescent="0.25">
      <c r="B2815">
        <f>COUNTIF('Deal Detail'!A2825:A12775,A2815)</f>
        <v>0</v>
      </c>
    </row>
    <row r="2816" spans="2:2" x14ac:dyDescent="0.25">
      <c r="B2816">
        <f>COUNTIF('Deal Detail'!A2826:A12776,A2816)</f>
        <v>0</v>
      </c>
    </row>
    <row r="2817" spans="2:2" x14ac:dyDescent="0.25">
      <c r="B2817">
        <f>COUNTIF('Deal Detail'!A2827:A12777,A2817)</f>
        <v>0</v>
      </c>
    </row>
    <row r="2818" spans="2:2" x14ac:dyDescent="0.25">
      <c r="B2818">
        <f>COUNTIF('Deal Detail'!A2828:A12778,A2818)</f>
        <v>0</v>
      </c>
    </row>
    <row r="2819" spans="2:2" x14ac:dyDescent="0.25">
      <c r="B2819">
        <f>COUNTIF('Deal Detail'!A2829:A12779,A2819)</f>
        <v>0</v>
      </c>
    </row>
    <row r="2820" spans="2:2" x14ac:dyDescent="0.25">
      <c r="B2820">
        <f>COUNTIF('Deal Detail'!A2830:A12780,A2820)</f>
        <v>0</v>
      </c>
    </row>
    <row r="2821" spans="2:2" x14ac:dyDescent="0.25">
      <c r="B2821">
        <f>COUNTIF('Deal Detail'!A2831:A12781,A2821)</f>
        <v>0</v>
      </c>
    </row>
    <row r="2822" spans="2:2" x14ac:dyDescent="0.25">
      <c r="B2822">
        <f>COUNTIF('Deal Detail'!A2832:A12782,A2822)</f>
        <v>0</v>
      </c>
    </row>
    <row r="2823" spans="2:2" x14ac:dyDescent="0.25">
      <c r="B2823">
        <f>COUNTIF('Deal Detail'!A2833:A12783,A2823)</f>
        <v>0</v>
      </c>
    </row>
    <row r="2824" spans="2:2" x14ac:dyDescent="0.25">
      <c r="B2824">
        <f>COUNTIF('Deal Detail'!A2834:A12784,A2824)</f>
        <v>0</v>
      </c>
    </row>
    <row r="2825" spans="2:2" x14ac:dyDescent="0.25">
      <c r="B2825">
        <f>COUNTIF('Deal Detail'!A2835:A12785,A2825)</f>
        <v>0</v>
      </c>
    </row>
    <row r="2826" spans="2:2" x14ac:dyDescent="0.25">
      <c r="B2826">
        <f>COUNTIF('Deal Detail'!A2836:A12786,A2826)</f>
        <v>0</v>
      </c>
    </row>
    <row r="2827" spans="2:2" x14ac:dyDescent="0.25">
      <c r="B2827">
        <f>COUNTIF('Deal Detail'!A2837:A12787,A2827)</f>
        <v>0</v>
      </c>
    </row>
    <row r="2828" spans="2:2" x14ac:dyDescent="0.25">
      <c r="B2828">
        <f>COUNTIF('Deal Detail'!A2838:A12788,A2828)</f>
        <v>0</v>
      </c>
    </row>
    <row r="2829" spans="2:2" x14ac:dyDescent="0.25">
      <c r="B2829">
        <f>COUNTIF('Deal Detail'!A2839:A12789,A2829)</f>
        <v>0</v>
      </c>
    </row>
    <row r="2830" spans="2:2" x14ac:dyDescent="0.25">
      <c r="B2830">
        <f>COUNTIF('Deal Detail'!A2840:A12790,A2830)</f>
        <v>0</v>
      </c>
    </row>
    <row r="2831" spans="2:2" x14ac:dyDescent="0.25">
      <c r="B2831">
        <f>COUNTIF('Deal Detail'!A2841:A12791,A2831)</f>
        <v>0</v>
      </c>
    </row>
    <row r="2832" spans="2:2" x14ac:dyDescent="0.25">
      <c r="B2832">
        <f>COUNTIF('Deal Detail'!A2842:A12792,A2832)</f>
        <v>0</v>
      </c>
    </row>
    <row r="2833" spans="2:2" x14ac:dyDescent="0.25">
      <c r="B2833">
        <f>COUNTIF('Deal Detail'!A2843:A12793,A2833)</f>
        <v>0</v>
      </c>
    </row>
    <row r="2834" spans="2:2" x14ac:dyDescent="0.25">
      <c r="B2834">
        <f>COUNTIF('Deal Detail'!A2844:A12794,A2834)</f>
        <v>0</v>
      </c>
    </row>
    <row r="2835" spans="2:2" x14ac:dyDescent="0.25">
      <c r="B2835">
        <f>COUNTIF('Deal Detail'!A2845:A12795,A2835)</f>
        <v>0</v>
      </c>
    </row>
    <row r="2836" spans="2:2" x14ac:dyDescent="0.25">
      <c r="B2836">
        <f>COUNTIF('Deal Detail'!A2846:A12796,A2836)</f>
        <v>0</v>
      </c>
    </row>
    <row r="2837" spans="2:2" x14ac:dyDescent="0.25">
      <c r="B2837">
        <f>COUNTIF('Deal Detail'!A2847:A12797,A2837)</f>
        <v>0</v>
      </c>
    </row>
    <row r="2838" spans="2:2" x14ac:dyDescent="0.25">
      <c r="B2838">
        <f>COUNTIF('Deal Detail'!A2848:A12798,A2838)</f>
        <v>0</v>
      </c>
    </row>
    <row r="2839" spans="2:2" x14ac:dyDescent="0.25">
      <c r="B2839">
        <f>COUNTIF('Deal Detail'!A2849:A12799,A2839)</f>
        <v>0</v>
      </c>
    </row>
    <row r="2840" spans="2:2" x14ac:dyDescent="0.25">
      <c r="B2840">
        <f>COUNTIF('Deal Detail'!A2850:A12800,A2840)</f>
        <v>0</v>
      </c>
    </row>
    <row r="2841" spans="2:2" x14ac:dyDescent="0.25">
      <c r="B2841">
        <f>COUNTIF('Deal Detail'!A2851:A12801,A2841)</f>
        <v>0</v>
      </c>
    </row>
    <row r="2842" spans="2:2" x14ac:dyDescent="0.25">
      <c r="B2842">
        <f>COUNTIF('Deal Detail'!A2852:A12802,A2842)</f>
        <v>0</v>
      </c>
    </row>
    <row r="2843" spans="2:2" x14ac:dyDescent="0.25">
      <c r="B2843">
        <f>COUNTIF('Deal Detail'!A2853:A12803,A2843)</f>
        <v>0</v>
      </c>
    </row>
    <row r="2844" spans="2:2" x14ac:dyDescent="0.25">
      <c r="B2844">
        <f>COUNTIF('Deal Detail'!A2854:A12804,A2844)</f>
        <v>0</v>
      </c>
    </row>
    <row r="2845" spans="2:2" x14ac:dyDescent="0.25">
      <c r="B2845">
        <f>COUNTIF('Deal Detail'!A2855:A12805,A2845)</f>
        <v>0</v>
      </c>
    </row>
    <row r="2846" spans="2:2" x14ac:dyDescent="0.25">
      <c r="B2846">
        <f>COUNTIF('Deal Detail'!A2856:A12806,A2846)</f>
        <v>0</v>
      </c>
    </row>
    <row r="2847" spans="2:2" x14ac:dyDescent="0.25">
      <c r="B2847">
        <f>COUNTIF('Deal Detail'!A2857:A12807,A2847)</f>
        <v>0</v>
      </c>
    </row>
    <row r="2848" spans="2:2" x14ac:dyDescent="0.25">
      <c r="B2848">
        <f>COUNTIF('Deal Detail'!A2858:A12808,A2848)</f>
        <v>0</v>
      </c>
    </row>
    <row r="2849" spans="2:2" x14ac:dyDescent="0.25">
      <c r="B2849">
        <f>COUNTIF('Deal Detail'!A2859:A12809,A2849)</f>
        <v>0</v>
      </c>
    </row>
    <row r="2850" spans="2:2" x14ac:dyDescent="0.25">
      <c r="B2850">
        <f>COUNTIF('Deal Detail'!A2860:A12810,A2850)</f>
        <v>0</v>
      </c>
    </row>
    <row r="2851" spans="2:2" x14ac:dyDescent="0.25">
      <c r="B2851">
        <f>COUNTIF('Deal Detail'!A2861:A12811,A2851)</f>
        <v>0</v>
      </c>
    </row>
    <row r="2852" spans="2:2" x14ac:dyDescent="0.25">
      <c r="B2852">
        <f>COUNTIF('Deal Detail'!A2862:A12812,A2852)</f>
        <v>0</v>
      </c>
    </row>
    <row r="2853" spans="2:2" x14ac:dyDescent="0.25">
      <c r="B2853">
        <f>COUNTIF('Deal Detail'!A2863:A12813,A2853)</f>
        <v>0</v>
      </c>
    </row>
    <row r="2854" spans="2:2" x14ac:dyDescent="0.25">
      <c r="B2854">
        <f>COUNTIF('Deal Detail'!A2864:A12814,A2854)</f>
        <v>0</v>
      </c>
    </row>
    <row r="2855" spans="2:2" x14ac:dyDescent="0.25">
      <c r="B2855">
        <f>COUNTIF('Deal Detail'!A2865:A12815,A2855)</f>
        <v>0</v>
      </c>
    </row>
    <row r="2856" spans="2:2" x14ac:dyDescent="0.25">
      <c r="B2856">
        <f>COUNTIF('Deal Detail'!A2866:A12816,A2856)</f>
        <v>0</v>
      </c>
    </row>
    <row r="2857" spans="2:2" x14ac:dyDescent="0.25">
      <c r="B2857">
        <f>COUNTIF('Deal Detail'!A2867:A12817,A2857)</f>
        <v>0</v>
      </c>
    </row>
    <row r="2858" spans="2:2" x14ac:dyDescent="0.25">
      <c r="B2858">
        <f>COUNTIF('Deal Detail'!A2868:A12818,A2858)</f>
        <v>0</v>
      </c>
    </row>
    <row r="2859" spans="2:2" x14ac:dyDescent="0.25">
      <c r="B2859">
        <f>COUNTIF('Deal Detail'!A2869:A12819,A2859)</f>
        <v>0</v>
      </c>
    </row>
    <row r="2860" spans="2:2" x14ac:dyDescent="0.25">
      <c r="B2860">
        <f>COUNTIF('Deal Detail'!A2870:A12820,A2860)</f>
        <v>0</v>
      </c>
    </row>
    <row r="2861" spans="2:2" x14ac:dyDescent="0.25">
      <c r="B2861">
        <f>COUNTIF('Deal Detail'!A2871:A12821,A2861)</f>
        <v>0</v>
      </c>
    </row>
    <row r="2862" spans="2:2" x14ac:dyDescent="0.25">
      <c r="B2862">
        <f>COUNTIF('Deal Detail'!A2872:A12822,A2862)</f>
        <v>0</v>
      </c>
    </row>
    <row r="2863" spans="2:2" x14ac:dyDescent="0.25">
      <c r="B2863">
        <f>COUNTIF('Deal Detail'!A2873:A12823,A2863)</f>
        <v>0</v>
      </c>
    </row>
    <row r="2864" spans="2:2" x14ac:dyDescent="0.25">
      <c r="B2864">
        <f>COUNTIF('Deal Detail'!A2874:A12824,A2864)</f>
        <v>0</v>
      </c>
    </row>
    <row r="2865" spans="2:2" x14ac:dyDescent="0.25">
      <c r="B2865">
        <f>COUNTIF('Deal Detail'!A2875:A12825,A2865)</f>
        <v>0</v>
      </c>
    </row>
    <row r="2866" spans="2:2" x14ac:dyDescent="0.25">
      <c r="B2866">
        <f>COUNTIF('Deal Detail'!A2876:A12826,A2866)</f>
        <v>0</v>
      </c>
    </row>
    <row r="2867" spans="2:2" x14ac:dyDescent="0.25">
      <c r="B2867">
        <f>COUNTIF('Deal Detail'!A2877:A12827,A2867)</f>
        <v>0</v>
      </c>
    </row>
    <row r="2868" spans="2:2" x14ac:dyDescent="0.25">
      <c r="B2868">
        <f>COUNTIF('Deal Detail'!A2878:A12828,A2868)</f>
        <v>0</v>
      </c>
    </row>
    <row r="2869" spans="2:2" x14ac:dyDescent="0.25">
      <c r="B2869">
        <f>COUNTIF('Deal Detail'!A2879:A12829,A2869)</f>
        <v>0</v>
      </c>
    </row>
    <row r="2870" spans="2:2" x14ac:dyDescent="0.25">
      <c r="B2870">
        <f>COUNTIF('Deal Detail'!A2880:A12830,A2870)</f>
        <v>0</v>
      </c>
    </row>
    <row r="2871" spans="2:2" x14ac:dyDescent="0.25">
      <c r="B2871">
        <f>COUNTIF('Deal Detail'!A2881:A12831,A2871)</f>
        <v>0</v>
      </c>
    </row>
    <row r="2872" spans="2:2" x14ac:dyDescent="0.25">
      <c r="B2872">
        <f>COUNTIF('Deal Detail'!A2882:A12832,A2872)</f>
        <v>0</v>
      </c>
    </row>
    <row r="2873" spans="2:2" x14ac:dyDescent="0.25">
      <c r="B2873">
        <f>COUNTIF('Deal Detail'!A2883:A12833,A2873)</f>
        <v>0</v>
      </c>
    </row>
    <row r="2874" spans="2:2" x14ac:dyDescent="0.25">
      <c r="B2874">
        <f>COUNTIF('Deal Detail'!A2884:A12834,A2874)</f>
        <v>0</v>
      </c>
    </row>
    <row r="2875" spans="2:2" x14ac:dyDescent="0.25">
      <c r="B2875">
        <f>COUNTIF('Deal Detail'!A2885:A12835,A2875)</f>
        <v>0</v>
      </c>
    </row>
    <row r="2876" spans="2:2" x14ac:dyDescent="0.25">
      <c r="B2876">
        <f>COUNTIF('Deal Detail'!A2886:A12836,A2876)</f>
        <v>0</v>
      </c>
    </row>
    <row r="2877" spans="2:2" x14ac:dyDescent="0.25">
      <c r="B2877">
        <f>COUNTIF('Deal Detail'!A2887:A12837,A2877)</f>
        <v>0</v>
      </c>
    </row>
    <row r="2878" spans="2:2" x14ac:dyDescent="0.25">
      <c r="B2878">
        <f>COUNTIF('Deal Detail'!A2888:A12838,A2878)</f>
        <v>0</v>
      </c>
    </row>
    <row r="2879" spans="2:2" x14ac:dyDescent="0.25">
      <c r="B2879">
        <f>COUNTIF('Deal Detail'!A2889:A12839,A2879)</f>
        <v>0</v>
      </c>
    </row>
    <row r="2880" spans="2:2" x14ac:dyDescent="0.25">
      <c r="B2880">
        <f>COUNTIF('Deal Detail'!A2890:A12840,A2880)</f>
        <v>0</v>
      </c>
    </row>
    <row r="2881" spans="2:2" x14ac:dyDescent="0.25">
      <c r="B2881">
        <f>COUNTIF('Deal Detail'!A2891:A12841,A2881)</f>
        <v>0</v>
      </c>
    </row>
    <row r="2882" spans="2:2" x14ac:dyDescent="0.25">
      <c r="B2882">
        <f>COUNTIF('Deal Detail'!A2892:A12842,A2882)</f>
        <v>0</v>
      </c>
    </row>
    <row r="2883" spans="2:2" x14ac:dyDescent="0.25">
      <c r="B2883">
        <f>COUNTIF('Deal Detail'!A2893:A12843,A2883)</f>
        <v>0</v>
      </c>
    </row>
    <row r="2884" spans="2:2" x14ac:dyDescent="0.25">
      <c r="B2884">
        <f>COUNTIF('Deal Detail'!A2894:A12844,A2884)</f>
        <v>0</v>
      </c>
    </row>
    <row r="2885" spans="2:2" x14ac:dyDescent="0.25">
      <c r="B2885">
        <f>COUNTIF('Deal Detail'!A2895:A12845,A2885)</f>
        <v>0</v>
      </c>
    </row>
    <row r="2886" spans="2:2" x14ac:dyDescent="0.25">
      <c r="B2886">
        <f>COUNTIF('Deal Detail'!A2896:A12846,A2886)</f>
        <v>0</v>
      </c>
    </row>
    <row r="2887" spans="2:2" x14ac:dyDescent="0.25">
      <c r="B2887">
        <f>COUNTIF('Deal Detail'!A2897:A12847,A2887)</f>
        <v>0</v>
      </c>
    </row>
    <row r="2888" spans="2:2" x14ac:dyDescent="0.25">
      <c r="B2888">
        <f>COUNTIF('Deal Detail'!A2898:A12848,A2888)</f>
        <v>0</v>
      </c>
    </row>
    <row r="2889" spans="2:2" x14ac:dyDescent="0.25">
      <c r="B2889">
        <f>COUNTIF('Deal Detail'!A2899:A12849,A2889)</f>
        <v>0</v>
      </c>
    </row>
    <row r="2890" spans="2:2" x14ac:dyDescent="0.25">
      <c r="B2890">
        <f>COUNTIF('Deal Detail'!A2900:A12850,A2890)</f>
        <v>0</v>
      </c>
    </row>
    <row r="2891" spans="2:2" x14ac:dyDescent="0.25">
      <c r="B2891">
        <f>COUNTIF('Deal Detail'!A2901:A12851,A2891)</f>
        <v>0</v>
      </c>
    </row>
    <row r="2892" spans="2:2" x14ac:dyDescent="0.25">
      <c r="B2892">
        <f>COUNTIF('Deal Detail'!A2902:A12852,A2892)</f>
        <v>0</v>
      </c>
    </row>
    <row r="2893" spans="2:2" x14ac:dyDescent="0.25">
      <c r="B2893">
        <f>COUNTIF('Deal Detail'!A2903:A12853,A2893)</f>
        <v>0</v>
      </c>
    </row>
    <row r="2894" spans="2:2" x14ac:dyDescent="0.25">
      <c r="B2894">
        <f>COUNTIF('Deal Detail'!A2904:A12854,A2894)</f>
        <v>0</v>
      </c>
    </row>
    <row r="2895" spans="2:2" x14ac:dyDescent="0.25">
      <c r="B2895">
        <f>COUNTIF('Deal Detail'!A2905:A12855,A2895)</f>
        <v>0</v>
      </c>
    </row>
    <row r="2896" spans="2:2" x14ac:dyDescent="0.25">
      <c r="B2896">
        <f>COUNTIF('Deal Detail'!A2906:A12856,A2896)</f>
        <v>0</v>
      </c>
    </row>
    <row r="2897" spans="2:2" x14ac:dyDescent="0.25">
      <c r="B2897">
        <f>COUNTIF('Deal Detail'!A2907:A12857,A2897)</f>
        <v>0</v>
      </c>
    </row>
    <row r="2898" spans="2:2" x14ac:dyDescent="0.25">
      <c r="B2898">
        <f>COUNTIF('Deal Detail'!A2908:A12858,A2898)</f>
        <v>0</v>
      </c>
    </row>
    <row r="2899" spans="2:2" x14ac:dyDescent="0.25">
      <c r="B2899">
        <f>COUNTIF('Deal Detail'!A2909:A12859,A2899)</f>
        <v>0</v>
      </c>
    </row>
    <row r="2900" spans="2:2" x14ac:dyDescent="0.25">
      <c r="B2900">
        <f>COUNTIF('Deal Detail'!A2910:A12860,A2900)</f>
        <v>0</v>
      </c>
    </row>
    <row r="2901" spans="2:2" x14ac:dyDescent="0.25">
      <c r="B2901">
        <f>COUNTIF('Deal Detail'!A2911:A12861,A2901)</f>
        <v>0</v>
      </c>
    </row>
    <row r="2902" spans="2:2" x14ac:dyDescent="0.25">
      <c r="B2902">
        <f>COUNTIF('Deal Detail'!A2912:A12862,A2902)</f>
        <v>0</v>
      </c>
    </row>
    <row r="2903" spans="2:2" x14ac:dyDescent="0.25">
      <c r="B2903">
        <f>COUNTIF('Deal Detail'!A2913:A12863,A2903)</f>
        <v>0</v>
      </c>
    </row>
    <row r="2904" spans="2:2" x14ac:dyDescent="0.25">
      <c r="B2904">
        <f>COUNTIF('Deal Detail'!A2914:A12864,A2904)</f>
        <v>0</v>
      </c>
    </row>
    <row r="2905" spans="2:2" x14ac:dyDescent="0.25">
      <c r="B2905">
        <f>COUNTIF('Deal Detail'!A2915:A12865,A2905)</f>
        <v>0</v>
      </c>
    </row>
    <row r="2906" spans="2:2" x14ac:dyDescent="0.25">
      <c r="B2906">
        <f>COUNTIF('Deal Detail'!A2916:A12866,A2906)</f>
        <v>0</v>
      </c>
    </row>
    <row r="2907" spans="2:2" x14ac:dyDescent="0.25">
      <c r="B2907">
        <f>COUNTIF('Deal Detail'!A2917:A12867,A2907)</f>
        <v>0</v>
      </c>
    </row>
    <row r="2908" spans="2:2" x14ac:dyDescent="0.25">
      <c r="B2908">
        <f>COUNTIF('Deal Detail'!A2918:A12868,A2908)</f>
        <v>0</v>
      </c>
    </row>
    <row r="2909" spans="2:2" x14ac:dyDescent="0.25">
      <c r="B2909">
        <f>COUNTIF('Deal Detail'!A2919:A12869,A2909)</f>
        <v>0</v>
      </c>
    </row>
    <row r="2910" spans="2:2" x14ac:dyDescent="0.25">
      <c r="B2910">
        <f>COUNTIF('Deal Detail'!A2920:A12870,A2910)</f>
        <v>0</v>
      </c>
    </row>
    <row r="2911" spans="2:2" x14ac:dyDescent="0.25">
      <c r="B2911">
        <f>COUNTIF('Deal Detail'!A2921:A12871,A2911)</f>
        <v>0</v>
      </c>
    </row>
    <row r="2912" spans="2:2" x14ac:dyDescent="0.25">
      <c r="B2912">
        <f>COUNTIF('Deal Detail'!A2922:A12872,A2912)</f>
        <v>0</v>
      </c>
    </row>
    <row r="2913" spans="2:2" x14ac:dyDescent="0.25">
      <c r="B2913">
        <f>COUNTIF('Deal Detail'!A2923:A12873,A2913)</f>
        <v>0</v>
      </c>
    </row>
    <row r="2914" spans="2:2" x14ac:dyDescent="0.25">
      <c r="B2914">
        <f>COUNTIF('Deal Detail'!A2924:A12874,A2914)</f>
        <v>0</v>
      </c>
    </row>
    <row r="2915" spans="2:2" x14ac:dyDescent="0.25">
      <c r="B2915">
        <f>COUNTIF('Deal Detail'!A2925:A12875,A2915)</f>
        <v>0</v>
      </c>
    </row>
    <row r="2916" spans="2:2" x14ac:dyDescent="0.25">
      <c r="B2916">
        <f>COUNTIF('Deal Detail'!A2926:A12876,A2916)</f>
        <v>0</v>
      </c>
    </row>
    <row r="2917" spans="2:2" x14ac:dyDescent="0.25">
      <c r="B2917">
        <f>COUNTIF('Deal Detail'!A2927:A12877,A2917)</f>
        <v>0</v>
      </c>
    </row>
    <row r="2918" spans="2:2" x14ac:dyDescent="0.25">
      <c r="B2918">
        <f>COUNTIF('Deal Detail'!A2928:A12878,A2918)</f>
        <v>0</v>
      </c>
    </row>
    <row r="2919" spans="2:2" x14ac:dyDescent="0.25">
      <c r="B2919">
        <f>COUNTIF('Deal Detail'!A2929:A12879,A2919)</f>
        <v>0</v>
      </c>
    </row>
    <row r="2920" spans="2:2" x14ac:dyDescent="0.25">
      <c r="B2920">
        <f>COUNTIF('Deal Detail'!A2930:A12880,A2920)</f>
        <v>0</v>
      </c>
    </row>
    <row r="2921" spans="2:2" x14ac:dyDescent="0.25">
      <c r="B2921">
        <f>COUNTIF('Deal Detail'!A2931:A12881,A2921)</f>
        <v>0</v>
      </c>
    </row>
    <row r="2922" spans="2:2" x14ac:dyDescent="0.25">
      <c r="B2922">
        <f>COUNTIF('Deal Detail'!A2932:A12882,A2922)</f>
        <v>0</v>
      </c>
    </row>
    <row r="2923" spans="2:2" x14ac:dyDescent="0.25">
      <c r="B2923">
        <f>COUNTIF('Deal Detail'!A2933:A12883,A2923)</f>
        <v>0</v>
      </c>
    </row>
    <row r="2924" spans="2:2" x14ac:dyDescent="0.25">
      <c r="B2924">
        <f>COUNTIF('Deal Detail'!A2934:A12884,A2924)</f>
        <v>0</v>
      </c>
    </row>
    <row r="2925" spans="2:2" x14ac:dyDescent="0.25">
      <c r="B2925">
        <f>COUNTIF('Deal Detail'!A2935:A12885,A2925)</f>
        <v>0</v>
      </c>
    </row>
    <row r="2926" spans="2:2" x14ac:dyDescent="0.25">
      <c r="B2926">
        <f>COUNTIF('Deal Detail'!A2936:A12886,A2926)</f>
        <v>0</v>
      </c>
    </row>
    <row r="2927" spans="2:2" x14ac:dyDescent="0.25">
      <c r="B2927">
        <f>COUNTIF('Deal Detail'!A2937:A12887,A2927)</f>
        <v>0</v>
      </c>
    </row>
    <row r="2928" spans="2:2" x14ac:dyDescent="0.25">
      <c r="B2928">
        <f>COUNTIF('Deal Detail'!A2938:A12888,A2928)</f>
        <v>0</v>
      </c>
    </row>
    <row r="2929" spans="2:2" x14ac:dyDescent="0.25">
      <c r="B2929">
        <f>COUNTIF('Deal Detail'!A2939:A12889,A2929)</f>
        <v>0</v>
      </c>
    </row>
    <row r="2930" spans="2:2" x14ac:dyDescent="0.25">
      <c r="B2930">
        <f>COUNTIF('Deal Detail'!A2940:A12890,A2930)</f>
        <v>0</v>
      </c>
    </row>
    <row r="2931" spans="2:2" x14ac:dyDescent="0.25">
      <c r="B2931">
        <f>COUNTIF('Deal Detail'!A2941:A12891,A2931)</f>
        <v>0</v>
      </c>
    </row>
    <row r="2932" spans="2:2" x14ac:dyDescent="0.25">
      <c r="B2932">
        <f>COUNTIF('Deal Detail'!A2942:A12892,A2932)</f>
        <v>0</v>
      </c>
    </row>
    <row r="2933" spans="2:2" x14ac:dyDescent="0.25">
      <c r="B2933">
        <f>COUNTIF('Deal Detail'!A2943:A12893,A2933)</f>
        <v>0</v>
      </c>
    </row>
    <row r="2934" spans="2:2" x14ac:dyDescent="0.25">
      <c r="B2934">
        <f>COUNTIF('Deal Detail'!A2944:A12894,A2934)</f>
        <v>0</v>
      </c>
    </row>
    <row r="2935" spans="2:2" x14ac:dyDescent="0.25">
      <c r="B2935">
        <f>COUNTIF('Deal Detail'!A2945:A12895,A2935)</f>
        <v>0</v>
      </c>
    </row>
    <row r="2936" spans="2:2" x14ac:dyDescent="0.25">
      <c r="B2936">
        <f>COUNTIF('Deal Detail'!A2946:A12896,A2936)</f>
        <v>0</v>
      </c>
    </row>
    <row r="2937" spans="2:2" x14ac:dyDescent="0.25">
      <c r="B2937">
        <f>COUNTIF('Deal Detail'!A2947:A12897,A2937)</f>
        <v>0</v>
      </c>
    </row>
    <row r="2938" spans="2:2" x14ac:dyDescent="0.25">
      <c r="B2938">
        <f>COUNTIF('Deal Detail'!A2948:A12898,A2938)</f>
        <v>0</v>
      </c>
    </row>
    <row r="2939" spans="2:2" x14ac:dyDescent="0.25">
      <c r="B2939">
        <f>COUNTIF('Deal Detail'!A2949:A12899,A2939)</f>
        <v>0</v>
      </c>
    </row>
    <row r="2940" spans="2:2" x14ac:dyDescent="0.25">
      <c r="B2940">
        <f>COUNTIF('Deal Detail'!A2950:A12900,A2940)</f>
        <v>0</v>
      </c>
    </row>
    <row r="2941" spans="2:2" x14ac:dyDescent="0.25">
      <c r="B2941">
        <f>COUNTIF('Deal Detail'!A2951:A12901,A2941)</f>
        <v>0</v>
      </c>
    </row>
    <row r="2942" spans="2:2" x14ac:dyDescent="0.25">
      <c r="B2942">
        <f>COUNTIF('Deal Detail'!A2952:A12902,A2942)</f>
        <v>0</v>
      </c>
    </row>
    <row r="2943" spans="2:2" x14ac:dyDescent="0.25">
      <c r="B2943">
        <f>COUNTIF('Deal Detail'!A2953:A12903,A2943)</f>
        <v>0</v>
      </c>
    </row>
    <row r="2944" spans="2:2" x14ac:dyDescent="0.25">
      <c r="B2944">
        <f>COUNTIF('Deal Detail'!A2954:A12904,A2944)</f>
        <v>0</v>
      </c>
    </row>
    <row r="2945" spans="2:2" x14ac:dyDescent="0.25">
      <c r="B2945">
        <f>COUNTIF('Deal Detail'!A2955:A12905,A2945)</f>
        <v>0</v>
      </c>
    </row>
    <row r="2946" spans="2:2" x14ac:dyDescent="0.25">
      <c r="B2946">
        <f>COUNTIF('Deal Detail'!A2956:A12906,A2946)</f>
        <v>0</v>
      </c>
    </row>
    <row r="2947" spans="2:2" x14ac:dyDescent="0.25">
      <c r="B2947">
        <f>COUNTIF('Deal Detail'!A2957:A12907,A2947)</f>
        <v>0</v>
      </c>
    </row>
    <row r="2948" spans="2:2" x14ac:dyDescent="0.25">
      <c r="B2948">
        <f>COUNTIF('Deal Detail'!A2958:A12908,A2948)</f>
        <v>0</v>
      </c>
    </row>
    <row r="2949" spans="2:2" x14ac:dyDescent="0.25">
      <c r="B2949">
        <f>COUNTIF('Deal Detail'!A2959:A12909,A2949)</f>
        <v>0</v>
      </c>
    </row>
    <row r="2950" spans="2:2" x14ac:dyDescent="0.25">
      <c r="B2950">
        <f>COUNTIF('Deal Detail'!A2960:A12910,A2950)</f>
        <v>0</v>
      </c>
    </row>
    <row r="2951" spans="2:2" x14ac:dyDescent="0.25">
      <c r="B2951">
        <f>COUNTIF('Deal Detail'!A2961:A12911,A2951)</f>
        <v>0</v>
      </c>
    </row>
    <row r="2952" spans="2:2" x14ac:dyDescent="0.25">
      <c r="B2952">
        <f>COUNTIF('Deal Detail'!A2962:A12912,A2952)</f>
        <v>0</v>
      </c>
    </row>
    <row r="2953" spans="2:2" x14ac:dyDescent="0.25">
      <c r="B2953">
        <f>COUNTIF('Deal Detail'!A2963:A12913,A2953)</f>
        <v>0</v>
      </c>
    </row>
    <row r="2954" spans="2:2" x14ac:dyDescent="0.25">
      <c r="B2954">
        <f>COUNTIF('Deal Detail'!A2964:A12914,A2954)</f>
        <v>0</v>
      </c>
    </row>
    <row r="2955" spans="2:2" x14ac:dyDescent="0.25">
      <c r="B2955">
        <f>COUNTIF('Deal Detail'!A2965:A12915,A2955)</f>
        <v>0</v>
      </c>
    </row>
    <row r="2956" spans="2:2" x14ac:dyDescent="0.25">
      <c r="B2956">
        <f>COUNTIF('Deal Detail'!A2966:A12916,A2956)</f>
        <v>0</v>
      </c>
    </row>
    <row r="2957" spans="2:2" x14ac:dyDescent="0.25">
      <c r="B2957">
        <f>COUNTIF('Deal Detail'!A2967:A12917,A2957)</f>
        <v>0</v>
      </c>
    </row>
    <row r="2958" spans="2:2" x14ac:dyDescent="0.25">
      <c r="B2958">
        <f>COUNTIF('Deal Detail'!A2968:A12918,A2958)</f>
        <v>0</v>
      </c>
    </row>
    <row r="2959" spans="2:2" x14ac:dyDescent="0.25">
      <c r="B2959">
        <f>COUNTIF('Deal Detail'!A2969:A12919,A2959)</f>
        <v>0</v>
      </c>
    </row>
    <row r="2960" spans="2:2" x14ac:dyDescent="0.25">
      <c r="B2960">
        <f>COUNTIF('Deal Detail'!A2970:A12920,A2960)</f>
        <v>0</v>
      </c>
    </row>
    <row r="2961" spans="2:2" x14ac:dyDescent="0.25">
      <c r="B2961">
        <f>COUNTIF('Deal Detail'!A2971:A12921,A2961)</f>
        <v>0</v>
      </c>
    </row>
    <row r="2962" spans="2:2" x14ac:dyDescent="0.25">
      <c r="B2962">
        <f>COUNTIF('Deal Detail'!A2972:A12922,A2962)</f>
        <v>0</v>
      </c>
    </row>
    <row r="2963" spans="2:2" x14ac:dyDescent="0.25">
      <c r="B2963">
        <f>COUNTIF('Deal Detail'!A2973:A12923,A2963)</f>
        <v>0</v>
      </c>
    </row>
    <row r="2964" spans="2:2" x14ac:dyDescent="0.25">
      <c r="B2964">
        <f>COUNTIF('Deal Detail'!A2974:A12924,A2964)</f>
        <v>0</v>
      </c>
    </row>
    <row r="2965" spans="2:2" x14ac:dyDescent="0.25">
      <c r="B2965">
        <f>COUNTIF('Deal Detail'!A2975:A12925,A2965)</f>
        <v>0</v>
      </c>
    </row>
    <row r="2966" spans="2:2" x14ac:dyDescent="0.25">
      <c r="B2966">
        <f>COUNTIF('Deal Detail'!A2976:A12926,A2966)</f>
        <v>0</v>
      </c>
    </row>
    <row r="2967" spans="2:2" x14ac:dyDescent="0.25">
      <c r="B2967">
        <f>COUNTIF('Deal Detail'!A2977:A12927,A2967)</f>
        <v>0</v>
      </c>
    </row>
    <row r="2968" spans="2:2" x14ac:dyDescent="0.25">
      <c r="B2968">
        <f>COUNTIF('Deal Detail'!A2978:A12928,A2968)</f>
        <v>0</v>
      </c>
    </row>
    <row r="2969" spans="2:2" x14ac:dyDescent="0.25">
      <c r="B2969">
        <f>COUNTIF('Deal Detail'!A2979:A12929,A2969)</f>
        <v>0</v>
      </c>
    </row>
    <row r="2970" spans="2:2" x14ac:dyDescent="0.25">
      <c r="B2970">
        <f>COUNTIF('Deal Detail'!A2980:A12930,A2970)</f>
        <v>0</v>
      </c>
    </row>
    <row r="2971" spans="2:2" x14ac:dyDescent="0.25">
      <c r="B2971">
        <f>COUNTIF('Deal Detail'!A2981:A12931,A2971)</f>
        <v>0</v>
      </c>
    </row>
    <row r="2972" spans="2:2" x14ac:dyDescent="0.25">
      <c r="B2972">
        <f>COUNTIF('Deal Detail'!A2982:A12932,A2972)</f>
        <v>0</v>
      </c>
    </row>
    <row r="2973" spans="2:2" x14ac:dyDescent="0.25">
      <c r="B2973">
        <f>COUNTIF('Deal Detail'!A2983:A12933,A2973)</f>
        <v>0</v>
      </c>
    </row>
    <row r="2974" spans="2:2" x14ac:dyDescent="0.25">
      <c r="B2974">
        <f>COUNTIF('Deal Detail'!A2984:A12934,A2974)</f>
        <v>0</v>
      </c>
    </row>
    <row r="2975" spans="2:2" x14ac:dyDescent="0.25">
      <c r="B2975">
        <f>COUNTIF('Deal Detail'!A2985:A12935,A2975)</f>
        <v>0</v>
      </c>
    </row>
    <row r="2976" spans="2:2" x14ac:dyDescent="0.25">
      <c r="B2976">
        <f>COUNTIF('Deal Detail'!A2986:A12936,A2976)</f>
        <v>0</v>
      </c>
    </row>
    <row r="2977" spans="2:2" x14ac:dyDescent="0.25">
      <c r="B2977">
        <f>COUNTIF('Deal Detail'!A2987:A12937,A2977)</f>
        <v>0</v>
      </c>
    </row>
    <row r="2978" spans="2:2" x14ac:dyDescent="0.25">
      <c r="B2978">
        <f>COUNTIF('Deal Detail'!A2988:A12938,A2978)</f>
        <v>0</v>
      </c>
    </row>
    <row r="2979" spans="2:2" x14ac:dyDescent="0.25">
      <c r="B2979">
        <f>COUNTIF('Deal Detail'!A2989:A12939,A2979)</f>
        <v>0</v>
      </c>
    </row>
    <row r="2980" spans="2:2" x14ac:dyDescent="0.25">
      <c r="B2980">
        <f>COUNTIF('Deal Detail'!A2990:A12940,A2980)</f>
        <v>0</v>
      </c>
    </row>
    <row r="2981" spans="2:2" x14ac:dyDescent="0.25">
      <c r="B2981">
        <f>COUNTIF('Deal Detail'!A2991:A12941,A2981)</f>
        <v>0</v>
      </c>
    </row>
    <row r="2982" spans="2:2" x14ac:dyDescent="0.25">
      <c r="B2982">
        <f>COUNTIF('Deal Detail'!A2992:A12942,A2982)</f>
        <v>0</v>
      </c>
    </row>
    <row r="2983" spans="2:2" x14ac:dyDescent="0.25">
      <c r="B2983">
        <f>COUNTIF('Deal Detail'!A2993:A12943,A2983)</f>
        <v>0</v>
      </c>
    </row>
    <row r="2984" spans="2:2" x14ac:dyDescent="0.25">
      <c r="B2984">
        <f>COUNTIF('Deal Detail'!A2994:A12944,A2984)</f>
        <v>0</v>
      </c>
    </row>
    <row r="2985" spans="2:2" x14ac:dyDescent="0.25">
      <c r="B2985">
        <f>COUNTIF('Deal Detail'!A2995:A12945,A2985)</f>
        <v>0</v>
      </c>
    </row>
    <row r="2986" spans="2:2" x14ac:dyDescent="0.25">
      <c r="B2986">
        <f>COUNTIF('Deal Detail'!A2996:A12946,A2986)</f>
        <v>0</v>
      </c>
    </row>
    <row r="2987" spans="2:2" x14ac:dyDescent="0.25">
      <c r="B2987">
        <f>COUNTIF('Deal Detail'!A2997:A12947,A2987)</f>
        <v>0</v>
      </c>
    </row>
    <row r="2988" spans="2:2" x14ac:dyDescent="0.25">
      <c r="B2988">
        <f>COUNTIF('Deal Detail'!A2998:A12948,A2988)</f>
        <v>0</v>
      </c>
    </row>
    <row r="2989" spans="2:2" x14ac:dyDescent="0.25">
      <c r="B2989">
        <f>COUNTIF('Deal Detail'!A2999:A12949,A2989)</f>
        <v>0</v>
      </c>
    </row>
    <row r="2990" spans="2:2" x14ac:dyDescent="0.25">
      <c r="B2990">
        <f>COUNTIF('Deal Detail'!A3000:A12950,A2990)</f>
        <v>0</v>
      </c>
    </row>
    <row r="2991" spans="2:2" x14ac:dyDescent="0.25">
      <c r="B2991">
        <f>COUNTIF('Deal Detail'!A3001:A12951,A2991)</f>
        <v>0</v>
      </c>
    </row>
    <row r="2992" spans="2:2" x14ac:dyDescent="0.25">
      <c r="B2992">
        <f>COUNTIF('Deal Detail'!A3002:A12952,A2992)</f>
        <v>0</v>
      </c>
    </row>
    <row r="2993" spans="2:2" x14ac:dyDescent="0.25">
      <c r="B2993">
        <f>COUNTIF('Deal Detail'!A3003:A12953,A2993)</f>
        <v>0</v>
      </c>
    </row>
    <row r="2994" spans="2:2" x14ac:dyDescent="0.25">
      <c r="B2994">
        <f>COUNTIF('Deal Detail'!A3004:A12954,A2994)</f>
        <v>0</v>
      </c>
    </row>
    <row r="2995" spans="2:2" x14ac:dyDescent="0.25">
      <c r="B2995">
        <f>COUNTIF('Deal Detail'!A3005:A12955,A2995)</f>
        <v>0</v>
      </c>
    </row>
    <row r="2996" spans="2:2" x14ac:dyDescent="0.25">
      <c r="B2996">
        <f>COUNTIF('Deal Detail'!A3006:A12956,A2996)</f>
        <v>0</v>
      </c>
    </row>
    <row r="2997" spans="2:2" x14ac:dyDescent="0.25">
      <c r="B2997">
        <f>COUNTIF('Deal Detail'!A3007:A12957,A2997)</f>
        <v>0</v>
      </c>
    </row>
    <row r="2998" spans="2:2" x14ac:dyDescent="0.25">
      <c r="B2998">
        <f>COUNTIF('Deal Detail'!A3008:A12958,A2998)</f>
        <v>0</v>
      </c>
    </row>
    <row r="2999" spans="2:2" x14ac:dyDescent="0.25">
      <c r="B2999">
        <f>COUNTIF('Deal Detail'!A3009:A12959,A2999)</f>
        <v>0</v>
      </c>
    </row>
    <row r="3000" spans="2:2" x14ac:dyDescent="0.25">
      <c r="B3000">
        <f>COUNTIF('Deal Detail'!A3010:A12960,A3000)</f>
        <v>0</v>
      </c>
    </row>
    <row r="3001" spans="2:2" x14ac:dyDescent="0.25">
      <c r="B3001">
        <f>COUNTIF('Deal Detail'!A3011:A12961,A3001)</f>
        <v>0</v>
      </c>
    </row>
    <row r="3002" spans="2:2" x14ac:dyDescent="0.25">
      <c r="B3002">
        <f>COUNTIF('Deal Detail'!A3012:A12962,A3002)</f>
        <v>0</v>
      </c>
    </row>
    <row r="3003" spans="2:2" x14ac:dyDescent="0.25">
      <c r="B3003">
        <f>COUNTIF('Deal Detail'!A3013:A12963,A3003)</f>
        <v>0</v>
      </c>
    </row>
    <row r="3004" spans="2:2" x14ac:dyDescent="0.25">
      <c r="B3004">
        <f>COUNTIF('Deal Detail'!A3014:A12964,A3004)</f>
        <v>0</v>
      </c>
    </row>
    <row r="3005" spans="2:2" x14ac:dyDescent="0.25">
      <c r="B3005">
        <f>COUNTIF('Deal Detail'!A3015:A12965,A3005)</f>
        <v>0</v>
      </c>
    </row>
    <row r="3006" spans="2:2" x14ac:dyDescent="0.25">
      <c r="B3006">
        <f>COUNTIF('Deal Detail'!A3016:A12966,A3006)</f>
        <v>0</v>
      </c>
    </row>
    <row r="3007" spans="2:2" x14ac:dyDescent="0.25">
      <c r="B3007">
        <f>COUNTIF('Deal Detail'!A3017:A12967,A3007)</f>
        <v>0</v>
      </c>
    </row>
    <row r="3008" spans="2:2" x14ac:dyDescent="0.25">
      <c r="B3008">
        <f>COUNTIF('Deal Detail'!A3018:A12968,A3008)</f>
        <v>0</v>
      </c>
    </row>
    <row r="3009" spans="2:2" x14ac:dyDescent="0.25">
      <c r="B3009">
        <f>COUNTIF('Deal Detail'!A3019:A12969,A3009)</f>
        <v>0</v>
      </c>
    </row>
    <row r="3010" spans="2:2" x14ac:dyDescent="0.25">
      <c r="B3010">
        <f>COUNTIF('Deal Detail'!A3020:A12970,A3010)</f>
        <v>0</v>
      </c>
    </row>
    <row r="3011" spans="2:2" x14ac:dyDescent="0.25">
      <c r="B3011">
        <f>COUNTIF('Deal Detail'!A3021:A12971,A3011)</f>
        <v>0</v>
      </c>
    </row>
    <row r="3012" spans="2:2" x14ac:dyDescent="0.25">
      <c r="B3012">
        <f>COUNTIF('Deal Detail'!A3022:A12972,A3012)</f>
        <v>0</v>
      </c>
    </row>
    <row r="3013" spans="2:2" x14ac:dyDescent="0.25">
      <c r="B3013">
        <f>COUNTIF('Deal Detail'!A3023:A12973,A3013)</f>
        <v>0</v>
      </c>
    </row>
    <row r="3014" spans="2:2" x14ac:dyDescent="0.25">
      <c r="B3014">
        <f>COUNTIF('Deal Detail'!A3024:A12974,A3014)</f>
        <v>0</v>
      </c>
    </row>
    <row r="3015" spans="2:2" x14ac:dyDescent="0.25">
      <c r="B3015">
        <f>COUNTIF('Deal Detail'!A3025:A12975,A3015)</f>
        <v>0</v>
      </c>
    </row>
    <row r="3016" spans="2:2" x14ac:dyDescent="0.25">
      <c r="B3016">
        <f>COUNTIF('Deal Detail'!A3026:A12976,A3016)</f>
        <v>0</v>
      </c>
    </row>
    <row r="3017" spans="2:2" x14ac:dyDescent="0.25">
      <c r="B3017">
        <f>COUNTIF('Deal Detail'!A3027:A12977,A3017)</f>
        <v>0</v>
      </c>
    </row>
    <row r="3018" spans="2:2" x14ac:dyDescent="0.25">
      <c r="B3018">
        <f>COUNTIF('Deal Detail'!A3028:A12978,A3018)</f>
        <v>0</v>
      </c>
    </row>
    <row r="3019" spans="2:2" x14ac:dyDescent="0.25">
      <c r="B3019">
        <f>COUNTIF('Deal Detail'!A3029:A12979,A3019)</f>
        <v>0</v>
      </c>
    </row>
    <row r="3020" spans="2:2" x14ac:dyDescent="0.25">
      <c r="B3020">
        <f>COUNTIF('Deal Detail'!A3030:A12980,A3020)</f>
        <v>0</v>
      </c>
    </row>
    <row r="3021" spans="2:2" x14ac:dyDescent="0.25">
      <c r="B3021">
        <f>COUNTIF('Deal Detail'!A3031:A12981,A3021)</f>
        <v>0</v>
      </c>
    </row>
    <row r="3022" spans="2:2" x14ac:dyDescent="0.25">
      <c r="B3022">
        <f>COUNTIF('Deal Detail'!A3032:A12982,A3022)</f>
        <v>0</v>
      </c>
    </row>
    <row r="3023" spans="2:2" x14ac:dyDescent="0.25">
      <c r="B3023">
        <f>COUNTIF('Deal Detail'!A3033:A12983,A3023)</f>
        <v>0</v>
      </c>
    </row>
    <row r="3024" spans="2:2" x14ac:dyDescent="0.25">
      <c r="B3024">
        <f>COUNTIF('Deal Detail'!A3034:A12984,A3024)</f>
        <v>0</v>
      </c>
    </row>
    <row r="3025" spans="2:2" x14ac:dyDescent="0.25">
      <c r="B3025">
        <f>COUNTIF('Deal Detail'!A3035:A12985,A3025)</f>
        <v>0</v>
      </c>
    </row>
    <row r="3026" spans="2:2" x14ac:dyDescent="0.25">
      <c r="B3026">
        <f>COUNTIF('Deal Detail'!A3036:A12986,A3026)</f>
        <v>0</v>
      </c>
    </row>
    <row r="3027" spans="2:2" x14ac:dyDescent="0.25">
      <c r="B3027">
        <f>COUNTIF('Deal Detail'!A3037:A12987,A3027)</f>
        <v>0</v>
      </c>
    </row>
    <row r="3028" spans="2:2" x14ac:dyDescent="0.25">
      <c r="B3028">
        <f>COUNTIF('Deal Detail'!A3038:A12988,A3028)</f>
        <v>0</v>
      </c>
    </row>
    <row r="3029" spans="2:2" x14ac:dyDescent="0.25">
      <c r="B3029">
        <f>COUNTIF('Deal Detail'!A3039:A12989,A3029)</f>
        <v>0</v>
      </c>
    </row>
    <row r="3030" spans="2:2" x14ac:dyDescent="0.25">
      <c r="B3030">
        <f>COUNTIF('Deal Detail'!A3040:A12990,A3030)</f>
        <v>0</v>
      </c>
    </row>
    <row r="3031" spans="2:2" x14ac:dyDescent="0.25">
      <c r="B3031">
        <f>COUNTIF('Deal Detail'!A3041:A12991,A3031)</f>
        <v>0</v>
      </c>
    </row>
    <row r="3032" spans="2:2" x14ac:dyDescent="0.25">
      <c r="B3032">
        <f>COUNTIF('Deal Detail'!A3042:A12992,A3032)</f>
        <v>0</v>
      </c>
    </row>
    <row r="3033" spans="2:2" x14ac:dyDescent="0.25">
      <c r="B3033">
        <f>COUNTIF('Deal Detail'!A3043:A12993,A3033)</f>
        <v>0</v>
      </c>
    </row>
    <row r="3034" spans="2:2" x14ac:dyDescent="0.25">
      <c r="B3034">
        <f>COUNTIF('Deal Detail'!A3044:A12994,A3034)</f>
        <v>0</v>
      </c>
    </row>
    <row r="3035" spans="2:2" x14ac:dyDescent="0.25">
      <c r="B3035">
        <f>COUNTIF('Deal Detail'!A3045:A12995,A3035)</f>
        <v>0</v>
      </c>
    </row>
    <row r="3036" spans="2:2" x14ac:dyDescent="0.25">
      <c r="B3036">
        <f>COUNTIF('Deal Detail'!A3046:A12996,A3036)</f>
        <v>0</v>
      </c>
    </row>
    <row r="3037" spans="2:2" x14ac:dyDescent="0.25">
      <c r="B3037">
        <f>COUNTIF('Deal Detail'!A3047:A12997,A3037)</f>
        <v>0</v>
      </c>
    </row>
    <row r="3038" spans="2:2" x14ac:dyDescent="0.25">
      <c r="B3038">
        <f>COUNTIF('Deal Detail'!A3048:A12998,A3038)</f>
        <v>0</v>
      </c>
    </row>
    <row r="3039" spans="2:2" x14ac:dyDescent="0.25">
      <c r="B3039">
        <f>COUNTIF('Deal Detail'!A3049:A12999,A3039)</f>
        <v>0</v>
      </c>
    </row>
    <row r="3040" spans="2:2" x14ac:dyDescent="0.25">
      <c r="B3040">
        <f>COUNTIF('Deal Detail'!A3050:A13000,A3040)</f>
        <v>0</v>
      </c>
    </row>
    <row r="3041" spans="2:2" x14ac:dyDescent="0.25">
      <c r="B3041">
        <f>COUNTIF('Deal Detail'!A3051:A13001,A3041)</f>
        <v>0</v>
      </c>
    </row>
    <row r="3042" spans="2:2" x14ac:dyDescent="0.25">
      <c r="B3042">
        <f>COUNTIF('Deal Detail'!A3052:A13002,A3042)</f>
        <v>0</v>
      </c>
    </row>
    <row r="3043" spans="2:2" x14ac:dyDescent="0.25">
      <c r="B3043">
        <f>COUNTIF('Deal Detail'!A3053:A13003,A3043)</f>
        <v>0</v>
      </c>
    </row>
    <row r="3044" spans="2:2" x14ac:dyDescent="0.25">
      <c r="B3044">
        <f>COUNTIF('Deal Detail'!A3054:A13004,A3044)</f>
        <v>0</v>
      </c>
    </row>
    <row r="3045" spans="2:2" x14ac:dyDescent="0.25">
      <c r="B3045">
        <f>COUNTIF('Deal Detail'!A3055:A13005,A3045)</f>
        <v>0</v>
      </c>
    </row>
    <row r="3046" spans="2:2" x14ac:dyDescent="0.25">
      <c r="B3046">
        <f>COUNTIF('Deal Detail'!A3056:A13006,A3046)</f>
        <v>0</v>
      </c>
    </row>
    <row r="3047" spans="2:2" x14ac:dyDescent="0.25">
      <c r="B3047">
        <f>COUNTIF('Deal Detail'!A3057:A13007,A3047)</f>
        <v>0</v>
      </c>
    </row>
    <row r="3048" spans="2:2" x14ac:dyDescent="0.25">
      <c r="B3048">
        <f>COUNTIF('Deal Detail'!A3058:A13008,A3048)</f>
        <v>0</v>
      </c>
    </row>
    <row r="3049" spans="2:2" x14ac:dyDescent="0.25">
      <c r="B3049">
        <f>COUNTIF('Deal Detail'!A3059:A13009,A3049)</f>
        <v>0</v>
      </c>
    </row>
    <row r="3050" spans="2:2" x14ac:dyDescent="0.25">
      <c r="B3050">
        <f>COUNTIF('Deal Detail'!A3060:A13010,A3050)</f>
        <v>0</v>
      </c>
    </row>
    <row r="3051" spans="2:2" x14ac:dyDescent="0.25">
      <c r="B3051">
        <f>COUNTIF('Deal Detail'!A3061:A13011,A3051)</f>
        <v>0</v>
      </c>
    </row>
    <row r="3052" spans="2:2" x14ac:dyDescent="0.25">
      <c r="B3052">
        <f>COUNTIF('Deal Detail'!A3062:A13012,A3052)</f>
        <v>0</v>
      </c>
    </row>
    <row r="3053" spans="2:2" x14ac:dyDescent="0.25">
      <c r="B3053">
        <f>COUNTIF('Deal Detail'!A3063:A13013,A3053)</f>
        <v>0</v>
      </c>
    </row>
    <row r="3054" spans="2:2" x14ac:dyDescent="0.25">
      <c r="B3054">
        <f>COUNTIF('Deal Detail'!A3064:A13014,A3054)</f>
        <v>0</v>
      </c>
    </row>
    <row r="3055" spans="2:2" x14ac:dyDescent="0.25">
      <c r="B3055">
        <f>COUNTIF('Deal Detail'!A3065:A13015,A3055)</f>
        <v>0</v>
      </c>
    </row>
    <row r="3056" spans="2:2" x14ac:dyDescent="0.25">
      <c r="B3056">
        <f>COUNTIF('Deal Detail'!A3066:A13016,A3056)</f>
        <v>0</v>
      </c>
    </row>
    <row r="3057" spans="2:2" x14ac:dyDescent="0.25">
      <c r="B3057">
        <f>COUNTIF('Deal Detail'!A3067:A13017,A3057)</f>
        <v>0</v>
      </c>
    </row>
    <row r="3058" spans="2:2" x14ac:dyDescent="0.25">
      <c r="B3058">
        <f>COUNTIF('Deal Detail'!A3068:A13018,A3058)</f>
        <v>0</v>
      </c>
    </row>
    <row r="3059" spans="2:2" x14ac:dyDescent="0.25">
      <c r="B3059">
        <f>COUNTIF('Deal Detail'!A3069:A13019,A3059)</f>
        <v>0</v>
      </c>
    </row>
    <row r="3060" spans="2:2" x14ac:dyDescent="0.25">
      <c r="B3060">
        <f>COUNTIF('Deal Detail'!A3070:A13020,A3060)</f>
        <v>0</v>
      </c>
    </row>
    <row r="3061" spans="2:2" x14ac:dyDescent="0.25">
      <c r="B3061">
        <f>COUNTIF('Deal Detail'!A3071:A13021,A3061)</f>
        <v>0</v>
      </c>
    </row>
    <row r="3062" spans="2:2" x14ac:dyDescent="0.25">
      <c r="B3062">
        <f>COUNTIF('Deal Detail'!A3072:A13022,A3062)</f>
        <v>0</v>
      </c>
    </row>
    <row r="3063" spans="2:2" x14ac:dyDescent="0.25">
      <c r="B3063">
        <f>COUNTIF('Deal Detail'!A3073:A13023,A3063)</f>
        <v>0</v>
      </c>
    </row>
    <row r="3064" spans="2:2" x14ac:dyDescent="0.25">
      <c r="B3064">
        <f>COUNTIF('Deal Detail'!A3074:A13024,A3064)</f>
        <v>0</v>
      </c>
    </row>
    <row r="3065" spans="2:2" x14ac:dyDescent="0.25">
      <c r="B3065">
        <f>COUNTIF('Deal Detail'!A3075:A13025,A3065)</f>
        <v>0</v>
      </c>
    </row>
    <row r="3066" spans="2:2" x14ac:dyDescent="0.25">
      <c r="B3066">
        <f>COUNTIF('Deal Detail'!A3076:A13026,A3066)</f>
        <v>0</v>
      </c>
    </row>
    <row r="3067" spans="2:2" x14ac:dyDescent="0.25">
      <c r="B3067">
        <f>COUNTIF('Deal Detail'!A3077:A13027,A3067)</f>
        <v>0</v>
      </c>
    </row>
    <row r="3068" spans="2:2" x14ac:dyDescent="0.25">
      <c r="B3068">
        <f>COUNTIF('Deal Detail'!A3078:A13028,A3068)</f>
        <v>0</v>
      </c>
    </row>
    <row r="3069" spans="2:2" x14ac:dyDescent="0.25">
      <c r="B3069">
        <f>COUNTIF('Deal Detail'!A3079:A13029,A3069)</f>
        <v>0</v>
      </c>
    </row>
    <row r="3070" spans="2:2" x14ac:dyDescent="0.25">
      <c r="B3070">
        <f>COUNTIF('Deal Detail'!A3080:A13030,A3070)</f>
        <v>0</v>
      </c>
    </row>
    <row r="3071" spans="2:2" x14ac:dyDescent="0.25">
      <c r="B3071">
        <f>COUNTIF('Deal Detail'!A3081:A13031,A3071)</f>
        <v>0</v>
      </c>
    </row>
    <row r="3072" spans="2:2" x14ac:dyDescent="0.25">
      <c r="B3072">
        <f>COUNTIF('Deal Detail'!A3082:A13032,A3072)</f>
        <v>0</v>
      </c>
    </row>
    <row r="3073" spans="2:2" x14ac:dyDescent="0.25">
      <c r="B3073">
        <f>COUNTIF('Deal Detail'!A3083:A13033,A3073)</f>
        <v>0</v>
      </c>
    </row>
    <row r="3074" spans="2:2" x14ac:dyDescent="0.25">
      <c r="B3074">
        <f>COUNTIF('Deal Detail'!A3084:A13034,A3074)</f>
        <v>0</v>
      </c>
    </row>
    <row r="3075" spans="2:2" x14ac:dyDescent="0.25">
      <c r="B3075">
        <f>COUNTIF('Deal Detail'!A3085:A13035,A3075)</f>
        <v>0</v>
      </c>
    </row>
    <row r="3076" spans="2:2" x14ac:dyDescent="0.25">
      <c r="B3076">
        <f>COUNTIF('Deal Detail'!A3086:A13036,A3076)</f>
        <v>0</v>
      </c>
    </row>
    <row r="3077" spans="2:2" x14ac:dyDescent="0.25">
      <c r="B3077">
        <f>COUNTIF('Deal Detail'!A3087:A13037,A3077)</f>
        <v>0</v>
      </c>
    </row>
    <row r="3078" spans="2:2" x14ac:dyDescent="0.25">
      <c r="B3078">
        <f>COUNTIF('Deal Detail'!A3088:A13038,A3078)</f>
        <v>0</v>
      </c>
    </row>
    <row r="3079" spans="2:2" x14ac:dyDescent="0.25">
      <c r="B3079">
        <f>COUNTIF('Deal Detail'!A3089:A13039,A3079)</f>
        <v>0</v>
      </c>
    </row>
    <row r="3080" spans="2:2" x14ac:dyDescent="0.25">
      <c r="B3080">
        <f>COUNTIF('Deal Detail'!A3090:A13040,A3080)</f>
        <v>0</v>
      </c>
    </row>
    <row r="3081" spans="2:2" x14ac:dyDescent="0.25">
      <c r="B3081">
        <f>COUNTIF('Deal Detail'!A3091:A13041,A3081)</f>
        <v>0</v>
      </c>
    </row>
    <row r="3082" spans="2:2" x14ac:dyDescent="0.25">
      <c r="B3082">
        <f>COUNTIF('Deal Detail'!A3092:A13042,A3082)</f>
        <v>0</v>
      </c>
    </row>
    <row r="3083" spans="2:2" x14ac:dyDescent="0.25">
      <c r="B3083">
        <f>COUNTIF('Deal Detail'!A3093:A13043,A3083)</f>
        <v>0</v>
      </c>
    </row>
    <row r="3084" spans="2:2" x14ac:dyDescent="0.25">
      <c r="B3084">
        <f>COUNTIF('Deal Detail'!A3094:A13044,A3084)</f>
        <v>0</v>
      </c>
    </row>
    <row r="3085" spans="2:2" x14ac:dyDescent="0.25">
      <c r="B3085">
        <f>COUNTIF('Deal Detail'!A3095:A13045,A3085)</f>
        <v>0</v>
      </c>
    </row>
    <row r="3086" spans="2:2" x14ac:dyDescent="0.25">
      <c r="B3086">
        <f>COUNTIF('Deal Detail'!A3096:A13046,A3086)</f>
        <v>0</v>
      </c>
    </row>
    <row r="3087" spans="2:2" x14ac:dyDescent="0.25">
      <c r="B3087">
        <f>COUNTIF('Deal Detail'!A3097:A13047,A3087)</f>
        <v>0</v>
      </c>
    </row>
    <row r="3088" spans="2:2" x14ac:dyDescent="0.25">
      <c r="B3088">
        <f>COUNTIF('Deal Detail'!A3098:A13048,A3088)</f>
        <v>0</v>
      </c>
    </row>
    <row r="3089" spans="2:2" x14ac:dyDescent="0.25">
      <c r="B3089">
        <f>COUNTIF('Deal Detail'!A3099:A13049,A3089)</f>
        <v>0</v>
      </c>
    </row>
    <row r="3090" spans="2:2" x14ac:dyDescent="0.25">
      <c r="B3090">
        <f>COUNTIF('Deal Detail'!A3100:A13050,A3090)</f>
        <v>0</v>
      </c>
    </row>
    <row r="3091" spans="2:2" x14ac:dyDescent="0.25">
      <c r="B3091">
        <f>COUNTIF('Deal Detail'!A3101:A13051,A3091)</f>
        <v>0</v>
      </c>
    </row>
    <row r="3092" spans="2:2" x14ac:dyDescent="0.25">
      <c r="B3092">
        <f>COUNTIF('Deal Detail'!A3102:A13052,A3092)</f>
        <v>0</v>
      </c>
    </row>
    <row r="3093" spans="2:2" x14ac:dyDescent="0.25">
      <c r="B3093">
        <f>COUNTIF('Deal Detail'!A3103:A13053,A3093)</f>
        <v>0</v>
      </c>
    </row>
    <row r="3094" spans="2:2" x14ac:dyDescent="0.25">
      <c r="B3094">
        <f>COUNTIF('Deal Detail'!A3104:A13054,A3094)</f>
        <v>0</v>
      </c>
    </row>
    <row r="3095" spans="2:2" x14ac:dyDescent="0.25">
      <c r="B3095">
        <f>COUNTIF('Deal Detail'!A3105:A13055,A3095)</f>
        <v>0</v>
      </c>
    </row>
    <row r="3096" spans="2:2" x14ac:dyDescent="0.25">
      <c r="B3096">
        <f>COUNTIF('Deal Detail'!A3106:A13056,A3096)</f>
        <v>0</v>
      </c>
    </row>
    <row r="3097" spans="2:2" x14ac:dyDescent="0.25">
      <c r="B3097">
        <f>COUNTIF('Deal Detail'!A3107:A13057,A3097)</f>
        <v>0</v>
      </c>
    </row>
    <row r="3098" spans="2:2" x14ac:dyDescent="0.25">
      <c r="B3098">
        <f>COUNTIF('Deal Detail'!A3108:A13058,A3098)</f>
        <v>0</v>
      </c>
    </row>
    <row r="3099" spans="2:2" x14ac:dyDescent="0.25">
      <c r="B3099">
        <f>COUNTIF('Deal Detail'!A3109:A13059,A3099)</f>
        <v>0</v>
      </c>
    </row>
    <row r="3100" spans="2:2" x14ac:dyDescent="0.25">
      <c r="B3100">
        <f>COUNTIF('Deal Detail'!A3110:A13060,A3100)</f>
        <v>0</v>
      </c>
    </row>
    <row r="3101" spans="2:2" x14ac:dyDescent="0.25">
      <c r="B3101">
        <f>COUNTIF('Deal Detail'!A3111:A13061,A3101)</f>
        <v>0</v>
      </c>
    </row>
    <row r="3102" spans="2:2" x14ac:dyDescent="0.25">
      <c r="B3102">
        <f>COUNTIF('Deal Detail'!A3112:A13062,A3102)</f>
        <v>0</v>
      </c>
    </row>
    <row r="3103" spans="2:2" x14ac:dyDescent="0.25">
      <c r="B3103">
        <f>COUNTIF('Deal Detail'!A3113:A13063,A3103)</f>
        <v>0</v>
      </c>
    </row>
    <row r="3104" spans="2:2" x14ac:dyDescent="0.25">
      <c r="B3104">
        <f>COUNTIF('Deal Detail'!A3114:A13064,A3104)</f>
        <v>0</v>
      </c>
    </row>
    <row r="3105" spans="2:2" x14ac:dyDescent="0.25">
      <c r="B3105">
        <f>COUNTIF('Deal Detail'!A3115:A13065,A3105)</f>
        <v>0</v>
      </c>
    </row>
    <row r="3106" spans="2:2" x14ac:dyDescent="0.25">
      <c r="B3106">
        <f>COUNTIF('Deal Detail'!A3116:A13066,A3106)</f>
        <v>0</v>
      </c>
    </row>
    <row r="3107" spans="2:2" x14ac:dyDescent="0.25">
      <c r="B3107">
        <f>COUNTIF('Deal Detail'!A3117:A13067,A3107)</f>
        <v>0</v>
      </c>
    </row>
    <row r="3108" spans="2:2" x14ac:dyDescent="0.25">
      <c r="B3108">
        <f>COUNTIF('Deal Detail'!A3118:A13068,A3108)</f>
        <v>0</v>
      </c>
    </row>
    <row r="3109" spans="2:2" x14ac:dyDescent="0.25">
      <c r="B3109">
        <f>COUNTIF('Deal Detail'!A3119:A13069,A3109)</f>
        <v>0</v>
      </c>
    </row>
    <row r="3110" spans="2:2" x14ac:dyDescent="0.25">
      <c r="B3110">
        <f>COUNTIF('Deal Detail'!A3120:A13070,A3110)</f>
        <v>0</v>
      </c>
    </row>
    <row r="3111" spans="2:2" x14ac:dyDescent="0.25">
      <c r="B3111">
        <f>COUNTIF('Deal Detail'!A3121:A13071,A3111)</f>
        <v>0</v>
      </c>
    </row>
    <row r="3112" spans="2:2" x14ac:dyDescent="0.25">
      <c r="B3112">
        <f>COUNTIF('Deal Detail'!A3122:A13072,A3112)</f>
        <v>0</v>
      </c>
    </row>
    <row r="3113" spans="2:2" x14ac:dyDescent="0.25">
      <c r="B3113">
        <f>COUNTIF('Deal Detail'!A3123:A13073,A3113)</f>
        <v>0</v>
      </c>
    </row>
    <row r="3114" spans="2:2" x14ac:dyDescent="0.25">
      <c r="B3114">
        <f>COUNTIF('Deal Detail'!A3124:A13074,A3114)</f>
        <v>0</v>
      </c>
    </row>
    <row r="3115" spans="2:2" x14ac:dyDescent="0.25">
      <c r="B3115">
        <f>COUNTIF('Deal Detail'!A3125:A13075,A3115)</f>
        <v>0</v>
      </c>
    </row>
    <row r="3116" spans="2:2" x14ac:dyDescent="0.25">
      <c r="B3116">
        <f>COUNTIF('Deal Detail'!A3126:A13076,A3116)</f>
        <v>0</v>
      </c>
    </row>
    <row r="3117" spans="2:2" x14ac:dyDescent="0.25">
      <c r="B3117">
        <f>COUNTIF('Deal Detail'!A3127:A13077,A3117)</f>
        <v>0</v>
      </c>
    </row>
    <row r="3118" spans="2:2" x14ac:dyDescent="0.25">
      <c r="B3118">
        <f>COUNTIF('Deal Detail'!A3128:A13078,A3118)</f>
        <v>0</v>
      </c>
    </row>
    <row r="3119" spans="2:2" x14ac:dyDescent="0.25">
      <c r="B3119">
        <f>COUNTIF('Deal Detail'!A3129:A13079,A3119)</f>
        <v>0</v>
      </c>
    </row>
    <row r="3120" spans="2:2" x14ac:dyDescent="0.25">
      <c r="B3120">
        <f>COUNTIF('Deal Detail'!A3130:A13080,A3120)</f>
        <v>0</v>
      </c>
    </row>
    <row r="3121" spans="2:2" x14ac:dyDescent="0.25">
      <c r="B3121">
        <f>COUNTIF('Deal Detail'!A3131:A13081,A3121)</f>
        <v>0</v>
      </c>
    </row>
    <row r="3122" spans="2:2" x14ac:dyDescent="0.25">
      <c r="B3122">
        <f>COUNTIF('Deal Detail'!A3132:A13082,A3122)</f>
        <v>0</v>
      </c>
    </row>
    <row r="3123" spans="2:2" x14ac:dyDescent="0.25">
      <c r="B3123">
        <f>COUNTIF('Deal Detail'!A3133:A13083,A3123)</f>
        <v>0</v>
      </c>
    </row>
    <row r="3124" spans="2:2" x14ac:dyDescent="0.25">
      <c r="B3124">
        <f>COUNTIF('Deal Detail'!A3134:A13084,A3124)</f>
        <v>0</v>
      </c>
    </row>
    <row r="3125" spans="2:2" x14ac:dyDescent="0.25">
      <c r="B3125">
        <f>COUNTIF('Deal Detail'!A3135:A13085,A3125)</f>
        <v>0</v>
      </c>
    </row>
    <row r="3126" spans="2:2" x14ac:dyDescent="0.25">
      <c r="B3126">
        <f>COUNTIF('Deal Detail'!A3136:A13086,A3126)</f>
        <v>0</v>
      </c>
    </row>
    <row r="3127" spans="2:2" x14ac:dyDescent="0.25">
      <c r="B3127">
        <f>COUNTIF('Deal Detail'!A3137:A13087,A3127)</f>
        <v>0</v>
      </c>
    </row>
    <row r="3128" spans="2:2" x14ac:dyDescent="0.25">
      <c r="B3128">
        <f>COUNTIF('Deal Detail'!A3138:A13088,A3128)</f>
        <v>0</v>
      </c>
    </row>
    <row r="3129" spans="2:2" x14ac:dyDescent="0.25">
      <c r="B3129">
        <f>COUNTIF('Deal Detail'!A3139:A13089,A3129)</f>
        <v>0</v>
      </c>
    </row>
    <row r="3130" spans="2:2" x14ac:dyDescent="0.25">
      <c r="B3130">
        <f>COUNTIF('Deal Detail'!A3140:A13090,A3130)</f>
        <v>0</v>
      </c>
    </row>
    <row r="3131" spans="2:2" x14ac:dyDescent="0.25">
      <c r="B3131">
        <f>COUNTIF('Deal Detail'!A3141:A13091,A3131)</f>
        <v>0</v>
      </c>
    </row>
    <row r="3132" spans="2:2" x14ac:dyDescent="0.25">
      <c r="B3132">
        <f>COUNTIF('Deal Detail'!A3142:A13092,A3132)</f>
        <v>0</v>
      </c>
    </row>
    <row r="3133" spans="2:2" x14ac:dyDescent="0.25">
      <c r="B3133">
        <f>COUNTIF('Deal Detail'!A3143:A13093,A3133)</f>
        <v>0</v>
      </c>
    </row>
    <row r="3134" spans="2:2" x14ac:dyDescent="0.25">
      <c r="B3134">
        <f>COUNTIF('Deal Detail'!A3144:A13094,A3134)</f>
        <v>0</v>
      </c>
    </row>
    <row r="3135" spans="2:2" x14ac:dyDescent="0.25">
      <c r="B3135">
        <f>COUNTIF('Deal Detail'!A3145:A13095,A3135)</f>
        <v>0</v>
      </c>
    </row>
    <row r="3136" spans="2:2" x14ac:dyDescent="0.25">
      <c r="B3136">
        <f>COUNTIF('Deal Detail'!A3146:A13096,A3136)</f>
        <v>0</v>
      </c>
    </row>
    <row r="3137" spans="2:2" x14ac:dyDescent="0.25">
      <c r="B3137">
        <f>COUNTIF('Deal Detail'!A3147:A13097,A3137)</f>
        <v>0</v>
      </c>
    </row>
    <row r="3138" spans="2:2" x14ac:dyDescent="0.25">
      <c r="B3138">
        <f>COUNTIF('Deal Detail'!A3148:A13098,A3138)</f>
        <v>0</v>
      </c>
    </row>
    <row r="3139" spans="2:2" x14ac:dyDescent="0.25">
      <c r="B3139">
        <f>COUNTIF('Deal Detail'!A3149:A13099,A3139)</f>
        <v>0</v>
      </c>
    </row>
    <row r="3140" spans="2:2" x14ac:dyDescent="0.25">
      <c r="B3140">
        <f>COUNTIF('Deal Detail'!A3150:A13100,A3140)</f>
        <v>0</v>
      </c>
    </row>
    <row r="3141" spans="2:2" x14ac:dyDescent="0.25">
      <c r="B3141">
        <f>COUNTIF('Deal Detail'!A3151:A13101,A3141)</f>
        <v>0</v>
      </c>
    </row>
    <row r="3142" spans="2:2" x14ac:dyDescent="0.25">
      <c r="B3142">
        <f>COUNTIF('Deal Detail'!A3152:A13102,A3142)</f>
        <v>0</v>
      </c>
    </row>
    <row r="3143" spans="2:2" x14ac:dyDescent="0.25">
      <c r="B3143">
        <f>COUNTIF('Deal Detail'!A3153:A13103,A3143)</f>
        <v>0</v>
      </c>
    </row>
    <row r="3144" spans="2:2" x14ac:dyDescent="0.25">
      <c r="B3144">
        <f>COUNTIF('Deal Detail'!A3154:A13104,A3144)</f>
        <v>0</v>
      </c>
    </row>
    <row r="3145" spans="2:2" x14ac:dyDescent="0.25">
      <c r="B3145">
        <f>COUNTIF('Deal Detail'!A3155:A13105,A3145)</f>
        <v>0</v>
      </c>
    </row>
    <row r="3146" spans="2:2" x14ac:dyDescent="0.25">
      <c r="B3146">
        <f>COUNTIF('Deal Detail'!A3156:A13106,A3146)</f>
        <v>0</v>
      </c>
    </row>
    <row r="3147" spans="2:2" x14ac:dyDescent="0.25">
      <c r="B3147">
        <f>COUNTIF('Deal Detail'!A3157:A13107,A3147)</f>
        <v>0</v>
      </c>
    </row>
    <row r="3148" spans="2:2" x14ac:dyDescent="0.25">
      <c r="B3148">
        <f>COUNTIF('Deal Detail'!A3158:A13108,A3148)</f>
        <v>0</v>
      </c>
    </row>
    <row r="3149" spans="2:2" x14ac:dyDescent="0.25">
      <c r="B3149">
        <f>COUNTIF('Deal Detail'!A3159:A13109,A3149)</f>
        <v>0</v>
      </c>
    </row>
    <row r="3150" spans="2:2" x14ac:dyDescent="0.25">
      <c r="B3150">
        <f>COUNTIF('Deal Detail'!A3160:A13110,A3150)</f>
        <v>0</v>
      </c>
    </row>
    <row r="3151" spans="2:2" x14ac:dyDescent="0.25">
      <c r="B3151">
        <f>COUNTIF('Deal Detail'!A3161:A13111,A3151)</f>
        <v>0</v>
      </c>
    </row>
    <row r="3152" spans="2:2" x14ac:dyDescent="0.25">
      <c r="B3152">
        <f>COUNTIF('Deal Detail'!A3162:A13112,A3152)</f>
        <v>0</v>
      </c>
    </row>
    <row r="3153" spans="2:2" x14ac:dyDescent="0.25">
      <c r="B3153">
        <f>COUNTIF('Deal Detail'!A3163:A13113,A3153)</f>
        <v>0</v>
      </c>
    </row>
    <row r="3154" spans="2:2" x14ac:dyDescent="0.25">
      <c r="B3154">
        <f>COUNTIF('Deal Detail'!A3164:A13114,A3154)</f>
        <v>0</v>
      </c>
    </row>
    <row r="3155" spans="2:2" x14ac:dyDescent="0.25">
      <c r="B3155">
        <f>COUNTIF('Deal Detail'!A3165:A13115,A3155)</f>
        <v>0</v>
      </c>
    </row>
    <row r="3156" spans="2:2" x14ac:dyDescent="0.25">
      <c r="B3156">
        <f>COUNTIF('Deal Detail'!A3166:A13116,A3156)</f>
        <v>0</v>
      </c>
    </row>
    <row r="3157" spans="2:2" x14ac:dyDescent="0.25">
      <c r="B3157">
        <f>COUNTIF('Deal Detail'!A3167:A13117,A3157)</f>
        <v>0</v>
      </c>
    </row>
    <row r="3158" spans="2:2" x14ac:dyDescent="0.25">
      <c r="B3158">
        <f>COUNTIF('Deal Detail'!A3168:A13118,A3158)</f>
        <v>0</v>
      </c>
    </row>
    <row r="3159" spans="2:2" x14ac:dyDescent="0.25">
      <c r="B3159">
        <f>COUNTIF('Deal Detail'!A3169:A13119,A3159)</f>
        <v>0</v>
      </c>
    </row>
    <row r="3160" spans="2:2" x14ac:dyDescent="0.25">
      <c r="B3160">
        <f>COUNTIF('Deal Detail'!A3170:A13120,A3160)</f>
        <v>0</v>
      </c>
    </row>
    <row r="3161" spans="2:2" x14ac:dyDescent="0.25">
      <c r="B3161">
        <f>COUNTIF('Deal Detail'!A3171:A13121,A3161)</f>
        <v>0</v>
      </c>
    </row>
    <row r="3162" spans="2:2" x14ac:dyDescent="0.25">
      <c r="B3162">
        <f>COUNTIF('Deal Detail'!A3172:A13122,A3162)</f>
        <v>0</v>
      </c>
    </row>
    <row r="3163" spans="2:2" x14ac:dyDescent="0.25">
      <c r="B3163">
        <f>COUNTIF('Deal Detail'!A3173:A13123,A3163)</f>
        <v>0</v>
      </c>
    </row>
    <row r="3164" spans="2:2" x14ac:dyDescent="0.25">
      <c r="B3164">
        <f>COUNTIF('Deal Detail'!A3174:A13124,A3164)</f>
        <v>0</v>
      </c>
    </row>
    <row r="3165" spans="2:2" x14ac:dyDescent="0.25">
      <c r="B3165">
        <f>COUNTIF('Deal Detail'!A3175:A13125,A3165)</f>
        <v>0</v>
      </c>
    </row>
    <row r="3166" spans="2:2" x14ac:dyDescent="0.25">
      <c r="B3166">
        <f>COUNTIF('Deal Detail'!A3176:A13126,A3166)</f>
        <v>0</v>
      </c>
    </row>
    <row r="3167" spans="2:2" x14ac:dyDescent="0.25">
      <c r="B3167">
        <f>COUNTIF('Deal Detail'!A3177:A13127,A3167)</f>
        <v>0</v>
      </c>
    </row>
    <row r="3168" spans="2:2" x14ac:dyDescent="0.25">
      <c r="B3168">
        <f>COUNTIF('Deal Detail'!A3178:A13128,A3168)</f>
        <v>0</v>
      </c>
    </row>
    <row r="3169" spans="2:2" x14ac:dyDescent="0.25">
      <c r="B3169">
        <f>COUNTIF('Deal Detail'!A3179:A13129,A3169)</f>
        <v>0</v>
      </c>
    </row>
    <row r="3170" spans="2:2" x14ac:dyDescent="0.25">
      <c r="B3170">
        <f>COUNTIF('Deal Detail'!A3180:A13130,A3170)</f>
        <v>0</v>
      </c>
    </row>
    <row r="3171" spans="2:2" x14ac:dyDescent="0.25">
      <c r="B3171">
        <f>COUNTIF('Deal Detail'!A3181:A13131,A3171)</f>
        <v>0</v>
      </c>
    </row>
    <row r="3172" spans="2:2" x14ac:dyDescent="0.25">
      <c r="B3172">
        <f>COUNTIF('Deal Detail'!A3182:A13132,A3172)</f>
        <v>0</v>
      </c>
    </row>
    <row r="3173" spans="2:2" x14ac:dyDescent="0.25">
      <c r="B3173">
        <f>COUNTIF('Deal Detail'!A3183:A13133,A3173)</f>
        <v>0</v>
      </c>
    </row>
    <row r="3174" spans="2:2" x14ac:dyDescent="0.25">
      <c r="B3174">
        <f>COUNTIF('Deal Detail'!A3184:A13134,A3174)</f>
        <v>0</v>
      </c>
    </row>
    <row r="3175" spans="2:2" x14ac:dyDescent="0.25">
      <c r="B3175">
        <f>COUNTIF('Deal Detail'!A3185:A13135,A3175)</f>
        <v>0</v>
      </c>
    </row>
    <row r="3176" spans="2:2" x14ac:dyDescent="0.25">
      <c r="B3176">
        <f>COUNTIF('Deal Detail'!A3186:A13136,A3176)</f>
        <v>0</v>
      </c>
    </row>
    <row r="3177" spans="2:2" x14ac:dyDescent="0.25">
      <c r="B3177">
        <f>COUNTIF('Deal Detail'!A3187:A13137,A3177)</f>
        <v>0</v>
      </c>
    </row>
    <row r="3178" spans="2:2" x14ac:dyDescent="0.25">
      <c r="B3178">
        <f>COUNTIF('Deal Detail'!A3188:A13138,A3178)</f>
        <v>0</v>
      </c>
    </row>
    <row r="3179" spans="2:2" x14ac:dyDescent="0.25">
      <c r="B3179">
        <f>COUNTIF('Deal Detail'!A3189:A13139,A3179)</f>
        <v>0</v>
      </c>
    </row>
    <row r="3180" spans="2:2" x14ac:dyDescent="0.25">
      <c r="B3180">
        <f>COUNTIF('Deal Detail'!A3190:A13140,A3180)</f>
        <v>0</v>
      </c>
    </row>
    <row r="3181" spans="2:2" x14ac:dyDescent="0.25">
      <c r="B3181">
        <f>COUNTIF('Deal Detail'!A3191:A13141,A3181)</f>
        <v>0</v>
      </c>
    </row>
    <row r="3182" spans="2:2" x14ac:dyDescent="0.25">
      <c r="B3182">
        <f>COUNTIF('Deal Detail'!A3192:A13142,A3182)</f>
        <v>0</v>
      </c>
    </row>
    <row r="3183" spans="2:2" x14ac:dyDescent="0.25">
      <c r="B3183">
        <f>COUNTIF('Deal Detail'!A3193:A13143,A3183)</f>
        <v>0</v>
      </c>
    </row>
    <row r="3184" spans="2:2" x14ac:dyDescent="0.25">
      <c r="B3184">
        <f>COUNTIF('Deal Detail'!A3194:A13144,A3184)</f>
        <v>0</v>
      </c>
    </row>
    <row r="3185" spans="2:2" x14ac:dyDescent="0.25">
      <c r="B3185">
        <f>COUNTIF('Deal Detail'!A3195:A13145,A3185)</f>
        <v>0</v>
      </c>
    </row>
    <row r="3186" spans="2:2" x14ac:dyDescent="0.25">
      <c r="B3186">
        <f>COUNTIF('Deal Detail'!A3196:A13146,A3186)</f>
        <v>0</v>
      </c>
    </row>
    <row r="3187" spans="2:2" x14ac:dyDescent="0.25">
      <c r="B3187">
        <f>COUNTIF('Deal Detail'!A3197:A13147,A3187)</f>
        <v>0</v>
      </c>
    </row>
    <row r="3188" spans="2:2" x14ac:dyDescent="0.25">
      <c r="B3188">
        <f>COUNTIF('Deal Detail'!A3198:A13148,A3188)</f>
        <v>0</v>
      </c>
    </row>
    <row r="3189" spans="2:2" x14ac:dyDescent="0.25">
      <c r="B3189">
        <f>COUNTIF('Deal Detail'!A3199:A13149,A3189)</f>
        <v>0</v>
      </c>
    </row>
    <row r="3190" spans="2:2" x14ac:dyDescent="0.25">
      <c r="B3190">
        <f>COUNTIF('Deal Detail'!A3200:A13150,A3190)</f>
        <v>0</v>
      </c>
    </row>
    <row r="3191" spans="2:2" x14ac:dyDescent="0.25">
      <c r="B3191">
        <f>COUNTIF('Deal Detail'!A3201:A13151,A3191)</f>
        <v>0</v>
      </c>
    </row>
    <row r="3192" spans="2:2" x14ac:dyDescent="0.25">
      <c r="B3192">
        <f>COUNTIF('Deal Detail'!A3202:A13152,A3192)</f>
        <v>0</v>
      </c>
    </row>
    <row r="3193" spans="2:2" x14ac:dyDescent="0.25">
      <c r="B3193">
        <f>COUNTIF('Deal Detail'!A3203:A13153,A3193)</f>
        <v>0</v>
      </c>
    </row>
    <row r="3194" spans="2:2" x14ac:dyDescent="0.25">
      <c r="B3194">
        <f>COUNTIF('Deal Detail'!A3204:A13154,A3194)</f>
        <v>0</v>
      </c>
    </row>
    <row r="3195" spans="2:2" x14ac:dyDescent="0.25">
      <c r="B3195">
        <f>COUNTIF('Deal Detail'!A3205:A13155,A3195)</f>
        <v>0</v>
      </c>
    </row>
    <row r="3196" spans="2:2" x14ac:dyDescent="0.25">
      <c r="B3196">
        <f>COUNTIF('Deal Detail'!A3206:A13156,A3196)</f>
        <v>0</v>
      </c>
    </row>
    <row r="3197" spans="2:2" x14ac:dyDescent="0.25">
      <c r="B3197">
        <f>COUNTIF('Deal Detail'!A3207:A13157,A3197)</f>
        <v>0</v>
      </c>
    </row>
    <row r="3198" spans="2:2" x14ac:dyDescent="0.25">
      <c r="B3198">
        <f>COUNTIF('Deal Detail'!A3208:A13158,A3198)</f>
        <v>0</v>
      </c>
    </row>
    <row r="3199" spans="2:2" x14ac:dyDescent="0.25">
      <c r="B3199">
        <f>COUNTIF('Deal Detail'!A3209:A13159,A3199)</f>
        <v>0</v>
      </c>
    </row>
    <row r="3200" spans="2:2" x14ac:dyDescent="0.25">
      <c r="B3200">
        <f>COUNTIF('Deal Detail'!A3210:A13160,A3200)</f>
        <v>0</v>
      </c>
    </row>
    <row r="3201" spans="2:2" x14ac:dyDescent="0.25">
      <c r="B3201">
        <f>COUNTIF('Deal Detail'!A3211:A13161,A3201)</f>
        <v>0</v>
      </c>
    </row>
    <row r="3202" spans="2:2" x14ac:dyDescent="0.25">
      <c r="B3202">
        <f>COUNTIF('Deal Detail'!A3212:A13162,A3202)</f>
        <v>0</v>
      </c>
    </row>
    <row r="3203" spans="2:2" x14ac:dyDescent="0.25">
      <c r="B3203">
        <f>COUNTIF('Deal Detail'!A3213:A13163,A3203)</f>
        <v>0</v>
      </c>
    </row>
    <row r="3204" spans="2:2" x14ac:dyDescent="0.25">
      <c r="B3204">
        <f>COUNTIF('Deal Detail'!A3214:A13164,A3204)</f>
        <v>0</v>
      </c>
    </row>
    <row r="3205" spans="2:2" x14ac:dyDescent="0.25">
      <c r="B3205">
        <f>COUNTIF('Deal Detail'!A3215:A13165,A3205)</f>
        <v>0</v>
      </c>
    </row>
    <row r="3206" spans="2:2" x14ac:dyDescent="0.25">
      <c r="B3206">
        <f>COUNTIF('Deal Detail'!A3216:A13166,A3206)</f>
        <v>0</v>
      </c>
    </row>
    <row r="3207" spans="2:2" x14ac:dyDescent="0.25">
      <c r="B3207">
        <f>COUNTIF('Deal Detail'!A3217:A13167,A3207)</f>
        <v>0</v>
      </c>
    </row>
    <row r="3208" spans="2:2" x14ac:dyDescent="0.25">
      <c r="B3208">
        <f>COUNTIF('Deal Detail'!A3218:A13168,A3208)</f>
        <v>0</v>
      </c>
    </row>
    <row r="3209" spans="2:2" x14ac:dyDescent="0.25">
      <c r="B3209">
        <f>COUNTIF('Deal Detail'!A3219:A13169,A3209)</f>
        <v>0</v>
      </c>
    </row>
    <row r="3210" spans="2:2" x14ac:dyDescent="0.25">
      <c r="B3210">
        <f>COUNTIF('Deal Detail'!A3220:A13170,A3210)</f>
        <v>0</v>
      </c>
    </row>
    <row r="3211" spans="2:2" x14ac:dyDescent="0.25">
      <c r="B3211">
        <f>COUNTIF('Deal Detail'!A3221:A13171,A3211)</f>
        <v>0</v>
      </c>
    </row>
    <row r="3212" spans="2:2" x14ac:dyDescent="0.25">
      <c r="B3212">
        <f>COUNTIF('Deal Detail'!A3222:A13172,A3212)</f>
        <v>0</v>
      </c>
    </row>
    <row r="3213" spans="2:2" x14ac:dyDescent="0.25">
      <c r="B3213">
        <f>COUNTIF('Deal Detail'!A3223:A13173,A3213)</f>
        <v>0</v>
      </c>
    </row>
    <row r="3214" spans="2:2" x14ac:dyDescent="0.25">
      <c r="B3214">
        <f>COUNTIF('Deal Detail'!A3224:A13174,A3214)</f>
        <v>0</v>
      </c>
    </row>
    <row r="3215" spans="2:2" x14ac:dyDescent="0.25">
      <c r="B3215">
        <f>COUNTIF('Deal Detail'!A3225:A13175,A3215)</f>
        <v>0</v>
      </c>
    </row>
    <row r="3216" spans="2:2" x14ac:dyDescent="0.25">
      <c r="B3216">
        <f>COUNTIF('Deal Detail'!A3226:A13176,A3216)</f>
        <v>0</v>
      </c>
    </row>
    <row r="3217" spans="2:2" x14ac:dyDescent="0.25">
      <c r="B3217">
        <f>COUNTIF('Deal Detail'!A3227:A13177,A3217)</f>
        <v>0</v>
      </c>
    </row>
    <row r="3218" spans="2:2" x14ac:dyDescent="0.25">
      <c r="B3218">
        <f>COUNTIF('Deal Detail'!A3228:A13178,A3218)</f>
        <v>0</v>
      </c>
    </row>
    <row r="3219" spans="2:2" x14ac:dyDescent="0.25">
      <c r="B3219">
        <f>COUNTIF('Deal Detail'!A3229:A13179,A3219)</f>
        <v>0</v>
      </c>
    </row>
    <row r="3220" spans="2:2" x14ac:dyDescent="0.25">
      <c r="B3220">
        <f>COUNTIF('Deal Detail'!A3230:A13180,A3220)</f>
        <v>0</v>
      </c>
    </row>
    <row r="3221" spans="2:2" x14ac:dyDescent="0.25">
      <c r="B3221">
        <f>COUNTIF('Deal Detail'!A3231:A13181,A3221)</f>
        <v>0</v>
      </c>
    </row>
    <row r="3222" spans="2:2" x14ac:dyDescent="0.25">
      <c r="B3222">
        <f>COUNTIF('Deal Detail'!A3232:A13182,A3222)</f>
        <v>0</v>
      </c>
    </row>
    <row r="3223" spans="2:2" x14ac:dyDescent="0.25">
      <c r="B3223">
        <f>COUNTIF('Deal Detail'!A3233:A13183,A3223)</f>
        <v>0</v>
      </c>
    </row>
    <row r="3224" spans="2:2" x14ac:dyDescent="0.25">
      <c r="B3224">
        <f>COUNTIF('Deal Detail'!A3234:A13184,A3224)</f>
        <v>0</v>
      </c>
    </row>
    <row r="3225" spans="2:2" x14ac:dyDescent="0.25">
      <c r="B3225">
        <f>COUNTIF('Deal Detail'!A3235:A13185,A3225)</f>
        <v>0</v>
      </c>
    </row>
    <row r="3226" spans="2:2" x14ac:dyDescent="0.25">
      <c r="B3226">
        <f>COUNTIF('Deal Detail'!A3236:A13186,A3226)</f>
        <v>0</v>
      </c>
    </row>
    <row r="3227" spans="2:2" x14ac:dyDescent="0.25">
      <c r="B3227">
        <f>COUNTIF('Deal Detail'!A3237:A13187,A3227)</f>
        <v>0</v>
      </c>
    </row>
    <row r="3228" spans="2:2" x14ac:dyDescent="0.25">
      <c r="B3228">
        <f>COUNTIF('Deal Detail'!A3238:A13188,A3228)</f>
        <v>0</v>
      </c>
    </row>
    <row r="3229" spans="2:2" x14ac:dyDescent="0.25">
      <c r="B3229">
        <f>COUNTIF('Deal Detail'!A3239:A13189,A3229)</f>
        <v>0</v>
      </c>
    </row>
    <row r="3230" spans="2:2" x14ac:dyDescent="0.25">
      <c r="B3230">
        <f>COUNTIF('Deal Detail'!A3240:A13190,A3230)</f>
        <v>0</v>
      </c>
    </row>
    <row r="3231" spans="2:2" x14ac:dyDescent="0.25">
      <c r="B3231">
        <f>COUNTIF('Deal Detail'!A3241:A13191,A3231)</f>
        <v>0</v>
      </c>
    </row>
    <row r="3232" spans="2:2" x14ac:dyDescent="0.25">
      <c r="B3232">
        <f>COUNTIF('Deal Detail'!A3242:A13192,A3232)</f>
        <v>0</v>
      </c>
    </row>
    <row r="3233" spans="2:2" x14ac:dyDescent="0.25">
      <c r="B3233">
        <f>COUNTIF('Deal Detail'!A3243:A13193,A3233)</f>
        <v>0</v>
      </c>
    </row>
    <row r="3234" spans="2:2" x14ac:dyDescent="0.25">
      <c r="B3234">
        <f>COUNTIF('Deal Detail'!A3244:A13194,A3234)</f>
        <v>0</v>
      </c>
    </row>
    <row r="3235" spans="2:2" x14ac:dyDescent="0.25">
      <c r="B3235">
        <f>COUNTIF('Deal Detail'!A3245:A13195,A3235)</f>
        <v>0</v>
      </c>
    </row>
    <row r="3236" spans="2:2" x14ac:dyDescent="0.25">
      <c r="B3236">
        <f>COUNTIF('Deal Detail'!A3246:A13196,A3236)</f>
        <v>0</v>
      </c>
    </row>
    <row r="3237" spans="2:2" x14ac:dyDescent="0.25">
      <c r="B3237">
        <f>COUNTIF('Deal Detail'!A3247:A13197,A3237)</f>
        <v>0</v>
      </c>
    </row>
    <row r="3238" spans="2:2" x14ac:dyDescent="0.25">
      <c r="B3238">
        <f>COUNTIF('Deal Detail'!A3248:A13198,A3238)</f>
        <v>0</v>
      </c>
    </row>
    <row r="3239" spans="2:2" x14ac:dyDescent="0.25">
      <c r="B3239">
        <f>COUNTIF('Deal Detail'!A3249:A13199,A3239)</f>
        <v>0</v>
      </c>
    </row>
    <row r="3240" spans="2:2" x14ac:dyDescent="0.25">
      <c r="B3240">
        <f>COUNTIF('Deal Detail'!A3250:A13200,A3240)</f>
        <v>0</v>
      </c>
    </row>
    <row r="3241" spans="2:2" x14ac:dyDescent="0.25">
      <c r="B3241">
        <f>COUNTIF('Deal Detail'!A3251:A13201,A3241)</f>
        <v>0</v>
      </c>
    </row>
    <row r="3242" spans="2:2" x14ac:dyDescent="0.25">
      <c r="B3242">
        <f>COUNTIF('Deal Detail'!A3252:A13202,A3242)</f>
        <v>0</v>
      </c>
    </row>
    <row r="3243" spans="2:2" x14ac:dyDescent="0.25">
      <c r="B3243">
        <f>COUNTIF('Deal Detail'!A3253:A13203,A3243)</f>
        <v>0</v>
      </c>
    </row>
    <row r="3244" spans="2:2" x14ac:dyDescent="0.25">
      <c r="B3244">
        <f>COUNTIF('Deal Detail'!A3254:A13204,A3244)</f>
        <v>0</v>
      </c>
    </row>
    <row r="3245" spans="2:2" x14ac:dyDescent="0.25">
      <c r="B3245">
        <f>COUNTIF('Deal Detail'!A3255:A13205,A3245)</f>
        <v>0</v>
      </c>
    </row>
    <row r="3246" spans="2:2" x14ac:dyDescent="0.25">
      <c r="B3246">
        <f>COUNTIF('Deal Detail'!A3256:A13206,A3246)</f>
        <v>0</v>
      </c>
    </row>
    <row r="3247" spans="2:2" x14ac:dyDescent="0.25">
      <c r="B3247">
        <f>COUNTIF('Deal Detail'!A3257:A13207,A3247)</f>
        <v>0</v>
      </c>
    </row>
    <row r="3248" spans="2:2" x14ac:dyDescent="0.25">
      <c r="B3248">
        <f>COUNTIF('Deal Detail'!A3258:A13208,A3248)</f>
        <v>0</v>
      </c>
    </row>
    <row r="3249" spans="2:2" x14ac:dyDescent="0.25">
      <c r="B3249">
        <f>COUNTIF('Deal Detail'!A3259:A13209,A3249)</f>
        <v>0</v>
      </c>
    </row>
    <row r="3250" spans="2:2" x14ac:dyDescent="0.25">
      <c r="B3250">
        <f>COUNTIF('Deal Detail'!A3260:A13210,A3250)</f>
        <v>0</v>
      </c>
    </row>
    <row r="3251" spans="2:2" x14ac:dyDescent="0.25">
      <c r="B3251">
        <f>COUNTIF('Deal Detail'!A3261:A13211,A3251)</f>
        <v>0</v>
      </c>
    </row>
    <row r="3252" spans="2:2" x14ac:dyDescent="0.25">
      <c r="B3252">
        <f>COUNTIF('Deal Detail'!A3262:A13212,A3252)</f>
        <v>0</v>
      </c>
    </row>
    <row r="3253" spans="2:2" x14ac:dyDescent="0.25">
      <c r="B3253">
        <f>COUNTIF('Deal Detail'!A3263:A13213,A3253)</f>
        <v>0</v>
      </c>
    </row>
    <row r="3254" spans="2:2" x14ac:dyDescent="0.25">
      <c r="B3254">
        <f>COUNTIF('Deal Detail'!A3264:A13214,A3254)</f>
        <v>0</v>
      </c>
    </row>
    <row r="3255" spans="2:2" x14ac:dyDescent="0.25">
      <c r="B3255">
        <f>COUNTIF('Deal Detail'!A3265:A13215,A3255)</f>
        <v>0</v>
      </c>
    </row>
    <row r="3256" spans="2:2" x14ac:dyDescent="0.25">
      <c r="B3256">
        <f>COUNTIF('Deal Detail'!A3266:A13216,A3256)</f>
        <v>0</v>
      </c>
    </row>
    <row r="3257" spans="2:2" x14ac:dyDescent="0.25">
      <c r="B3257">
        <f>COUNTIF('Deal Detail'!A3267:A13217,A3257)</f>
        <v>0</v>
      </c>
    </row>
    <row r="3258" spans="2:2" x14ac:dyDescent="0.25">
      <c r="B3258">
        <f>COUNTIF('Deal Detail'!A3268:A13218,A3258)</f>
        <v>0</v>
      </c>
    </row>
    <row r="3259" spans="2:2" x14ac:dyDescent="0.25">
      <c r="B3259">
        <f>COUNTIF('Deal Detail'!A3269:A13219,A3259)</f>
        <v>0</v>
      </c>
    </row>
    <row r="3260" spans="2:2" x14ac:dyDescent="0.25">
      <c r="B3260">
        <f>COUNTIF('Deal Detail'!A3270:A13220,A3260)</f>
        <v>0</v>
      </c>
    </row>
    <row r="3261" spans="2:2" x14ac:dyDescent="0.25">
      <c r="B3261">
        <f>COUNTIF('Deal Detail'!A3271:A13221,A3261)</f>
        <v>0</v>
      </c>
    </row>
    <row r="3262" spans="2:2" x14ac:dyDescent="0.25">
      <c r="B3262">
        <f>COUNTIF('Deal Detail'!A3272:A13222,A3262)</f>
        <v>0</v>
      </c>
    </row>
    <row r="3263" spans="2:2" x14ac:dyDescent="0.25">
      <c r="B3263">
        <f>COUNTIF('Deal Detail'!A3273:A13223,A3263)</f>
        <v>0</v>
      </c>
    </row>
    <row r="3264" spans="2:2" x14ac:dyDescent="0.25">
      <c r="B3264">
        <f>COUNTIF('Deal Detail'!A3274:A13224,A3264)</f>
        <v>0</v>
      </c>
    </row>
    <row r="3265" spans="2:2" x14ac:dyDescent="0.25">
      <c r="B3265">
        <f>COUNTIF('Deal Detail'!A3275:A13225,A3265)</f>
        <v>0</v>
      </c>
    </row>
    <row r="3266" spans="2:2" x14ac:dyDescent="0.25">
      <c r="B3266">
        <f>COUNTIF('Deal Detail'!A3276:A13226,A3266)</f>
        <v>0</v>
      </c>
    </row>
    <row r="3267" spans="2:2" x14ac:dyDescent="0.25">
      <c r="B3267">
        <f>COUNTIF('Deal Detail'!A3277:A13227,A3267)</f>
        <v>0</v>
      </c>
    </row>
    <row r="3268" spans="2:2" x14ac:dyDescent="0.25">
      <c r="B3268">
        <f>COUNTIF('Deal Detail'!A3278:A13228,A3268)</f>
        <v>0</v>
      </c>
    </row>
    <row r="3269" spans="2:2" x14ac:dyDescent="0.25">
      <c r="B3269">
        <f>COUNTIF('Deal Detail'!A3279:A13229,A3269)</f>
        <v>0</v>
      </c>
    </row>
    <row r="3270" spans="2:2" x14ac:dyDescent="0.25">
      <c r="B3270">
        <f>COUNTIF('Deal Detail'!A3280:A13230,A3270)</f>
        <v>0</v>
      </c>
    </row>
    <row r="3271" spans="2:2" x14ac:dyDescent="0.25">
      <c r="B3271">
        <f>COUNTIF('Deal Detail'!A3281:A13231,A3271)</f>
        <v>0</v>
      </c>
    </row>
    <row r="3272" spans="2:2" x14ac:dyDescent="0.25">
      <c r="B3272">
        <f>COUNTIF('Deal Detail'!A3282:A13232,A3272)</f>
        <v>0</v>
      </c>
    </row>
    <row r="3273" spans="2:2" x14ac:dyDescent="0.25">
      <c r="B3273">
        <f>COUNTIF('Deal Detail'!A3283:A13233,A3273)</f>
        <v>0</v>
      </c>
    </row>
    <row r="3274" spans="2:2" x14ac:dyDescent="0.25">
      <c r="B3274">
        <f>COUNTIF('Deal Detail'!A3284:A13234,A3274)</f>
        <v>0</v>
      </c>
    </row>
    <row r="3275" spans="2:2" x14ac:dyDescent="0.25">
      <c r="B3275">
        <f>COUNTIF('Deal Detail'!A3285:A13235,A3275)</f>
        <v>0</v>
      </c>
    </row>
    <row r="3276" spans="2:2" x14ac:dyDescent="0.25">
      <c r="B3276">
        <f>COUNTIF('Deal Detail'!A3286:A13236,A3276)</f>
        <v>0</v>
      </c>
    </row>
    <row r="3277" spans="2:2" x14ac:dyDescent="0.25">
      <c r="B3277">
        <f>COUNTIF('Deal Detail'!A3287:A13237,A3277)</f>
        <v>0</v>
      </c>
    </row>
    <row r="3278" spans="2:2" x14ac:dyDescent="0.25">
      <c r="B3278">
        <f>COUNTIF('Deal Detail'!A3288:A13238,A3278)</f>
        <v>0</v>
      </c>
    </row>
    <row r="3279" spans="2:2" x14ac:dyDescent="0.25">
      <c r="B3279">
        <f>COUNTIF('Deal Detail'!A3289:A13239,A3279)</f>
        <v>0</v>
      </c>
    </row>
    <row r="3280" spans="2:2" x14ac:dyDescent="0.25">
      <c r="B3280">
        <f>COUNTIF('Deal Detail'!A3290:A13240,A3280)</f>
        <v>0</v>
      </c>
    </row>
    <row r="3281" spans="2:2" x14ac:dyDescent="0.25">
      <c r="B3281">
        <f>COUNTIF('Deal Detail'!A3291:A13241,A3281)</f>
        <v>0</v>
      </c>
    </row>
    <row r="3282" spans="2:2" x14ac:dyDescent="0.25">
      <c r="B3282">
        <f>COUNTIF('Deal Detail'!A3292:A13242,A3282)</f>
        <v>0</v>
      </c>
    </row>
    <row r="3283" spans="2:2" x14ac:dyDescent="0.25">
      <c r="B3283">
        <f>COUNTIF('Deal Detail'!A3293:A13243,A3283)</f>
        <v>0</v>
      </c>
    </row>
    <row r="3284" spans="2:2" x14ac:dyDescent="0.25">
      <c r="B3284">
        <f>COUNTIF('Deal Detail'!A3294:A13244,A3284)</f>
        <v>0</v>
      </c>
    </row>
    <row r="3285" spans="2:2" x14ac:dyDescent="0.25">
      <c r="B3285">
        <f>COUNTIF('Deal Detail'!A3295:A13245,A3285)</f>
        <v>0</v>
      </c>
    </row>
    <row r="3286" spans="2:2" x14ac:dyDescent="0.25">
      <c r="B3286">
        <f>COUNTIF('Deal Detail'!A3296:A13246,A3286)</f>
        <v>0</v>
      </c>
    </row>
    <row r="3287" spans="2:2" x14ac:dyDescent="0.25">
      <c r="B3287">
        <f>COUNTIF('Deal Detail'!A3297:A13247,A3287)</f>
        <v>0</v>
      </c>
    </row>
    <row r="3288" spans="2:2" x14ac:dyDescent="0.25">
      <c r="B3288">
        <f>COUNTIF('Deal Detail'!A3298:A13248,A3288)</f>
        <v>0</v>
      </c>
    </row>
    <row r="3289" spans="2:2" x14ac:dyDescent="0.25">
      <c r="B3289">
        <f>COUNTIF('Deal Detail'!A3299:A13249,A3289)</f>
        <v>0</v>
      </c>
    </row>
    <row r="3290" spans="2:2" x14ac:dyDescent="0.25">
      <c r="B3290">
        <f>COUNTIF('Deal Detail'!A3300:A13250,A3290)</f>
        <v>0</v>
      </c>
    </row>
    <row r="3291" spans="2:2" x14ac:dyDescent="0.25">
      <c r="B3291">
        <f>COUNTIF('Deal Detail'!A3301:A13251,A3291)</f>
        <v>0</v>
      </c>
    </row>
    <row r="3292" spans="2:2" x14ac:dyDescent="0.25">
      <c r="B3292">
        <f>COUNTIF('Deal Detail'!A3302:A13252,A3292)</f>
        <v>0</v>
      </c>
    </row>
    <row r="3293" spans="2:2" x14ac:dyDescent="0.25">
      <c r="B3293">
        <f>COUNTIF('Deal Detail'!A3303:A13253,A3293)</f>
        <v>0</v>
      </c>
    </row>
    <row r="3294" spans="2:2" x14ac:dyDescent="0.25">
      <c r="B3294">
        <f>COUNTIF('Deal Detail'!A3304:A13254,A3294)</f>
        <v>0</v>
      </c>
    </row>
    <row r="3295" spans="2:2" x14ac:dyDescent="0.25">
      <c r="B3295">
        <f>COUNTIF('Deal Detail'!A3305:A13255,A3295)</f>
        <v>0</v>
      </c>
    </row>
    <row r="3296" spans="2:2" x14ac:dyDescent="0.25">
      <c r="B3296">
        <f>COUNTIF('Deal Detail'!A3306:A13256,A3296)</f>
        <v>0</v>
      </c>
    </row>
    <row r="3297" spans="2:2" x14ac:dyDescent="0.25">
      <c r="B3297">
        <f>COUNTIF('Deal Detail'!A3307:A13257,A3297)</f>
        <v>0</v>
      </c>
    </row>
    <row r="3298" spans="2:2" x14ac:dyDescent="0.25">
      <c r="B3298">
        <f>COUNTIF('Deal Detail'!A3308:A13258,A3298)</f>
        <v>0</v>
      </c>
    </row>
    <row r="3299" spans="2:2" x14ac:dyDescent="0.25">
      <c r="B3299">
        <f>COUNTIF('Deal Detail'!A3309:A13259,A3299)</f>
        <v>0</v>
      </c>
    </row>
    <row r="3300" spans="2:2" x14ac:dyDescent="0.25">
      <c r="B3300">
        <f>COUNTIF('Deal Detail'!A3310:A13260,A3300)</f>
        <v>0</v>
      </c>
    </row>
    <row r="3301" spans="2:2" x14ac:dyDescent="0.25">
      <c r="B3301">
        <f>COUNTIF('Deal Detail'!A3311:A13261,A3301)</f>
        <v>0</v>
      </c>
    </row>
    <row r="3302" spans="2:2" x14ac:dyDescent="0.25">
      <c r="B3302">
        <f>COUNTIF('Deal Detail'!A3312:A13262,A3302)</f>
        <v>0</v>
      </c>
    </row>
    <row r="3303" spans="2:2" x14ac:dyDescent="0.25">
      <c r="B3303">
        <f>COUNTIF('Deal Detail'!A3313:A13263,A3303)</f>
        <v>0</v>
      </c>
    </row>
    <row r="3304" spans="2:2" x14ac:dyDescent="0.25">
      <c r="B3304">
        <f>COUNTIF('Deal Detail'!A3314:A13264,A3304)</f>
        <v>0</v>
      </c>
    </row>
    <row r="3305" spans="2:2" x14ac:dyDescent="0.25">
      <c r="B3305">
        <f>COUNTIF('Deal Detail'!A3315:A13265,A3305)</f>
        <v>0</v>
      </c>
    </row>
    <row r="3306" spans="2:2" x14ac:dyDescent="0.25">
      <c r="B3306">
        <f>COUNTIF('Deal Detail'!A3316:A13266,A3306)</f>
        <v>0</v>
      </c>
    </row>
    <row r="3307" spans="2:2" x14ac:dyDescent="0.25">
      <c r="B3307">
        <f>COUNTIF('Deal Detail'!A3317:A13267,A3307)</f>
        <v>0</v>
      </c>
    </row>
    <row r="3308" spans="2:2" x14ac:dyDescent="0.25">
      <c r="B3308">
        <f>COUNTIF('Deal Detail'!A3318:A13268,A3308)</f>
        <v>0</v>
      </c>
    </row>
    <row r="3309" spans="2:2" x14ac:dyDescent="0.25">
      <c r="B3309">
        <f>COUNTIF('Deal Detail'!A3319:A13269,A3309)</f>
        <v>0</v>
      </c>
    </row>
    <row r="3310" spans="2:2" x14ac:dyDescent="0.25">
      <c r="B3310">
        <f>COUNTIF('Deal Detail'!A3320:A13270,A3310)</f>
        <v>0</v>
      </c>
    </row>
    <row r="3311" spans="2:2" x14ac:dyDescent="0.25">
      <c r="B3311">
        <f>COUNTIF('Deal Detail'!A3321:A13271,A3311)</f>
        <v>0</v>
      </c>
    </row>
    <row r="3312" spans="2:2" x14ac:dyDescent="0.25">
      <c r="B3312">
        <f>COUNTIF('Deal Detail'!A3322:A13272,A3312)</f>
        <v>0</v>
      </c>
    </row>
    <row r="3313" spans="2:2" x14ac:dyDescent="0.25">
      <c r="B3313">
        <f>COUNTIF('Deal Detail'!A3323:A13273,A3313)</f>
        <v>0</v>
      </c>
    </row>
    <row r="3314" spans="2:2" x14ac:dyDescent="0.25">
      <c r="B3314">
        <f>COUNTIF('Deal Detail'!A3324:A13274,A3314)</f>
        <v>0</v>
      </c>
    </row>
    <row r="3315" spans="2:2" x14ac:dyDescent="0.25">
      <c r="B3315">
        <f>COUNTIF('Deal Detail'!A3325:A13275,A3315)</f>
        <v>0</v>
      </c>
    </row>
    <row r="3316" spans="2:2" x14ac:dyDescent="0.25">
      <c r="B3316">
        <f>COUNTIF('Deal Detail'!A3326:A13276,A3316)</f>
        <v>0</v>
      </c>
    </row>
    <row r="3317" spans="2:2" x14ac:dyDescent="0.25">
      <c r="B3317">
        <f>COUNTIF('Deal Detail'!A3327:A13277,A3317)</f>
        <v>0</v>
      </c>
    </row>
    <row r="3318" spans="2:2" x14ac:dyDescent="0.25">
      <c r="B3318">
        <f>COUNTIF('Deal Detail'!A3328:A13278,A3318)</f>
        <v>0</v>
      </c>
    </row>
    <row r="3319" spans="2:2" x14ac:dyDescent="0.25">
      <c r="B3319">
        <f>COUNTIF('Deal Detail'!A3329:A13279,A3319)</f>
        <v>0</v>
      </c>
    </row>
    <row r="3320" spans="2:2" x14ac:dyDescent="0.25">
      <c r="B3320">
        <f>COUNTIF('Deal Detail'!A3330:A13280,A3320)</f>
        <v>0</v>
      </c>
    </row>
    <row r="3321" spans="2:2" x14ac:dyDescent="0.25">
      <c r="B3321">
        <f>COUNTIF('Deal Detail'!A3331:A13281,A3321)</f>
        <v>0</v>
      </c>
    </row>
    <row r="3322" spans="2:2" x14ac:dyDescent="0.25">
      <c r="B3322">
        <f>COUNTIF('Deal Detail'!A3332:A13282,A3322)</f>
        <v>0</v>
      </c>
    </row>
    <row r="3323" spans="2:2" x14ac:dyDescent="0.25">
      <c r="B3323">
        <f>COUNTIF('Deal Detail'!A3333:A13283,A3323)</f>
        <v>0</v>
      </c>
    </row>
    <row r="3324" spans="2:2" x14ac:dyDescent="0.25">
      <c r="B3324">
        <f>COUNTIF('Deal Detail'!A3334:A13284,A3324)</f>
        <v>0</v>
      </c>
    </row>
    <row r="3325" spans="2:2" x14ac:dyDescent="0.25">
      <c r="B3325">
        <f>COUNTIF('Deal Detail'!A3335:A13285,A3325)</f>
        <v>0</v>
      </c>
    </row>
    <row r="3326" spans="2:2" x14ac:dyDescent="0.25">
      <c r="B3326">
        <f>COUNTIF('Deal Detail'!A3336:A13286,A3326)</f>
        <v>0</v>
      </c>
    </row>
    <row r="3327" spans="2:2" x14ac:dyDescent="0.25">
      <c r="B3327">
        <f>COUNTIF('Deal Detail'!A3337:A13287,A3327)</f>
        <v>0</v>
      </c>
    </row>
    <row r="3328" spans="2:2" x14ac:dyDescent="0.25">
      <c r="B3328">
        <f>COUNTIF('Deal Detail'!A3338:A13288,A3328)</f>
        <v>0</v>
      </c>
    </row>
    <row r="3329" spans="2:2" x14ac:dyDescent="0.25">
      <c r="B3329">
        <f>COUNTIF('Deal Detail'!A3339:A13289,A3329)</f>
        <v>0</v>
      </c>
    </row>
    <row r="3330" spans="2:2" x14ac:dyDescent="0.25">
      <c r="B3330">
        <f>COUNTIF('Deal Detail'!A3340:A13290,A3330)</f>
        <v>0</v>
      </c>
    </row>
    <row r="3331" spans="2:2" x14ac:dyDescent="0.25">
      <c r="B3331">
        <f>COUNTIF('Deal Detail'!A3341:A13291,A3331)</f>
        <v>0</v>
      </c>
    </row>
    <row r="3332" spans="2:2" x14ac:dyDescent="0.25">
      <c r="B3332">
        <f>COUNTIF('Deal Detail'!A3342:A13292,A3332)</f>
        <v>0</v>
      </c>
    </row>
    <row r="3333" spans="2:2" x14ac:dyDescent="0.25">
      <c r="B3333">
        <f>COUNTIF('Deal Detail'!A3343:A13293,A3333)</f>
        <v>0</v>
      </c>
    </row>
    <row r="3334" spans="2:2" x14ac:dyDescent="0.25">
      <c r="B3334">
        <f>COUNTIF('Deal Detail'!A3344:A13294,A3334)</f>
        <v>0</v>
      </c>
    </row>
    <row r="3335" spans="2:2" x14ac:dyDescent="0.25">
      <c r="B3335">
        <f>COUNTIF('Deal Detail'!A3345:A13295,A3335)</f>
        <v>0</v>
      </c>
    </row>
    <row r="3336" spans="2:2" x14ac:dyDescent="0.25">
      <c r="B3336">
        <f>COUNTIF('Deal Detail'!A3346:A13296,A3336)</f>
        <v>0</v>
      </c>
    </row>
    <row r="3337" spans="2:2" x14ac:dyDescent="0.25">
      <c r="B3337">
        <f>COUNTIF('Deal Detail'!A3347:A13297,A3337)</f>
        <v>0</v>
      </c>
    </row>
    <row r="3338" spans="2:2" x14ac:dyDescent="0.25">
      <c r="B3338">
        <f>COUNTIF('Deal Detail'!A3348:A13298,A3338)</f>
        <v>0</v>
      </c>
    </row>
    <row r="3339" spans="2:2" x14ac:dyDescent="0.25">
      <c r="B3339">
        <f>COUNTIF('Deal Detail'!A3349:A13299,A3339)</f>
        <v>0</v>
      </c>
    </row>
    <row r="3340" spans="2:2" x14ac:dyDescent="0.25">
      <c r="B3340">
        <f>COUNTIF('Deal Detail'!A3350:A13300,A3340)</f>
        <v>0</v>
      </c>
    </row>
    <row r="3341" spans="2:2" x14ac:dyDescent="0.25">
      <c r="B3341">
        <f>COUNTIF('Deal Detail'!A3351:A13301,A3341)</f>
        <v>0</v>
      </c>
    </row>
    <row r="3342" spans="2:2" x14ac:dyDescent="0.25">
      <c r="B3342">
        <f>COUNTIF('Deal Detail'!A3352:A13302,A3342)</f>
        <v>0</v>
      </c>
    </row>
    <row r="3343" spans="2:2" x14ac:dyDescent="0.25">
      <c r="B3343">
        <f>COUNTIF('Deal Detail'!A3353:A13303,A3343)</f>
        <v>0</v>
      </c>
    </row>
    <row r="3344" spans="2:2" x14ac:dyDescent="0.25">
      <c r="B3344">
        <f>COUNTIF('Deal Detail'!A3354:A13304,A3344)</f>
        <v>0</v>
      </c>
    </row>
    <row r="3345" spans="2:2" x14ac:dyDescent="0.25">
      <c r="B3345">
        <f>COUNTIF('Deal Detail'!A3355:A13305,A3345)</f>
        <v>0</v>
      </c>
    </row>
    <row r="3346" spans="2:2" x14ac:dyDescent="0.25">
      <c r="B3346">
        <f>COUNTIF('Deal Detail'!A3356:A13306,A3346)</f>
        <v>0</v>
      </c>
    </row>
    <row r="3347" spans="2:2" x14ac:dyDescent="0.25">
      <c r="B3347">
        <f>COUNTIF('Deal Detail'!A3357:A13307,A3347)</f>
        <v>0</v>
      </c>
    </row>
    <row r="3348" spans="2:2" x14ac:dyDescent="0.25">
      <c r="B3348">
        <f>COUNTIF('Deal Detail'!A3358:A13308,A3348)</f>
        <v>0</v>
      </c>
    </row>
    <row r="3349" spans="2:2" x14ac:dyDescent="0.25">
      <c r="B3349">
        <f>COUNTIF('Deal Detail'!A3359:A13309,A3349)</f>
        <v>0</v>
      </c>
    </row>
    <row r="3350" spans="2:2" x14ac:dyDescent="0.25">
      <c r="B3350">
        <f>COUNTIF('Deal Detail'!A3360:A13310,A3350)</f>
        <v>0</v>
      </c>
    </row>
    <row r="3351" spans="2:2" x14ac:dyDescent="0.25">
      <c r="B3351">
        <f>COUNTIF('Deal Detail'!A3361:A13311,A3351)</f>
        <v>0</v>
      </c>
    </row>
    <row r="3352" spans="2:2" x14ac:dyDescent="0.25">
      <c r="B3352">
        <f>COUNTIF('Deal Detail'!A3362:A13312,A3352)</f>
        <v>0</v>
      </c>
    </row>
    <row r="3353" spans="2:2" x14ac:dyDescent="0.25">
      <c r="B3353">
        <f>COUNTIF('Deal Detail'!A3363:A13313,A3353)</f>
        <v>0</v>
      </c>
    </row>
    <row r="3354" spans="2:2" x14ac:dyDescent="0.25">
      <c r="B3354">
        <f>COUNTIF('Deal Detail'!A3364:A13314,A3354)</f>
        <v>0</v>
      </c>
    </row>
    <row r="3355" spans="2:2" x14ac:dyDescent="0.25">
      <c r="B3355">
        <f>COUNTIF('Deal Detail'!A3365:A13315,A3355)</f>
        <v>0</v>
      </c>
    </row>
    <row r="3356" spans="2:2" x14ac:dyDescent="0.25">
      <c r="B3356">
        <f>COUNTIF('Deal Detail'!A3366:A13316,A3356)</f>
        <v>0</v>
      </c>
    </row>
    <row r="3357" spans="2:2" x14ac:dyDescent="0.25">
      <c r="B3357">
        <f>COUNTIF('Deal Detail'!A3367:A13317,A3357)</f>
        <v>0</v>
      </c>
    </row>
    <row r="3358" spans="2:2" x14ac:dyDescent="0.25">
      <c r="B3358">
        <f>COUNTIF('Deal Detail'!A3368:A13318,A3358)</f>
        <v>0</v>
      </c>
    </row>
    <row r="3359" spans="2:2" x14ac:dyDescent="0.25">
      <c r="B3359">
        <f>COUNTIF('Deal Detail'!A3369:A13319,A3359)</f>
        <v>0</v>
      </c>
    </row>
    <row r="3360" spans="2:2" x14ac:dyDescent="0.25">
      <c r="B3360">
        <f>COUNTIF('Deal Detail'!A3370:A13320,A3360)</f>
        <v>0</v>
      </c>
    </row>
    <row r="3361" spans="2:2" x14ac:dyDescent="0.25">
      <c r="B3361">
        <f>COUNTIF('Deal Detail'!A3371:A13321,A3361)</f>
        <v>0</v>
      </c>
    </row>
    <row r="3362" spans="2:2" x14ac:dyDescent="0.25">
      <c r="B3362">
        <f>COUNTIF('Deal Detail'!A3372:A13322,A3362)</f>
        <v>0</v>
      </c>
    </row>
    <row r="3363" spans="2:2" x14ac:dyDescent="0.25">
      <c r="B3363">
        <f>COUNTIF('Deal Detail'!A3373:A13323,A3363)</f>
        <v>0</v>
      </c>
    </row>
    <row r="3364" spans="2:2" x14ac:dyDescent="0.25">
      <c r="B3364">
        <f>COUNTIF('Deal Detail'!A3374:A13324,A3364)</f>
        <v>0</v>
      </c>
    </row>
    <row r="3365" spans="2:2" x14ac:dyDescent="0.25">
      <c r="B3365">
        <f>COUNTIF('Deal Detail'!A3375:A13325,A3365)</f>
        <v>0</v>
      </c>
    </row>
    <row r="3366" spans="2:2" x14ac:dyDescent="0.25">
      <c r="B3366">
        <f>COUNTIF('Deal Detail'!A3376:A13326,A3366)</f>
        <v>0</v>
      </c>
    </row>
    <row r="3367" spans="2:2" x14ac:dyDescent="0.25">
      <c r="B3367">
        <f>COUNTIF('Deal Detail'!A3377:A13327,A3367)</f>
        <v>0</v>
      </c>
    </row>
    <row r="3368" spans="2:2" x14ac:dyDescent="0.25">
      <c r="B3368">
        <f>COUNTIF('Deal Detail'!A3378:A13328,A3368)</f>
        <v>0</v>
      </c>
    </row>
    <row r="3369" spans="2:2" x14ac:dyDescent="0.25">
      <c r="B3369">
        <f>COUNTIF('Deal Detail'!A3379:A13329,A3369)</f>
        <v>0</v>
      </c>
    </row>
    <row r="3370" spans="2:2" x14ac:dyDescent="0.25">
      <c r="B3370">
        <f>COUNTIF('Deal Detail'!A3380:A13330,A3370)</f>
        <v>0</v>
      </c>
    </row>
    <row r="3371" spans="2:2" x14ac:dyDescent="0.25">
      <c r="B3371">
        <f>COUNTIF('Deal Detail'!A3381:A13331,A3371)</f>
        <v>0</v>
      </c>
    </row>
    <row r="3372" spans="2:2" x14ac:dyDescent="0.25">
      <c r="B3372">
        <f>COUNTIF('Deal Detail'!A3382:A13332,A3372)</f>
        <v>0</v>
      </c>
    </row>
    <row r="3373" spans="2:2" x14ac:dyDescent="0.25">
      <c r="B3373">
        <f>COUNTIF('Deal Detail'!A3383:A13333,A3373)</f>
        <v>0</v>
      </c>
    </row>
    <row r="3374" spans="2:2" x14ac:dyDescent="0.25">
      <c r="B3374">
        <f>COUNTIF('Deal Detail'!A3384:A13334,A3374)</f>
        <v>0</v>
      </c>
    </row>
    <row r="3375" spans="2:2" x14ac:dyDescent="0.25">
      <c r="B3375">
        <f>COUNTIF('Deal Detail'!A3385:A13335,A3375)</f>
        <v>0</v>
      </c>
    </row>
    <row r="3376" spans="2:2" x14ac:dyDescent="0.25">
      <c r="B3376">
        <f>COUNTIF('Deal Detail'!A3386:A13336,A3376)</f>
        <v>0</v>
      </c>
    </row>
    <row r="3377" spans="2:2" x14ac:dyDescent="0.25">
      <c r="B3377">
        <f>COUNTIF('Deal Detail'!A3387:A13337,A3377)</f>
        <v>0</v>
      </c>
    </row>
    <row r="3378" spans="2:2" x14ac:dyDescent="0.25">
      <c r="B3378">
        <f>COUNTIF('Deal Detail'!A3388:A13338,A3378)</f>
        <v>0</v>
      </c>
    </row>
    <row r="3379" spans="2:2" x14ac:dyDescent="0.25">
      <c r="B3379">
        <f>COUNTIF('Deal Detail'!A3389:A13339,A3379)</f>
        <v>0</v>
      </c>
    </row>
    <row r="3380" spans="2:2" x14ac:dyDescent="0.25">
      <c r="B3380">
        <f>COUNTIF('Deal Detail'!A3390:A13340,A3380)</f>
        <v>0</v>
      </c>
    </row>
    <row r="3381" spans="2:2" x14ac:dyDescent="0.25">
      <c r="B3381">
        <f>COUNTIF('Deal Detail'!A3391:A13341,A3381)</f>
        <v>0</v>
      </c>
    </row>
    <row r="3382" spans="2:2" x14ac:dyDescent="0.25">
      <c r="B3382">
        <f>COUNTIF('Deal Detail'!A3392:A13342,A3382)</f>
        <v>0</v>
      </c>
    </row>
    <row r="3383" spans="2:2" x14ac:dyDescent="0.25">
      <c r="B3383">
        <f>COUNTIF('Deal Detail'!A3393:A13343,A3383)</f>
        <v>0</v>
      </c>
    </row>
    <row r="3384" spans="2:2" x14ac:dyDescent="0.25">
      <c r="B3384">
        <f>COUNTIF('Deal Detail'!A3394:A13344,A3384)</f>
        <v>0</v>
      </c>
    </row>
    <row r="3385" spans="2:2" x14ac:dyDescent="0.25">
      <c r="B3385">
        <f>COUNTIF('Deal Detail'!A3395:A13345,A3385)</f>
        <v>0</v>
      </c>
    </row>
    <row r="3386" spans="2:2" x14ac:dyDescent="0.25">
      <c r="B3386">
        <f>COUNTIF('Deal Detail'!A3396:A13346,A3386)</f>
        <v>0</v>
      </c>
    </row>
    <row r="3387" spans="2:2" x14ac:dyDescent="0.25">
      <c r="B3387">
        <f>COUNTIF('Deal Detail'!A3397:A13347,A3387)</f>
        <v>0</v>
      </c>
    </row>
    <row r="3388" spans="2:2" x14ac:dyDescent="0.25">
      <c r="B3388">
        <f>COUNTIF('Deal Detail'!A3398:A13348,A3388)</f>
        <v>0</v>
      </c>
    </row>
    <row r="3389" spans="2:2" x14ac:dyDescent="0.25">
      <c r="B3389">
        <f>COUNTIF('Deal Detail'!A3399:A13349,A3389)</f>
        <v>0</v>
      </c>
    </row>
    <row r="3390" spans="2:2" x14ac:dyDescent="0.25">
      <c r="B3390">
        <f>COUNTIF('Deal Detail'!A3400:A13350,A3390)</f>
        <v>0</v>
      </c>
    </row>
    <row r="3391" spans="2:2" x14ac:dyDescent="0.25">
      <c r="B3391">
        <f>COUNTIF('Deal Detail'!A3401:A13351,A3391)</f>
        <v>0</v>
      </c>
    </row>
    <row r="3392" spans="2:2" x14ac:dyDescent="0.25">
      <c r="B3392">
        <f>COUNTIF('Deal Detail'!A3402:A13352,A3392)</f>
        <v>0</v>
      </c>
    </row>
    <row r="3393" spans="2:2" x14ac:dyDescent="0.25">
      <c r="B3393">
        <f>COUNTIF('Deal Detail'!A3403:A13353,A3393)</f>
        <v>0</v>
      </c>
    </row>
    <row r="3394" spans="2:2" x14ac:dyDescent="0.25">
      <c r="B3394">
        <f>COUNTIF('Deal Detail'!A3404:A13354,A3394)</f>
        <v>0</v>
      </c>
    </row>
    <row r="3395" spans="2:2" x14ac:dyDescent="0.25">
      <c r="B3395">
        <f>COUNTIF('Deal Detail'!A3405:A13355,A3395)</f>
        <v>0</v>
      </c>
    </row>
    <row r="3396" spans="2:2" x14ac:dyDescent="0.25">
      <c r="B3396">
        <f>COUNTIF('Deal Detail'!A3406:A13356,A3396)</f>
        <v>0</v>
      </c>
    </row>
    <row r="3397" spans="2:2" x14ac:dyDescent="0.25">
      <c r="B3397">
        <f>COUNTIF('Deal Detail'!A3407:A13357,A3397)</f>
        <v>0</v>
      </c>
    </row>
    <row r="3398" spans="2:2" x14ac:dyDescent="0.25">
      <c r="B3398">
        <f>COUNTIF('Deal Detail'!A3408:A13358,A3398)</f>
        <v>0</v>
      </c>
    </row>
    <row r="3399" spans="2:2" x14ac:dyDescent="0.25">
      <c r="B3399">
        <f>COUNTIF('Deal Detail'!A3409:A13359,A3399)</f>
        <v>0</v>
      </c>
    </row>
    <row r="3400" spans="2:2" x14ac:dyDescent="0.25">
      <c r="B3400">
        <f>COUNTIF('Deal Detail'!A3410:A13360,A3400)</f>
        <v>0</v>
      </c>
    </row>
    <row r="3401" spans="2:2" x14ac:dyDescent="0.25">
      <c r="B3401">
        <f>COUNTIF('Deal Detail'!A3411:A13361,A3401)</f>
        <v>0</v>
      </c>
    </row>
    <row r="3402" spans="2:2" x14ac:dyDescent="0.25">
      <c r="B3402">
        <f>COUNTIF('Deal Detail'!A3412:A13362,A3402)</f>
        <v>0</v>
      </c>
    </row>
    <row r="3403" spans="2:2" x14ac:dyDescent="0.25">
      <c r="B3403">
        <f>COUNTIF('Deal Detail'!A3413:A13363,A3403)</f>
        <v>0</v>
      </c>
    </row>
    <row r="3404" spans="2:2" x14ac:dyDescent="0.25">
      <c r="B3404">
        <f>COUNTIF('Deal Detail'!A3414:A13364,A3404)</f>
        <v>0</v>
      </c>
    </row>
    <row r="3405" spans="2:2" x14ac:dyDescent="0.25">
      <c r="B3405">
        <f>COUNTIF('Deal Detail'!A3415:A13365,A3405)</f>
        <v>0</v>
      </c>
    </row>
    <row r="3406" spans="2:2" x14ac:dyDescent="0.25">
      <c r="B3406">
        <f>COUNTIF('Deal Detail'!A3416:A13366,A3406)</f>
        <v>0</v>
      </c>
    </row>
    <row r="3407" spans="2:2" x14ac:dyDescent="0.25">
      <c r="B3407">
        <f>COUNTIF('Deal Detail'!A3417:A13367,A3407)</f>
        <v>0</v>
      </c>
    </row>
    <row r="3408" spans="2:2" x14ac:dyDescent="0.25">
      <c r="B3408">
        <f>COUNTIF('Deal Detail'!A3418:A13368,A3408)</f>
        <v>0</v>
      </c>
    </row>
    <row r="3409" spans="2:2" x14ac:dyDescent="0.25">
      <c r="B3409">
        <f>COUNTIF('Deal Detail'!A3419:A13369,A3409)</f>
        <v>0</v>
      </c>
    </row>
    <row r="3410" spans="2:2" x14ac:dyDescent="0.25">
      <c r="B3410">
        <f>COUNTIF('Deal Detail'!A3420:A13370,A3410)</f>
        <v>0</v>
      </c>
    </row>
    <row r="3411" spans="2:2" x14ac:dyDescent="0.25">
      <c r="B3411">
        <f>COUNTIF('Deal Detail'!A3421:A13371,A3411)</f>
        <v>0</v>
      </c>
    </row>
    <row r="3412" spans="2:2" x14ac:dyDescent="0.25">
      <c r="B3412">
        <f>COUNTIF('Deal Detail'!A3422:A13372,A3412)</f>
        <v>0</v>
      </c>
    </row>
    <row r="3413" spans="2:2" x14ac:dyDescent="0.25">
      <c r="B3413">
        <f>COUNTIF('Deal Detail'!A3423:A13373,A3413)</f>
        <v>0</v>
      </c>
    </row>
    <row r="3414" spans="2:2" x14ac:dyDescent="0.25">
      <c r="B3414">
        <f>COUNTIF('Deal Detail'!A3424:A13374,A3414)</f>
        <v>0</v>
      </c>
    </row>
    <row r="3415" spans="2:2" x14ac:dyDescent="0.25">
      <c r="B3415">
        <f>COUNTIF('Deal Detail'!A3425:A13375,A3415)</f>
        <v>0</v>
      </c>
    </row>
    <row r="3416" spans="2:2" x14ac:dyDescent="0.25">
      <c r="B3416">
        <f>COUNTIF('Deal Detail'!A3426:A13376,A3416)</f>
        <v>0</v>
      </c>
    </row>
    <row r="3417" spans="2:2" x14ac:dyDescent="0.25">
      <c r="B3417">
        <f>COUNTIF('Deal Detail'!A3427:A13377,A3417)</f>
        <v>0</v>
      </c>
    </row>
    <row r="3418" spans="2:2" x14ac:dyDescent="0.25">
      <c r="B3418">
        <f>COUNTIF('Deal Detail'!A3428:A13378,A3418)</f>
        <v>0</v>
      </c>
    </row>
    <row r="3419" spans="2:2" x14ac:dyDescent="0.25">
      <c r="B3419">
        <f>COUNTIF('Deal Detail'!A3429:A13379,A3419)</f>
        <v>0</v>
      </c>
    </row>
    <row r="3420" spans="2:2" x14ac:dyDescent="0.25">
      <c r="B3420">
        <f>COUNTIF('Deal Detail'!A3430:A13380,A3420)</f>
        <v>0</v>
      </c>
    </row>
    <row r="3421" spans="2:2" x14ac:dyDescent="0.25">
      <c r="B3421">
        <f>COUNTIF('Deal Detail'!A3431:A13381,A3421)</f>
        <v>0</v>
      </c>
    </row>
    <row r="3422" spans="2:2" x14ac:dyDescent="0.25">
      <c r="B3422">
        <f>COUNTIF('Deal Detail'!A3432:A13382,A3422)</f>
        <v>0</v>
      </c>
    </row>
    <row r="3423" spans="2:2" x14ac:dyDescent="0.25">
      <c r="B3423">
        <f>COUNTIF('Deal Detail'!A3433:A13383,A3423)</f>
        <v>0</v>
      </c>
    </row>
    <row r="3424" spans="2:2" x14ac:dyDescent="0.25">
      <c r="B3424">
        <f>COUNTIF('Deal Detail'!A3434:A13384,A3424)</f>
        <v>0</v>
      </c>
    </row>
    <row r="3425" spans="2:2" x14ac:dyDescent="0.25">
      <c r="B3425">
        <f>COUNTIF('Deal Detail'!A3435:A13385,A3425)</f>
        <v>0</v>
      </c>
    </row>
    <row r="3426" spans="2:2" x14ac:dyDescent="0.25">
      <c r="B3426">
        <f>COUNTIF('Deal Detail'!A3436:A13386,A3426)</f>
        <v>0</v>
      </c>
    </row>
    <row r="3427" spans="2:2" x14ac:dyDescent="0.25">
      <c r="B3427">
        <f>COUNTIF('Deal Detail'!A3437:A13387,A3427)</f>
        <v>0</v>
      </c>
    </row>
    <row r="3428" spans="2:2" x14ac:dyDescent="0.25">
      <c r="B3428">
        <f>COUNTIF('Deal Detail'!A3438:A13388,A3428)</f>
        <v>0</v>
      </c>
    </row>
    <row r="3429" spans="2:2" x14ac:dyDescent="0.25">
      <c r="B3429">
        <f>COUNTIF('Deal Detail'!A3439:A13389,A3429)</f>
        <v>0</v>
      </c>
    </row>
    <row r="3430" spans="2:2" x14ac:dyDescent="0.25">
      <c r="B3430">
        <f>COUNTIF('Deal Detail'!A3440:A13390,A3430)</f>
        <v>0</v>
      </c>
    </row>
    <row r="3431" spans="2:2" x14ac:dyDescent="0.25">
      <c r="B3431">
        <f>COUNTIF('Deal Detail'!A3441:A13391,A3431)</f>
        <v>0</v>
      </c>
    </row>
    <row r="3432" spans="2:2" x14ac:dyDescent="0.25">
      <c r="B3432">
        <f>COUNTIF('Deal Detail'!A3442:A13392,A3432)</f>
        <v>0</v>
      </c>
    </row>
    <row r="3433" spans="2:2" x14ac:dyDescent="0.25">
      <c r="B3433">
        <f>COUNTIF('Deal Detail'!A3443:A13393,A3433)</f>
        <v>0</v>
      </c>
    </row>
    <row r="3434" spans="2:2" x14ac:dyDescent="0.25">
      <c r="B3434">
        <f>COUNTIF('Deal Detail'!A3444:A13394,A3434)</f>
        <v>0</v>
      </c>
    </row>
    <row r="3435" spans="2:2" x14ac:dyDescent="0.25">
      <c r="B3435">
        <f>COUNTIF('Deal Detail'!A3445:A13395,A3435)</f>
        <v>0</v>
      </c>
    </row>
    <row r="3436" spans="2:2" x14ac:dyDescent="0.25">
      <c r="B3436">
        <f>COUNTIF('Deal Detail'!A3446:A13396,A3436)</f>
        <v>0</v>
      </c>
    </row>
    <row r="3437" spans="2:2" x14ac:dyDescent="0.25">
      <c r="B3437">
        <f>COUNTIF('Deal Detail'!A3447:A13397,A3437)</f>
        <v>0</v>
      </c>
    </row>
    <row r="3438" spans="2:2" x14ac:dyDescent="0.25">
      <c r="B3438">
        <f>COUNTIF('Deal Detail'!A3448:A13398,A3438)</f>
        <v>0</v>
      </c>
    </row>
    <row r="3439" spans="2:2" x14ac:dyDescent="0.25">
      <c r="B3439">
        <f>COUNTIF('Deal Detail'!A3449:A13399,A3439)</f>
        <v>0</v>
      </c>
    </row>
    <row r="3440" spans="2:2" x14ac:dyDescent="0.25">
      <c r="B3440">
        <f>COUNTIF('Deal Detail'!A3450:A13400,A3440)</f>
        <v>0</v>
      </c>
    </row>
    <row r="3441" spans="2:2" x14ac:dyDescent="0.25">
      <c r="B3441">
        <f>COUNTIF('Deal Detail'!A3451:A13401,A3441)</f>
        <v>0</v>
      </c>
    </row>
    <row r="3442" spans="2:2" x14ac:dyDescent="0.25">
      <c r="B3442">
        <f>COUNTIF('Deal Detail'!A3452:A13402,A3442)</f>
        <v>0</v>
      </c>
    </row>
    <row r="3443" spans="2:2" x14ac:dyDescent="0.25">
      <c r="B3443">
        <f>COUNTIF('Deal Detail'!A3453:A13403,A3443)</f>
        <v>0</v>
      </c>
    </row>
    <row r="3444" spans="2:2" x14ac:dyDescent="0.25">
      <c r="B3444">
        <f>COUNTIF('Deal Detail'!A3454:A13404,A3444)</f>
        <v>0</v>
      </c>
    </row>
    <row r="3445" spans="2:2" x14ac:dyDescent="0.25">
      <c r="B3445">
        <f>COUNTIF('Deal Detail'!A3455:A13405,A3445)</f>
        <v>0</v>
      </c>
    </row>
    <row r="3446" spans="2:2" x14ac:dyDescent="0.25">
      <c r="B3446">
        <f>COUNTIF('Deal Detail'!A3456:A13406,A3446)</f>
        <v>0</v>
      </c>
    </row>
    <row r="3447" spans="2:2" x14ac:dyDescent="0.25">
      <c r="B3447">
        <f>COUNTIF('Deal Detail'!A3457:A13407,A3447)</f>
        <v>0</v>
      </c>
    </row>
    <row r="3448" spans="2:2" x14ac:dyDescent="0.25">
      <c r="B3448">
        <f>COUNTIF('Deal Detail'!A3458:A13408,A3448)</f>
        <v>0</v>
      </c>
    </row>
    <row r="3449" spans="2:2" x14ac:dyDescent="0.25">
      <c r="B3449">
        <f>COUNTIF('Deal Detail'!A3459:A13409,A3449)</f>
        <v>0</v>
      </c>
    </row>
    <row r="3450" spans="2:2" x14ac:dyDescent="0.25">
      <c r="B3450">
        <f>COUNTIF('Deal Detail'!A3460:A13410,A3450)</f>
        <v>0</v>
      </c>
    </row>
    <row r="3451" spans="2:2" x14ac:dyDescent="0.25">
      <c r="B3451">
        <f>COUNTIF('Deal Detail'!A3461:A13411,A3451)</f>
        <v>0</v>
      </c>
    </row>
    <row r="3452" spans="2:2" x14ac:dyDescent="0.25">
      <c r="B3452">
        <f>COUNTIF('Deal Detail'!A3462:A13412,A3452)</f>
        <v>0</v>
      </c>
    </row>
    <row r="3453" spans="2:2" x14ac:dyDescent="0.25">
      <c r="B3453">
        <f>COUNTIF('Deal Detail'!A3463:A13413,A3453)</f>
        <v>0</v>
      </c>
    </row>
    <row r="3454" spans="2:2" x14ac:dyDescent="0.25">
      <c r="B3454">
        <f>COUNTIF('Deal Detail'!A3464:A13414,A3454)</f>
        <v>0</v>
      </c>
    </row>
    <row r="3455" spans="2:2" x14ac:dyDescent="0.25">
      <c r="B3455">
        <f>COUNTIF('Deal Detail'!A3465:A13415,A3455)</f>
        <v>0</v>
      </c>
    </row>
    <row r="3456" spans="2:2" x14ac:dyDescent="0.25">
      <c r="B3456">
        <f>COUNTIF('Deal Detail'!A3466:A13416,A3456)</f>
        <v>0</v>
      </c>
    </row>
    <row r="3457" spans="2:2" x14ac:dyDescent="0.25">
      <c r="B3457">
        <f>COUNTIF('Deal Detail'!A3467:A13417,A3457)</f>
        <v>0</v>
      </c>
    </row>
    <row r="3458" spans="2:2" x14ac:dyDescent="0.25">
      <c r="B3458">
        <f>COUNTIF('Deal Detail'!A3468:A13418,A3458)</f>
        <v>0</v>
      </c>
    </row>
    <row r="3459" spans="2:2" x14ac:dyDescent="0.25">
      <c r="B3459">
        <f>COUNTIF('Deal Detail'!A3469:A13419,A3459)</f>
        <v>0</v>
      </c>
    </row>
    <row r="3460" spans="2:2" x14ac:dyDescent="0.25">
      <c r="B3460">
        <f>COUNTIF('Deal Detail'!A3470:A13420,A3460)</f>
        <v>0</v>
      </c>
    </row>
    <row r="3461" spans="2:2" x14ac:dyDescent="0.25">
      <c r="B3461">
        <f>COUNTIF('Deal Detail'!A3471:A13421,A3461)</f>
        <v>0</v>
      </c>
    </row>
    <row r="3462" spans="2:2" x14ac:dyDescent="0.25">
      <c r="B3462">
        <f>COUNTIF('Deal Detail'!A3472:A13422,A3462)</f>
        <v>0</v>
      </c>
    </row>
    <row r="3463" spans="2:2" x14ac:dyDescent="0.25">
      <c r="B3463">
        <f>COUNTIF('Deal Detail'!A3473:A13423,A3463)</f>
        <v>0</v>
      </c>
    </row>
    <row r="3464" spans="2:2" x14ac:dyDescent="0.25">
      <c r="B3464">
        <f>COUNTIF('Deal Detail'!A3474:A13424,A3464)</f>
        <v>0</v>
      </c>
    </row>
    <row r="3465" spans="2:2" x14ac:dyDescent="0.25">
      <c r="B3465">
        <f>COUNTIF('Deal Detail'!A3475:A13425,A3465)</f>
        <v>0</v>
      </c>
    </row>
    <row r="3466" spans="2:2" x14ac:dyDescent="0.25">
      <c r="B3466">
        <f>COUNTIF('Deal Detail'!A3476:A13426,A3466)</f>
        <v>0</v>
      </c>
    </row>
    <row r="3467" spans="2:2" x14ac:dyDescent="0.25">
      <c r="B3467">
        <f>COUNTIF('Deal Detail'!A3477:A13427,A3467)</f>
        <v>0</v>
      </c>
    </row>
    <row r="3468" spans="2:2" x14ac:dyDescent="0.25">
      <c r="B3468">
        <f>COUNTIF('Deal Detail'!A3478:A13428,A3468)</f>
        <v>0</v>
      </c>
    </row>
    <row r="3469" spans="2:2" x14ac:dyDescent="0.25">
      <c r="B3469">
        <f>COUNTIF('Deal Detail'!A3479:A13429,A3469)</f>
        <v>0</v>
      </c>
    </row>
    <row r="3470" spans="2:2" x14ac:dyDescent="0.25">
      <c r="B3470">
        <f>COUNTIF('Deal Detail'!A3480:A13430,A3470)</f>
        <v>0</v>
      </c>
    </row>
    <row r="3471" spans="2:2" x14ac:dyDescent="0.25">
      <c r="B3471">
        <f>COUNTIF('Deal Detail'!A3481:A13431,A3471)</f>
        <v>0</v>
      </c>
    </row>
    <row r="3472" spans="2:2" x14ac:dyDescent="0.25">
      <c r="B3472">
        <f>COUNTIF('Deal Detail'!A3482:A13432,A3472)</f>
        <v>0</v>
      </c>
    </row>
    <row r="3473" spans="2:2" x14ac:dyDescent="0.25">
      <c r="B3473">
        <f>COUNTIF('Deal Detail'!A3483:A13433,A3473)</f>
        <v>0</v>
      </c>
    </row>
    <row r="3474" spans="2:2" x14ac:dyDescent="0.25">
      <c r="B3474">
        <f>COUNTIF('Deal Detail'!A3484:A13434,A3474)</f>
        <v>0</v>
      </c>
    </row>
    <row r="3475" spans="2:2" x14ac:dyDescent="0.25">
      <c r="B3475">
        <f>COUNTIF('Deal Detail'!A3485:A13435,A3475)</f>
        <v>0</v>
      </c>
    </row>
    <row r="3476" spans="2:2" x14ac:dyDescent="0.25">
      <c r="B3476">
        <f>COUNTIF('Deal Detail'!A3486:A13436,A3476)</f>
        <v>0</v>
      </c>
    </row>
    <row r="3477" spans="2:2" x14ac:dyDescent="0.25">
      <c r="B3477">
        <f>COUNTIF('Deal Detail'!A3487:A13437,A3477)</f>
        <v>0</v>
      </c>
    </row>
    <row r="3478" spans="2:2" x14ac:dyDescent="0.25">
      <c r="B3478">
        <f>COUNTIF('Deal Detail'!A3488:A13438,A3478)</f>
        <v>0</v>
      </c>
    </row>
    <row r="3479" spans="2:2" x14ac:dyDescent="0.25">
      <c r="B3479">
        <f>COUNTIF('Deal Detail'!A3489:A13439,A3479)</f>
        <v>0</v>
      </c>
    </row>
    <row r="3480" spans="2:2" x14ac:dyDescent="0.25">
      <c r="B3480">
        <f>COUNTIF('Deal Detail'!A3490:A13440,A3480)</f>
        <v>0</v>
      </c>
    </row>
    <row r="3481" spans="2:2" x14ac:dyDescent="0.25">
      <c r="B3481">
        <f>COUNTIF('Deal Detail'!A3491:A13441,A3481)</f>
        <v>0</v>
      </c>
    </row>
    <row r="3482" spans="2:2" x14ac:dyDescent="0.25">
      <c r="B3482">
        <f>COUNTIF('Deal Detail'!A3492:A13442,A3482)</f>
        <v>0</v>
      </c>
    </row>
    <row r="3483" spans="2:2" x14ac:dyDescent="0.25">
      <c r="B3483">
        <f>COUNTIF('Deal Detail'!A3493:A13443,A3483)</f>
        <v>0</v>
      </c>
    </row>
    <row r="3484" spans="2:2" x14ac:dyDescent="0.25">
      <c r="B3484">
        <f>COUNTIF('Deal Detail'!A3494:A13444,A3484)</f>
        <v>0</v>
      </c>
    </row>
    <row r="3485" spans="2:2" x14ac:dyDescent="0.25">
      <c r="B3485">
        <f>COUNTIF('Deal Detail'!A3495:A13445,A3485)</f>
        <v>0</v>
      </c>
    </row>
    <row r="3486" spans="2:2" x14ac:dyDescent="0.25">
      <c r="B3486">
        <f>COUNTIF('Deal Detail'!A3496:A13446,A3486)</f>
        <v>0</v>
      </c>
    </row>
    <row r="3487" spans="2:2" x14ac:dyDescent="0.25">
      <c r="B3487">
        <f>COUNTIF('Deal Detail'!A3497:A13447,A3487)</f>
        <v>0</v>
      </c>
    </row>
    <row r="3488" spans="2:2" x14ac:dyDescent="0.25">
      <c r="B3488">
        <f>COUNTIF('Deal Detail'!A3498:A13448,A3488)</f>
        <v>0</v>
      </c>
    </row>
    <row r="3489" spans="2:2" x14ac:dyDescent="0.25">
      <c r="B3489">
        <f>COUNTIF('Deal Detail'!A3499:A13449,A3489)</f>
        <v>0</v>
      </c>
    </row>
    <row r="3490" spans="2:2" x14ac:dyDescent="0.25">
      <c r="B3490">
        <f>COUNTIF('Deal Detail'!A3500:A13450,A3490)</f>
        <v>0</v>
      </c>
    </row>
    <row r="3491" spans="2:2" x14ac:dyDescent="0.25">
      <c r="B3491">
        <f>COUNTIF('Deal Detail'!A3501:A13451,A3491)</f>
        <v>0</v>
      </c>
    </row>
    <row r="3492" spans="2:2" x14ac:dyDescent="0.25">
      <c r="B3492">
        <f>COUNTIF('Deal Detail'!A3502:A13452,A3492)</f>
        <v>0</v>
      </c>
    </row>
    <row r="3493" spans="2:2" x14ac:dyDescent="0.25">
      <c r="B3493">
        <f>COUNTIF('Deal Detail'!A3503:A13453,A3493)</f>
        <v>0</v>
      </c>
    </row>
    <row r="3494" spans="2:2" x14ac:dyDescent="0.25">
      <c r="B3494">
        <f>COUNTIF('Deal Detail'!A3504:A13454,A3494)</f>
        <v>0</v>
      </c>
    </row>
    <row r="3495" spans="2:2" x14ac:dyDescent="0.25">
      <c r="B3495">
        <f>COUNTIF('Deal Detail'!A3505:A13455,A3495)</f>
        <v>0</v>
      </c>
    </row>
    <row r="3496" spans="2:2" x14ac:dyDescent="0.25">
      <c r="B3496">
        <f>COUNTIF('Deal Detail'!A3506:A13456,A3496)</f>
        <v>0</v>
      </c>
    </row>
    <row r="3497" spans="2:2" x14ac:dyDescent="0.25">
      <c r="B3497">
        <f>COUNTIF('Deal Detail'!A3507:A13457,A3497)</f>
        <v>0</v>
      </c>
    </row>
    <row r="3498" spans="2:2" x14ac:dyDescent="0.25">
      <c r="B3498">
        <f>COUNTIF('Deal Detail'!A3508:A13458,A3498)</f>
        <v>0</v>
      </c>
    </row>
    <row r="3499" spans="2:2" x14ac:dyDescent="0.25">
      <c r="B3499">
        <f>COUNTIF('Deal Detail'!A3509:A13459,A3499)</f>
        <v>0</v>
      </c>
    </row>
    <row r="3500" spans="2:2" x14ac:dyDescent="0.25">
      <c r="B3500">
        <f>COUNTIF('Deal Detail'!A3510:A13460,A3500)</f>
        <v>0</v>
      </c>
    </row>
    <row r="3501" spans="2:2" x14ac:dyDescent="0.25">
      <c r="B3501">
        <f>COUNTIF('Deal Detail'!A3511:A13461,A3501)</f>
        <v>0</v>
      </c>
    </row>
    <row r="3502" spans="2:2" x14ac:dyDescent="0.25">
      <c r="B3502">
        <f>COUNTIF('Deal Detail'!A3512:A13462,A3502)</f>
        <v>0</v>
      </c>
    </row>
    <row r="3503" spans="2:2" x14ac:dyDescent="0.25">
      <c r="B3503">
        <f>COUNTIF('Deal Detail'!A3513:A13463,A3503)</f>
        <v>0</v>
      </c>
    </row>
    <row r="3504" spans="2:2" x14ac:dyDescent="0.25">
      <c r="B3504">
        <f>COUNTIF('Deal Detail'!A3514:A13464,A3504)</f>
        <v>0</v>
      </c>
    </row>
    <row r="3505" spans="2:2" x14ac:dyDescent="0.25">
      <c r="B3505">
        <f>COUNTIF('Deal Detail'!A3515:A13465,A3505)</f>
        <v>0</v>
      </c>
    </row>
    <row r="3506" spans="2:2" x14ac:dyDescent="0.25">
      <c r="B3506">
        <f>COUNTIF('Deal Detail'!A3516:A13466,A3506)</f>
        <v>0</v>
      </c>
    </row>
    <row r="3507" spans="2:2" x14ac:dyDescent="0.25">
      <c r="B3507">
        <f>COUNTIF('Deal Detail'!A3517:A13467,A3507)</f>
        <v>0</v>
      </c>
    </row>
    <row r="3508" spans="2:2" x14ac:dyDescent="0.25">
      <c r="B3508">
        <f>COUNTIF('Deal Detail'!A3518:A13468,A3508)</f>
        <v>0</v>
      </c>
    </row>
    <row r="3509" spans="2:2" x14ac:dyDescent="0.25">
      <c r="B3509">
        <f>COUNTIF('Deal Detail'!A3519:A13469,A3509)</f>
        <v>0</v>
      </c>
    </row>
    <row r="3510" spans="2:2" x14ac:dyDescent="0.25">
      <c r="B3510">
        <f>COUNTIF('Deal Detail'!A3520:A13470,A3510)</f>
        <v>0</v>
      </c>
    </row>
    <row r="3511" spans="2:2" x14ac:dyDescent="0.25">
      <c r="B3511">
        <f>COUNTIF('Deal Detail'!A3521:A13471,A3511)</f>
        <v>0</v>
      </c>
    </row>
    <row r="3512" spans="2:2" x14ac:dyDescent="0.25">
      <c r="B3512">
        <f>COUNTIF('Deal Detail'!A3522:A13472,A3512)</f>
        <v>0</v>
      </c>
    </row>
    <row r="3513" spans="2:2" x14ac:dyDescent="0.25">
      <c r="B3513">
        <f>COUNTIF('Deal Detail'!A3523:A13473,A3513)</f>
        <v>0</v>
      </c>
    </row>
    <row r="3514" spans="2:2" x14ac:dyDescent="0.25">
      <c r="B3514">
        <f>COUNTIF('Deal Detail'!A3524:A13474,A3514)</f>
        <v>0</v>
      </c>
    </row>
    <row r="3515" spans="2:2" x14ac:dyDescent="0.25">
      <c r="B3515">
        <f>COUNTIF('Deal Detail'!A3525:A13475,A3515)</f>
        <v>0</v>
      </c>
    </row>
    <row r="3516" spans="2:2" x14ac:dyDescent="0.25">
      <c r="B3516">
        <f>COUNTIF('Deal Detail'!A3526:A13476,A3516)</f>
        <v>0</v>
      </c>
    </row>
    <row r="3517" spans="2:2" x14ac:dyDescent="0.25">
      <c r="B3517">
        <f>COUNTIF('Deal Detail'!A3527:A13477,A3517)</f>
        <v>0</v>
      </c>
    </row>
    <row r="3518" spans="2:2" x14ac:dyDescent="0.25">
      <c r="B3518">
        <f>COUNTIF('Deal Detail'!A3528:A13478,A3518)</f>
        <v>0</v>
      </c>
    </row>
    <row r="3519" spans="2:2" x14ac:dyDescent="0.25">
      <c r="B3519">
        <f>COUNTIF('Deal Detail'!A3529:A13479,A3519)</f>
        <v>0</v>
      </c>
    </row>
    <row r="3520" spans="2:2" x14ac:dyDescent="0.25">
      <c r="B3520">
        <f>COUNTIF('Deal Detail'!A3530:A13480,A3520)</f>
        <v>0</v>
      </c>
    </row>
    <row r="3521" spans="2:2" x14ac:dyDescent="0.25">
      <c r="B3521">
        <f>COUNTIF('Deal Detail'!A3531:A13481,A3521)</f>
        <v>0</v>
      </c>
    </row>
    <row r="3522" spans="2:2" x14ac:dyDescent="0.25">
      <c r="B3522">
        <f>COUNTIF('Deal Detail'!A3532:A13482,A3522)</f>
        <v>0</v>
      </c>
    </row>
    <row r="3523" spans="2:2" x14ac:dyDescent="0.25">
      <c r="B3523">
        <f>COUNTIF('Deal Detail'!A3533:A13483,A3523)</f>
        <v>0</v>
      </c>
    </row>
    <row r="3524" spans="2:2" x14ac:dyDescent="0.25">
      <c r="B3524">
        <f>COUNTIF('Deal Detail'!A3534:A13484,A3524)</f>
        <v>0</v>
      </c>
    </row>
    <row r="3525" spans="2:2" x14ac:dyDescent="0.25">
      <c r="B3525">
        <f>COUNTIF('Deal Detail'!A3535:A13485,A3525)</f>
        <v>0</v>
      </c>
    </row>
    <row r="3526" spans="2:2" x14ac:dyDescent="0.25">
      <c r="B3526">
        <f>COUNTIF('Deal Detail'!A3536:A13486,A3526)</f>
        <v>0</v>
      </c>
    </row>
    <row r="3527" spans="2:2" x14ac:dyDescent="0.25">
      <c r="B3527">
        <f>COUNTIF('Deal Detail'!A3537:A13487,A3527)</f>
        <v>0</v>
      </c>
    </row>
    <row r="3528" spans="2:2" x14ac:dyDescent="0.25">
      <c r="B3528">
        <f>COUNTIF('Deal Detail'!A3538:A13488,A3528)</f>
        <v>0</v>
      </c>
    </row>
    <row r="3529" spans="2:2" x14ac:dyDescent="0.25">
      <c r="B3529">
        <f>COUNTIF('Deal Detail'!A3539:A13489,A3529)</f>
        <v>0</v>
      </c>
    </row>
    <row r="3530" spans="2:2" x14ac:dyDescent="0.25">
      <c r="B3530">
        <f>COUNTIF('Deal Detail'!A3540:A13490,A3530)</f>
        <v>0</v>
      </c>
    </row>
    <row r="3531" spans="2:2" x14ac:dyDescent="0.25">
      <c r="B3531">
        <f>COUNTIF('Deal Detail'!A3541:A13491,A3531)</f>
        <v>0</v>
      </c>
    </row>
    <row r="3532" spans="2:2" x14ac:dyDescent="0.25">
      <c r="B3532">
        <f>COUNTIF('Deal Detail'!A3542:A13492,A3532)</f>
        <v>0</v>
      </c>
    </row>
    <row r="3533" spans="2:2" x14ac:dyDescent="0.25">
      <c r="B3533">
        <f>COUNTIF('Deal Detail'!A3543:A13493,A3533)</f>
        <v>0</v>
      </c>
    </row>
    <row r="3534" spans="2:2" x14ac:dyDescent="0.25">
      <c r="B3534">
        <f>COUNTIF('Deal Detail'!A3544:A13494,A3534)</f>
        <v>0</v>
      </c>
    </row>
    <row r="3535" spans="2:2" x14ac:dyDescent="0.25">
      <c r="B3535">
        <f>COUNTIF('Deal Detail'!A3545:A13495,A3535)</f>
        <v>0</v>
      </c>
    </row>
    <row r="3536" spans="2:2" x14ac:dyDescent="0.25">
      <c r="B3536">
        <f>COUNTIF('Deal Detail'!A3546:A13496,A3536)</f>
        <v>0</v>
      </c>
    </row>
    <row r="3537" spans="2:2" x14ac:dyDescent="0.25">
      <c r="B3537">
        <f>COUNTIF('Deal Detail'!A3547:A13497,A3537)</f>
        <v>0</v>
      </c>
    </row>
    <row r="3538" spans="2:2" x14ac:dyDescent="0.25">
      <c r="B3538">
        <f>COUNTIF('Deal Detail'!A3548:A13498,A3538)</f>
        <v>0</v>
      </c>
    </row>
    <row r="3539" spans="2:2" x14ac:dyDescent="0.25">
      <c r="B3539">
        <f>COUNTIF('Deal Detail'!A3549:A13499,A3539)</f>
        <v>0</v>
      </c>
    </row>
    <row r="3540" spans="2:2" x14ac:dyDescent="0.25">
      <c r="B3540">
        <f>COUNTIF('Deal Detail'!A3550:A13500,A3540)</f>
        <v>0</v>
      </c>
    </row>
    <row r="3541" spans="2:2" x14ac:dyDescent="0.25">
      <c r="B3541">
        <f>COUNTIF('Deal Detail'!A3551:A13501,A3541)</f>
        <v>0</v>
      </c>
    </row>
    <row r="3542" spans="2:2" x14ac:dyDescent="0.25">
      <c r="B3542">
        <f>COUNTIF('Deal Detail'!A3552:A13502,A3542)</f>
        <v>0</v>
      </c>
    </row>
    <row r="3543" spans="2:2" x14ac:dyDescent="0.25">
      <c r="B3543">
        <f>COUNTIF('Deal Detail'!A3553:A13503,A3543)</f>
        <v>0</v>
      </c>
    </row>
    <row r="3544" spans="2:2" x14ac:dyDescent="0.25">
      <c r="B3544">
        <f>COUNTIF('Deal Detail'!A3554:A13504,A3544)</f>
        <v>0</v>
      </c>
    </row>
    <row r="3545" spans="2:2" x14ac:dyDescent="0.25">
      <c r="B3545">
        <f>COUNTIF('Deal Detail'!A3555:A13505,A3545)</f>
        <v>0</v>
      </c>
    </row>
    <row r="3546" spans="2:2" x14ac:dyDescent="0.25">
      <c r="B3546">
        <f>COUNTIF('Deal Detail'!A3556:A13506,A3546)</f>
        <v>0</v>
      </c>
    </row>
    <row r="3547" spans="2:2" x14ac:dyDescent="0.25">
      <c r="B3547">
        <f>COUNTIF('Deal Detail'!A3557:A13507,A3547)</f>
        <v>0</v>
      </c>
    </row>
    <row r="3548" spans="2:2" x14ac:dyDescent="0.25">
      <c r="B3548">
        <f>COUNTIF('Deal Detail'!A3558:A13508,A3548)</f>
        <v>0</v>
      </c>
    </row>
    <row r="3549" spans="2:2" x14ac:dyDescent="0.25">
      <c r="B3549">
        <f>COUNTIF('Deal Detail'!A3559:A13509,A3549)</f>
        <v>0</v>
      </c>
    </row>
    <row r="3550" spans="2:2" x14ac:dyDescent="0.25">
      <c r="B3550">
        <f>COUNTIF('Deal Detail'!A3560:A13510,A3550)</f>
        <v>0</v>
      </c>
    </row>
    <row r="3551" spans="2:2" x14ac:dyDescent="0.25">
      <c r="B3551">
        <f>COUNTIF('Deal Detail'!A3561:A13511,A3551)</f>
        <v>0</v>
      </c>
    </row>
    <row r="3552" spans="2:2" x14ac:dyDescent="0.25">
      <c r="B3552">
        <f>COUNTIF('Deal Detail'!A3562:A13512,A3552)</f>
        <v>0</v>
      </c>
    </row>
    <row r="3553" spans="2:2" x14ac:dyDescent="0.25">
      <c r="B3553">
        <f>COUNTIF('Deal Detail'!A3563:A13513,A3553)</f>
        <v>0</v>
      </c>
    </row>
    <row r="3554" spans="2:2" x14ac:dyDescent="0.25">
      <c r="B3554">
        <f>COUNTIF('Deal Detail'!A3564:A13514,A3554)</f>
        <v>0</v>
      </c>
    </row>
    <row r="3555" spans="2:2" x14ac:dyDescent="0.25">
      <c r="B3555">
        <f>COUNTIF('Deal Detail'!A3565:A13515,A3555)</f>
        <v>0</v>
      </c>
    </row>
    <row r="3556" spans="2:2" x14ac:dyDescent="0.25">
      <c r="B3556">
        <f>COUNTIF('Deal Detail'!A3566:A13516,A3556)</f>
        <v>0</v>
      </c>
    </row>
    <row r="3557" spans="2:2" x14ac:dyDescent="0.25">
      <c r="B3557">
        <f>COUNTIF('Deal Detail'!A3567:A13517,A3557)</f>
        <v>0</v>
      </c>
    </row>
    <row r="3558" spans="2:2" x14ac:dyDescent="0.25">
      <c r="B3558">
        <f>COUNTIF('Deal Detail'!A3568:A13518,A3558)</f>
        <v>0</v>
      </c>
    </row>
    <row r="3559" spans="2:2" x14ac:dyDescent="0.25">
      <c r="B3559">
        <f>COUNTIF('Deal Detail'!A3569:A13519,A3559)</f>
        <v>0</v>
      </c>
    </row>
    <row r="3560" spans="2:2" x14ac:dyDescent="0.25">
      <c r="B3560">
        <f>COUNTIF('Deal Detail'!A3570:A13520,A3560)</f>
        <v>0</v>
      </c>
    </row>
    <row r="3561" spans="2:2" x14ac:dyDescent="0.25">
      <c r="B3561">
        <f>COUNTIF('Deal Detail'!A3571:A13521,A3561)</f>
        <v>0</v>
      </c>
    </row>
    <row r="3562" spans="2:2" x14ac:dyDescent="0.25">
      <c r="B3562">
        <f>COUNTIF('Deal Detail'!A3572:A13522,A3562)</f>
        <v>0</v>
      </c>
    </row>
    <row r="3563" spans="2:2" x14ac:dyDescent="0.25">
      <c r="B3563">
        <f>COUNTIF('Deal Detail'!A3573:A13523,A3563)</f>
        <v>0</v>
      </c>
    </row>
    <row r="3564" spans="2:2" x14ac:dyDescent="0.25">
      <c r="B3564">
        <f>COUNTIF('Deal Detail'!A3574:A13524,A3564)</f>
        <v>0</v>
      </c>
    </row>
    <row r="3565" spans="2:2" x14ac:dyDescent="0.25">
      <c r="B3565">
        <f>COUNTIF('Deal Detail'!A3575:A13525,A3565)</f>
        <v>0</v>
      </c>
    </row>
    <row r="3566" spans="2:2" x14ac:dyDescent="0.25">
      <c r="B3566">
        <f>COUNTIF('Deal Detail'!A3576:A13526,A3566)</f>
        <v>0</v>
      </c>
    </row>
    <row r="3567" spans="2:2" x14ac:dyDescent="0.25">
      <c r="B3567">
        <f>COUNTIF('Deal Detail'!A3577:A13527,A3567)</f>
        <v>0</v>
      </c>
    </row>
    <row r="3568" spans="2:2" x14ac:dyDescent="0.25">
      <c r="B3568">
        <f>COUNTIF('Deal Detail'!A3578:A13528,A3568)</f>
        <v>0</v>
      </c>
    </row>
    <row r="3569" spans="2:2" x14ac:dyDescent="0.25">
      <c r="B3569">
        <f>COUNTIF('Deal Detail'!A3579:A13529,A3569)</f>
        <v>0</v>
      </c>
    </row>
    <row r="3570" spans="2:2" x14ac:dyDescent="0.25">
      <c r="B3570">
        <f>COUNTIF('Deal Detail'!A3580:A13530,A3570)</f>
        <v>0</v>
      </c>
    </row>
    <row r="3571" spans="2:2" x14ac:dyDescent="0.25">
      <c r="B3571">
        <f>COUNTIF('Deal Detail'!A3581:A13531,A3571)</f>
        <v>0</v>
      </c>
    </row>
    <row r="3572" spans="2:2" x14ac:dyDescent="0.25">
      <c r="B3572">
        <f>COUNTIF('Deal Detail'!A3582:A13532,A3572)</f>
        <v>0</v>
      </c>
    </row>
    <row r="3573" spans="2:2" x14ac:dyDescent="0.25">
      <c r="B3573">
        <f>COUNTIF('Deal Detail'!A3583:A13533,A3573)</f>
        <v>0</v>
      </c>
    </row>
    <row r="3574" spans="2:2" x14ac:dyDescent="0.25">
      <c r="B3574">
        <f>COUNTIF('Deal Detail'!A3584:A13534,A3574)</f>
        <v>0</v>
      </c>
    </row>
    <row r="3575" spans="2:2" x14ac:dyDescent="0.25">
      <c r="B3575">
        <f>COUNTIF('Deal Detail'!A3585:A13535,A3575)</f>
        <v>0</v>
      </c>
    </row>
    <row r="3576" spans="2:2" x14ac:dyDescent="0.25">
      <c r="B3576">
        <f>COUNTIF('Deal Detail'!A3586:A13536,A3576)</f>
        <v>0</v>
      </c>
    </row>
    <row r="3577" spans="2:2" x14ac:dyDescent="0.25">
      <c r="B3577">
        <f>COUNTIF('Deal Detail'!A3587:A13537,A3577)</f>
        <v>0</v>
      </c>
    </row>
    <row r="3578" spans="2:2" x14ac:dyDescent="0.25">
      <c r="B3578">
        <f>COUNTIF('Deal Detail'!A3588:A13538,A3578)</f>
        <v>0</v>
      </c>
    </row>
    <row r="3579" spans="2:2" x14ac:dyDescent="0.25">
      <c r="B3579">
        <f>COUNTIF('Deal Detail'!A3589:A13539,A3579)</f>
        <v>0</v>
      </c>
    </row>
    <row r="3580" spans="2:2" x14ac:dyDescent="0.25">
      <c r="B3580">
        <f>COUNTIF('Deal Detail'!A3590:A13540,A3580)</f>
        <v>0</v>
      </c>
    </row>
    <row r="3581" spans="2:2" x14ac:dyDescent="0.25">
      <c r="B3581">
        <f>COUNTIF('Deal Detail'!A3591:A13541,A3581)</f>
        <v>0</v>
      </c>
    </row>
    <row r="3582" spans="2:2" x14ac:dyDescent="0.25">
      <c r="B3582">
        <f>COUNTIF('Deal Detail'!A3592:A13542,A3582)</f>
        <v>0</v>
      </c>
    </row>
    <row r="3583" spans="2:2" x14ac:dyDescent="0.25">
      <c r="B3583">
        <f>COUNTIF('Deal Detail'!A3593:A13543,A3583)</f>
        <v>0</v>
      </c>
    </row>
    <row r="3584" spans="2:2" x14ac:dyDescent="0.25">
      <c r="B3584">
        <f>COUNTIF('Deal Detail'!A3594:A13544,A3584)</f>
        <v>0</v>
      </c>
    </row>
    <row r="3585" spans="2:2" x14ac:dyDescent="0.25">
      <c r="B3585">
        <f>COUNTIF('Deal Detail'!A3595:A13545,A3585)</f>
        <v>0</v>
      </c>
    </row>
    <row r="3586" spans="2:2" x14ac:dyDescent="0.25">
      <c r="B3586">
        <f>COUNTIF('Deal Detail'!A3596:A13546,A3586)</f>
        <v>0</v>
      </c>
    </row>
    <row r="3587" spans="2:2" x14ac:dyDescent="0.25">
      <c r="B3587">
        <f>COUNTIF('Deal Detail'!A3597:A13547,A3587)</f>
        <v>0</v>
      </c>
    </row>
    <row r="3588" spans="2:2" x14ac:dyDescent="0.25">
      <c r="B3588">
        <f>COUNTIF('Deal Detail'!A3598:A13548,A3588)</f>
        <v>0</v>
      </c>
    </row>
    <row r="3589" spans="2:2" x14ac:dyDescent="0.25">
      <c r="B3589">
        <f>COUNTIF('Deal Detail'!A3599:A13549,A3589)</f>
        <v>0</v>
      </c>
    </row>
    <row r="3590" spans="2:2" x14ac:dyDescent="0.25">
      <c r="B3590">
        <f>COUNTIF('Deal Detail'!A3600:A13550,A3590)</f>
        <v>0</v>
      </c>
    </row>
    <row r="3591" spans="2:2" x14ac:dyDescent="0.25">
      <c r="B3591">
        <f>COUNTIF('Deal Detail'!A3601:A13551,A3591)</f>
        <v>0</v>
      </c>
    </row>
    <row r="3592" spans="2:2" x14ac:dyDescent="0.25">
      <c r="B3592">
        <f>COUNTIF('Deal Detail'!A3602:A13552,A3592)</f>
        <v>0</v>
      </c>
    </row>
    <row r="3593" spans="2:2" x14ac:dyDescent="0.25">
      <c r="B3593">
        <f>COUNTIF('Deal Detail'!A3603:A13553,A3593)</f>
        <v>0</v>
      </c>
    </row>
    <row r="3594" spans="2:2" x14ac:dyDescent="0.25">
      <c r="B3594">
        <f>COUNTIF('Deal Detail'!A3604:A13554,A3594)</f>
        <v>0</v>
      </c>
    </row>
    <row r="3595" spans="2:2" x14ac:dyDescent="0.25">
      <c r="B3595">
        <f>COUNTIF('Deal Detail'!A3605:A13555,A3595)</f>
        <v>0</v>
      </c>
    </row>
    <row r="3596" spans="2:2" x14ac:dyDescent="0.25">
      <c r="B3596">
        <f>COUNTIF('Deal Detail'!A3606:A13556,A3596)</f>
        <v>0</v>
      </c>
    </row>
    <row r="3597" spans="2:2" x14ac:dyDescent="0.25">
      <c r="B3597">
        <f>COUNTIF('Deal Detail'!A3607:A13557,A3597)</f>
        <v>0</v>
      </c>
    </row>
    <row r="3598" spans="2:2" x14ac:dyDescent="0.25">
      <c r="B3598">
        <f>COUNTIF('Deal Detail'!A3608:A13558,A3598)</f>
        <v>0</v>
      </c>
    </row>
    <row r="3599" spans="2:2" x14ac:dyDescent="0.25">
      <c r="B3599">
        <f>COUNTIF('Deal Detail'!A3609:A13559,A3599)</f>
        <v>0</v>
      </c>
    </row>
    <row r="3600" spans="2:2" x14ac:dyDescent="0.25">
      <c r="B3600">
        <f>COUNTIF('Deal Detail'!A3610:A13560,A3600)</f>
        <v>0</v>
      </c>
    </row>
    <row r="3601" spans="2:2" x14ac:dyDescent="0.25">
      <c r="B3601">
        <f>COUNTIF('Deal Detail'!A3611:A13561,A3601)</f>
        <v>0</v>
      </c>
    </row>
    <row r="3602" spans="2:2" x14ac:dyDescent="0.25">
      <c r="B3602">
        <f>COUNTIF('Deal Detail'!A3612:A13562,A3602)</f>
        <v>0</v>
      </c>
    </row>
    <row r="3603" spans="2:2" x14ac:dyDescent="0.25">
      <c r="B3603">
        <f>COUNTIF('Deal Detail'!A3613:A13563,A3603)</f>
        <v>0</v>
      </c>
    </row>
    <row r="3604" spans="2:2" x14ac:dyDescent="0.25">
      <c r="B3604">
        <f>COUNTIF('Deal Detail'!A3614:A13564,A3604)</f>
        <v>0</v>
      </c>
    </row>
    <row r="3605" spans="2:2" x14ac:dyDescent="0.25">
      <c r="B3605">
        <f>COUNTIF('Deal Detail'!A3615:A13565,A3605)</f>
        <v>0</v>
      </c>
    </row>
    <row r="3606" spans="2:2" x14ac:dyDescent="0.25">
      <c r="B3606">
        <f>COUNTIF('Deal Detail'!A3616:A13566,A3606)</f>
        <v>0</v>
      </c>
    </row>
    <row r="3607" spans="2:2" x14ac:dyDescent="0.25">
      <c r="B3607">
        <f>COUNTIF('Deal Detail'!A3617:A13567,A3607)</f>
        <v>0</v>
      </c>
    </row>
    <row r="3608" spans="2:2" x14ac:dyDescent="0.25">
      <c r="B3608">
        <f>COUNTIF('Deal Detail'!A3618:A13568,A3608)</f>
        <v>0</v>
      </c>
    </row>
    <row r="3609" spans="2:2" x14ac:dyDescent="0.25">
      <c r="B3609">
        <f>COUNTIF('Deal Detail'!A3619:A13569,A3609)</f>
        <v>0</v>
      </c>
    </row>
    <row r="3610" spans="2:2" x14ac:dyDescent="0.25">
      <c r="B3610">
        <f>COUNTIF('Deal Detail'!A3620:A13570,A3610)</f>
        <v>0</v>
      </c>
    </row>
    <row r="3611" spans="2:2" x14ac:dyDescent="0.25">
      <c r="B3611">
        <f>COUNTIF('Deal Detail'!A3621:A13571,A3611)</f>
        <v>0</v>
      </c>
    </row>
    <row r="3612" spans="2:2" x14ac:dyDescent="0.25">
      <c r="B3612">
        <f>COUNTIF('Deal Detail'!A3622:A13572,A3612)</f>
        <v>0</v>
      </c>
    </row>
    <row r="3613" spans="2:2" x14ac:dyDescent="0.25">
      <c r="B3613">
        <f>COUNTIF('Deal Detail'!A3623:A13573,A3613)</f>
        <v>0</v>
      </c>
    </row>
    <row r="3614" spans="2:2" x14ac:dyDescent="0.25">
      <c r="B3614">
        <f>COUNTIF('Deal Detail'!A3624:A13574,A3614)</f>
        <v>0</v>
      </c>
    </row>
    <row r="3615" spans="2:2" x14ac:dyDescent="0.25">
      <c r="B3615">
        <f>COUNTIF('Deal Detail'!A3625:A13575,A3615)</f>
        <v>0</v>
      </c>
    </row>
    <row r="3616" spans="2:2" x14ac:dyDescent="0.25">
      <c r="B3616">
        <f>COUNTIF('Deal Detail'!A3626:A13576,A3616)</f>
        <v>0</v>
      </c>
    </row>
    <row r="3617" spans="2:2" x14ac:dyDescent="0.25">
      <c r="B3617">
        <f>COUNTIF('Deal Detail'!A3627:A13577,A3617)</f>
        <v>0</v>
      </c>
    </row>
    <row r="3618" spans="2:2" x14ac:dyDescent="0.25">
      <c r="B3618">
        <f>COUNTIF('Deal Detail'!A3628:A13578,A3618)</f>
        <v>0</v>
      </c>
    </row>
    <row r="3619" spans="2:2" x14ac:dyDescent="0.25">
      <c r="B3619">
        <f>COUNTIF('Deal Detail'!A3629:A13579,A3619)</f>
        <v>0</v>
      </c>
    </row>
    <row r="3620" spans="2:2" x14ac:dyDescent="0.25">
      <c r="B3620">
        <f>COUNTIF('Deal Detail'!A3630:A13580,A3620)</f>
        <v>0</v>
      </c>
    </row>
    <row r="3621" spans="2:2" x14ac:dyDescent="0.25">
      <c r="B3621">
        <f>COUNTIF('Deal Detail'!A3631:A13581,A3621)</f>
        <v>0</v>
      </c>
    </row>
    <row r="3622" spans="2:2" x14ac:dyDescent="0.25">
      <c r="B3622">
        <f>COUNTIF('Deal Detail'!A3632:A13582,A3622)</f>
        <v>0</v>
      </c>
    </row>
    <row r="3623" spans="2:2" x14ac:dyDescent="0.25">
      <c r="B3623">
        <f>COUNTIF('Deal Detail'!A3633:A13583,A3623)</f>
        <v>0</v>
      </c>
    </row>
    <row r="3624" spans="2:2" x14ac:dyDescent="0.25">
      <c r="B3624">
        <f>COUNTIF('Deal Detail'!A3634:A13584,A3624)</f>
        <v>0</v>
      </c>
    </row>
    <row r="3625" spans="2:2" x14ac:dyDescent="0.25">
      <c r="B3625">
        <f>COUNTIF('Deal Detail'!A3635:A13585,A3625)</f>
        <v>0</v>
      </c>
    </row>
    <row r="3626" spans="2:2" x14ac:dyDescent="0.25">
      <c r="B3626">
        <f>COUNTIF('Deal Detail'!A3636:A13586,A3626)</f>
        <v>0</v>
      </c>
    </row>
    <row r="3627" spans="2:2" x14ac:dyDescent="0.25">
      <c r="B3627">
        <f>COUNTIF('Deal Detail'!A3637:A13587,A3627)</f>
        <v>0</v>
      </c>
    </row>
    <row r="3628" spans="2:2" x14ac:dyDescent="0.25">
      <c r="B3628">
        <f>COUNTIF('Deal Detail'!A3638:A13588,A3628)</f>
        <v>0</v>
      </c>
    </row>
    <row r="3629" spans="2:2" x14ac:dyDescent="0.25">
      <c r="B3629">
        <f>COUNTIF('Deal Detail'!A3639:A13589,A3629)</f>
        <v>0</v>
      </c>
    </row>
    <row r="3630" spans="2:2" x14ac:dyDescent="0.25">
      <c r="B3630">
        <f>COUNTIF('Deal Detail'!A3640:A13590,A3630)</f>
        <v>0</v>
      </c>
    </row>
    <row r="3631" spans="2:2" x14ac:dyDescent="0.25">
      <c r="B3631">
        <f>COUNTIF('Deal Detail'!A3641:A13591,A3631)</f>
        <v>0</v>
      </c>
    </row>
    <row r="3632" spans="2:2" x14ac:dyDescent="0.25">
      <c r="B3632">
        <f>COUNTIF('Deal Detail'!A3642:A13592,A3632)</f>
        <v>0</v>
      </c>
    </row>
    <row r="3633" spans="2:2" x14ac:dyDescent="0.25">
      <c r="B3633">
        <f>COUNTIF('Deal Detail'!A3643:A13593,A3633)</f>
        <v>0</v>
      </c>
    </row>
    <row r="3634" spans="2:2" x14ac:dyDescent="0.25">
      <c r="B3634">
        <f>COUNTIF('Deal Detail'!A3644:A13594,A3634)</f>
        <v>0</v>
      </c>
    </row>
    <row r="3635" spans="2:2" x14ac:dyDescent="0.25">
      <c r="B3635">
        <f>COUNTIF('Deal Detail'!A3645:A13595,A3635)</f>
        <v>0</v>
      </c>
    </row>
    <row r="3636" spans="2:2" x14ac:dyDescent="0.25">
      <c r="B3636">
        <f>COUNTIF('Deal Detail'!A3646:A13596,A3636)</f>
        <v>0</v>
      </c>
    </row>
    <row r="3637" spans="2:2" x14ac:dyDescent="0.25">
      <c r="B3637">
        <f>COUNTIF('Deal Detail'!A3647:A13597,A3637)</f>
        <v>0</v>
      </c>
    </row>
    <row r="3638" spans="2:2" x14ac:dyDescent="0.25">
      <c r="B3638">
        <f>COUNTIF('Deal Detail'!A3648:A13598,A3638)</f>
        <v>0</v>
      </c>
    </row>
    <row r="3639" spans="2:2" x14ac:dyDescent="0.25">
      <c r="B3639">
        <f>COUNTIF('Deal Detail'!A3649:A13599,A3639)</f>
        <v>0</v>
      </c>
    </row>
    <row r="3640" spans="2:2" x14ac:dyDescent="0.25">
      <c r="B3640">
        <f>COUNTIF('Deal Detail'!A3650:A13600,A3640)</f>
        <v>0</v>
      </c>
    </row>
    <row r="3641" spans="2:2" x14ac:dyDescent="0.25">
      <c r="B3641">
        <f>COUNTIF('Deal Detail'!A3651:A13601,A3641)</f>
        <v>0</v>
      </c>
    </row>
    <row r="3642" spans="2:2" x14ac:dyDescent="0.25">
      <c r="B3642">
        <f>COUNTIF('Deal Detail'!A3652:A13602,A3642)</f>
        <v>0</v>
      </c>
    </row>
    <row r="3643" spans="2:2" x14ac:dyDescent="0.25">
      <c r="B3643">
        <f>COUNTIF('Deal Detail'!A3653:A13603,A3643)</f>
        <v>0</v>
      </c>
    </row>
    <row r="3644" spans="2:2" x14ac:dyDescent="0.25">
      <c r="B3644">
        <f>COUNTIF('Deal Detail'!A3654:A13604,A3644)</f>
        <v>0</v>
      </c>
    </row>
    <row r="3645" spans="2:2" x14ac:dyDescent="0.25">
      <c r="B3645">
        <f>COUNTIF('Deal Detail'!A3655:A13605,A3645)</f>
        <v>0</v>
      </c>
    </row>
    <row r="3646" spans="2:2" x14ac:dyDescent="0.25">
      <c r="B3646">
        <f>COUNTIF('Deal Detail'!A3656:A13606,A3646)</f>
        <v>0</v>
      </c>
    </row>
    <row r="3647" spans="2:2" x14ac:dyDescent="0.25">
      <c r="B3647">
        <f>COUNTIF('Deal Detail'!A3657:A13607,A3647)</f>
        <v>0</v>
      </c>
    </row>
    <row r="3648" spans="2:2" x14ac:dyDescent="0.25">
      <c r="B3648">
        <f>COUNTIF('Deal Detail'!A3658:A13608,A3648)</f>
        <v>0</v>
      </c>
    </row>
    <row r="3649" spans="2:2" x14ac:dyDescent="0.25">
      <c r="B3649">
        <f>COUNTIF('Deal Detail'!A3659:A13609,A3649)</f>
        <v>0</v>
      </c>
    </row>
    <row r="3650" spans="2:2" x14ac:dyDescent="0.25">
      <c r="B3650">
        <f>COUNTIF('Deal Detail'!A3660:A13610,A3650)</f>
        <v>0</v>
      </c>
    </row>
    <row r="3651" spans="2:2" x14ac:dyDescent="0.25">
      <c r="B3651">
        <f>COUNTIF('Deal Detail'!A3661:A13611,A3651)</f>
        <v>0</v>
      </c>
    </row>
    <row r="3652" spans="2:2" x14ac:dyDescent="0.25">
      <c r="B3652">
        <f>COUNTIF('Deal Detail'!A3662:A13612,A3652)</f>
        <v>0</v>
      </c>
    </row>
    <row r="3653" spans="2:2" x14ac:dyDescent="0.25">
      <c r="B3653">
        <f>COUNTIF('Deal Detail'!A3663:A13613,A3653)</f>
        <v>0</v>
      </c>
    </row>
    <row r="3654" spans="2:2" x14ac:dyDescent="0.25">
      <c r="B3654">
        <f>COUNTIF('Deal Detail'!A3664:A13614,A3654)</f>
        <v>0</v>
      </c>
    </row>
    <row r="3655" spans="2:2" x14ac:dyDescent="0.25">
      <c r="B3655">
        <f>COUNTIF('Deal Detail'!A3665:A13615,A3655)</f>
        <v>0</v>
      </c>
    </row>
    <row r="3656" spans="2:2" x14ac:dyDescent="0.25">
      <c r="B3656">
        <f>COUNTIF('Deal Detail'!A3666:A13616,A3656)</f>
        <v>0</v>
      </c>
    </row>
    <row r="3657" spans="2:2" x14ac:dyDescent="0.25">
      <c r="B3657">
        <f>COUNTIF('Deal Detail'!A3667:A13617,A3657)</f>
        <v>0</v>
      </c>
    </row>
    <row r="3658" spans="2:2" x14ac:dyDescent="0.25">
      <c r="B3658">
        <f>COUNTIF('Deal Detail'!A3668:A13618,A3658)</f>
        <v>0</v>
      </c>
    </row>
    <row r="3659" spans="2:2" x14ac:dyDescent="0.25">
      <c r="B3659">
        <f>COUNTIF('Deal Detail'!A3669:A13619,A3659)</f>
        <v>0</v>
      </c>
    </row>
    <row r="3660" spans="2:2" x14ac:dyDescent="0.25">
      <c r="B3660">
        <f>COUNTIF('Deal Detail'!A3670:A13620,A3660)</f>
        <v>0</v>
      </c>
    </row>
    <row r="3661" spans="2:2" x14ac:dyDescent="0.25">
      <c r="B3661">
        <f>COUNTIF('Deal Detail'!A3671:A13621,A3661)</f>
        <v>0</v>
      </c>
    </row>
    <row r="3662" spans="2:2" x14ac:dyDescent="0.25">
      <c r="B3662">
        <f>COUNTIF('Deal Detail'!A3672:A13622,A3662)</f>
        <v>0</v>
      </c>
    </row>
    <row r="3663" spans="2:2" x14ac:dyDescent="0.25">
      <c r="B3663">
        <f>COUNTIF('Deal Detail'!A3673:A13623,A3663)</f>
        <v>0</v>
      </c>
    </row>
    <row r="3664" spans="2:2" x14ac:dyDescent="0.25">
      <c r="B3664">
        <f>COUNTIF('Deal Detail'!A3674:A13624,A3664)</f>
        <v>0</v>
      </c>
    </row>
    <row r="3665" spans="2:2" x14ac:dyDescent="0.25">
      <c r="B3665">
        <f>COUNTIF('Deal Detail'!A3675:A13625,A3665)</f>
        <v>0</v>
      </c>
    </row>
    <row r="3666" spans="2:2" x14ac:dyDescent="0.25">
      <c r="B3666">
        <f>COUNTIF('Deal Detail'!A3676:A13626,A3666)</f>
        <v>0</v>
      </c>
    </row>
    <row r="3667" spans="2:2" x14ac:dyDescent="0.25">
      <c r="B3667">
        <f>COUNTIF('Deal Detail'!A3677:A13627,A3667)</f>
        <v>0</v>
      </c>
    </row>
    <row r="3668" spans="2:2" x14ac:dyDescent="0.25">
      <c r="B3668">
        <f>COUNTIF('Deal Detail'!A3678:A13628,A3668)</f>
        <v>0</v>
      </c>
    </row>
    <row r="3669" spans="2:2" x14ac:dyDescent="0.25">
      <c r="B3669">
        <f>COUNTIF('Deal Detail'!A3679:A13629,A3669)</f>
        <v>0</v>
      </c>
    </row>
    <row r="3670" spans="2:2" x14ac:dyDescent="0.25">
      <c r="B3670">
        <f>COUNTIF('Deal Detail'!A3680:A13630,A3670)</f>
        <v>0</v>
      </c>
    </row>
    <row r="3671" spans="2:2" x14ac:dyDescent="0.25">
      <c r="B3671">
        <f>COUNTIF('Deal Detail'!A3681:A13631,A3671)</f>
        <v>0</v>
      </c>
    </row>
    <row r="3672" spans="2:2" x14ac:dyDescent="0.25">
      <c r="B3672">
        <f>COUNTIF('Deal Detail'!A3682:A13632,A3672)</f>
        <v>0</v>
      </c>
    </row>
    <row r="3673" spans="2:2" x14ac:dyDescent="0.25">
      <c r="B3673">
        <f>COUNTIF('Deal Detail'!A3683:A13633,A3673)</f>
        <v>0</v>
      </c>
    </row>
    <row r="3674" spans="2:2" x14ac:dyDescent="0.25">
      <c r="B3674">
        <f>COUNTIF('Deal Detail'!A3684:A13634,A3674)</f>
        <v>0</v>
      </c>
    </row>
    <row r="3675" spans="2:2" x14ac:dyDescent="0.25">
      <c r="B3675">
        <f>COUNTIF('Deal Detail'!A3685:A13635,A3675)</f>
        <v>0</v>
      </c>
    </row>
    <row r="3676" spans="2:2" x14ac:dyDescent="0.25">
      <c r="B3676">
        <f>COUNTIF('Deal Detail'!A3686:A13636,A3676)</f>
        <v>0</v>
      </c>
    </row>
    <row r="3677" spans="2:2" x14ac:dyDescent="0.25">
      <c r="B3677">
        <f>COUNTIF('Deal Detail'!A3687:A13637,A3677)</f>
        <v>0</v>
      </c>
    </row>
    <row r="3678" spans="2:2" x14ac:dyDescent="0.25">
      <c r="B3678">
        <f>COUNTIF('Deal Detail'!A3688:A13638,A3678)</f>
        <v>0</v>
      </c>
    </row>
    <row r="3679" spans="2:2" x14ac:dyDescent="0.25">
      <c r="B3679">
        <f>COUNTIF('Deal Detail'!A3689:A13639,A3679)</f>
        <v>0</v>
      </c>
    </row>
    <row r="3680" spans="2:2" x14ac:dyDescent="0.25">
      <c r="B3680">
        <f>COUNTIF('Deal Detail'!A3690:A13640,A3680)</f>
        <v>0</v>
      </c>
    </row>
    <row r="3681" spans="2:2" x14ac:dyDescent="0.25">
      <c r="B3681">
        <f>COUNTIF('Deal Detail'!A3691:A13641,A3681)</f>
        <v>0</v>
      </c>
    </row>
    <row r="3682" spans="2:2" x14ac:dyDescent="0.25">
      <c r="B3682">
        <f>COUNTIF('Deal Detail'!A3692:A13642,A3682)</f>
        <v>0</v>
      </c>
    </row>
    <row r="3683" spans="2:2" x14ac:dyDescent="0.25">
      <c r="B3683">
        <f>COUNTIF('Deal Detail'!A3693:A13643,A3683)</f>
        <v>0</v>
      </c>
    </row>
    <row r="3684" spans="2:2" x14ac:dyDescent="0.25">
      <c r="B3684">
        <f>COUNTIF('Deal Detail'!A3694:A13644,A3684)</f>
        <v>0</v>
      </c>
    </row>
    <row r="3685" spans="2:2" x14ac:dyDescent="0.25">
      <c r="B3685">
        <f>COUNTIF('Deal Detail'!A3695:A13645,A3685)</f>
        <v>0</v>
      </c>
    </row>
    <row r="3686" spans="2:2" x14ac:dyDescent="0.25">
      <c r="B3686">
        <f>COUNTIF('Deal Detail'!A3696:A13646,A3686)</f>
        <v>0</v>
      </c>
    </row>
    <row r="3687" spans="2:2" x14ac:dyDescent="0.25">
      <c r="B3687">
        <f>COUNTIF('Deal Detail'!A3697:A13647,A3687)</f>
        <v>0</v>
      </c>
    </row>
    <row r="3688" spans="2:2" x14ac:dyDescent="0.25">
      <c r="B3688">
        <f>COUNTIF('Deal Detail'!A3698:A13648,A3688)</f>
        <v>0</v>
      </c>
    </row>
    <row r="3689" spans="2:2" x14ac:dyDescent="0.25">
      <c r="B3689">
        <f>COUNTIF('Deal Detail'!A3699:A13649,A3689)</f>
        <v>0</v>
      </c>
    </row>
    <row r="3690" spans="2:2" x14ac:dyDescent="0.25">
      <c r="B3690">
        <f>COUNTIF('Deal Detail'!A3700:A13650,A3690)</f>
        <v>0</v>
      </c>
    </row>
    <row r="3691" spans="2:2" x14ac:dyDescent="0.25">
      <c r="B3691">
        <f>COUNTIF('Deal Detail'!A3701:A13651,A3691)</f>
        <v>0</v>
      </c>
    </row>
    <row r="3692" spans="2:2" x14ac:dyDescent="0.25">
      <c r="B3692">
        <f>COUNTIF('Deal Detail'!A3702:A13652,A3692)</f>
        <v>0</v>
      </c>
    </row>
    <row r="3693" spans="2:2" x14ac:dyDescent="0.25">
      <c r="B3693">
        <f>COUNTIF('Deal Detail'!A3703:A13653,A3693)</f>
        <v>0</v>
      </c>
    </row>
    <row r="3694" spans="2:2" x14ac:dyDescent="0.25">
      <c r="B3694">
        <f>COUNTIF('Deal Detail'!A3704:A13654,A3694)</f>
        <v>0</v>
      </c>
    </row>
    <row r="3695" spans="2:2" x14ac:dyDescent="0.25">
      <c r="B3695">
        <f>COUNTIF('Deal Detail'!A3705:A13655,A3695)</f>
        <v>0</v>
      </c>
    </row>
    <row r="3696" spans="2:2" x14ac:dyDescent="0.25">
      <c r="B3696">
        <f>COUNTIF('Deal Detail'!A3706:A13656,A3696)</f>
        <v>0</v>
      </c>
    </row>
    <row r="3697" spans="2:2" x14ac:dyDescent="0.25">
      <c r="B3697">
        <f>COUNTIF('Deal Detail'!A3707:A13657,A3697)</f>
        <v>0</v>
      </c>
    </row>
    <row r="3698" spans="2:2" x14ac:dyDescent="0.25">
      <c r="B3698">
        <f>COUNTIF('Deal Detail'!A3708:A13658,A3698)</f>
        <v>0</v>
      </c>
    </row>
    <row r="3699" spans="2:2" x14ac:dyDescent="0.25">
      <c r="B3699">
        <f>COUNTIF('Deal Detail'!A3709:A13659,A3699)</f>
        <v>0</v>
      </c>
    </row>
    <row r="3700" spans="2:2" x14ac:dyDescent="0.25">
      <c r="B3700">
        <f>COUNTIF('Deal Detail'!A3710:A13660,A3700)</f>
        <v>0</v>
      </c>
    </row>
    <row r="3701" spans="2:2" x14ac:dyDescent="0.25">
      <c r="B3701">
        <f>COUNTIF('Deal Detail'!A3711:A13661,A3701)</f>
        <v>0</v>
      </c>
    </row>
    <row r="3702" spans="2:2" x14ac:dyDescent="0.25">
      <c r="B3702">
        <f>COUNTIF('Deal Detail'!A3712:A13662,A3702)</f>
        <v>0</v>
      </c>
    </row>
    <row r="3703" spans="2:2" x14ac:dyDescent="0.25">
      <c r="B3703">
        <f>COUNTIF('Deal Detail'!A3713:A13663,A3703)</f>
        <v>0</v>
      </c>
    </row>
    <row r="3704" spans="2:2" x14ac:dyDescent="0.25">
      <c r="B3704">
        <f>COUNTIF('Deal Detail'!A3714:A13664,A3704)</f>
        <v>0</v>
      </c>
    </row>
    <row r="3705" spans="2:2" x14ac:dyDescent="0.25">
      <c r="B3705">
        <f>COUNTIF('Deal Detail'!A3715:A13665,A3705)</f>
        <v>0</v>
      </c>
    </row>
    <row r="3706" spans="2:2" x14ac:dyDescent="0.25">
      <c r="B3706">
        <f>COUNTIF('Deal Detail'!A3716:A13666,A3706)</f>
        <v>0</v>
      </c>
    </row>
    <row r="3707" spans="2:2" x14ac:dyDescent="0.25">
      <c r="B3707">
        <f>COUNTIF('Deal Detail'!A3717:A13667,A3707)</f>
        <v>0</v>
      </c>
    </row>
    <row r="3708" spans="2:2" x14ac:dyDescent="0.25">
      <c r="B3708">
        <f>COUNTIF('Deal Detail'!A3718:A13668,A3708)</f>
        <v>0</v>
      </c>
    </row>
    <row r="3709" spans="2:2" x14ac:dyDescent="0.25">
      <c r="B3709">
        <f>COUNTIF('Deal Detail'!A3719:A13669,A3709)</f>
        <v>0</v>
      </c>
    </row>
    <row r="3710" spans="2:2" x14ac:dyDescent="0.25">
      <c r="B3710">
        <f>COUNTIF('Deal Detail'!A3720:A13670,A3710)</f>
        <v>0</v>
      </c>
    </row>
    <row r="3711" spans="2:2" x14ac:dyDescent="0.25">
      <c r="B3711">
        <f>COUNTIF('Deal Detail'!A3721:A13671,A3711)</f>
        <v>0</v>
      </c>
    </row>
    <row r="3712" spans="2:2" x14ac:dyDescent="0.25">
      <c r="B3712">
        <f>COUNTIF('Deal Detail'!A3722:A13672,A3712)</f>
        <v>0</v>
      </c>
    </row>
    <row r="3713" spans="2:2" x14ac:dyDescent="0.25">
      <c r="B3713">
        <f>COUNTIF('Deal Detail'!A3723:A13673,A3713)</f>
        <v>0</v>
      </c>
    </row>
    <row r="3714" spans="2:2" x14ac:dyDescent="0.25">
      <c r="B3714">
        <f>COUNTIF('Deal Detail'!A3724:A13674,A3714)</f>
        <v>0</v>
      </c>
    </row>
    <row r="3715" spans="2:2" x14ac:dyDescent="0.25">
      <c r="B3715">
        <f>COUNTIF('Deal Detail'!A3725:A13675,A3715)</f>
        <v>0</v>
      </c>
    </row>
    <row r="3716" spans="2:2" x14ac:dyDescent="0.25">
      <c r="B3716">
        <f>COUNTIF('Deal Detail'!A3726:A13676,A3716)</f>
        <v>0</v>
      </c>
    </row>
    <row r="3717" spans="2:2" x14ac:dyDescent="0.25">
      <c r="B3717">
        <f>COUNTIF('Deal Detail'!A3727:A13677,A3717)</f>
        <v>0</v>
      </c>
    </row>
    <row r="3718" spans="2:2" x14ac:dyDescent="0.25">
      <c r="B3718">
        <f>COUNTIF('Deal Detail'!A3728:A13678,A3718)</f>
        <v>0</v>
      </c>
    </row>
    <row r="3719" spans="2:2" x14ac:dyDescent="0.25">
      <c r="B3719">
        <f>COUNTIF('Deal Detail'!A3729:A13679,A3719)</f>
        <v>0</v>
      </c>
    </row>
    <row r="3720" spans="2:2" x14ac:dyDescent="0.25">
      <c r="B3720">
        <f>COUNTIF('Deal Detail'!A3730:A13680,A3720)</f>
        <v>0</v>
      </c>
    </row>
    <row r="3721" spans="2:2" x14ac:dyDescent="0.25">
      <c r="B3721">
        <f>COUNTIF('Deal Detail'!A3731:A13681,A3721)</f>
        <v>0</v>
      </c>
    </row>
    <row r="3722" spans="2:2" x14ac:dyDescent="0.25">
      <c r="B3722">
        <f>COUNTIF('Deal Detail'!A3732:A13682,A3722)</f>
        <v>0</v>
      </c>
    </row>
    <row r="3723" spans="2:2" x14ac:dyDescent="0.25">
      <c r="B3723">
        <f>COUNTIF('Deal Detail'!A3733:A13683,A3723)</f>
        <v>0</v>
      </c>
    </row>
    <row r="3724" spans="2:2" x14ac:dyDescent="0.25">
      <c r="B3724">
        <f>COUNTIF('Deal Detail'!A3734:A13684,A3724)</f>
        <v>0</v>
      </c>
    </row>
    <row r="3725" spans="2:2" x14ac:dyDescent="0.25">
      <c r="B3725">
        <f>COUNTIF('Deal Detail'!A3735:A13685,A3725)</f>
        <v>0</v>
      </c>
    </row>
    <row r="3726" spans="2:2" x14ac:dyDescent="0.25">
      <c r="B3726">
        <f>COUNTIF('Deal Detail'!A3736:A13686,A3726)</f>
        <v>0</v>
      </c>
    </row>
    <row r="3727" spans="2:2" x14ac:dyDescent="0.25">
      <c r="B3727">
        <f>COUNTIF('Deal Detail'!A3737:A13687,A3727)</f>
        <v>0</v>
      </c>
    </row>
    <row r="3728" spans="2:2" x14ac:dyDescent="0.25">
      <c r="B3728">
        <f>COUNTIF('Deal Detail'!A3738:A13688,A3728)</f>
        <v>0</v>
      </c>
    </row>
    <row r="3729" spans="2:2" x14ac:dyDescent="0.25">
      <c r="B3729">
        <f>COUNTIF('Deal Detail'!A3739:A13689,A3729)</f>
        <v>0</v>
      </c>
    </row>
    <row r="3730" spans="2:2" x14ac:dyDescent="0.25">
      <c r="B3730">
        <f>COUNTIF('Deal Detail'!A3740:A13690,A3730)</f>
        <v>0</v>
      </c>
    </row>
    <row r="3731" spans="2:2" x14ac:dyDescent="0.25">
      <c r="B3731">
        <f>COUNTIF('Deal Detail'!A3741:A13691,A3731)</f>
        <v>0</v>
      </c>
    </row>
    <row r="3732" spans="2:2" x14ac:dyDescent="0.25">
      <c r="B3732">
        <f>COUNTIF('Deal Detail'!A3742:A13692,A3732)</f>
        <v>0</v>
      </c>
    </row>
    <row r="3733" spans="2:2" x14ac:dyDescent="0.25">
      <c r="B3733">
        <f>COUNTIF('Deal Detail'!A3743:A13693,A3733)</f>
        <v>0</v>
      </c>
    </row>
    <row r="3734" spans="2:2" x14ac:dyDescent="0.25">
      <c r="B3734">
        <f>COUNTIF('Deal Detail'!A3744:A13694,A3734)</f>
        <v>0</v>
      </c>
    </row>
    <row r="3735" spans="2:2" x14ac:dyDescent="0.25">
      <c r="B3735">
        <f>COUNTIF('Deal Detail'!A3745:A13695,A3735)</f>
        <v>0</v>
      </c>
    </row>
    <row r="3736" spans="2:2" x14ac:dyDescent="0.25">
      <c r="B3736">
        <f>COUNTIF('Deal Detail'!A3746:A13696,A3736)</f>
        <v>0</v>
      </c>
    </row>
    <row r="3737" spans="2:2" x14ac:dyDescent="0.25">
      <c r="B3737">
        <f>COUNTIF('Deal Detail'!A3747:A13697,A3737)</f>
        <v>0</v>
      </c>
    </row>
    <row r="3738" spans="2:2" x14ac:dyDescent="0.25">
      <c r="B3738">
        <f>COUNTIF('Deal Detail'!A3748:A13698,A3738)</f>
        <v>0</v>
      </c>
    </row>
    <row r="3739" spans="2:2" x14ac:dyDescent="0.25">
      <c r="B3739">
        <f>COUNTIF('Deal Detail'!A3749:A13699,A3739)</f>
        <v>0</v>
      </c>
    </row>
    <row r="3740" spans="2:2" x14ac:dyDescent="0.25">
      <c r="B3740">
        <f>COUNTIF('Deal Detail'!A3750:A13700,A3740)</f>
        <v>0</v>
      </c>
    </row>
    <row r="3741" spans="2:2" x14ac:dyDescent="0.25">
      <c r="B3741">
        <f>COUNTIF('Deal Detail'!A3751:A13701,A3741)</f>
        <v>0</v>
      </c>
    </row>
    <row r="3742" spans="2:2" x14ac:dyDescent="0.25">
      <c r="B3742">
        <f>COUNTIF('Deal Detail'!A3752:A13702,A3742)</f>
        <v>0</v>
      </c>
    </row>
    <row r="3743" spans="2:2" x14ac:dyDescent="0.25">
      <c r="B3743">
        <f>COUNTIF('Deal Detail'!A3753:A13703,A3743)</f>
        <v>0</v>
      </c>
    </row>
    <row r="3744" spans="2:2" x14ac:dyDescent="0.25">
      <c r="B3744">
        <f>COUNTIF('Deal Detail'!A3754:A13704,A3744)</f>
        <v>0</v>
      </c>
    </row>
    <row r="3745" spans="2:2" x14ac:dyDescent="0.25">
      <c r="B3745">
        <f>COUNTIF('Deal Detail'!A3755:A13705,A3745)</f>
        <v>0</v>
      </c>
    </row>
    <row r="3746" spans="2:2" x14ac:dyDescent="0.25">
      <c r="B3746">
        <f>COUNTIF('Deal Detail'!A3756:A13706,A3746)</f>
        <v>0</v>
      </c>
    </row>
    <row r="3747" spans="2:2" x14ac:dyDescent="0.25">
      <c r="B3747">
        <f>COUNTIF('Deal Detail'!A3757:A13707,A3747)</f>
        <v>0</v>
      </c>
    </row>
    <row r="3748" spans="2:2" x14ac:dyDescent="0.25">
      <c r="B3748">
        <f>COUNTIF('Deal Detail'!A3758:A13708,A3748)</f>
        <v>0</v>
      </c>
    </row>
    <row r="3749" spans="2:2" x14ac:dyDescent="0.25">
      <c r="B3749">
        <f>COUNTIF('Deal Detail'!A3759:A13709,A3749)</f>
        <v>0</v>
      </c>
    </row>
    <row r="3750" spans="2:2" x14ac:dyDescent="0.25">
      <c r="B3750">
        <f>COUNTIF('Deal Detail'!A3760:A13710,A3750)</f>
        <v>0</v>
      </c>
    </row>
    <row r="3751" spans="2:2" x14ac:dyDescent="0.25">
      <c r="B3751">
        <f>COUNTIF('Deal Detail'!A3761:A13711,A3751)</f>
        <v>0</v>
      </c>
    </row>
    <row r="3752" spans="2:2" x14ac:dyDescent="0.25">
      <c r="B3752">
        <f>COUNTIF('Deal Detail'!A3762:A13712,A3752)</f>
        <v>0</v>
      </c>
    </row>
    <row r="3753" spans="2:2" x14ac:dyDescent="0.25">
      <c r="B3753">
        <f>COUNTIF('Deal Detail'!A3763:A13713,A3753)</f>
        <v>0</v>
      </c>
    </row>
    <row r="3754" spans="2:2" x14ac:dyDescent="0.25">
      <c r="B3754">
        <f>COUNTIF('Deal Detail'!A3764:A13714,A3754)</f>
        <v>0</v>
      </c>
    </row>
    <row r="3755" spans="2:2" x14ac:dyDescent="0.25">
      <c r="B3755">
        <f>COUNTIF('Deal Detail'!A3765:A13715,A3755)</f>
        <v>0</v>
      </c>
    </row>
    <row r="3756" spans="2:2" x14ac:dyDescent="0.25">
      <c r="B3756">
        <f>COUNTIF('Deal Detail'!A3766:A13716,A3756)</f>
        <v>0</v>
      </c>
    </row>
    <row r="3757" spans="2:2" x14ac:dyDescent="0.25">
      <c r="B3757">
        <f>COUNTIF('Deal Detail'!A3767:A13717,A3757)</f>
        <v>0</v>
      </c>
    </row>
    <row r="3758" spans="2:2" x14ac:dyDescent="0.25">
      <c r="B3758">
        <f>COUNTIF('Deal Detail'!A3768:A13718,A3758)</f>
        <v>0</v>
      </c>
    </row>
    <row r="3759" spans="2:2" x14ac:dyDescent="0.25">
      <c r="B3759">
        <f>COUNTIF('Deal Detail'!A3769:A13719,A3759)</f>
        <v>0</v>
      </c>
    </row>
    <row r="3760" spans="2:2" x14ac:dyDescent="0.25">
      <c r="B3760">
        <f>COUNTIF('Deal Detail'!A3770:A13720,A3760)</f>
        <v>0</v>
      </c>
    </row>
    <row r="3761" spans="2:2" x14ac:dyDescent="0.25">
      <c r="B3761">
        <f>COUNTIF('Deal Detail'!A3771:A13721,A3761)</f>
        <v>0</v>
      </c>
    </row>
    <row r="3762" spans="2:2" x14ac:dyDescent="0.25">
      <c r="B3762">
        <f>COUNTIF('Deal Detail'!A3772:A13722,A3762)</f>
        <v>0</v>
      </c>
    </row>
    <row r="3763" spans="2:2" x14ac:dyDescent="0.25">
      <c r="B3763">
        <f>COUNTIF('Deal Detail'!A3773:A13723,A3763)</f>
        <v>0</v>
      </c>
    </row>
    <row r="3764" spans="2:2" x14ac:dyDescent="0.25">
      <c r="B3764">
        <f>COUNTIF('Deal Detail'!A3774:A13724,A3764)</f>
        <v>0</v>
      </c>
    </row>
    <row r="3765" spans="2:2" x14ac:dyDescent="0.25">
      <c r="B3765">
        <f>COUNTIF('Deal Detail'!A3775:A13725,A3765)</f>
        <v>0</v>
      </c>
    </row>
    <row r="3766" spans="2:2" x14ac:dyDescent="0.25">
      <c r="B3766">
        <f>COUNTIF('Deal Detail'!A3776:A13726,A3766)</f>
        <v>0</v>
      </c>
    </row>
    <row r="3767" spans="2:2" x14ac:dyDescent="0.25">
      <c r="B3767">
        <f>COUNTIF('Deal Detail'!A3777:A13727,A3767)</f>
        <v>0</v>
      </c>
    </row>
    <row r="3768" spans="2:2" x14ac:dyDescent="0.25">
      <c r="B3768">
        <f>COUNTIF('Deal Detail'!A3778:A13728,A3768)</f>
        <v>0</v>
      </c>
    </row>
    <row r="3769" spans="2:2" x14ac:dyDescent="0.25">
      <c r="B3769">
        <f>COUNTIF('Deal Detail'!A3779:A13729,A3769)</f>
        <v>0</v>
      </c>
    </row>
    <row r="3770" spans="2:2" x14ac:dyDescent="0.25">
      <c r="B3770">
        <f>COUNTIF('Deal Detail'!A3780:A13730,A3770)</f>
        <v>0</v>
      </c>
    </row>
    <row r="3771" spans="2:2" x14ac:dyDescent="0.25">
      <c r="B3771">
        <f>COUNTIF('Deal Detail'!A3781:A13731,A3771)</f>
        <v>0</v>
      </c>
    </row>
    <row r="3772" spans="2:2" x14ac:dyDescent="0.25">
      <c r="B3772">
        <f>COUNTIF('Deal Detail'!A3782:A13732,A3772)</f>
        <v>0</v>
      </c>
    </row>
    <row r="3773" spans="2:2" x14ac:dyDescent="0.25">
      <c r="B3773">
        <f>COUNTIF('Deal Detail'!A3783:A13733,A3773)</f>
        <v>0</v>
      </c>
    </row>
    <row r="3774" spans="2:2" x14ac:dyDescent="0.25">
      <c r="B3774">
        <f>COUNTIF('Deal Detail'!A3784:A13734,A3774)</f>
        <v>0</v>
      </c>
    </row>
    <row r="3775" spans="2:2" x14ac:dyDescent="0.25">
      <c r="B3775">
        <f>COUNTIF('Deal Detail'!A3785:A13735,A3775)</f>
        <v>0</v>
      </c>
    </row>
    <row r="3776" spans="2:2" x14ac:dyDescent="0.25">
      <c r="B3776">
        <f>COUNTIF('Deal Detail'!A3786:A13736,A3776)</f>
        <v>0</v>
      </c>
    </row>
    <row r="3777" spans="2:2" x14ac:dyDescent="0.25">
      <c r="B3777">
        <f>COUNTIF('Deal Detail'!A3787:A13737,A3777)</f>
        <v>0</v>
      </c>
    </row>
    <row r="3778" spans="2:2" x14ac:dyDescent="0.25">
      <c r="B3778">
        <f>COUNTIF('Deal Detail'!A3788:A13738,A3778)</f>
        <v>0</v>
      </c>
    </row>
    <row r="3779" spans="2:2" x14ac:dyDescent="0.25">
      <c r="B3779">
        <f>COUNTIF('Deal Detail'!A3789:A13739,A3779)</f>
        <v>0</v>
      </c>
    </row>
    <row r="3780" spans="2:2" x14ac:dyDescent="0.25">
      <c r="B3780">
        <f>COUNTIF('Deal Detail'!A3790:A13740,A3780)</f>
        <v>0</v>
      </c>
    </row>
    <row r="3781" spans="2:2" x14ac:dyDescent="0.25">
      <c r="B3781">
        <f>COUNTIF('Deal Detail'!A3791:A13741,A3781)</f>
        <v>0</v>
      </c>
    </row>
    <row r="3782" spans="2:2" x14ac:dyDescent="0.25">
      <c r="B3782">
        <f>COUNTIF('Deal Detail'!A3792:A13742,A3782)</f>
        <v>0</v>
      </c>
    </row>
    <row r="3783" spans="2:2" x14ac:dyDescent="0.25">
      <c r="B3783">
        <f>COUNTIF('Deal Detail'!A3793:A13743,A3783)</f>
        <v>0</v>
      </c>
    </row>
    <row r="3784" spans="2:2" x14ac:dyDescent="0.25">
      <c r="B3784">
        <f>COUNTIF('Deal Detail'!A3794:A13744,A3784)</f>
        <v>0</v>
      </c>
    </row>
    <row r="3785" spans="2:2" x14ac:dyDescent="0.25">
      <c r="B3785">
        <f>COUNTIF('Deal Detail'!A3795:A13745,A3785)</f>
        <v>0</v>
      </c>
    </row>
    <row r="3786" spans="2:2" x14ac:dyDescent="0.25">
      <c r="B3786">
        <f>COUNTIF('Deal Detail'!A3796:A13746,A3786)</f>
        <v>0</v>
      </c>
    </row>
    <row r="3787" spans="2:2" x14ac:dyDescent="0.25">
      <c r="B3787">
        <f>COUNTIF('Deal Detail'!A3797:A13747,A3787)</f>
        <v>0</v>
      </c>
    </row>
    <row r="3788" spans="2:2" x14ac:dyDescent="0.25">
      <c r="B3788">
        <f>COUNTIF('Deal Detail'!A3798:A13748,A3788)</f>
        <v>0</v>
      </c>
    </row>
    <row r="3789" spans="2:2" x14ac:dyDescent="0.25">
      <c r="B3789">
        <f>COUNTIF('Deal Detail'!A3799:A13749,A3789)</f>
        <v>0</v>
      </c>
    </row>
    <row r="3790" spans="2:2" x14ac:dyDescent="0.25">
      <c r="B3790">
        <f>COUNTIF('Deal Detail'!A3800:A13750,A3790)</f>
        <v>0</v>
      </c>
    </row>
    <row r="3791" spans="2:2" x14ac:dyDescent="0.25">
      <c r="B3791">
        <f>COUNTIF('Deal Detail'!A3801:A13751,A3791)</f>
        <v>0</v>
      </c>
    </row>
    <row r="3792" spans="2:2" x14ac:dyDescent="0.25">
      <c r="B3792">
        <f>COUNTIF('Deal Detail'!A3802:A13752,A3792)</f>
        <v>0</v>
      </c>
    </row>
    <row r="3793" spans="2:2" x14ac:dyDescent="0.25">
      <c r="B3793">
        <f>COUNTIF('Deal Detail'!A3803:A13753,A3793)</f>
        <v>0</v>
      </c>
    </row>
    <row r="3794" spans="2:2" x14ac:dyDescent="0.25">
      <c r="B3794">
        <f>COUNTIF('Deal Detail'!A3804:A13754,A3794)</f>
        <v>0</v>
      </c>
    </row>
    <row r="3795" spans="2:2" x14ac:dyDescent="0.25">
      <c r="B3795">
        <f>COUNTIF('Deal Detail'!A3805:A13755,A3795)</f>
        <v>0</v>
      </c>
    </row>
    <row r="3796" spans="2:2" x14ac:dyDescent="0.25">
      <c r="B3796">
        <f>COUNTIF('Deal Detail'!A3806:A13756,A3796)</f>
        <v>0</v>
      </c>
    </row>
    <row r="3797" spans="2:2" x14ac:dyDescent="0.25">
      <c r="B3797">
        <f>COUNTIF('Deal Detail'!A3807:A13757,A3797)</f>
        <v>0</v>
      </c>
    </row>
    <row r="3798" spans="2:2" x14ac:dyDescent="0.25">
      <c r="B3798">
        <f>COUNTIF('Deal Detail'!A3808:A13758,A3798)</f>
        <v>0</v>
      </c>
    </row>
    <row r="3799" spans="2:2" x14ac:dyDescent="0.25">
      <c r="B3799">
        <f>COUNTIF('Deal Detail'!A3809:A13759,A3799)</f>
        <v>0</v>
      </c>
    </row>
    <row r="3800" spans="2:2" x14ac:dyDescent="0.25">
      <c r="B3800">
        <f>COUNTIF('Deal Detail'!A3810:A13760,A3800)</f>
        <v>0</v>
      </c>
    </row>
    <row r="3801" spans="2:2" x14ac:dyDescent="0.25">
      <c r="B3801">
        <f>COUNTIF('Deal Detail'!A3811:A13761,A3801)</f>
        <v>0</v>
      </c>
    </row>
    <row r="3802" spans="2:2" x14ac:dyDescent="0.25">
      <c r="B3802">
        <f>COUNTIF('Deal Detail'!A3812:A13762,A3802)</f>
        <v>0</v>
      </c>
    </row>
    <row r="3803" spans="2:2" x14ac:dyDescent="0.25">
      <c r="B3803">
        <f>COUNTIF('Deal Detail'!A3813:A13763,A3803)</f>
        <v>0</v>
      </c>
    </row>
    <row r="3804" spans="2:2" x14ac:dyDescent="0.25">
      <c r="B3804">
        <f>COUNTIF('Deal Detail'!A3814:A13764,A3804)</f>
        <v>0</v>
      </c>
    </row>
    <row r="3805" spans="2:2" x14ac:dyDescent="0.25">
      <c r="B3805">
        <f>COUNTIF('Deal Detail'!A3815:A13765,A3805)</f>
        <v>0</v>
      </c>
    </row>
    <row r="3806" spans="2:2" x14ac:dyDescent="0.25">
      <c r="B3806">
        <f>COUNTIF('Deal Detail'!A3816:A13766,A3806)</f>
        <v>0</v>
      </c>
    </row>
    <row r="3807" spans="2:2" x14ac:dyDescent="0.25">
      <c r="B3807">
        <f>COUNTIF('Deal Detail'!A3817:A13767,A3807)</f>
        <v>0</v>
      </c>
    </row>
    <row r="3808" spans="2:2" x14ac:dyDescent="0.25">
      <c r="B3808">
        <f>COUNTIF('Deal Detail'!A3818:A13768,A3808)</f>
        <v>0</v>
      </c>
    </row>
    <row r="3809" spans="2:2" x14ac:dyDescent="0.25">
      <c r="B3809">
        <f>COUNTIF('Deal Detail'!A3819:A13769,A3809)</f>
        <v>0</v>
      </c>
    </row>
    <row r="3810" spans="2:2" x14ac:dyDescent="0.25">
      <c r="B3810">
        <f>COUNTIF('Deal Detail'!A3820:A13770,A3810)</f>
        <v>0</v>
      </c>
    </row>
    <row r="3811" spans="2:2" x14ac:dyDescent="0.25">
      <c r="B3811">
        <f>COUNTIF('Deal Detail'!A3821:A13771,A3811)</f>
        <v>0</v>
      </c>
    </row>
    <row r="3812" spans="2:2" x14ac:dyDescent="0.25">
      <c r="B3812">
        <f>COUNTIF('Deal Detail'!A3822:A13772,A3812)</f>
        <v>0</v>
      </c>
    </row>
    <row r="3813" spans="2:2" x14ac:dyDescent="0.25">
      <c r="B3813">
        <f>COUNTIF('Deal Detail'!A3823:A13773,A3813)</f>
        <v>0</v>
      </c>
    </row>
    <row r="3814" spans="2:2" x14ac:dyDescent="0.25">
      <c r="B3814">
        <f>COUNTIF('Deal Detail'!A3824:A13774,A3814)</f>
        <v>0</v>
      </c>
    </row>
    <row r="3815" spans="2:2" x14ac:dyDescent="0.25">
      <c r="B3815">
        <f>COUNTIF('Deal Detail'!A3825:A13775,A3815)</f>
        <v>0</v>
      </c>
    </row>
    <row r="3816" spans="2:2" x14ac:dyDescent="0.25">
      <c r="B3816">
        <f>COUNTIF('Deal Detail'!A3826:A13776,A3816)</f>
        <v>0</v>
      </c>
    </row>
    <row r="3817" spans="2:2" x14ac:dyDescent="0.25">
      <c r="B3817">
        <f>COUNTIF('Deal Detail'!A3827:A13777,A3817)</f>
        <v>0</v>
      </c>
    </row>
    <row r="3818" spans="2:2" x14ac:dyDescent="0.25">
      <c r="B3818">
        <f>COUNTIF('Deal Detail'!A3828:A13778,A3818)</f>
        <v>0</v>
      </c>
    </row>
    <row r="3819" spans="2:2" x14ac:dyDescent="0.25">
      <c r="B3819">
        <f>COUNTIF('Deal Detail'!A3829:A13779,A3819)</f>
        <v>0</v>
      </c>
    </row>
    <row r="3820" spans="2:2" x14ac:dyDescent="0.25">
      <c r="B3820">
        <f>COUNTIF('Deal Detail'!A3830:A13780,A3820)</f>
        <v>0</v>
      </c>
    </row>
    <row r="3821" spans="2:2" x14ac:dyDescent="0.25">
      <c r="B3821">
        <f>COUNTIF('Deal Detail'!A3831:A13781,A3821)</f>
        <v>0</v>
      </c>
    </row>
    <row r="3822" spans="2:2" x14ac:dyDescent="0.25">
      <c r="B3822">
        <f>COUNTIF('Deal Detail'!A3832:A13782,A3822)</f>
        <v>0</v>
      </c>
    </row>
    <row r="3823" spans="2:2" x14ac:dyDescent="0.25">
      <c r="B3823">
        <f>COUNTIF('Deal Detail'!A3833:A13783,A3823)</f>
        <v>0</v>
      </c>
    </row>
    <row r="3824" spans="2:2" x14ac:dyDescent="0.25">
      <c r="B3824">
        <f>COUNTIF('Deal Detail'!A3834:A13784,A3824)</f>
        <v>0</v>
      </c>
    </row>
    <row r="3825" spans="2:2" x14ac:dyDescent="0.25">
      <c r="B3825">
        <f>COUNTIF('Deal Detail'!A3835:A13785,A3825)</f>
        <v>0</v>
      </c>
    </row>
    <row r="3826" spans="2:2" x14ac:dyDescent="0.25">
      <c r="B3826">
        <f>COUNTIF('Deal Detail'!A3836:A13786,A3826)</f>
        <v>0</v>
      </c>
    </row>
    <row r="3827" spans="2:2" x14ac:dyDescent="0.25">
      <c r="B3827">
        <f>COUNTIF('Deal Detail'!A3837:A13787,A3827)</f>
        <v>0</v>
      </c>
    </row>
    <row r="3828" spans="2:2" x14ac:dyDescent="0.25">
      <c r="B3828">
        <f>COUNTIF('Deal Detail'!A3838:A13788,A3828)</f>
        <v>0</v>
      </c>
    </row>
    <row r="3829" spans="2:2" x14ac:dyDescent="0.25">
      <c r="B3829">
        <f>COUNTIF('Deal Detail'!A3839:A13789,A3829)</f>
        <v>0</v>
      </c>
    </row>
    <row r="3830" spans="2:2" x14ac:dyDescent="0.25">
      <c r="B3830">
        <f>COUNTIF('Deal Detail'!A3840:A13790,A3830)</f>
        <v>0</v>
      </c>
    </row>
    <row r="3831" spans="2:2" x14ac:dyDescent="0.25">
      <c r="B3831">
        <f>COUNTIF('Deal Detail'!A3841:A13791,A3831)</f>
        <v>0</v>
      </c>
    </row>
    <row r="3832" spans="2:2" x14ac:dyDescent="0.25">
      <c r="B3832">
        <f>COUNTIF('Deal Detail'!A3842:A13792,A3832)</f>
        <v>0</v>
      </c>
    </row>
    <row r="3833" spans="2:2" x14ac:dyDescent="0.25">
      <c r="B3833">
        <f>COUNTIF('Deal Detail'!A3843:A13793,A3833)</f>
        <v>0</v>
      </c>
    </row>
    <row r="3834" spans="2:2" x14ac:dyDescent="0.25">
      <c r="B3834">
        <f>COUNTIF('Deal Detail'!A3844:A13794,A3834)</f>
        <v>0</v>
      </c>
    </row>
    <row r="3835" spans="2:2" x14ac:dyDescent="0.25">
      <c r="B3835">
        <f>COUNTIF('Deal Detail'!A3845:A13795,A3835)</f>
        <v>0</v>
      </c>
    </row>
    <row r="3836" spans="2:2" x14ac:dyDescent="0.25">
      <c r="B3836">
        <f>COUNTIF('Deal Detail'!A3846:A13796,A3836)</f>
        <v>0</v>
      </c>
    </row>
    <row r="3837" spans="2:2" x14ac:dyDescent="0.25">
      <c r="B3837">
        <f>COUNTIF('Deal Detail'!A3847:A13797,A3837)</f>
        <v>0</v>
      </c>
    </row>
    <row r="3838" spans="2:2" x14ac:dyDescent="0.25">
      <c r="B3838">
        <f>COUNTIF('Deal Detail'!A3848:A13798,A3838)</f>
        <v>0</v>
      </c>
    </row>
    <row r="3839" spans="2:2" x14ac:dyDescent="0.25">
      <c r="B3839">
        <f>COUNTIF('Deal Detail'!A3849:A13799,A3839)</f>
        <v>0</v>
      </c>
    </row>
    <row r="3840" spans="2:2" x14ac:dyDescent="0.25">
      <c r="B3840">
        <f>COUNTIF('Deal Detail'!A3850:A13800,A3840)</f>
        <v>0</v>
      </c>
    </row>
    <row r="3841" spans="2:2" x14ac:dyDescent="0.25">
      <c r="B3841">
        <f>COUNTIF('Deal Detail'!A3851:A13801,A3841)</f>
        <v>0</v>
      </c>
    </row>
    <row r="3842" spans="2:2" x14ac:dyDescent="0.25">
      <c r="B3842">
        <f>COUNTIF('Deal Detail'!A3852:A13802,A3842)</f>
        <v>0</v>
      </c>
    </row>
    <row r="3843" spans="2:2" x14ac:dyDescent="0.25">
      <c r="B3843">
        <f>COUNTIF('Deal Detail'!A3853:A13803,A3843)</f>
        <v>0</v>
      </c>
    </row>
    <row r="3844" spans="2:2" x14ac:dyDescent="0.25">
      <c r="B3844">
        <f>COUNTIF('Deal Detail'!A3854:A13804,A3844)</f>
        <v>0</v>
      </c>
    </row>
    <row r="3845" spans="2:2" x14ac:dyDescent="0.25">
      <c r="B3845">
        <f>COUNTIF('Deal Detail'!A3855:A13805,A3845)</f>
        <v>0</v>
      </c>
    </row>
    <row r="3846" spans="2:2" x14ac:dyDescent="0.25">
      <c r="B3846">
        <f>COUNTIF('Deal Detail'!A3856:A13806,A3846)</f>
        <v>0</v>
      </c>
    </row>
    <row r="3847" spans="2:2" x14ac:dyDescent="0.25">
      <c r="B3847">
        <f>COUNTIF('Deal Detail'!A3857:A13807,A3847)</f>
        <v>0</v>
      </c>
    </row>
    <row r="3848" spans="2:2" x14ac:dyDescent="0.25">
      <c r="B3848">
        <f>COUNTIF('Deal Detail'!A3858:A13808,A3848)</f>
        <v>0</v>
      </c>
    </row>
    <row r="3849" spans="2:2" x14ac:dyDescent="0.25">
      <c r="B3849">
        <f>COUNTIF('Deal Detail'!A3859:A13809,A3849)</f>
        <v>0</v>
      </c>
    </row>
    <row r="3850" spans="2:2" x14ac:dyDescent="0.25">
      <c r="B3850">
        <f>COUNTIF('Deal Detail'!A3860:A13810,A3850)</f>
        <v>0</v>
      </c>
    </row>
    <row r="3851" spans="2:2" x14ac:dyDescent="0.25">
      <c r="B3851">
        <f>COUNTIF('Deal Detail'!A3861:A13811,A3851)</f>
        <v>0</v>
      </c>
    </row>
    <row r="3852" spans="2:2" x14ac:dyDescent="0.25">
      <c r="B3852">
        <f>COUNTIF('Deal Detail'!A3862:A13812,A3852)</f>
        <v>0</v>
      </c>
    </row>
    <row r="3853" spans="2:2" x14ac:dyDescent="0.25">
      <c r="B3853">
        <f>COUNTIF('Deal Detail'!A3863:A13813,A3853)</f>
        <v>0</v>
      </c>
    </row>
    <row r="3854" spans="2:2" x14ac:dyDescent="0.25">
      <c r="B3854">
        <f>COUNTIF('Deal Detail'!A3864:A13814,A3854)</f>
        <v>0</v>
      </c>
    </row>
    <row r="3855" spans="2:2" x14ac:dyDescent="0.25">
      <c r="B3855">
        <f>COUNTIF('Deal Detail'!A3865:A13815,A3855)</f>
        <v>0</v>
      </c>
    </row>
    <row r="3856" spans="2:2" x14ac:dyDescent="0.25">
      <c r="B3856">
        <f>COUNTIF('Deal Detail'!A3866:A13816,A3856)</f>
        <v>0</v>
      </c>
    </row>
    <row r="3857" spans="2:2" x14ac:dyDescent="0.25">
      <c r="B3857">
        <f>COUNTIF('Deal Detail'!A3867:A13817,A3857)</f>
        <v>0</v>
      </c>
    </row>
    <row r="3858" spans="2:2" x14ac:dyDescent="0.25">
      <c r="B3858">
        <f>COUNTIF('Deal Detail'!A3868:A13818,A3858)</f>
        <v>0</v>
      </c>
    </row>
    <row r="3859" spans="2:2" x14ac:dyDescent="0.25">
      <c r="B3859">
        <f>COUNTIF('Deal Detail'!A3869:A13819,A3859)</f>
        <v>0</v>
      </c>
    </row>
    <row r="3860" spans="2:2" x14ac:dyDescent="0.25">
      <c r="B3860">
        <f>COUNTIF('Deal Detail'!A3870:A13820,A3860)</f>
        <v>0</v>
      </c>
    </row>
    <row r="3861" spans="2:2" x14ac:dyDescent="0.25">
      <c r="B3861">
        <f>COUNTIF('Deal Detail'!A3871:A13821,A3861)</f>
        <v>0</v>
      </c>
    </row>
    <row r="3862" spans="2:2" x14ac:dyDescent="0.25">
      <c r="B3862">
        <f>COUNTIF('Deal Detail'!A3872:A13822,A3862)</f>
        <v>0</v>
      </c>
    </row>
    <row r="3863" spans="2:2" x14ac:dyDescent="0.25">
      <c r="B3863">
        <f>COUNTIF('Deal Detail'!A3873:A13823,A3863)</f>
        <v>0</v>
      </c>
    </row>
    <row r="3864" spans="2:2" x14ac:dyDescent="0.25">
      <c r="B3864">
        <f>COUNTIF('Deal Detail'!A3874:A13824,A3864)</f>
        <v>0</v>
      </c>
    </row>
    <row r="3865" spans="2:2" x14ac:dyDescent="0.25">
      <c r="B3865">
        <f>COUNTIF('Deal Detail'!A3875:A13825,A3865)</f>
        <v>0</v>
      </c>
    </row>
    <row r="3866" spans="2:2" x14ac:dyDescent="0.25">
      <c r="B3866">
        <f>COUNTIF('Deal Detail'!A3876:A13826,A3866)</f>
        <v>0</v>
      </c>
    </row>
    <row r="3867" spans="2:2" x14ac:dyDescent="0.25">
      <c r="B3867">
        <f>COUNTIF('Deal Detail'!A3877:A13827,A3867)</f>
        <v>0</v>
      </c>
    </row>
    <row r="3868" spans="2:2" x14ac:dyDescent="0.25">
      <c r="B3868">
        <f>COUNTIF('Deal Detail'!A3878:A13828,A3868)</f>
        <v>0</v>
      </c>
    </row>
    <row r="3869" spans="2:2" x14ac:dyDescent="0.25">
      <c r="B3869">
        <f>COUNTIF('Deal Detail'!A3879:A13829,A3869)</f>
        <v>0</v>
      </c>
    </row>
    <row r="3870" spans="2:2" x14ac:dyDescent="0.25">
      <c r="B3870">
        <f>COUNTIF('Deal Detail'!A3880:A13830,A3870)</f>
        <v>0</v>
      </c>
    </row>
    <row r="3871" spans="2:2" x14ac:dyDescent="0.25">
      <c r="B3871">
        <f>COUNTIF('Deal Detail'!A3881:A13831,A3871)</f>
        <v>0</v>
      </c>
    </row>
    <row r="3872" spans="2:2" x14ac:dyDescent="0.25">
      <c r="B3872">
        <f>COUNTIF('Deal Detail'!A3882:A13832,A3872)</f>
        <v>0</v>
      </c>
    </row>
    <row r="3873" spans="2:2" x14ac:dyDescent="0.25">
      <c r="B3873">
        <f>COUNTIF('Deal Detail'!A3883:A13833,A3873)</f>
        <v>0</v>
      </c>
    </row>
    <row r="3874" spans="2:2" x14ac:dyDescent="0.25">
      <c r="B3874">
        <f>COUNTIF('Deal Detail'!A3884:A13834,A3874)</f>
        <v>0</v>
      </c>
    </row>
    <row r="3875" spans="2:2" x14ac:dyDescent="0.25">
      <c r="B3875">
        <f>COUNTIF('Deal Detail'!A3885:A13835,A3875)</f>
        <v>0</v>
      </c>
    </row>
    <row r="3876" spans="2:2" x14ac:dyDescent="0.25">
      <c r="B3876">
        <f>COUNTIF('Deal Detail'!A3886:A13836,A3876)</f>
        <v>0</v>
      </c>
    </row>
    <row r="3877" spans="2:2" x14ac:dyDescent="0.25">
      <c r="B3877">
        <f>COUNTIF('Deal Detail'!A3887:A13837,A3877)</f>
        <v>0</v>
      </c>
    </row>
    <row r="3878" spans="2:2" x14ac:dyDescent="0.25">
      <c r="B3878">
        <f>COUNTIF('Deal Detail'!A3888:A13838,A3878)</f>
        <v>0</v>
      </c>
    </row>
    <row r="3879" spans="2:2" x14ac:dyDescent="0.25">
      <c r="B3879">
        <f>COUNTIF('Deal Detail'!A3889:A13839,A3879)</f>
        <v>0</v>
      </c>
    </row>
    <row r="3880" spans="2:2" x14ac:dyDescent="0.25">
      <c r="B3880">
        <f>COUNTIF('Deal Detail'!A3890:A13840,A3880)</f>
        <v>0</v>
      </c>
    </row>
    <row r="3881" spans="2:2" x14ac:dyDescent="0.25">
      <c r="B3881">
        <f>COUNTIF('Deal Detail'!A3891:A13841,A3881)</f>
        <v>0</v>
      </c>
    </row>
    <row r="3882" spans="2:2" x14ac:dyDescent="0.25">
      <c r="B3882">
        <f>COUNTIF('Deal Detail'!A3892:A13842,A3882)</f>
        <v>0</v>
      </c>
    </row>
    <row r="3883" spans="2:2" x14ac:dyDescent="0.25">
      <c r="B3883">
        <f>COUNTIF('Deal Detail'!A3893:A13843,A3883)</f>
        <v>0</v>
      </c>
    </row>
    <row r="3884" spans="2:2" x14ac:dyDescent="0.25">
      <c r="B3884">
        <f>COUNTIF('Deal Detail'!A3894:A13844,A3884)</f>
        <v>0</v>
      </c>
    </row>
    <row r="3885" spans="2:2" x14ac:dyDescent="0.25">
      <c r="B3885">
        <f>COUNTIF('Deal Detail'!A3895:A13845,A3885)</f>
        <v>0</v>
      </c>
    </row>
    <row r="3886" spans="2:2" x14ac:dyDescent="0.25">
      <c r="B3886">
        <f>COUNTIF('Deal Detail'!A3896:A13846,A3886)</f>
        <v>0</v>
      </c>
    </row>
    <row r="3887" spans="2:2" x14ac:dyDescent="0.25">
      <c r="B3887">
        <f>COUNTIF('Deal Detail'!A3897:A13847,A3887)</f>
        <v>0</v>
      </c>
    </row>
    <row r="3888" spans="2:2" x14ac:dyDescent="0.25">
      <c r="B3888">
        <f>COUNTIF('Deal Detail'!A3898:A13848,A3888)</f>
        <v>0</v>
      </c>
    </row>
    <row r="3889" spans="2:2" x14ac:dyDescent="0.25">
      <c r="B3889">
        <f>COUNTIF('Deal Detail'!A3899:A13849,A3889)</f>
        <v>0</v>
      </c>
    </row>
    <row r="3890" spans="2:2" x14ac:dyDescent="0.25">
      <c r="B3890">
        <f>COUNTIF('Deal Detail'!A3900:A13850,A3890)</f>
        <v>0</v>
      </c>
    </row>
    <row r="3891" spans="2:2" x14ac:dyDescent="0.25">
      <c r="B3891">
        <f>COUNTIF('Deal Detail'!A3901:A13851,A3891)</f>
        <v>0</v>
      </c>
    </row>
    <row r="3892" spans="2:2" x14ac:dyDescent="0.25">
      <c r="B3892">
        <f>COUNTIF('Deal Detail'!A3902:A13852,A3892)</f>
        <v>0</v>
      </c>
    </row>
    <row r="3893" spans="2:2" x14ac:dyDescent="0.25">
      <c r="B3893">
        <f>COUNTIF('Deal Detail'!A3903:A13853,A3893)</f>
        <v>0</v>
      </c>
    </row>
    <row r="3894" spans="2:2" x14ac:dyDescent="0.25">
      <c r="B3894">
        <f>COUNTIF('Deal Detail'!A3904:A13854,A3894)</f>
        <v>0</v>
      </c>
    </row>
    <row r="3895" spans="2:2" x14ac:dyDescent="0.25">
      <c r="B3895">
        <f>COUNTIF('Deal Detail'!A3905:A13855,A3895)</f>
        <v>0</v>
      </c>
    </row>
    <row r="3896" spans="2:2" x14ac:dyDescent="0.25">
      <c r="B3896">
        <f>COUNTIF('Deal Detail'!A3906:A13856,A3896)</f>
        <v>0</v>
      </c>
    </row>
    <row r="3897" spans="2:2" x14ac:dyDescent="0.25">
      <c r="B3897">
        <f>COUNTIF('Deal Detail'!A3907:A13857,A3897)</f>
        <v>0</v>
      </c>
    </row>
    <row r="3898" spans="2:2" x14ac:dyDescent="0.25">
      <c r="B3898">
        <f>COUNTIF('Deal Detail'!A3908:A13858,A3898)</f>
        <v>0</v>
      </c>
    </row>
    <row r="3899" spans="2:2" x14ac:dyDescent="0.25">
      <c r="B3899">
        <f>COUNTIF('Deal Detail'!A3909:A13859,A3899)</f>
        <v>0</v>
      </c>
    </row>
    <row r="3900" spans="2:2" x14ac:dyDescent="0.25">
      <c r="B3900">
        <f>COUNTIF('Deal Detail'!A3910:A13860,A3900)</f>
        <v>0</v>
      </c>
    </row>
    <row r="3901" spans="2:2" x14ac:dyDescent="0.25">
      <c r="B3901">
        <f>COUNTIF('Deal Detail'!A3911:A13861,A3901)</f>
        <v>0</v>
      </c>
    </row>
    <row r="3902" spans="2:2" x14ac:dyDescent="0.25">
      <c r="B3902">
        <f>COUNTIF('Deal Detail'!A3912:A13862,A3902)</f>
        <v>0</v>
      </c>
    </row>
    <row r="3903" spans="2:2" x14ac:dyDescent="0.25">
      <c r="B3903">
        <f>COUNTIF('Deal Detail'!A3913:A13863,A3903)</f>
        <v>0</v>
      </c>
    </row>
    <row r="3904" spans="2:2" x14ac:dyDescent="0.25">
      <c r="B3904">
        <f>COUNTIF('Deal Detail'!A3914:A13864,A3904)</f>
        <v>0</v>
      </c>
    </row>
    <row r="3905" spans="2:2" x14ac:dyDescent="0.25">
      <c r="B3905">
        <f>COUNTIF('Deal Detail'!A3915:A13865,A3905)</f>
        <v>0</v>
      </c>
    </row>
    <row r="3906" spans="2:2" x14ac:dyDescent="0.25">
      <c r="B3906">
        <f>COUNTIF('Deal Detail'!A3916:A13866,A3906)</f>
        <v>0</v>
      </c>
    </row>
    <row r="3907" spans="2:2" x14ac:dyDescent="0.25">
      <c r="B3907">
        <f>COUNTIF('Deal Detail'!A3917:A13867,A3907)</f>
        <v>0</v>
      </c>
    </row>
    <row r="3908" spans="2:2" x14ac:dyDescent="0.25">
      <c r="B3908">
        <f>COUNTIF('Deal Detail'!A3918:A13868,A3908)</f>
        <v>0</v>
      </c>
    </row>
    <row r="3909" spans="2:2" x14ac:dyDescent="0.25">
      <c r="B3909">
        <f>COUNTIF('Deal Detail'!A3919:A13869,A3909)</f>
        <v>0</v>
      </c>
    </row>
    <row r="3910" spans="2:2" x14ac:dyDescent="0.25">
      <c r="B3910">
        <f>COUNTIF('Deal Detail'!A3920:A13870,A3910)</f>
        <v>0</v>
      </c>
    </row>
    <row r="3911" spans="2:2" x14ac:dyDescent="0.25">
      <c r="B3911">
        <f>COUNTIF('Deal Detail'!A3921:A13871,A3911)</f>
        <v>0</v>
      </c>
    </row>
    <row r="3912" spans="2:2" x14ac:dyDescent="0.25">
      <c r="B3912">
        <f>COUNTIF('Deal Detail'!A3922:A13872,A3912)</f>
        <v>0</v>
      </c>
    </row>
    <row r="3913" spans="2:2" x14ac:dyDescent="0.25">
      <c r="B3913">
        <f>COUNTIF('Deal Detail'!A3923:A13873,A3913)</f>
        <v>0</v>
      </c>
    </row>
    <row r="3914" spans="2:2" x14ac:dyDescent="0.25">
      <c r="B3914">
        <f>COUNTIF('Deal Detail'!A3924:A13874,A3914)</f>
        <v>0</v>
      </c>
    </row>
    <row r="3915" spans="2:2" x14ac:dyDescent="0.25">
      <c r="B3915">
        <f>COUNTIF('Deal Detail'!A3925:A13875,A3915)</f>
        <v>0</v>
      </c>
    </row>
    <row r="3916" spans="2:2" x14ac:dyDescent="0.25">
      <c r="B3916">
        <f>COUNTIF('Deal Detail'!A3926:A13876,A3916)</f>
        <v>0</v>
      </c>
    </row>
    <row r="3917" spans="2:2" x14ac:dyDescent="0.25">
      <c r="B3917">
        <f>COUNTIF('Deal Detail'!A3927:A13877,A3917)</f>
        <v>0</v>
      </c>
    </row>
    <row r="3918" spans="2:2" x14ac:dyDescent="0.25">
      <c r="B3918">
        <f>COUNTIF('Deal Detail'!A3928:A13878,A3918)</f>
        <v>0</v>
      </c>
    </row>
    <row r="3919" spans="2:2" x14ac:dyDescent="0.25">
      <c r="B3919">
        <f>COUNTIF('Deal Detail'!A3929:A13879,A3919)</f>
        <v>0</v>
      </c>
    </row>
    <row r="3920" spans="2:2" x14ac:dyDescent="0.25">
      <c r="B3920">
        <f>COUNTIF('Deal Detail'!A3930:A13880,A3920)</f>
        <v>0</v>
      </c>
    </row>
    <row r="3921" spans="2:2" x14ac:dyDescent="0.25">
      <c r="B3921">
        <f>COUNTIF('Deal Detail'!A3931:A13881,A3921)</f>
        <v>0</v>
      </c>
    </row>
    <row r="3922" spans="2:2" x14ac:dyDescent="0.25">
      <c r="B3922">
        <f>COUNTIF('Deal Detail'!A3932:A13882,A3922)</f>
        <v>0</v>
      </c>
    </row>
    <row r="3923" spans="2:2" x14ac:dyDescent="0.25">
      <c r="B3923">
        <f>COUNTIF('Deal Detail'!A3933:A13883,A3923)</f>
        <v>0</v>
      </c>
    </row>
    <row r="3924" spans="2:2" x14ac:dyDescent="0.25">
      <c r="B3924">
        <f>COUNTIF('Deal Detail'!A3934:A13884,A3924)</f>
        <v>0</v>
      </c>
    </row>
    <row r="3925" spans="2:2" x14ac:dyDescent="0.25">
      <c r="B3925">
        <f>COUNTIF('Deal Detail'!A3935:A13885,A3925)</f>
        <v>0</v>
      </c>
    </row>
    <row r="3926" spans="2:2" x14ac:dyDescent="0.25">
      <c r="B3926">
        <f>COUNTIF('Deal Detail'!A3936:A13886,A3926)</f>
        <v>0</v>
      </c>
    </row>
    <row r="3927" spans="2:2" x14ac:dyDescent="0.25">
      <c r="B3927">
        <f>COUNTIF('Deal Detail'!A3937:A13887,A3927)</f>
        <v>0</v>
      </c>
    </row>
    <row r="3928" spans="2:2" x14ac:dyDescent="0.25">
      <c r="B3928">
        <f>COUNTIF('Deal Detail'!A3938:A13888,A3928)</f>
        <v>0</v>
      </c>
    </row>
    <row r="3929" spans="2:2" x14ac:dyDescent="0.25">
      <c r="B3929">
        <f>COUNTIF('Deal Detail'!A3939:A13889,A3929)</f>
        <v>0</v>
      </c>
    </row>
    <row r="3930" spans="2:2" x14ac:dyDescent="0.25">
      <c r="B3930">
        <f>COUNTIF('Deal Detail'!A3940:A13890,A3930)</f>
        <v>0</v>
      </c>
    </row>
    <row r="3931" spans="2:2" x14ac:dyDescent="0.25">
      <c r="B3931">
        <f>COUNTIF('Deal Detail'!A3941:A13891,A3931)</f>
        <v>0</v>
      </c>
    </row>
    <row r="3932" spans="2:2" x14ac:dyDescent="0.25">
      <c r="B3932">
        <f>COUNTIF('Deal Detail'!A3942:A13892,A3932)</f>
        <v>0</v>
      </c>
    </row>
    <row r="3933" spans="2:2" x14ac:dyDescent="0.25">
      <c r="B3933">
        <f>COUNTIF('Deal Detail'!A3943:A13893,A3933)</f>
        <v>0</v>
      </c>
    </row>
    <row r="3934" spans="2:2" x14ac:dyDescent="0.25">
      <c r="B3934">
        <f>COUNTIF('Deal Detail'!A3944:A13894,A3934)</f>
        <v>0</v>
      </c>
    </row>
    <row r="3935" spans="2:2" x14ac:dyDescent="0.25">
      <c r="B3935">
        <f>COUNTIF('Deal Detail'!A3945:A13895,A3935)</f>
        <v>0</v>
      </c>
    </row>
    <row r="3936" spans="2:2" x14ac:dyDescent="0.25">
      <c r="B3936">
        <f>COUNTIF('Deal Detail'!A3946:A13896,A3936)</f>
        <v>0</v>
      </c>
    </row>
    <row r="3937" spans="2:2" x14ac:dyDescent="0.25">
      <c r="B3937">
        <f>COUNTIF('Deal Detail'!A3947:A13897,A3937)</f>
        <v>0</v>
      </c>
    </row>
    <row r="3938" spans="2:2" x14ac:dyDescent="0.25">
      <c r="B3938">
        <f>COUNTIF('Deal Detail'!A3948:A13898,A3938)</f>
        <v>0</v>
      </c>
    </row>
    <row r="3939" spans="2:2" x14ac:dyDescent="0.25">
      <c r="B3939">
        <f>COUNTIF('Deal Detail'!A3949:A13899,A3939)</f>
        <v>0</v>
      </c>
    </row>
    <row r="3940" spans="2:2" x14ac:dyDescent="0.25">
      <c r="B3940">
        <f>COUNTIF('Deal Detail'!A3950:A13900,A3940)</f>
        <v>0</v>
      </c>
    </row>
    <row r="3941" spans="2:2" x14ac:dyDescent="0.25">
      <c r="B3941">
        <f>COUNTIF('Deal Detail'!A3951:A13901,A3941)</f>
        <v>0</v>
      </c>
    </row>
    <row r="3942" spans="2:2" x14ac:dyDescent="0.25">
      <c r="B3942">
        <f>COUNTIF('Deal Detail'!A3952:A13902,A3942)</f>
        <v>0</v>
      </c>
    </row>
    <row r="3943" spans="2:2" x14ac:dyDescent="0.25">
      <c r="B3943">
        <f>COUNTIF('Deal Detail'!A3953:A13903,A3943)</f>
        <v>0</v>
      </c>
    </row>
    <row r="3944" spans="2:2" x14ac:dyDescent="0.25">
      <c r="B3944">
        <f>COUNTIF('Deal Detail'!A3954:A13904,A3944)</f>
        <v>0</v>
      </c>
    </row>
    <row r="3945" spans="2:2" x14ac:dyDescent="0.25">
      <c r="B3945">
        <f>COUNTIF('Deal Detail'!A3955:A13905,A3945)</f>
        <v>0</v>
      </c>
    </row>
    <row r="3946" spans="2:2" x14ac:dyDescent="0.25">
      <c r="B3946">
        <f>COUNTIF('Deal Detail'!A3956:A13906,A3946)</f>
        <v>0</v>
      </c>
    </row>
    <row r="3947" spans="2:2" x14ac:dyDescent="0.25">
      <c r="B3947">
        <f>COUNTIF('Deal Detail'!A3957:A13907,A3947)</f>
        <v>0</v>
      </c>
    </row>
    <row r="3948" spans="2:2" x14ac:dyDescent="0.25">
      <c r="B3948">
        <f>COUNTIF('Deal Detail'!A3958:A13908,A3948)</f>
        <v>0</v>
      </c>
    </row>
    <row r="3949" spans="2:2" x14ac:dyDescent="0.25">
      <c r="B3949">
        <f>COUNTIF('Deal Detail'!A3959:A13909,A3949)</f>
        <v>0</v>
      </c>
    </row>
    <row r="3950" spans="2:2" x14ac:dyDescent="0.25">
      <c r="B3950">
        <f>COUNTIF('Deal Detail'!A3960:A13910,A3950)</f>
        <v>0</v>
      </c>
    </row>
    <row r="3951" spans="2:2" x14ac:dyDescent="0.25">
      <c r="B3951">
        <f>COUNTIF('Deal Detail'!A3961:A13911,A3951)</f>
        <v>0</v>
      </c>
    </row>
    <row r="3952" spans="2:2" x14ac:dyDescent="0.25">
      <c r="B3952">
        <f>COUNTIF('Deal Detail'!A3962:A13912,A3952)</f>
        <v>0</v>
      </c>
    </row>
    <row r="3953" spans="2:2" x14ac:dyDescent="0.25">
      <c r="B3953">
        <f>COUNTIF('Deal Detail'!A3963:A13913,A3953)</f>
        <v>0</v>
      </c>
    </row>
    <row r="3954" spans="2:2" x14ac:dyDescent="0.25">
      <c r="B3954">
        <f>COUNTIF('Deal Detail'!A3964:A13914,A3954)</f>
        <v>0</v>
      </c>
    </row>
    <row r="3955" spans="2:2" x14ac:dyDescent="0.25">
      <c r="B3955">
        <f>COUNTIF('Deal Detail'!A3965:A13915,A3955)</f>
        <v>0</v>
      </c>
    </row>
    <row r="3956" spans="2:2" x14ac:dyDescent="0.25">
      <c r="B3956">
        <f>COUNTIF('Deal Detail'!A3966:A13916,A3956)</f>
        <v>0</v>
      </c>
    </row>
    <row r="3957" spans="2:2" x14ac:dyDescent="0.25">
      <c r="B3957">
        <f>COUNTIF('Deal Detail'!A3967:A13917,A3957)</f>
        <v>0</v>
      </c>
    </row>
    <row r="3958" spans="2:2" x14ac:dyDescent="0.25">
      <c r="B3958">
        <f>COUNTIF('Deal Detail'!A3968:A13918,A3958)</f>
        <v>0</v>
      </c>
    </row>
    <row r="3959" spans="2:2" x14ac:dyDescent="0.25">
      <c r="B3959">
        <f>COUNTIF('Deal Detail'!A3969:A13919,A3959)</f>
        <v>0</v>
      </c>
    </row>
    <row r="3960" spans="2:2" x14ac:dyDescent="0.25">
      <c r="B3960">
        <f>COUNTIF('Deal Detail'!A3970:A13920,A3960)</f>
        <v>0</v>
      </c>
    </row>
    <row r="3961" spans="2:2" x14ac:dyDescent="0.25">
      <c r="B3961">
        <f>COUNTIF('Deal Detail'!A3971:A13921,A3961)</f>
        <v>0</v>
      </c>
    </row>
    <row r="3962" spans="2:2" x14ac:dyDescent="0.25">
      <c r="B3962">
        <f>COUNTIF('Deal Detail'!A3972:A13922,A3962)</f>
        <v>0</v>
      </c>
    </row>
    <row r="3963" spans="2:2" x14ac:dyDescent="0.25">
      <c r="B3963">
        <f>COUNTIF('Deal Detail'!A3973:A13923,A3963)</f>
        <v>0</v>
      </c>
    </row>
    <row r="3964" spans="2:2" x14ac:dyDescent="0.25">
      <c r="B3964">
        <f>COUNTIF('Deal Detail'!A3974:A13924,A3964)</f>
        <v>0</v>
      </c>
    </row>
    <row r="3965" spans="2:2" x14ac:dyDescent="0.25">
      <c r="B3965">
        <f>COUNTIF('Deal Detail'!A3975:A13925,A3965)</f>
        <v>0</v>
      </c>
    </row>
    <row r="3966" spans="2:2" x14ac:dyDescent="0.25">
      <c r="B3966">
        <f>COUNTIF('Deal Detail'!A3976:A13926,A3966)</f>
        <v>0</v>
      </c>
    </row>
    <row r="3967" spans="2:2" x14ac:dyDescent="0.25">
      <c r="B3967">
        <f>COUNTIF('Deal Detail'!A3977:A13927,A3967)</f>
        <v>0</v>
      </c>
    </row>
    <row r="3968" spans="2:2" x14ac:dyDescent="0.25">
      <c r="B3968">
        <f>COUNTIF('Deal Detail'!A3978:A13928,A3968)</f>
        <v>0</v>
      </c>
    </row>
    <row r="3969" spans="2:2" x14ac:dyDescent="0.25">
      <c r="B3969">
        <f>COUNTIF('Deal Detail'!A3979:A13929,A3969)</f>
        <v>0</v>
      </c>
    </row>
    <row r="3970" spans="2:2" x14ac:dyDescent="0.25">
      <c r="B3970">
        <f>COUNTIF('Deal Detail'!A3980:A13930,A3970)</f>
        <v>0</v>
      </c>
    </row>
    <row r="3971" spans="2:2" x14ac:dyDescent="0.25">
      <c r="B3971">
        <f>COUNTIF('Deal Detail'!A3981:A13931,A3971)</f>
        <v>0</v>
      </c>
    </row>
    <row r="3972" spans="2:2" x14ac:dyDescent="0.25">
      <c r="B3972">
        <f>COUNTIF('Deal Detail'!A3982:A13932,A3972)</f>
        <v>0</v>
      </c>
    </row>
    <row r="3973" spans="2:2" x14ac:dyDescent="0.25">
      <c r="B3973">
        <f>COUNTIF('Deal Detail'!A3983:A13933,A3973)</f>
        <v>0</v>
      </c>
    </row>
    <row r="3974" spans="2:2" x14ac:dyDescent="0.25">
      <c r="B3974">
        <f>COUNTIF('Deal Detail'!A3984:A13934,A3974)</f>
        <v>0</v>
      </c>
    </row>
    <row r="3975" spans="2:2" x14ac:dyDescent="0.25">
      <c r="B3975">
        <f>COUNTIF('Deal Detail'!A3985:A13935,A3975)</f>
        <v>0</v>
      </c>
    </row>
    <row r="3976" spans="2:2" x14ac:dyDescent="0.25">
      <c r="B3976">
        <f>COUNTIF('Deal Detail'!A3986:A13936,A3976)</f>
        <v>0</v>
      </c>
    </row>
    <row r="3977" spans="2:2" x14ac:dyDescent="0.25">
      <c r="B3977">
        <f>COUNTIF('Deal Detail'!A3987:A13937,A3977)</f>
        <v>0</v>
      </c>
    </row>
    <row r="3978" spans="2:2" x14ac:dyDescent="0.25">
      <c r="B3978">
        <f>COUNTIF('Deal Detail'!A3988:A13938,A3978)</f>
        <v>0</v>
      </c>
    </row>
    <row r="3979" spans="2:2" x14ac:dyDescent="0.25">
      <c r="B3979">
        <f>COUNTIF('Deal Detail'!A3989:A13939,A3979)</f>
        <v>0</v>
      </c>
    </row>
    <row r="3980" spans="2:2" x14ac:dyDescent="0.25">
      <c r="B3980">
        <f>COUNTIF('Deal Detail'!A3990:A13940,A3980)</f>
        <v>0</v>
      </c>
    </row>
    <row r="3981" spans="2:2" x14ac:dyDescent="0.25">
      <c r="B3981">
        <f>COUNTIF('Deal Detail'!A3991:A13941,A3981)</f>
        <v>0</v>
      </c>
    </row>
    <row r="3982" spans="2:2" x14ac:dyDescent="0.25">
      <c r="B3982">
        <f>COUNTIF('Deal Detail'!A3992:A13942,A3982)</f>
        <v>0</v>
      </c>
    </row>
    <row r="3983" spans="2:2" x14ac:dyDescent="0.25">
      <c r="B3983">
        <f>COUNTIF('Deal Detail'!A3993:A13943,A3983)</f>
        <v>0</v>
      </c>
    </row>
    <row r="3984" spans="2:2" x14ac:dyDescent="0.25">
      <c r="B3984">
        <f>COUNTIF('Deal Detail'!A3994:A13944,A3984)</f>
        <v>0</v>
      </c>
    </row>
    <row r="3985" spans="2:2" x14ac:dyDescent="0.25">
      <c r="B3985">
        <f>COUNTIF('Deal Detail'!A3995:A13945,A3985)</f>
        <v>0</v>
      </c>
    </row>
    <row r="3986" spans="2:2" x14ac:dyDescent="0.25">
      <c r="B3986">
        <f>COUNTIF('Deal Detail'!A3996:A13946,A3986)</f>
        <v>0</v>
      </c>
    </row>
    <row r="3987" spans="2:2" x14ac:dyDescent="0.25">
      <c r="B3987">
        <f>COUNTIF('Deal Detail'!A3997:A13947,A3987)</f>
        <v>0</v>
      </c>
    </row>
    <row r="3988" spans="2:2" x14ac:dyDescent="0.25">
      <c r="B3988">
        <f>COUNTIF('Deal Detail'!A3998:A13948,A3988)</f>
        <v>0</v>
      </c>
    </row>
    <row r="3989" spans="2:2" x14ac:dyDescent="0.25">
      <c r="B3989">
        <f>COUNTIF('Deal Detail'!A3999:A13949,A3989)</f>
        <v>0</v>
      </c>
    </row>
    <row r="3990" spans="2:2" x14ac:dyDescent="0.25">
      <c r="B3990">
        <f>COUNTIF('Deal Detail'!A4000:A13950,A3990)</f>
        <v>0</v>
      </c>
    </row>
    <row r="3991" spans="2:2" x14ac:dyDescent="0.25">
      <c r="B3991">
        <f>COUNTIF('Deal Detail'!A4001:A13951,A3991)</f>
        <v>0</v>
      </c>
    </row>
    <row r="3992" spans="2:2" x14ac:dyDescent="0.25">
      <c r="B3992">
        <f>COUNTIF('Deal Detail'!A4002:A13952,A3992)</f>
        <v>0</v>
      </c>
    </row>
    <row r="3993" spans="2:2" x14ac:dyDescent="0.25">
      <c r="B3993">
        <f>COUNTIF('Deal Detail'!A4003:A13953,A3993)</f>
        <v>0</v>
      </c>
    </row>
    <row r="3994" spans="2:2" x14ac:dyDescent="0.25">
      <c r="B3994">
        <f>COUNTIF('Deal Detail'!A4004:A13954,A3994)</f>
        <v>0</v>
      </c>
    </row>
    <row r="3995" spans="2:2" x14ac:dyDescent="0.25">
      <c r="B3995">
        <f>COUNTIF('Deal Detail'!A4005:A13955,A3995)</f>
        <v>0</v>
      </c>
    </row>
    <row r="3996" spans="2:2" x14ac:dyDescent="0.25">
      <c r="B3996">
        <f>COUNTIF('Deal Detail'!A4006:A13956,A3996)</f>
        <v>0</v>
      </c>
    </row>
    <row r="3997" spans="2:2" x14ac:dyDescent="0.25">
      <c r="B3997">
        <f>COUNTIF('Deal Detail'!A4007:A13957,A3997)</f>
        <v>0</v>
      </c>
    </row>
    <row r="3998" spans="2:2" x14ac:dyDescent="0.25">
      <c r="B3998">
        <f>COUNTIF('Deal Detail'!A4008:A13958,A3998)</f>
        <v>0</v>
      </c>
    </row>
    <row r="3999" spans="2:2" x14ac:dyDescent="0.25">
      <c r="B3999">
        <f>COUNTIF('Deal Detail'!A4009:A13959,A3999)</f>
        <v>0</v>
      </c>
    </row>
    <row r="4000" spans="2:2" x14ac:dyDescent="0.25">
      <c r="B4000">
        <f>COUNTIF('Deal Detail'!A4010:A13960,A4000)</f>
        <v>0</v>
      </c>
    </row>
    <row r="4001" spans="2:2" x14ac:dyDescent="0.25">
      <c r="B4001">
        <f>COUNTIF('Deal Detail'!A4011:A13961,A4001)</f>
        <v>0</v>
      </c>
    </row>
    <row r="4002" spans="2:2" x14ac:dyDescent="0.25">
      <c r="B4002">
        <f>COUNTIF('Deal Detail'!A4012:A13962,A4002)</f>
        <v>0</v>
      </c>
    </row>
    <row r="4003" spans="2:2" x14ac:dyDescent="0.25">
      <c r="B4003">
        <f>COUNTIF('Deal Detail'!A4013:A13963,A4003)</f>
        <v>0</v>
      </c>
    </row>
    <row r="4004" spans="2:2" x14ac:dyDescent="0.25">
      <c r="B4004">
        <f>COUNTIF('Deal Detail'!A4014:A13964,A4004)</f>
        <v>0</v>
      </c>
    </row>
    <row r="4005" spans="2:2" x14ac:dyDescent="0.25">
      <c r="B4005">
        <f>COUNTIF('Deal Detail'!A4015:A13965,A4005)</f>
        <v>0</v>
      </c>
    </row>
    <row r="4006" spans="2:2" x14ac:dyDescent="0.25">
      <c r="B4006">
        <f>COUNTIF('Deal Detail'!A4016:A13966,A4006)</f>
        <v>0</v>
      </c>
    </row>
    <row r="4007" spans="2:2" x14ac:dyDescent="0.25">
      <c r="B4007">
        <f>COUNTIF('Deal Detail'!A4017:A13967,A4007)</f>
        <v>0</v>
      </c>
    </row>
    <row r="4008" spans="2:2" x14ac:dyDescent="0.25">
      <c r="B4008">
        <f>COUNTIF('Deal Detail'!A4018:A13968,A4008)</f>
        <v>0</v>
      </c>
    </row>
    <row r="4009" spans="2:2" x14ac:dyDescent="0.25">
      <c r="B4009">
        <f>COUNTIF('Deal Detail'!A4019:A13969,A4009)</f>
        <v>0</v>
      </c>
    </row>
    <row r="4010" spans="2:2" x14ac:dyDescent="0.25">
      <c r="B4010">
        <f>COUNTIF('Deal Detail'!A4020:A13970,A4010)</f>
        <v>0</v>
      </c>
    </row>
    <row r="4011" spans="2:2" x14ac:dyDescent="0.25">
      <c r="B4011">
        <f>COUNTIF('Deal Detail'!A4021:A13971,A4011)</f>
        <v>0</v>
      </c>
    </row>
    <row r="4012" spans="2:2" x14ac:dyDescent="0.25">
      <c r="B4012">
        <f>COUNTIF('Deal Detail'!A4022:A13972,A4012)</f>
        <v>0</v>
      </c>
    </row>
    <row r="4013" spans="2:2" x14ac:dyDescent="0.25">
      <c r="B4013">
        <f>COUNTIF('Deal Detail'!A4023:A13973,A4013)</f>
        <v>0</v>
      </c>
    </row>
    <row r="4014" spans="2:2" x14ac:dyDescent="0.25">
      <c r="B4014">
        <f>COUNTIF('Deal Detail'!A4024:A13974,A4014)</f>
        <v>0</v>
      </c>
    </row>
    <row r="4015" spans="2:2" x14ac:dyDescent="0.25">
      <c r="B4015">
        <f>COUNTIF('Deal Detail'!A4025:A13975,A4015)</f>
        <v>0</v>
      </c>
    </row>
    <row r="4016" spans="2:2" x14ac:dyDescent="0.25">
      <c r="B4016">
        <f>COUNTIF('Deal Detail'!A4026:A13976,A4016)</f>
        <v>0</v>
      </c>
    </row>
    <row r="4017" spans="2:2" x14ac:dyDescent="0.25">
      <c r="B4017">
        <f>COUNTIF('Deal Detail'!A4027:A13977,A4017)</f>
        <v>0</v>
      </c>
    </row>
    <row r="4018" spans="2:2" x14ac:dyDescent="0.25">
      <c r="B4018">
        <f>COUNTIF('Deal Detail'!A4028:A13978,A4018)</f>
        <v>0</v>
      </c>
    </row>
    <row r="4019" spans="2:2" x14ac:dyDescent="0.25">
      <c r="B4019">
        <f>COUNTIF('Deal Detail'!A4029:A13979,A4019)</f>
        <v>0</v>
      </c>
    </row>
    <row r="4020" spans="2:2" x14ac:dyDescent="0.25">
      <c r="B4020">
        <f>COUNTIF('Deal Detail'!A4030:A13980,A4020)</f>
        <v>0</v>
      </c>
    </row>
    <row r="4021" spans="2:2" x14ac:dyDescent="0.25">
      <c r="B4021">
        <f>COUNTIF('Deal Detail'!A4031:A13981,A4021)</f>
        <v>0</v>
      </c>
    </row>
    <row r="4022" spans="2:2" x14ac:dyDescent="0.25">
      <c r="B4022">
        <f>COUNTIF('Deal Detail'!A4032:A13982,A4022)</f>
        <v>0</v>
      </c>
    </row>
    <row r="4023" spans="2:2" x14ac:dyDescent="0.25">
      <c r="B4023">
        <f>COUNTIF('Deal Detail'!A4033:A13983,A4023)</f>
        <v>0</v>
      </c>
    </row>
    <row r="4024" spans="2:2" x14ac:dyDescent="0.25">
      <c r="B4024">
        <f>COUNTIF('Deal Detail'!A4034:A13984,A4024)</f>
        <v>0</v>
      </c>
    </row>
    <row r="4025" spans="2:2" x14ac:dyDescent="0.25">
      <c r="B4025">
        <f>COUNTIF('Deal Detail'!A4035:A13985,A4025)</f>
        <v>0</v>
      </c>
    </row>
    <row r="4026" spans="2:2" x14ac:dyDescent="0.25">
      <c r="B4026">
        <f>COUNTIF('Deal Detail'!A4036:A13986,A4026)</f>
        <v>0</v>
      </c>
    </row>
    <row r="4027" spans="2:2" x14ac:dyDescent="0.25">
      <c r="B4027">
        <f>COUNTIF('Deal Detail'!A4037:A13987,A4027)</f>
        <v>0</v>
      </c>
    </row>
    <row r="4028" spans="2:2" x14ac:dyDescent="0.25">
      <c r="B4028">
        <f>COUNTIF('Deal Detail'!A4038:A13988,A4028)</f>
        <v>0</v>
      </c>
    </row>
    <row r="4029" spans="2:2" x14ac:dyDescent="0.25">
      <c r="B4029">
        <f>COUNTIF('Deal Detail'!A4039:A13989,A4029)</f>
        <v>0</v>
      </c>
    </row>
    <row r="4030" spans="2:2" x14ac:dyDescent="0.25">
      <c r="B4030">
        <f>COUNTIF('Deal Detail'!A4040:A13990,A4030)</f>
        <v>0</v>
      </c>
    </row>
    <row r="4031" spans="2:2" x14ac:dyDescent="0.25">
      <c r="B4031">
        <f>COUNTIF('Deal Detail'!A4041:A13991,A4031)</f>
        <v>0</v>
      </c>
    </row>
    <row r="4032" spans="2:2" x14ac:dyDescent="0.25">
      <c r="B4032">
        <f>COUNTIF('Deal Detail'!A4042:A13992,A4032)</f>
        <v>0</v>
      </c>
    </row>
    <row r="4033" spans="2:2" x14ac:dyDescent="0.25">
      <c r="B4033">
        <f>COUNTIF('Deal Detail'!A4043:A13993,A4033)</f>
        <v>0</v>
      </c>
    </row>
    <row r="4034" spans="2:2" x14ac:dyDescent="0.25">
      <c r="B4034">
        <f>COUNTIF('Deal Detail'!A4044:A13994,A4034)</f>
        <v>0</v>
      </c>
    </row>
    <row r="4035" spans="2:2" x14ac:dyDescent="0.25">
      <c r="B4035">
        <f>COUNTIF('Deal Detail'!A4045:A13995,A4035)</f>
        <v>0</v>
      </c>
    </row>
    <row r="4036" spans="2:2" x14ac:dyDescent="0.25">
      <c r="B4036">
        <f>COUNTIF('Deal Detail'!A4046:A13996,A4036)</f>
        <v>0</v>
      </c>
    </row>
    <row r="4037" spans="2:2" x14ac:dyDescent="0.25">
      <c r="B4037">
        <f>COUNTIF('Deal Detail'!A4047:A13997,A4037)</f>
        <v>0</v>
      </c>
    </row>
    <row r="4038" spans="2:2" x14ac:dyDescent="0.25">
      <c r="B4038">
        <f>COUNTIF('Deal Detail'!A4048:A13998,A4038)</f>
        <v>0</v>
      </c>
    </row>
    <row r="4039" spans="2:2" x14ac:dyDescent="0.25">
      <c r="B4039">
        <f>COUNTIF('Deal Detail'!A4049:A13999,A4039)</f>
        <v>0</v>
      </c>
    </row>
    <row r="4040" spans="2:2" x14ac:dyDescent="0.25">
      <c r="B4040">
        <f>COUNTIF('Deal Detail'!A4050:A14000,A4040)</f>
        <v>0</v>
      </c>
    </row>
    <row r="4041" spans="2:2" x14ac:dyDescent="0.25">
      <c r="B4041">
        <f>COUNTIF('Deal Detail'!A4051:A14001,A4041)</f>
        <v>0</v>
      </c>
    </row>
    <row r="4042" spans="2:2" x14ac:dyDescent="0.25">
      <c r="B4042">
        <f>COUNTIF('Deal Detail'!A4052:A14002,A4042)</f>
        <v>0</v>
      </c>
    </row>
    <row r="4043" spans="2:2" x14ac:dyDescent="0.25">
      <c r="B4043">
        <f>COUNTIF('Deal Detail'!A4053:A14003,A4043)</f>
        <v>0</v>
      </c>
    </row>
    <row r="4044" spans="2:2" x14ac:dyDescent="0.25">
      <c r="B4044">
        <f>COUNTIF('Deal Detail'!A4054:A14004,A4044)</f>
        <v>0</v>
      </c>
    </row>
    <row r="4045" spans="2:2" x14ac:dyDescent="0.25">
      <c r="B4045">
        <f>COUNTIF('Deal Detail'!A4055:A14005,A4045)</f>
        <v>0</v>
      </c>
    </row>
    <row r="4046" spans="2:2" x14ac:dyDescent="0.25">
      <c r="B4046">
        <f>COUNTIF('Deal Detail'!A4056:A14006,A4046)</f>
        <v>0</v>
      </c>
    </row>
    <row r="4047" spans="2:2" x14ac:dyDescent="0.25">
      <c r="B4047">
        <f>COUNTIF('Deal Detail'!A4057:A14007,A4047)</f>
        <v>0</v>
      </c>
    </row>
    <row r="4048" spans="2:2" x14ac:dyDescent="0.25">
      <c r="B4048">
        <f>COUNTIF('Deal Detail'!A4058:A14008,A4048)</f>
        <v>0</v>
      </c>
    </row>
    <row r="4049" spans="2:2" x14ac:dyDescent="0.25">
      <c r="B4049">
        <f>COUNTIF('Deal Detail'!A4059:A14009,A4049)</f>
        <v>0</v>
      </c>
    </row>
    <row r="4050" spans="2:2" x14ac:dyDescent="0.25">
      <c r="B4050">
        <f>COUNTIF('Deal Detail'!A4060:A14010,A4050)</f>
        <v>0</v>
      </c>
    </row>
    <row r="4051" spans="2:2" x14ac:dyDescent="0.25">
      <c r="B4051">
        <f>COUNTIF('Deal Detail'!A4061:A14011,A4051)</f>
        <v>0</v>
      </c>
    </row>
    <row r="4052" spans="2:2" x14ac:dyDescent="0.25">
      <c r="B4052">
        <f>COUNTIF('Deal Detail'!A4062:A14012,A4052)</f>
        <v>0</v>
      </c>
    </row>
    <row r="4053" spans="2:2" x14ac:dyDescent="0.25">
      <c r="B4053">
        <f>COUNTIF('Deal Detail'!A4063:A14013,A4053)</f>
        <v>0</v>
      </c>
    </row>
    <row r="4054" spans="2:2" x14ac:dyDescent="0.25">
      <c r="B4054">
        <f>COUNTIF('Deal Detail'!A4064:A14014,A4054)</f>
        <v>0</v>
      </c>
    </row>
    <row r="4055" spans="2:2" x14ac:dyDescent="0.25">
      <c r="B4055">
        <f>COUNTIF('Deal Detail'!A4065:A14015,A4055)</f>
        <v>0</v>
      </c>
    </row>
    <row r="4056" spans="2:2" x14ac:dyDescent="0.25">
      <c r="B4056">
        <f>COUNTIF('Deal Detail'!A4066:A14016,A4056)</f>
        <v>0</v>
      </c>
    </row>
    <row r="4057" spans="2:2" x14ac:dyDescent="0.25">
      <c r="B4057">
        <f>COUNTIF('Deal Detail'!A4067:A14017,A4057)</f>
        <v>0</v>
      </c>
    </row>
    <row r="4058" spans="2:2" x14ac:dyDescent="0.25">
      <c r="B4058">
        <f>COUNTIF('Deal Detail'!A4068:A14018,A4058)</f>
        <v>0</v>
      </c>
    </row>
    <row r="4059" spans="2:2" x14ac:dyDescent="0.25">
      <c r="B4059">
        <f>COUNTIF('Deal Detail'!A4069:A14019,A4059)</f>
        <v>0</v>
      </c>
    </row>
    <row r="4060" spans="2:2" x14ac:dyDescent="0.25">
      <c r="B4060">
        <f>COUNTIF('Deal Detail'!A4070:A14020,A4060)</f>
        <v>0</v>
      </c>
    </row>
    <row r="4061" spans="2:2" x14ac:dyDescent="0.25">
      <c r="B4061">
        <f>COUNTIF('Deal Detail'!A4071:A14021,A4061)</f>
        <v>0</v>
      </c>
    </row>
    <row r="4062" spans="2:2" x14ac:dyDescent="0.25">
      <c r="B4062">
        <f>COUNTIF('Deal Detail'!A4072:A14022,A4062)</f>
        <v>0</v>
      </c>
    </row>
    <row r="4063" spans="2:2" x14ac:dyDescent="0.25">
      <c r="B4063">
        <f>COUNTIF('Deal Detail'!A4073:A14023,A4063)</f>
        <v>0</v>
      </c>
    </row>
    <row r="4064" spans="2:2" x14ac:dyDescent="0.25">
      <c r="B4064">
        <f>COUNTIF('Deal Detail'!A4074:A14024,A4064)</f>
        <v>0</v>
      </c>
    </row>
    <row r="4065" spans="2:2" x14ac:dyDescent="0.25">
      <c r="B4065">
        <f>COUNTIF('Deal Detail'!A4075:A14025,A4065)</f>
        <v>0</v>
      </c>
    </row>
    <row r="4066" spans="2:2" x14ac:dyDescent="0.25">
      <c r="B4066">
        <f>COUNTIF('Deal Detail'!A4076:A14026,A4066)</f>
        <v>0</v>
      </c>
    </row>
    <row r="4067" spans="2:2" x14ac:dyDescent="0.25">
      <c r="B4067">
        <f>COUNTIF('Deal Detail'!A4077:A14027,A4067)</f>
        <v>0</v>
      </c>
    </row>
    <row r="4068" spans="2:2" x14ac:dyDescent="0.25">
      <c r="B4068">
        <f>COUNTIF('Deal Detail'!A4078:A14028,A4068)</f>
        <v>0</v>
      </c>
    </row>
    <row r="4069" spans="2:2" x14ac:dyDescent="0.25">
      <c r="B4069">
        <f>COUNTIF('Deal Detail'!A4079:A14029,A4069)</f>
        <v>0</v>
      </c>
    </row>
    <row r="4070" spans="2:2" x14ac:dyDescent="0.25">
      <c r="B4070">
        <f>COUNTIF('Deal Detail'!A4080:A14030,A4070)</f>
        <v>0</v>
      </c>
    </row>
    <row r="4071" spans="2:2" x14ac:dyDescent="0.25">
      <c r="B4071">
        <f>COUNTIF('Deal Detail'!A4081:A14031,A4071)</f>
        <v>0</v>
      </c>
    </row>
    <row r="4072" spans="2:2" x14ac:dyDescent="0.25">
      <c r="B4072">
        <f>COUNTIF('Deal Detail'!A4082:A14032,A4072)</f>
        <v>0</v>
      </c>
    </row>
    <row r="4073" spans="2:2" x14ac:dyDescent="0.25">
      <c r="B4073">
        <f>COUNTIF('Deal Detail'!A4083:A14033,A4073)</f>
        <v>0</v>
      </c>
    </row>
    <row r="4074" spans="2:2" x14ac:dyDescent="0.25">
      <c r="B4074">
        <f>COUNTIF('Deal Detail'!A4084:A14034,A4074)</f>
        <v>0</v>
      </c>
    </row>
    <row r="4075" spans="2:2" x14ac:dyDescent="0.25">
      <c r="B4075">
        <f>COUNTIF('Deal Detail'!A4085:A14035,A4075)</f>
        <v>0</v>
      </c>
    </row>
    <row r="4076" spans="2:2" x14ac:dyDescent="0.25">
      <c r="B4076">
        <f>COUNTIF('Deal Detail'!A4086:A14036,A4076)</f>
        <v>0</v>
      </c>
    </row>
    <row r="4077" spans="2:2" x14ac:dyDescent="0.25">
      <c r="B4077">
        <f>COUNTIF('Deal Detail'!A4087:A14037,A4077)</f>
        <v>0</v>
      </c>
    </row>
    <row r="4078" spans="2:2" x14ac:dyDescent="0.25">
      <c r="B4078">
        <f>COUNTIF('Deal Detail'!A4088:A14038,A4078)</f>
        <v>0</v>
      </c>
    </row>
    <row r="4079" spans="2:2" x14ac:dyDescent="0.25">
      <c r="B4079">
        <f>COUNTIF('Deal Detail'!A4089:A14039,A4079)</f>
        <v>0</v>
      </c>
    </row>
    <row r="4080" spans="2:2" x14ac:dyDescent="0.25">
      <c r="B4080">
        <f>COUNTIF('Deal Detail'!A4090:A14040,A4080)</f>
        <v>0</v>
      </c>
    </row>
    <row r="4081" spans="2:2" x14ac:dyDescent="0.25">
      <c r="B4081">
        <f>COUNTIF('Deal Detail'!A4091:A14041,A4081)</f>
        <v>0</v>
      </c>
    </row>
    <row r="4082" spans="2:2" x14ac:dyDescent="0.25">
      <c r="B4082">
        <f>COUNTIF('Deal Detail'!A4092:A14042,A4082)</f>
        <v>0</v>
      </c>
    </row>
    <row r="4083" spans="2:2" x14ac:dyDescent="0.25">
      <c r="B4083">
        <f>COUNTIF('Deal Detail'!A4093:A14043,A4083)</f>
        <v>0</v>
      </c>
    </row>
    <row r="4084" spans="2:2" x14ac:dyDescent="0.25">
      <c r="B4084">
        <f>COUNTIF('Deal Detail'!A4094:A14044,A4084)</f>
        <v>0</v>
      </c>
    </row>
    <row r="4085" spans="2:2" x14ac:dyDescent="0.25">
      <c r="B4085">
        <f>COUNTIF('Deal Detail'!A4095:A14045,A4085)</f>
        <v>0</v>
      </c>
    </row>
    <row r="4086" spans="2:2" x14ac:dyDescent="0.25">
      <c r="B4086">
        <f>COUNTIF('Deal Detail'!A4096:A14046,A4086)</f>
        <v>0</v>
      </c>
    </row>
    <row r="4087" spans="2:2" x14ac:dyDescent="0.25">
      <c r="B4087">
        <f>COUNTIF('Deal Detail'!A4097:A14047,A4087)</f>
        <v>0</v>
      </c>
    </row>
    <row r="4088" spans="2:2" x14ac:dyDescent="0.25">
      <c r="B4088">
        <f>COUNTIF('Deal Detail'!A4098:A14048,A4088)</f>
        <v>0</v>
      </c>
    </row>
    <row r="4089" spans="2:2" x14ac:dyDescent="0.25">
      <c r="B4089">
        <f>COUNTIF('Deal Detail'!A4099:A14049,A4089)</f>
        <v>0</v>
      </c>
    </row>
    <row r="4090" spans="2:2" x14ac:dyDescent="0.25">
      <c r="B4090">
        <f>COUNTIF('Deal Detail'!A4100:A14050,A4090)</f>
        <v>0</v>
      </c>
    </row>
    <row r="4091" spans="2:2" x14ac:dyDescent="0.25">
      <c r="B4091">
        <f>COUNTIF('Deal Detail'!A4101:A14051,A4091)</f>
        <v>0</v>
      </c>
    </row>
    <row r="4092" spans="2:2" x14ac:dyDescent="0.25">
      <c r="B4092">
        <f>COUNTIF('Deal Detail'!A4102:A14052,A4092)</f>
        <v>0</v>
      </c>
    </row>
    <row r="4093" spans="2:2" x14ac:dyDescent="0.25">
      <c r="B4093">
        <f>COUNTIF('Deal Detail'!A4103:A14053,A4093)</f>
        <v>0</v>
      </c>
    </row>
    <row r="4094" spans="2:2" x14ac:dyDescent="0.25">
      <c r="B4094">
        <f>COUNTIF('Deal Detail'!A4104:A14054,A4094)</f>
        <v>0</v>
      </c>
    </row>
    <row r="4095" spans="2:2" x14ac:dyDescent="0.25">
      <c r="B4095">
        <f>COUNTIF('Deal Detail'!A4105:A14055,A4095)</f>
        <v>0</v>
      </c>
    </row>
    <row r="4096" spans="2:2" x14ac:dyDescent="0.25">
      <c r="B4096">
        <f>COUNTIF('Deal Detail'!A4106:A14056,A4096)</f>
        <v>0</v>
      </c>
    </row>
    <row r="4097" spans="2:2" x14ac:dyDescent="0.25">
      <c r="B4097">
        <f>COUNTIF('Deal Detail'!A4107:A14057,A4097)</f>
        <v>0</v>
      </c>
    </row>
    <row r="4098" spans="2:2" x14ac:dyDescent="0.25">
      <c r="B4098">
        <f>COUNTIF('Deal Detail'!A4108:A14058,A4098)</f>
        <v>0</v>
      </c>
    </row>
    <row r="4099" spans="2:2" x14ac:dyDescent="0.25">
      <c r="B4099">
        <f>COUNTIF('Deal Detail'!A4109:A14059,A4099)</f>
        <v>0</v>
      </c>
    </row>
    <row r="4100" spans="2:2" x14ac:dyDescent="0.25">
      <c r="B4100">
        <f>COUNTIF('Deal Detail'!A4110:A14060,A4100)</f>
        <v>0</v>
      </c>
    </row>
    <row r="4101" spans="2:2" x14ac:dyDescent="0.25">
      <c r="B4101">
        <f>COUNTIF('Deal Detail'!A4111:A14061,A4101)</f>
        <v>0</v>
      </c>
    </row>
    <row r="4102" spans="2:2" x14ac:dyDescent="0.25">
      <c r="B4102">
        <f>COUNTIF('Deal Detail'!A4112:A14062,A4102)</f>
        <v>0</v>
      </c>
    </row>
    <row r="4103" spans="2:2" x14ac:dyDescent="0.25">
      <c r="B4103">
        <f>COUNTIF('Deal Detail'!A4113:A14063,A4103)</f>
        <v>0</v>
      </c>
    </row>
    <row r="4104" spans="2:2" x14ac:dyDescent="0.25">
      <c r="B4104">
        <f>COUNTIF('Deal Detail'!A4114:A14064,A4104)</f>
        <v>0</v>
      </c>
    </row>
    <row r="4105" spans="2:2" x14ac:dyDescent="0.25">
      <c r="B4105">
        <f>COUNTIF('Deal Detail'!A4115:A14065,A4105)</f>
        <v>0</v>
      </c>
    </row>
    <row r="4106" spans="2:2" x14ac:dyDescent="0.25">
      <c r="B4106">
        <f>COUNTIF('Deal Detail'!A4116:A14066,A4106)</f>
        <v>0</v>
      </c>
    </row>
    <row r="4107" spans="2:2" x14ac:dyDescent="0.25">
      <c r="B4107">
        <f>COUNTIF('Deal Detail'!A4117:A14067,A4107)</f>
        <v>0</v>
      </c>
    </row>
    <row r="4108" spans="2:2" x14ac:dyDescent="0.25">
      <c r="B4108">
        <f>COUNTIF('Deal Detail'!A4118:A14068,A4108)</f>
        <v>0</v>
      </c>
    </row>
    <row r="4109" spans="2:2" x14ac:dyDescent="0.25">
      <c r="B4109">
        <f>COUNTIF('Deal Detail'!A4119:A14069,A4109)</f>
        <v>0</v>
      </c>
    </row>
    <row r="4110" spans="2:2" x14ac:dyDescent="0.25">
      <c r="B4110">
        <f>COUNTIF('Deal Detail'!A4120:A14070,A4110)</f>
        <v>0</v>
      </c>
    </row>
    <row r="4111" spans="2:2" x14ac:dyDescent="0.25">
      <c r="B4111">
        <f>COUNTIF('Deal Detail'!A4121:A14071,A4111)</f>
        <v>0</v>
      </c>
    </row>
    <row r="4112" spans="2:2" x14ac:dyDescent="0.25">
      <c r="B4112">
        <f>COUNTIF('Deal Detail'!A4122:A14072,A4112)</f>
        <v>0</v>
      </c>
    </row>
    <row r="4113" spans="2:2" x14ac:dyDescent="0.25">
      <c r="B4113">
        <f>COUNTIF('Deal Detail'!A4123:A14073,A4113)</f>
        <v>0</v>
      </c>
    </row>
    <row r="4114" spans="2:2" x14ac:dyDescent="0.25">
      <c r="B4114">
        <f>COUNTIF('Deal Detail'!A4124:A14074,A4114)</f>
        <v>0</v>
      </c>
    </row>
    <row r="4115" spans="2:2" x14ac:dyDescent="0.25">
      <c r="B4115">
        <f>COUNTIF('Deal Detail'!A4125:A14075,A4115)</f>
        <v>0</v>
      </c>
    </row>
    <row r="4116" spans="2:2" x14ac:dyDescent="0.25">
      <c r="B4116">
        <f>COUNTIF('Deal Detail'!A4126:A14076,A4116)</f>
        <v>0</v>
      </c>
    </row>
    <row r="4117" spans="2:2" x14ac:dyDescent="0.25">
      <c r="B4117">
        <f>COUNTIF('Deal Detail'!A4127:A14077,A4117)</f>
        <v>0</v>
      </c>
    </row>
    <row r="4118" spans="2:2" x14ac:dyDescent="0.25">
      <c r="B4118">
        <f>COUNTIF('Deal Detail'!A4128:A14078,A4118)</f>
        <v>0</v>
      </c>
    </row>
    <row r="4119" spans="2:2" x14ac:dyDescent="0.25">
      <c r="B4119">
        <f>COUNTIF('Deal Detail'!A4129:A14079,A4119)</f>
        <v>0</v>
      </c>
    </row>
    <row r="4120" spans="2:2" x14ac:dyDescent="0.25">
      <c r="B4120">
        <f>COUNTIF('Deal Detail'!A4130:A14080,A4120)</f>
        <v>0</v>
      </c>
    </row>
    <row r="4121" spans="2:2" x14ac:dyDescent="0.25">
      <c r="B4121">
        <f>COUNTIF('Deal Detail'!A4131:A14081,A4121)</f>
        <v>0</v>
      </c>
    </row>
    <row r="4122" spans="2:2" x14ac:dyDescent="0.25">
      <c r="B4122">
        <f>COUNTIF('Deal Detail'!A4132:A14082,A4122)</f>
        <v>0</v>
      </c>
    </row>
    <row r="4123" spans="2:2" x14ac:dyDescent="0.25">
      <c r="B4123">
        <f>COUNTIF('Deal Detail'!A4133:A14083,A4123)</f>
        <v>0</v>
      </c>
    </row>
    <row r="4124" spans="2:2" x14ac:dyDescent="0.25">
      <c r="B4124">
        <f>COUNTIF('Deal Detail'!A4134:A14084,A4124)</f>
        <v>0</v>
      </c>
    </row>
    <row r="4125" spans="2:2" x14ac:dyDescent="0.25">
      <c r="B4125">
        <f>COUNTIF('Deal Detail'!A4135:A14085,A4125)</f>
        <v>0</v>
      </c>
    </row>
    <row r="4126" spans="2:2" x14ac:dyDescent="0.25">
      <c r="B4126">
        <f>COUNTIF('Deal Detail'!A4136:A14086,A4126)</f>
        <v>0</v>
      </c>
    </row>
    <row r="4127" spans="2:2" x14ac:dyDescent="0.25">
      <c r="B4127">
        <f>COUNTIF('Deal Detail'!A4137:A14087,A4127)</f>
        <v>0</v>
      </c>
    </row>
    <row r="4128" spans="2:2" x14ac:dyDescent="0.25">
      <c r="B4128">
        <f>COUNTIF('Deal Detail'!A4138:A14088,A4128)</f>
        <v>0</v>
      </c>
    </row>
    <row r="4129" spans="2:2" x14ac:dyDescent="0.25">
      <c r="B4129">
        <f>COUNTIF('Deal Detail'!A4139:A14089,A4129)</f>
        <v>0</v>
      </c>
    </row>
    <row r="4130" spans="2:2" x14ac:dyDescent="0.25">
      <c r="B4130">
        <f>COUNTIF('Deal Detail'!A4140:A14090,A4130)</f>
        <v>0</v>
      </c>
    </row>
    <row r="4131" spans="2:2" x14ac:dyDescent="0.25">
      <c r="B4131">
        <f>COUNTIF('Deal Detail'!A4141:A14091,A4131)</f>
        <v>0</v>
      </c>
    </row>
    <row r="4132" spans="2:2" x14ac:dyDescent="0.25">
      <c r="B4132">
        <f>COUNTIF('Deal Detail'!A4142:A14092,A4132)</f>
        <v>0</v>
      </c>
    </row>
    <row r="4133" spans="2:2" x14ac:dyDescent="0.25">
      <c r="B4133">
        <f>COUNTIF('Deal Detail'!A4143:A14093,A4133)</f>
        <v>0</v>
      </c>
    </row>
    <row r="4134" spans="2:2" x14ac:dyDescent="0.25">
      <c r="B4134">
        <f>COUNTIF('Deal Detail'!A4144:A14094,A4134)</f>
        <v>0</v>
      </c>
    </row>
    <row r="4135" spans="2:2" x14ac:dyDescent="0.25">
      <c r="B4135">
        <f>COUNTIF('Deal Detail'!A4145:A14095,A4135)</f>
        <v>0</v>
      </c>
    </row>
    <row r="4136" spans="2:2" x14ac:dyDescent="0.25">
      <c r="B4136">
        <f>COUNTIF('Deal Detail'!A4146:A14096,A4136)</f>
        <v>0</v>
      </c>
    </row>
    <row r="4137" spans="2:2" x14ac:dyDescent="0.25">
      <c r="B4137">
        <f>COUNTIF('Deal Detail'!A4147:A14097,A4137)</f>
        <v>0</v>
      </c>
    </row>
    <row r="4138" spans="2:2" x14ac:dyDescent="0.25">
      <c r="B4138">
        <f>COUNTIF('Deal Detail'!A4148:A14098,A4138)</f>
        <v>0</v>
      </c>
    </row>
    <row r="4139" spans="2:2" x14ac:dyDescent="0.25">
      <c r="B4139">
        <f>COUNTIF('Deal Detail'!A4149:A14099,A4139)</f>
        <v>0</v>
      </c>
    </row>
    <row r="4140" spans="2:2" x14ac:dyDescent="0.25">
      <c r="B4140">
        <f>COUNTIF('Deal Detail'!A4150:A14100,A4140)</f>
        <v>0</v>
      </c>
    </row>
    <row r="4141" spans="2:2" x14ac:dyDescent="0.25">
      <c r="B4141">
        <f>COUNTIF('Deal Detail'!A4151:A14101,A4141)</f>
        <v>0</v>
      </c>
    </row>
    <row r="4142" spans="2:2" x14ac:dyDescent="0.25">
      <c r="B4142">
        <f>COUNTIF('Deal Detail'!A4152:A14102,A4142)</f>
        <v>0</v>
      </c>
    </row>
    <row r="4143" spans="2:2" x14ac:dyDescent="0.25">
      <c r="B4143">
        <f>COUNTIF('Deal Detail'!A4153:A14103,A4143)</f>
        <v>0</v>
      </c>
    </row>
    <row r="4144" spans="2:2" x14ac:dyDescent="0.25">
      <c r="B4144">
        <f>COUNTIF('Deal Detail'!A4154:A14104,A4144)</f>
        <v>0</v>
      </c>
    </row>
    <row r="4145" spans="2:2" x14ac:dyDescent="0.25">
      <c r="B4145">
        <f>COUNTIF('Deal Detail'!A4155:A14105,A4145)</f>
        <v>0</v>
      </c>
    </row>
    <row r="4146" spans="2:2" x14ac:dyDescent="0.25">
      <c r="B4146">
        <f>COUNTIF('Deal Detail'!A4156:A14106,A4146)</f>
        <v>0</v>
      </c>
    </row>
    <row r="4147" spans="2:2" x14ac:dyDescent="0.25">
      <c r="B4147">
        <f>COUNTIF('Deal Detail'!A4157:A14107,A4147)</f>
        <v>0</v>
      </c>
    </row>
    <row r="4148" spans="2:2" x14ac:dyDescent="0.25">
      <c r="B4148">
        <f>COUNTIF('Deal Detail'!A4158:A14108,A4148)</f>
        <v>0</v>
      </c>
    </row>
    <row r="4149" spans="2:2" x14ac:dyDescent="0.25">
      <c r="B4149">
        <f>COUNTIF('Deal Detail'!A4159:A14109,A4149)</f>
        <v>0</v>
      </c>
    </row>
    <row r="4150" spans="2:2" x14ac:dyDescent="0.25">
      <c r="B4150">
        <f>COUNTIF('Deal Detail'!A4160:A14110,A4150)</f>
        <v>0</v>
      </c>
    </row>
    <row r="4151" spans="2:2" x14ac:dyDescent="0.25">
      <c r="B4151">
        <f>COUNTIF('Deal Detail'!A4161:A14111,A4151)</f>
        <v>0</v>
      </c>
    </row>
    <row r="4152" spans="2:2" x14ac:dyDescent="0.25">
      <c r="B4152">
        <f>COUNTIF('Deal Detail'!A4162:A14112,A4152)</f>
        <v>0</v>
      </c>
    </row>
    <row r="4153" spans="2:2" x14ac:dyDescent="0.25">
      <c r="B4153">
        <f>COUNTIF('Deal Detail'!A4163:A14113,A4153)</f>
        <v>0</v>
      </c>
    </row>
    <row r="4154" spans="2:2" x14ac:dyDescent="0.25">
      <c r="B4154">
        <f>COUNTIF('Deal Detail'!A4164:A14114,A4154)</f>
        <v>0</v>
      </c>
    </row>
    <row r="4155" spans="2:2" x14ac:dyDescent="0.25">
      <c r="B4155">
        <f>COUNTIF('Deal Detail'!A4165:A14115,A4155)</f>
        <v>0</v>
      </c>
    </row>
    <row r="4156" spans="2:2" x14ac:dyDescent="0.25">
      <c r="B4156">
        <f>COUNTIF('Deal Detail'!A4166:A14116,A4156)</f>
        <v>0</v>
      </c>
    </row>
    <row r="4157" spans="2:2" x14ac:dyDescent="0.25">
      <c r="B4157">
        <f>COUNTIF('Deal Detail'!A4167:A14117,A4157)</f>
        <v>0</v>
      </c>
    </row>
    <row r="4158" spans="2:2" x14ac:dyDescent="0.25">
      <c r="B4158">
        <f>COUNTIF('Deal Detail'!A4168:A14118,A4158)</f>
        <v>0</v>
      </c>
    </row>
    <row r="4159" spans="2:2" x14ac:dyDescent="0.25">
      <c r="B4159">
        <f>COUNTIF('Deal Detail'!A4169:A14119,A4159)</f>
        <v>0</v>
      </c>
    </row>
    <row r="4160" spans="2:2" x14ac:dyDescent="0.25">
      <c r="B4160">
        <f>COUNTIF('Deal Detail'!A4170:A14120,A4160)</f>
        <v>0</v>
      </c>
    </row>
    <row r="4161" spans="2:2" x14ac:dyDescent="0.25">
      <c r="B4161">
        <f>COUNTIF('Deal Detail'!A4171:A14121,A4161)</f>
        <v>0</v>
      </c>
    </row>
    <row r="4162" spans="2:2" x14ac:dyDescent="0.25">
      <c r="B4162">
        <f>COUNTIF('Deal Detail'!A4172:A14122,A4162)</f>
        <v>0</v>
      </c>
    </row>
    <row r="4163" spans="2:2" x14ac:dyDescent="0.25">
      <c r="B4163">
        <f>COUNTIF('Deal Detail'!A4173:A14123,A4163)</f>
        <v>0</v>
      </c>
    </row>
    <row r="4164" spans="2:2" x14ac:dyDescent="0.25">
      <c r="B4164">
        <f>COUNTIF('Deal Detail'!A4174:A14124,A4164)</f>
        <v>0</v>
      </c>
    </row>
    <row r="4165" spans="2:2" x14ac:dyDescent="0.25">
      <c r="B4165">
        <f>COUNTIF('Deal Detail'!A4175:A14125,A4165)</f>
        <v>0</v>
      </c>
    </row>
    <row r="4166" spans="2:2" x14ac:dyDescent="0.25">
      <c r="B4166">
        <f>COUNTIF('Deal Detail'!A4176:A14126,A4166)</f>
        <v>0</v>
      </c>
    </row>
    <row r="4167" spans="2:2" x14ac:dyDescent="0.25">
      <c r="B4167">
        <f>COUNTIF('Deal Detail'!A4177:A14127,A4167)</f>
        <v>0</v>
      </c>
    </row>
    <row r="4168" spans="2:2" x14ac:dyDescent="0.25">
      <c r="B4168">
        <f>COUNTIF('Deal Detail'!A4178:A14128,A4168)</f>
        <v>0</v>
      </c>
    </row>
    <row r="4169" spans="2:2" x14ac:dyDescent="0.25">
      <c r="B4169">
        <f>COUNTIF('Deal Detail'!A4179:A14129,A4169)</f>
        <v>0</v>
      </c>
    </row>
    <row r="4170" spans="2:2" x14ac:dyDescent="0.25">
      <c r="B4170">
        <f>COUNTIF('Deal Detail'!A4180:A14130,A4170)</f>
        <v>0</v>
      </c>
    </row>
    <row r="4171" spans="2:2" x14ac:dyDescent="0.25">
      <c r="B4171">
        <f>COUNTIF('Deal Detail'!A4181:A14131,A4171)</f>
        <v>0</v>
      </c>
    </row>
    <row r="4172" spans="2:2" x14ac:dyDescent="0.25">
      <c r="B4172">
        <f>COUNTIF('Deal Detail'!A4182:A14132,A4172)</f>
        <v>0</v>
      </c>
    </row>
    <row r="4173" spans="2:2" x14ac:dyDescent="0.25">
      <c r="B4173">
        <f>COUNTIF('Deal Detail'!A4183:A14133,A4173)</f>
        <v>0</v>
      </c>
    </row>
    <row r="4174" spans="2:2" x14ac:dyDescent="0.25">
      <c r="B4174">
        <f>COUNTIF('Deal Detail'!A4184:A14134,A4174)</f>
        <v>0</v>
      </c>
    </row>
    <row r="4175" spans="2:2" x14ac:dyDescent="0.25">
      <c r="B4175">
        <f>COUNTIF('Deal Detail'!A4185:A14135,A4175)</f>
        <v>0</v>
      </c>
    </row>
    <row r="4176" spans="2:2" x14ac:dyDescent="0.25">
      <c r="B4176">
        <f>COUNTIF('Deal Detail'!A4186:A14136,A4176)</f>
        <v>0</v>
      </c>
    </row>
    <row r="4177" spans="2:2" x14ac:dyDescent="0.25">
      <c r="B4177">
        <f>COUNTIF('Deal Detail'!A4187:A14137,A4177)</f>
        <v>0</v>
      </c>
    </row>
    <row r="4178" spans="2:2" x14ac:dyDescent="0.25">
      <c r="B4178">
        <f>COUNTIF('Deal Detail'!A4188:A14138,A4178)</f>
        <v>0</v>
      </c>
    </row>
    <row r="4179" spans="2:2" x14ac:dyDescent="0.25">
      <c r="B4179">
        <f>COUNTIF('Deal Detail'!A4189:A14139,A4179)</f>
        <v>0</v>
      </c>
    </row>
    <row r="4180" spans="2:2" x14ac:dyDescent="0.25">
      <c r="B4180">
        <f>COUNTIF('Deal Detail'!A4190:A14140,A4180)</f>
        <v>0</v>
      </c>
    </row>
    <row r="4181" spans="2:2" x14ac:dyDescent="0.25">
      <c r="B4181">
        <f>COUNTIF('Deal Detail'!A4191:A14141,A4181)</f>
        <v>0</v>
      </c>
    </row>
    <row r="4182" spans="2:2" x14ac:dyDescent="0.25">
      <c r="B4182">
        <f>COUNTIF('Deal Detail'!A4192:A14142,A4182)</f>
        <v>0</v>
      </c>
    </row>
    <row r="4183" spans="2:2" x14ac:dyDescent="0.25">
      <c r="B4183">
        <f>COUNTIF('Deal Detail'!A4193:A14143,A4183)</f>
        <v>0</v>
      </c>
    </row>
    <row r="4184" spans="2:2" x14ac:dyDescent="0.25">
      <c r="B4184">
        <f>COUNTIF('Deal Detail'!A4194:A14144,A4184)</f>
        <v>0</v>
      </c>
    </row>
    <row r="4185" spans="2:2" x14ac:dyDescent="0.25">
      <c r="B4185">
        <f>COUNTIF('Deal Detail'!A4195:A14145,A4185)</f>
        <v>0</v>
      </c>
    </row>
    <row r="4186" spans="2:2" x14ac:dyDescent="0.25">
      <c r="B4186">
        <f>COUNTIF('Deal Detail'!A4196:A14146,A4186)</f>
        <v>0</v>
      </c>
    </row>
    <row r="4187" spans="2:2" x14ac:dyDescent="0.25">
      <c r="B4187">
        <f>COUNTIF('Deal Detail'!A4197:A14147,A4187)</f>
        <v>0</v>
      </c>
    </row>
    <row r="4188" spans="2:2" x14ac:dyDescent="0.25">
      <c r="B4188">
        <f>COUNTIF('Deal Detail'!A4198:A14148,A4188)</f>
        <v>0</v>
      </c>
    </row>
    <row r="4189" spans="2:2" x14ac:dyDescent="0.25">
      <c r="B4189">
        <f>COUNTIF('Deal Detail'!A4199:A14149,A4189)</f>
        <v>0</v>
      </c>
    </row>
    <row r="4190" spans="2:2" x14ac:dyDescent="0.25">
      <c r="B4190">
        <f>COUNTIF('Deal Detail'!A4200:A14150,A4190)</f>
        <v>0</v>
      </c>
    </row>
    <row r="4191" spans="2:2" x14ac:dyDescent="0.25">
      <c r="B4191">
        <f>COUNTIF('Deal Detail'!A4201:A14151,A4191)</f>
        <v>0</v>
      </c>
    </row>
    <row r="4192" spans="2:2" x14ac:dyDescent="0.25">
      <c r="B4192">
        <f>COUNTIF('Deal Detail'!A4202:A14152,A4192)</f>
        <v>0</v>
      </c>
    </row>
    <row r="4193" spans="2:2" x14ac:dyDescent="0.25">
      <c r="B4193">
        <f>COUNTIF('Deal Detail'!A4203:A14153,A4193)</f>
        <v>0</v>
      </c>
    </row>
    <row r="4194" spans="2:2" x14ac:dyDescent="0.25">
      <c r="B4194">
        <f>COUNTIF('Deal Detail'!A4204:A14154,A4194)</f>
        <v>0</v>
      </c>
    </row>
    <row r="4195" spans="2:2" x14ac:dyDescent="0.25">
      <c r="B4195">
        <f>COUNTIF('Deal Detail'!A4205:A14155,A4195)</f>
        <v>0</v>
      </c>
    </row>
    <row r="4196" spans="2:2" x14ac:dyDescent="0.25">
      <c r="B4196">
        <f>COUNTIF('Deal Detail'!A4206:A14156,A4196)</f>
        <v>0</v>
      </c>
    </row>
    <row r="4197" spans="2:2" x14ac:dyDescent="0.25">
      <c r="B4197">
        <f>COUNTIF('Deal Detail'!A4207:A14157,A4197)</f>
        <v>0</v>
      </c>
    </row>
    <row r="4198" spans="2:2" x14ac:dyDescent="0.25">
      <c r="B4198">
        <f>COUNTIF('Deal Detail'!A4208:A14158,A4198)</f>
        <v>0</v>
      </c>
    </row>
    <row r="4199" spans="2:2" x14ac:dyDescent="0.25">
      <c r="B4199">
        <f>COUNTIF('Deal Detail'!A4209:A14159,A4199)</f>
        <v>0</v>
      </c>
    </row>
    <row r="4200" spans="2:2" x14ac:dyDescent="0.25">
      <c r="B4200">
        <f>COUNTIF('Deal Detail'!A4210:A14160,A4200)</f>
        <v>0</v>
      </c>
    </row>
    <row r="4201" spans="2:2" x14ac:dyDescent="0.25">
      <c r="B4201">
        <f>COUNTIF('Deal Detail'!A4211:A14161,A4201)</f>
        <v>0</v>
      </c>
    </row>
    <row r="4202" spans="2:2" x14ac:dyDescent="0.25">
      <c r="B4202">
        <f>COUNTIF('Deal Detail'!A4212:A14162,A4202)</f>
        <v>0</v>
      </c>
    </row>
    <row r="4203" spans="2:2" x14ac:dyDescent="0.25">
      <c r="B4203">
        <f>COUNTIF('Deal Detail'!A4213:A14163,A4203)</f>
        <v>0</v>
      </c>
    </row>
    <row r="4204" spans="2:2" x14ac:dyDescent="0.25">
      <c r="B4204">
        <f>COUNTIF('Deal Detail'!A4214:A14164,A4204)</f>
        <v>0</v>
      </c>
    </row>
    <row r="4205" spans="2:2" x14ac:dyDescent="0.25">
      <c r="B4205">
        <f>COUNTIF('Deal Detail'!A4215:A14165,A4205)</f>
        <v>0</v>
      </c>
    </row>
    <row r="4206" spans="2:2" x14ac:dyDescent="0.25">
      <c r="B4206">
        <f>COUNTIF('Deal Detail'!A4216:A14166,A4206)</f>
        <v>0</v>
      </c>
    </row>
    <row r="4207" spans="2:2" x14ac:dyDescent="0.25">
      <c r="B4207">
        <f>COUNTIF('Deal Detail'!A4217:A14167,A4207)</f>
        <v>0</v>
      </c>
    </row>
    <row r="4208" spans="2:2" x14ac:dyDescent="0.25">
      <c r="B4208">
        <f>COUNTIF('Deal Detail'!A4218:A14168,A4208)</f>
        <v>0</v>
      </c>
    </row>
    <row r="4209" spans="2:2" x14ac:dyDescent="0.25">
      <c r="B4209">
        <f>COUNTIF('Deal Detail'!A4219:A14169,A4209)</f>
        <v>0</v>
      </c>
    </row>
    <row r="4210" spans="2:2" x14ac:dyDescent="0.25">
      <c r="B4210">
        <f>COUNTIF('Deal Detail'!A4220:A14170,A4210)</f>
        <v>0</v>
      </c>
    </row>
    <row r="4211" spans="2:2" x14ac:dyDescent="0.25">
      <c r="B4211">
        <f>COUNTIF('Deal Detail'!A4221:A14171,A4211)</f>
        <v>0</v>
      </c>
    </row>
    <row r="4212" spans="2:2" x14ac:dyDescent="0.25">
      <c r="B4212">
        <f>COUNTIF('Deal Detail'!A4222:A14172,A4212)</f>
        <v>0</v>
      </c>
    </row>
    <row r="4213" spans="2:2" x14ac:dyDescent="0.25">
      <c r="B4213">
        <f>COUNTIF('Deal Detail'!A4223:A14173,A4213)</f>
        <v>0</v>
      </c>
    </row>
    <row r="4214" spans="2:2" x14ac:dyDescent="0.25">
      <c r="B4214">
        <f>COUNTIF('Deal Detail'!A4224:A14174,A4214)</f>
        <v>0</v>
      </c>
    </row>
    <row r="4215" spans="2:2" x14ac:dyDescent="0.25">
      <c r="B4215">
        <f>COUNTIF('Deal Detail'!A4225:A14175,A4215)</f>
        <v>0</v>
      </c>
    </row>
    <row r="4216" spans="2:2" x14ac:dyDescent="0.25">
      <c r="B4216">
        <f>COUNTIF('Deal Detail'!A4226:A14176,A4216)</f>
        <v>0</v>
      </c>
    </row>
    <row r="4217" spans="2:2" x14ac:dyDescent="0.25">
      <c r="B4217">
        <f>COUNTIF('Deal Detail'!A4227:A14177,A4217)</f>
        <v>0</v>
      </c>
    </row>
    <row r="4218" spans="2:2" x14ac:dyDescent="0.25">
      <c r="B4218">
        <f>COUNTIF('Deal Detail'!A4228:A14178,A4218)</f>
        <v>0</v>
      </c>
    </row>
    <row r="4219" spans="2:2" x14ac:dyDescent="0.25">
      <c r="B4219">
        <f>COUNTIF('Deal Detail'!A4229:A14179,A4219)</f>
        <v>0</v>
      </c>
    </row>
    <row r="4220" spans="2:2" x14ac:dyDescent="0.25">
      <c r="B4220">
        <f>COUNTIF('Deal Detail'!A4230:A14180,A4220)</f>
        <v>0</v>
      </c>
    </row>
    <row r="4221" spans="2:2" x14ac:dyDescent="0.25">
      <c r="B4221">
        <f>COUNTIF('Deal Detail'!A4231:A14181,A4221)</f>
        <v>0</v>
      </c>
    </row>
    <row r="4222" spans="2:2" x14ac:dyDescent="0.25">
      <c r="B4222">
        <f>COUNTIF('Deal Detail'!A4232:A14182,A4222)</f>
        <v>0</v>
      </c>
    </row>
    <row r="4223" spans="2:2" x14ac:dyDescent="0.25">
      <c r="B4223">
        <f>COUNTIF('Deal Detail'!A4233:A14183,A4223)</f>
        <v>0</v>
      </c>
    </row>
    <row r="4224" spans="2:2" x14ac:dyDescent="0.25">
      <c r="B4224">
        <f>COUNTIF('Deal Detail'!A4234:A14184,A4224)</f>
        <v>0</v>
      </c>
    </row>
    <row r="4225" spans="2:2" x14ac:dyDescent="0.25">
      <c r="B4225">
        <f>COUNTIF('Deal Detail'!A4235:A14185,A4225)</f>
        <v>0</v>
      </c>
    </row>
    <row r="4226" spans="2:2" x14ac:dyDescent="0.25">
      <c r="B4226">
        <f>COUNTIF('Deal Detail'!A4236:A14186,A4226)</f>
        <v>0</v>
      </c>
    </row>
    <row r="4227" spans="2:2" x14ac:dyDescent="0.25">
      <c r="B4227">
        <f>COUNTIF('Deal Detail'!A4237:A14187,A4227)</f>
        <v>0</v>
      </c>
    </row>
    <row r="4228" spans="2:2" x14ac:dyDescent="0.25">
      <c r="B4228">
        <f>COUNTIF('Deal Detail'!A4238:A14188,A4228)</f>
        <v>0</v>
      </c>
    </row>
    <row r="4229" spans="2:2" x14ac:dyDescent="0.25">
      <c r="B4229">
        <f>COUNTIF('Deal Detail'!A4239:A14189,A4229)</f>
        <v>0</v>
      </c>
    </row>
    <row r="4230" spans="2:2" x14ac:dyDescent="0.25">
      <c r="B4230">
        <f>COUNTIF('Deal Detail'!A4240:A14190,A4230)</f>
        <v>0</v>
      </c>
    </row>
    <row r="4231" spans="2:2" x14ac:dyDescent="0.25">
      <c r="B4231">
        <f>COUNTIF('Deal Detail'!A4241:A14191,A4231)</f>
        <v>0</v>
      </c>
    </row>
    <row r="4232" spans="2:2" x14ac:dyDescent="0.25">
      <c r="B4232">
        <f>COUNTIF('Deal Detail'!A4242:A14192,A4232)</f>
        <v>0</v>
      </c>
    </row>
    <row r="4233" spans="2:2" x14ac:dyDescent="0.25">
      <c r="B4233">
        <f>COUNTIF('Deal Detail'!A4243:A14193,A4233)</f>
        <v>0</v>
      </c>
    </row>
    <row r="4234" spans="2:2" x14ac:dyDescent="0.25">
      <c r="B4234">
        <f>COUNTIF('Deal Detail'!A4244:A14194,A4234)</f>
        <v>0</v>
      </c>
    </row>
    <row r="4235" spans="2:2" x14ac:dyDescent="0.25">
      <c r="B4235">
        <f>COUNTIF('Deal Detail'!A4245:A14195,A4235)</f>
        <v>0</v>
      </c>
    </row>
    <row r="4236" spans="2:2" x14ac:dyDescent="0.25">
      <c r="B4236">
        <f>COUNTIF('Deal Detail'!A4246:A14196,A4236)</f>
        <v>0</v>
      </c>
    </row>
    <row r="4237" spans="2:2" x14ac:dyDescent="0.25">
      <c r="B4237">
        <f>COUNTIF('Deal Detail'!A4247:A14197,A4237)</f>
        <v>0</v>
      </c>
    </row>
    <row r="4238" spans="2:2" x14ac:dyDescent="0.25">
      <c r="B4238">
        <f>COUNTIF('Deal Detail'!A4248:A14198,A4238)</f>
        <v>0</v>
      </c>
    </row>
    <row r="4239" spans="2:2" x14ac:dyDescent="0.25">
      <c r="B4239">
        <f>COUNTIF('Deal Detail'!A4249:A14199,A4239)</f>
        <v>0</v>
      </c>
    </row>
    <row r="4240" spans="2:2" x14ac:dyDescent="0.25">
      <c r="B4240">
        <f>COUNTIF('Deal Detail'!A4250:A14200,A4240)</f>
        <v>0</v>
      </c>
    </row>
    <row r="4241" spans="2:2" x14ac:dyDescent="0.25">
      <c r="B4241">
        <f>COUNTIF('Deal Detail'!A4251:A14201,A4241)</f>
        <v>0</v>
      </c>
    </row>
    <row r="4242" spans="2:2" x14ac:dyDescent="0.25">
      <c r="B4242">
        <f>COUNTIF('Deal Detail'!A4252:A14202,A4242)</f>
        <v>0</v>
      </c>
    </row>
    <row r="4243" spans="2:2" x14ac:dyDescent="0.25">
      <c r="B4243">
        <f>COUNTIF('Deal Detail'!A4253:A14203,A4243)</f>
        <v>0</v>
      </c>
    </row>
    <row r="4244" spans="2:2" x14ac:dyDescent="0.25">
      <c r="B4244">
        <f>COUNTIF('Deal Detail'!A4254:A14204,A4244)</f>
        <v>0</v>
      </c>
    </row>
    <row r="4245" spans="2:2" x14ac:dyDescent="0.25">
      <c r="B4245">
        <f>COUNTIF('Deal Detail'!A4255:A14205,A4245)</f>
        <v>0</v>
      </c>
    </row>
    <row r="4246" spans="2:2" x14ac:dyDescent="0.25">
      <c r="B4246">
        <f>COUNTIF('Deal Detail'!A4256:A14206,A4246)</f>
        <v>0</v>
      </c>
    </row>
    <row r="4247" spans="2:2" x14ac:dyDescent="0.25">
      <c r="B4247">
        <f>COUNTIF('Deal Detail'!A4257:A14207,A4247)</f>
        <v>0</v>
      </c>
    </row>
    <row r="4248" spans="2:2" x14ac:dyDescent="0.25">
      <c r="B4248">
        <f>COUNTIF('Deal Detail'!A4258:A14208,A4248)</f>
        <v>0</v>
      </c>
    </row>
    <row r="4249" spans="2:2" x14ac:dyDescent="0.25">
      <c r="B4249">
        <f>COUNTIF('Deal Detail'!A4259:A14209,A4249)</f>
        <v>0</v>
      </c>
    </row>
    <row r="4250" spans="2:2" x14ac:dyDescent="0.25">
      <c r="B4250">
        <f>COUNTIF('Deal Detail'!A4260:A14210,A4250)</f>
        <v>0</v>
      </c>
    </row>
    <row r="4251" spans="2:2" x14ac:dyDescent="0.25">
      <c r="B4251">
        <f>COUNTIF('Deal Detail'!A4261:A14211,A4251)</f>
        <v>0</v>
      </c>
    </row>
    <row r="4252" spans="2:2" x14ac:dyDescent="0.25">
      <c r="B4252">
        <f>COUNTIF('Deal Detail'!A4262:A14212,A4252)</f>
        <v>0</v>
      </c>
    </row>
    <row r="4253" spans="2:2" x14ac:dyDescent="0.25">
      <c r="B4253">
        <f>COUNTIF('Deal Detail'!A4263:A14213,A4253)</f>
        <v>0</v>
      </c>
    </row>
    <row r="4254" spans="2:2" x14ac:dyDescent="0.25">
      <c r="B4254">
        <f>COUNTIF('Deal Detail'!A4264:A14214,A4254)</f>
        <v>0</v>
      </c>
    </row>
    <row r="4255" spans="2:2" x14ac:dyDescent="0.25">
      <c r="B4255">
        <f>COUNTIF('Deal Detail'!A4265:A14215,A4255)</f>
        <v>0</v>
      </c>
    </row>
    <row r="4256" spans="2:2" x14ac:dyDescent="0.25">
      <c r="B4256">
        <f>COUNTIF('Deal Detail'!A4266:A14216,A4256)</f>
        <v>0</v>
      </c>
    </row>
    <row r="4257" spans="2:2" x14ac:dyDescent="0.25">
      <c r="B4257">
        <f>COUNTIF('Deal Detail'!A4267:A14217,A4257)</f>
        <v>0</v>
      </c>
    </row>
    <row r="4258" spans="2:2" x14ac:dyDescent="0.25">
      <c r="B4258">
        <f>COUNTIF('Deal Detail'!A4268:A14218,A4258)</f>
        <v>0</v>
      </c>
    </row>
    <row r="4259" spans="2:2" x14ac:dyDescent="0.25">
      <c r="B4259">
        <f>COUNTIF('Deal Detail'!A4269:A14219,A4259)</f>
        <v>0</v>
      </c>
    </row>
    <row r="4260" spans="2:2" x14ac:dyDescent="0.25">
      <c r="B4260">
        <f>COUNTIF('Deal Detail'!A4270:A14220,A4260)</f>
        <v>0</v>
      </c>
    </row>
    <row r="4261" spans="2:2" x14ac:dyDescent="0.25">
      <c r="B4261">
        <f>COUNTIF('Deal Detail'!A4271:A14221,A4261)</f>
        <v>0</v>
      </c>
    </row>
    <row r="4262" spans="2:2" x14ac:dyDescent="0.25">
      <c r="B4262">
        <f>COUNTIF('Deal Detail'!A4272:A14222,A4262)</f>
        <v>0</v>
      </c>
    </row>
    <row r="4263" spans="2:2" x14ac:dyDescent="0.25">
      <c r="B4263">
        <f>COUNTIF('Deal Detail'!A4273:A14223,A4263)</f>
        <v>0</v>
      </c>
    </row>
    <row r="4264" spans="2:2" x14ac:dyDescent="0.25">
      <c r="B4264">
        <f>COUNTIF('Deal Detail'!A4274:A14224,A4264)</f>
        <v>0</v>
      </c>
    </row>
    <row r="4265" spans="2:2" x14ac:dyDescent="0.25">
      <c r="B4265">
        <f>COUNTIF('Deal Detail'!A4275:A14225,A4265)</f>
        <v>0</v>
      </c>
    </row>
    <row r="4266" spans="2:2" x14ac:dyDescent="0.25">
      <c r="B4266">
        <f>COUNTIF('Deal Detail'!A4276:A14226,A4266)</f>
        <v>0</v>
      </c>
    </row>
    <row r="4267" spans="2:2" x14ac:dyDescent="0.25">
      <c r="B4267">
        <f>COUNTIF('Deal Detail'!A4277:A14227,A4267)</f>
        <v>0</v>
      </c>
    </row>
    <row r="4268" spans="2:2" x14ac:dyDescent="0.25">
      <c r="B4268">
        <f>COUNTIF('Deal Detail'!A4278:A14228,A4268)</f>
        <v>0</v>
      </c>
    </row>
    <row r="4269" spans="2:2" x14ac:dyDescent="0.25">
      <c r="B4269">
        <f>COUNTIF('Deal Detail'!A4279:A14229,A4269)</f>
        <v>0</v>
      </c>
    </row>
    <row r="4270" spans="2:2" x14ac:dyDescent="0.25">
      <c r="B4270">
        <f>COUNTIF('Deal Detail'!A4280:A14230,A4270)</f>
        <v>0</v>
      </c>
    </row>
    <row r="4271" spans="2:2" x14ac:dyDescent="0.25">
      <c r="B4271">
        <f>COUNTIF('Deal Detail'!A4281:A14231,A4271)</f>
        <v>0</v>
      </c>
    </row>
    <row r="4272" spans="2:2" x14ac:dyDescent="0.25">
      <c r="B4272">
        <f>COUNTIF('Deal Detail'!A4282:A14232,A4272)</f>
        <v>0</v>
      </c>
    </row>
    <row r="4273" spans="2:2" x14ac:dyDescent="0.25">
      <c r="B4273">
        <f>COUNTIF('Deal Detail'!A4283:A14233,A4273)</f>
        <v>0</v>
      </c>
    </row>
    <row r="4274" spans="2:2" x14ac:dyDescent="0.25">
      <c r="B4274">
        <f>COUNTIF('Deal Detail'!A4284:A14234,A4274)</f>
        <v>0</v>
      </c>
    </row>
    <row r="4275" spans="2:2" x14ac:dyDescent="0.25">
      <c r="B4275">
        <f>COUNTIF('Deal Detail'!A4285:A14235,A4275)</f>
        <v>0</v>
      </c>
    </row>
    <row r="4276" spans="2:2" x14ac:dyDescent="0.25">
      <c r="B4276">
        <f>COUNTIF('Deal Detail'!A4286:A14236,A4276)</f>
        <v>0</v>
      </c>
    </row>
    <row r="4277" spans="2:2" x14ac:dyDescent="0.25">
      <c r="B4277">
        <f>COUNTIF('Deal Detail'!A4287:A14237,A4277)</f>
        <v>0</v>
      </c>
    </row>
    <row r="4278" spans="2:2" x14ac:dyDescent="0.25">
      <c r="B4278">
        <f>COUNTIF('Deal Detail'!A4288:A14238,A4278)</f>
        <v>0</v>
      </c>
    </row>
    <row r="4279" spans="2:2" x14ac:dyDescent="0.25">
      <c r="B4279">
        <f>COUNTIF('Deal Detail'!A4289:A14239,A4279)</f>
        <v>0</v>
      </c>
    </row>
    <row r="4280" spans="2:2" x14ac:dyDescent="0.25">
      <c r="B4280">
        <f>COUNTIF('Deal Detail'!A4290:A14240,A4280)</f>
        <v>0</v>
      </c>
    </row>
    <row r="4281" spans="2:2" x14ac:dyDescent="0.25">
      <c r="B4281">
        <f>COUNTIF('Deal Detail'!A4291:A14241,A4281)</f>
        <v>0</v>
      </c>
    </row>
    <row r="4282" spans="2:2" x14ac:dyDescent="0.25">
      <c r="B4282">
        <f>COUNTIF('Deal Detail'!A4292:A14242,A4282)</f>
        <v>0</v>
      </c>
    </row>
    <row r="4283" spans="2:2" x14ac:dyDescent="0.25">
      <c r="B4283">
        <f>COUNTIF('Deal Detail'!A4293:A14243,A4283)</f>
        <v>0</v>
      </c>
    </row>
    <row r="4284" spans="2:2" x14ac:dyDescent="0.25">
      <c r="B4284">
        <f>COUNTIF('Deal Detail'!A4294:A14244,A4284)</f>
        <v>0</v>
      </c>
    </row>
    <row r="4285" spans="2:2" x14ac:dyDescent="0.25">
      <c r="B4285">
        <f>COUNTIF('Deal Detail'!A4295:A14245,A4285)</f>
        <v>0</v>
      </c>
    </row>
    <row r="4286" spans="2:2" x14ac:dyDescent="0.25">
      <c r="B4286">
        <f>COUNTIF('Deal Detail'!A4296:A14246,A4286)</f>
        <v>0</v>
      </c>
    </row>
    <row r="4287" spans="2:2" x14ac:dyDescent="0.25">
      <c r="B4287">
        <f>COUNTIF('Deal Detail'!A4297:A14247,A4287)</f>
        <v>0</v>
      </c>
    </row>
    <row r="4288" spans="2:2" x14ac:dyDescent="0.25">
      <c r="B4288">
        <f>COUNTIF('Deal Detail'!A4298:A14248,A4288)</f>
        <v>0</v>
      </c>
    </row>
    <row r="4289" spans="2:2" x14ac:dyDescent="0.25">
      <c r="B4289">
        <f>COUNTIF('Deal Detail'!A4299:A14249,A4289)</f>
        <v>0</v>
      </c>
    </row>
    <row r="4290" spans="2:2" x14ac:dyDescent="0.25">
      <c r="B4290">
        <f>COUNTIF('Deal Detail'!A4300:A14250,A4290)</f>
        <v>0</v>
      </c>
    </row>
    <row r="4291" spans="2:2" x14ac:dyDescent="0.25">
      <c r="B4291">
        <f>COUNTIF('Deal Detail'!A4301:A14251,A4291)</f>
        <v>0</v>
      </c>
    </row>
    <row r="4292" spans="2:2" x14ac:dyDescent="0.25">
      <c r="B4292">
        <f>COUNTIF('Deal Detail'!A4302:A14252,A4292)</f>
        <v>0</v>
      </c>
    </row>
    <row r="4293" spans="2:2" x14ac:dyDescent="0.25">
      <c r="B4293">
        <f>COUNTIF('Deal Detail'!A4303:A14253,A4293)</f>
        <v>0</v>
      </c>
    </row>
    <row r="4294" spans="2:2" x14ac:dyDescent="0.25">
      <c r="B4294">
        <f>COUNTIF('Deal Detail'!A4304:A14254,A4294)</f>
        <v>0</v>
      </c>
    </row>
    <row r="4295" spans="2:2" x14ac:dyDescent="0.25">
      <c r="B4295">
        <f>COUNTIF('Deal Detail'!A4305:A14255,A4295)</f>
        <v>0</v>
      </c>
    </row>
    <row r="4296" spans="2:2" x14ac:dyDescent="0.25">
      <c r="B4296">
        <f>COUNTIF('Deal Detail'!A4306:A14256,A4296)</f>
        <v>0</v>
      </c>
    </row>
    <row r="4297" spans="2:2" x14ac:dyDescent="0.25">
      <c r="B4297">
        <f>COUNTIF('Deal Detail'!A4307:A14257,A4297)</f>
        <v>0</v>
      </c>
    </row>
    <row r="4298" spans="2:2" x14ac:dyDescent="0.25">
      <c r="B4298">
        <f>COUNTIF('Deal Detail'!A4308:A14258,A4298)</f>
        <v>0</v>
      </c>
    </row>
    <row r="4299" spans="2:2" x14ac:dyDescent="0.25">
      <c r="B4299">
        <f>COUNTIF('Deal Detail'!A4309:A14259,A4299)</f>
        <v>0</v>
      </c>
    </row>
    <row r="4300" spans="2:2" x14ac:dyDescent="0.25">
      <c r="B4300">
        <f>COUNTIF('Deal Detail'!A4310:A14260,A4300)</f>
        <v>0</v>
      </c>
    </row>
    <row r="4301" spans="2:2" x14ac:dyDescent="0.25">
      <c r="B4301">
        <f>COUNTIF('Deal Detail'!A4311:A14261,A4301)</f>
        <v>0</v>
      </c>
    </row>
    <row r="4302" spans="2:2" x14ac:dyDescent="0.25">
      <c r="B4302">
        <f>COUNTIF('Deal Detail'!A4312:A14262,A4302)</f>
        <v>0</v>
      </c>
    </row>
    <row r="4303" spans="2:2" x14ac:dyDescent="0.25">
      <c r="B4303">
        <f>COUNTIF('Deal Detail'!A4313:A14263,A4303)</f>
        <v>0</v>
      </c>
    </row>
    <row r="4304" spans="2:2" x14ac:dyDescent="0.25">
      <c r="B4304">
        <f>COUNTIF('Deal Detail'!A4314:A14264,A4304)</f>
        <v>0</v>
      </c>
    </row>
    <row r="4305" spans="2:2" x14ac:dyDescent="0.25">
      <c r="B4305">
        <f>COUNTIF('Deal Detail'!A4315:A14265,A4305)</f>
        <v>0</v>
      </c>
    </row>
    <row r="4306" spans="2:2" x14ac:dyDescent="0.25">
      <c r="B4306">
        <f>COUNTIF('Deal Detail'!A4316:A14266,A4306)</f>
        <v>0</v>
      </c>
    </row>
    <row r="4307" spans="2:2" x14ac:dyDescent="0.25">
      <c r="B4307">
        <f>COUNTIF('Deal Detail'!A4317:A14267,A4307)</f>
        <v>0</v>
      </c>
    </row>
    <row r="4308" spans="2:2" x14ac:dyDescent="0.25">
      <c r="B4308">
        <f>COUNTIF('Deal Detail'!A4318:A14268,A4308)</f>
        <v>0</v>
      </c>
    </row>
    <row r="4309" spans="2:2" x14ac:dyDescent="0.25">
      <c r="B4309">
        <f>COUNTIF('Deal Detail'!A4319:A14269,A4309)</f>
        <v>0</v>
      </c>
    </row>
    <row r="4310" spans="2:2" x14ac:dyDescent="0.25">
      <c r="B4310">
        <f>COUNTIF('Deal Detail'!A4320:A14270,A4310)</f>
        <v>0</v>
      </c>
    </row>
    <row r="4311" spans="2:2" x14ac:dyDescent="0.25">
      <c r="B4311">
        <f>COUNTIF('Deal Detail'!A4321:A14271,A4311)</f>
        <v>0</v>
      </c>
    </row>
    <row r="4312" spans="2:2" x14ac:dyDescent="0.25">
      <c r="B4312">
        <f>COUNTIF('Deal Detail'!A4322:A14272,A4312)</f>
        <v>0</v>
      </c>
    </row>
    <row r="4313" spans="2:2" x14ac:dyDescent="0.25">
      <c r="B4313">
        <f>COUNTIF('Deal Detail'!A4323:A14273,A4313)</f>
        <v>0</v>
      </c>
    </row>
    <row r="4314" spans="2:2" x14ac:dyDescent="0.25">
      <c r="B4314">
        <f>COUNTIF('Deal Detail'!A4324:A14274,A4314)</f>
        <v>0</v>
      </c>
    </row>
    <row r="4315" spans="2:2" x14ac:dyDescent="0.25">
      <c r="B4315">
        <f>COUNTIF('Deal Detail'!A4325:A14275,A4315)</f>
        <v>0</v>
      </c>
    </row>
    <row r="4316" spans="2:2" x14ac:dyDescent="0.25">
      <c r="B4316">
        <f>COUNTIF('Deal Detail'!A4326:A14276,A4316)</f>
        <v>0</v>
      </c>
    </row>
    <row r="4317" spans="2:2" x14ac:dyDescent="0.25">
      <c r="B4317">
        <f>COUNTIF('Deal Detail'!A4327:A14277,A4317)</f>
        <v>0</v>
      </c>
    </row>
    <row r="4318" spans="2:2" x14ac:dyDescent="0.25">
      <c r="B4318">
        <f>COUNTIF('Deal Detail'!A4328:A14278,A4318)</f>
        <v>0</v>
      </c>
    </row>
    <row r="4319" spans="2:2" x14ac:dyDescent="0.25">
      <c r="B4319">
        <f>COUNTIF('Deal Detail'!A4329:A14279,A4319)</f>
        <v>0</v>
      </c>
    </row>
    <row r="4320" spans="2:2" x14ac:dyDescent="0.25">
      <c r="B4320">
        <f>COUNTIF('Deal Detail'!A4330:A14280,A4320)</f>
        <v>0</v>
      </c>
    </row>
    <row r="4321" spans="2:2" x14ac:dyDescent="0.25">
      <c r="B4321">
        <f>COUNTIF('Deal Detail'!A4331:A14281,A4321)</f>
        <v>0</v>
      </c>
    </row>
    <row r="4322" spans="2:2" x14ac:dyDescent="0.25">
      <c r="B4322">
        <f>COUNTIF('Deal Detail'!A4332:A14282,A4322)</f>
        <v>0</v>
      </c>
    </row>
    <row r="4323" spans="2:2" x14ac:dyDescent="0.25">
      <c r="B4323">
        <f>COUNTIF('Deal Detail'!A4333:A14283,A4323)</f>
        <v>0</v>
      </c>
    </row>
    <row r="4324" spans="2:2" x14ac:dyDescent="0.25">
      <c r="B4324">
        <f>COUNTIF('Deal Detail'!A4334:A14284,A4324)</f>
        <v>0</v>
      </c>
    </row>
    <row r="4325" spans="2:2" x14ac:dyDescent="0.25">
      <c r="B4325">
        <f>COUNTIF('Deal Detail'!A4335:A14285,A4325)</f>
        <v>0</v>
      </c>
    </row>
    <row r="4326" spans="2:2" x14ac:dyDescent="0.25">
      <c r="B4326">
        <f>COUNTIF('Deal Detail'!A4336:A14286,A4326)</f>
        <v>0</v>
      </c>
    </row>
    <row r="4327" spans="2:2" x14ac:dyDescent="0.25">
      <c r="B4327">
        <f>COUNTIF('Deal Detail'!A4337:A14287,A4327)</f>
        <v>0</v>
      </c>
    </row>
    <row r="4328" spans="2:2" x14ac:dyDescent="0.25">
      <c r="B4328">
        <f>COUNTIF('Deal Detail'!A4338:A14288,A4328)</f>
        <v>0</v>
      </c>
    </row>
    <row r="4329" spans="2:2" x14ac:dyDescent="0.25">
      <c r="B4329">
        <f>COUNTIF('Deal Detail'!A4339:A14289,A4329)</f>
        <v>0</v>
      </c>
    </row>
    <row r="4330" spans="2:2" x14ac:dyDescent="0.25">
      <c r="B4330">
        <f>COUNTIF('Deal Detail'!A4340:A14290,A4330)</f>
        <v>0</v>
      </c>
    </row>
    <row r="4331" spans="2:2" x14ac:dyDescent="0.25">
      <c r="B4331">
        <f>COUNTIF('Deal Detail'!A4341:A14291,A4331)</f>
        <v>0</v>
      </c>
    </row>
    <row r="4332" spans="2:2" x14ac:dyDescent="0.25">
      <c r="B4332">
        <f>COUNTIF('Deal Detail'!A4342:A14292,A4332)</f>
        <v>0</v>
      </c>
    </row>
    <row r="4333" spans="2:2" x14ac:dyDescent="0.25">
      <c r="B4333">
        <f>COUNTIF('Deal Detail'!A4343:A14293,A4333)</f>
        <v>0</v>
      </c>
    </row>
    <row r="4334" spans="2:2" x14ac:dyDescent="0.25">
      <c r="B4334">
        <f>COUNTIF('Deal Detail'!A4344:A14294,A4334)</f>
        <v>0</v>
      </c>
    </row>
    <row r="4335" spans="2:2" x14ac:dyDescent="0.25">
      <c r="B4335">
        <f>COUNTIF('Deal Detail'!A4345:A14295,A4335)</f>
        <v>0</v>
      </c>
    </row>
    <row r="4336" spans="2:2" x14ac:dyDescent="0.25">
      <c r="B4336">
        <f>COUNTIF('Deal Detail'!A4346:A14296,A4336)</f>
        <v>0</v>
      </c>
    </row>
    <row r="4337" spans="2:2" x14ac:dyDescent="0.25">
      <c r="B4337">
        <f>COUNTIF('Deal Detail'!A4347:A14297,A4337)</f>
        <v>0</v>
      </c>
    </row>
    <row r="4338" spans="2:2" x14ac:dyDescent="0.25">
      <c r="B4338">
        <f>COUNTIF('Deal Detail'!A4348:A14298,A4338)</f>
        <v>0</v>
      </c>
    </row>
    <row r="4339" spans="2:2" x14ac:dyDescent="0.25">
      <c r="B4339">
        <f>COUNTIF('Deal Detail'!A4349:A14299,A4339)</f>
        <v>0</v>
      </c>
    </row>
    <row r="4340" spans="2:2" x14ac:dyDescent="0.25">
      <c r="B4340">
        <f>COUNTIF('Deal Detail'!A4350:A14300,A4340)</f>
        <v>0</v>
      </c>
    </row>
    <row r="4341" spans="2:2" x14ac:dyDescent="0.25">
      <c r="B4341">
        <f>COUNTIF('Deal Detail'!A4351:A14301,A4341)</f>
        <v>0</v>
      </c>
    </row>
    <row r="4342" spans="2:2" x14ac:dyDescent="0.25">
      <c r="B4342">
        <f>COUNTIF('Deal Detail'!A4352:A14302,A4342)</f>
        <v>0</v>
      </c>
    </row>
    <row r="4343" spans="2:2" x14ac:dyDescent="0.25">
      <c r="B4343">
        <f>COUNTIF('Deal Detail'!A4353:A14303,A4343)</f>
        <v>0</v>
      </c>
    </row>
    <row r="4344" spans="2:2" x14ac:dyDescent="0.25">
      <c r="B4344">
        <f>COUNTIF('Deal Detail'!A4354:A14304,A4344)</f>
        <v>0</v>
      </c>
    </row>
    <row r="4345" spans="2:2" x14ac:dyDescent="0.25">
      <c r="B4345">
        <f>COUNTIF('Deal Detail'!A4355:A14305,A4345)</f>
        <v>0</v>
      </c>
    </row>
    <row r="4346" spans="2:2" x14ac:dyDescent="0.25">
      <c r="B4346">
        <f>COUNTIF('Deal Detail'!A4356:A14306,A4346)</f>
        <v>0</v>
      </c>
    </row>
    <row r="4347" spans="2:2" x14ac:dyDescent="0.25">
      <c r="B4347">
        <f>COUNTIF('Deal Detail'!A4357:A14307,A4347)</f>
        <v>0</v>
      </c>
    </row>
    <row r="4348" spans="2:2" x14ac:dyDescent="0.25">
      <c r="B4348">
        <f>COUNTIF('Deal Detail'!A4358:A14308,A4348)</f>
        <v>0</v>
      </c>
    </row>
    <row r="4349" spans="2:2" x14ac:dyDescent="0.25">
      <c r="B4349">
        <f>COUNTIF('Deal Detail'!A4359:A14309,A4349)</f>
        <v>0</v>
      </c>
    </row>
    <row r="4350" spans="2:2" x14ac:dyDescent="0.25">
      <c r="B4350">
        <f>COUNTIF('Deal Detail'!A4360:A14310,A4350)</f>
        <v>0</v>
      </c>
    </row>
    <row r="4351" spans="2:2" x14ac:dyDescent="0.25">
      <c r="B4351">
        <f>COUNTIF('Deal Detail'!A4361:A14311,A4351)</f>
        <v>0</v>
      </c>
    </row>
    <row r="4352" spans="2:2" x14ac:dyDescent="0.25">
      <c r="B4352">
        <f>COUNTIF('Deal Detail'!A4362:A14312,A4352)</f>
        <v>0</v>
      </c>
    </row>
    <row r="4353" spans="2:2" x14ac:dyDescent="0.25">
      <c r="B4353">
        <f>COUNTIF('Deal Detail'!A4363:A14313,A4353)</f>
        <v>0</v>
      </c>
    </row>
    <row r="4354" spans="2:2" x14ac:dyDescent="0.25">
      <c r="B4354">
        <f>COUNTIF('Deal Detail'!A4364:A14314,A4354)</f>
        <v>0</v>
      </c>
    </row>
    <row r="4355" spans="2:2" x14ac:dyDescent="0.25">
      <c r="B4355">
        <f>COUNTIF('Deal Detail'!A4365:A14315,A4355)</f>
        <v>0</v>
      </c>
    </row>
    <row r="4356" spans="2:2" x14ac:dyDescent="0.25">
      <c r="B4356">
        <f>COUNTIF('Deal Detail'!A4366:A14316,A4356)</f>
        <v>0</v>
      </c>
    </row>
    <row r="4357" spans="2:2" x14ac:dyDescent="0.25">
      <c r="B4357">
        <f>COUNTIF('Deal Detail'!A4367:A14317,A4357)</f>
        <v>0</v>
      </c>
    </row>
    <row r="4358" spans="2:2" x14ac:dyDescent="0.25">
      <c r="B4358">
        <f>COUNTIF('Deal Detail'!A4368:A14318,A4358)</f>
        <v>0</v>
      </c>
    </row>
    <row r="4359" spans="2:2" x14ac:dyDescent="0.25">
      <c r="B4359">
        <f>COUNTIF('Deal Detail'!A4369:A14319,A4359)</f>
        <v>0</v>
      </c>
    </row>
    <row r="4360" spans="2:2" x14ac:dyDescent="0.25">
      <c r="B4360">
        <f>COUNTIF('Deal Detail'!A4370:A14320,A4360)</f>
        <v>0</v>
      </c>
    </row>
    <row r="4361" spans="2:2" x14ac:dyDescent="0.25">
      <c r="B4361">
        <f>COUNTIF('Deal Detail'!A4371:A14321,A4361)</f>
        <v>0</v>
      </c>
    </row>
    <row r="4362" spans="2:2" x14ac:dyDescent="0.25">
      <c r="B4362">
        <f>COUNTIF('Deal Detail'!A4372:A14322,A4362)</f>
        <v>0</v>
      </c>
    </row>
    <row r="4363" spans="2:2" x14ac:dyDescent="0.25">
      <c r="B4363">
        <f>COUNTIF('Deal Detail'!A4373:A14323,A4363)</f>
        <v>0</v>
      </c>
    </row>
    <row r="4364" spans="2:2" x14ac:dyDescent="0.25">
      <c r="B4364">
        <f>COUNTIF('Deal Detail'!A4374:A14324,A4364)</f>
        <v>0</v>
      </c>
    </row>
    <row r="4365" spans="2:2" x14ac:dyDescent="0.25">
      <c r="B4365">
        <f>COUNTIF('Deal Detail'!A4375:A14325,A4365)</f>
        <v>0</v>
      </c>
    </row>
    <row r="4366" spans="2:2" x14ac:dyDescent="0.25">
      <c r="B4366">
        <f>COUNTIF('Deal Detail'!A4376:A14326,A4366)</f>
        <v>0</v>
      </c>
    </row>
    <row r="4367" spans="2:2" x14ac:dyDescent="0.25">
      <c r="B4367">
        <f>COUNTIF('Deal Detail'!A4377:A14327,A4367)</f>
        <v>0</v>
      </c>
    </row>
    <row r="4368" spans="2:2" x14ac:dyDescent="0.25">
      <c r="B4368">
        <f>COUNTIF('Deal Detail'!A4378:A14328,A4368)</f>
        <v>0</v>
      </c>
    </row>
    <row r="4369" spans="2:2" x14ac:dyDescent="0.25">
      <c r="B4369">
        <f>COUNTIF('Deal Detail'!A4379:A14329,A4369)</f>
        <v>0</v>
      </c>
    </row>
    <row r="4370" spans="2:2" x14ac:dyDescent="0.25">
      <c r="B4370">
        <f>COUNTIF('Deal Detail'!A4380:A14330,A4370)</f>
        <v>0</v>
      </c>
    </row>
    <row r="4371" spans="2:2" x14ac:dyDescent="0.25">
      <c r="B4371">
        <f>COUNTIF('Deal Detail'!A4381:A14331,A4371)</f>
        <v>0</v>
      </c>
    </row>
    <row r="4372" spans="2:2" x14ac:dyDescent="0.25">
      <c r="B4372">
        <f>COUNTIF('Deal Detail'!A4382:A14332,A4372)</f>
        <v>0</v>
      </c>
    </row>
    <row r="4373" spans="2:2" x14ac:dyDescent="0.25">
      <c r="B4373">
        <f>COUNTIF('Deal Detail'!A4383:A14333,A4373)</f>
        <v>0</v>
      </c>
    </row>
    <row r="4374" spans="2:2" x14ac:dyDescent="0.25">
      <c r="B4374">
        <f>COUNTIF('Deal Detail'!A4384:A14334,A4374)</f>
        <v>0</v>
      </c>
    </row>
    <row r="4375" spans="2:2" x14ac:dyDescent="0.25">
      <c r="B4375">
        <f>COUNTIF('Deal Detail'!A4385:A14335,A4375)</f>
        <v>0</v>
      </c>
    </row>
    <row r="4376" spans="2:2" x14ac:dyDescent="0.25">
      <c r="B4376">
        <f>COUNTIF('Deal Detail'!A4386:A14336,A4376)</f>
        <v>0</v>
      </c>
    </row>
    <row r="4377" spans="2:2" x14ac:dyDescent="0.25">
      <c r="B4377">
        <f>COUNTIF('Deal Detail'!A4387:A14337,A4377)</f>
        <v>0</v>
      </c>
    </row>
    <row r="4378" spans="2:2" x14ac:dyDescent="0.25">
      <c r="B4378">
        <f>COUNTIF('Deal Detail'!A4388:A14338,A4378)</f>
        <v>0</v>
      </c>
    </row>
    <row r="4379" spans="2:2" x14ac:dyDescent="0.25">
      <c r="B4379">
        <f>COUNTIF('Deal Detail'!A4389:A14339,A4379)</f>
        <v>0</v>
      </c>
    </row>
    <row r="4380" spans="2:2" x14ac:dyDescent="0.25">
      <c r="B4380">
        <f>COUNTIF('Deal Detail'!A4390:A14340,A4380)</f>
        <v>0</v>
      </c>
    </row>
    <row r="4381" spans="2:2" x14ac:dyDescent="0.25">
      <c r="B4381">
        <f>COUNTIF('Deal Detail'!A4391:A14341,A4381)</f>
        <v>0</v>
      </c>
    </row>
    <row r="4382" spans="2:2" x14ac:dyDescent="0.25">
      <c r="B4382">
        <f>COUNTIF('Deal Detail'!A4392:A14342,A4382)</f>
        <v>0</v>
      </c>
    </row>
    <row r="4383" spans="2:2" x14ac:dyDescent="0.25">
      <c r="B4383">
        <f>COUNTIF('Deal Detail'!A4393:A14343,A4383)</f>
        <v>0</v>
      </c>
    </row>
    <row r="4384" spans="2:2" x14ac:dyDescent="0.25">
      <c r="B4384">
        <f>COUNTIF('Deal Detail'!A4394:A14344,A4384)</f>
        <v>0</v>
      </c>
    </row>
    <row r="4385" spans="2:2" x14ac:dyDescent="0.25">
      <c r="B4385">
        <f>COUNTIF('Deal Detail'!A4395:A14345,A4385)</f>
        <v>0</v>
      </c>
    </row>
    <row r="4386" spans="2:2" x14ac:dyDescent="0.25">
      <c r="B4386">
        <f>COUNTIF('Deal Detail'!A4396:A14346,A4386)</f>
        <v>0</v>
      </c>
    </row>
    <row r="4387" spans="2:2" x14ac:dyDescent="0.25">
      <c r="B4387">
        <f>COUNTIF('Deal Detail'!A4397:A14347,A4387)</f>
        <v>0</v>
      </c>
    </row>
    <row r="4388" spans="2:2" x14ac:dyDescent="0.25">
      <c r="B4388">
        <f>COUNTIF('Deal Detail'!A4398:A14348,A4388)</f>
        <v>0</v>
      </c>
    </row>
    <row r="4389" spans="2:2" x14ac:dyDescent="0.25">
      <c r="B4389">
        <f>COUNTIF('Deal Detail'!A4399:A14349,A4389)</f>
        <v>0</v>
      </c>
    </row>
    <row r="4390" spans="2:2" x14ac:dyDescent="0.25">
      <c r="B4390">
        <f>COUNTIF('Deal Detail'!A4400:A14350,A4390)</f>
        <v>0</v>
      </c>
    </row>
    <row r="4391" spans="2:2" x14ac:dyDescent="0.25">
      <c r="B4391">
        <f>COUNTIF('Deal Detail'!A4401:A14351,A4391)</f>
        <v>0</v>
      </c>
    </row>
    <row r="4392" spans="2:2" x14ac:dyDescent="0.25">
      <c r="B4392">
        <f>COUNTIF('Deal Detail'!A4402:A14352,A4392)</f>
        <v>0</v>
      </c>
    </row>
    <row r="4393" spans="2:2" x14ac:dyDescent="0.25">
      <c r="B4393">
        <f>COUNTIF('Deal Detail'!A4403:A14353,A4393)</f>
        <v>0</v>
      </c>
    </row>
    <row r="4394" spans="2:2" x14ac:dyDescent="0.25">
      <c r="B4394">
        <f>COUNTIF('Deal Detail'!A4404:A14354,A4394)</f>
        <v>0</v>
      </c>
    </row>
    <row r="4395" spans="2:2" x14ac:dyDescent="0.25">
      <c r="B4395">
        <f>COUNTIF('Deal Detail'!A4405:A14355,A4395)</f>
        <v>0</v>
      </c>
    </row>
    <row r="4396" spans="2:2" x14ac:dyDescent="0.25">
      <c r="B4396">
        <f>COUNTIF('Deal Detail'!A4406:A14356,A4396)</f>
        <v>0</v>
      </c>
    </row>
    <row r="4397" spans="2:2" x14ac:dyDescent="0.25">
      <c r="B4397">
        <f>COUNTIF('Deal Detail'!A4407:A14357,A4397)</f>
        <v>0</v>
      </c>
    </row>
    <row r="4398" spans="2:2" x14ac:dyDescent="0.25">
      <c r="B4398">
        <f>COUNTIF('Deal Detail'!A4408:A14358,A4398)</f>
        <v>0</v>
      </c>
    </row>
    <row r="4399" spans="2:2" x14ac:dyDescent="0.25">
      <c r="B4399">
        <f>COUNTIF('Deal Detail'!A4409:A14359,A4399)</f>
        <v>0</v>
      </c>
    </row>
    <row r="4400" spans="2:2" x14ac:dyDescent="0.25">
      <c r="B4400">
        <f>COUNTIF('Deal Detail'!A4410:A14360,A4400)</f>
        <v>0</v>
      </c>
    </row>
    <row r="4401" spans="2:2" x14ac:dyDescent="0.25">
      <c r="B4401">
        <f>COUNTIF('Deal Detail'!A4411:A14361,A4401)</f>
        <v>0</v>
      </c>
    </row>
    <row r="4402" spans="2:2" x14ac:dyDescent="0.25">
      <c r="B4402">
        <f>COUNTIF('Deal Detail'!A4412:A14362,A4402)</f>
        <v>0</v>
      </c>
    </row>
    <row r="4403" spans="2:2" x14ac:dyDescent="0.25">
      <c r="B4403">
        <f>COUNTIF('Deal Detail'!A4413:A14363,A4403)</f>
        <v>0</v>
      </c>
    </row>
    <row r="4404" spans="2:2" x14ac:dyDescent="0.25">
      <c r="B4404">
        <f>COUNTIF('Deal Detail'!A4414:A14364,A4404)</f>
        <v>0</v>
      </c>
    </row>
    <row r="4405" spans="2:2" x14ac:dyDescent="0.25">
      <c r="B4405">
        <f>COUNTIF('Deal Detail'!A4415:A14365,A4405)</f>
        <v>0</v>
      </c>
    </row>
    <row r="4406" spans="2:2" x14ac:dyDescent="0.25">
      <c r="B4406">
        <f>COUNTIF('Deal Detail'!A4416:A14366,A4406)</f>
        <v>0</v>
      </c>
    </row>
    <row r="4407" spans="2:2" x14ac:dyDescent="0.25">
      <c r="B4407">
        <f>COUNTIF('Deal Detail'!A4417:A14367,A4407)</f>
        <v>0</v>
      </c>
    </row>
    <row r="4408" spans="2:2" x14ac:dyDescent="0.25">
      <c r="B4408">
        <f>COUNTIF('Deal Detail'!A4418:A14368,A4408)</f>
        <v>0</v>
      </c>
    </row>
    <row r="4409" spans="2:2" x14ac:dyDescent="0.25">
      <c r="B4409">
        <f>COUNTIF('Deal Detail'!A4419:A14369,A4409)</f>
        <v>0</v>
      </c>
    </row>
    <row r="4410" spans="2:2" x14ac:dyDescent="0.25">
      <c r="B4410">
        <f>COUNTIF('Deal Detail'!A4420:A14370,A4410)</f>
        <v>0</v>
      </c>
    </row>
    <row r="4411" spans="2:2" x14ac:dyDescent="0.25">
      <c r="B4411">
        <f>COUNTIF('Deal Detail'!A4421:A14371,A4411)</f>
        <v>0</v>
      </c>
    </row>
    <row r="4412" spans="2:2" x14ac:dyDescent="0.25">
      <c r="B4412">
        <f>COUNTIF('Deal Detail'!A4422:A14372,A4412)</f>
        <v>0</v>
      </c>
    </row>
    <row r="4413" spans="2:2" x14ac:dyDescent="0.25">
      <c r="B4413">
        <f>COUNTIF('Deal Detail'!A4423:A14373,A4413)</f>
        <v>0</v>
      </c>
    </row>
    <row r="4414" spans="2:2" x14ac:dyDescent="0.25">
      <c r="B4414">
        <f>COUNTIF('Deal Detail'!A4424:A14374,A4414)</f>
        <v>0</v>
      </c>
    </row>
    <row r="4415" spans="2:2" x14ac:dyDescent="0.25">
      <c r="B4415">
        <f>COUNTIF('Deal Detail'!A4425:A14375,A4415)</f>
        <v>0</v>
      </c>
    </row>
    <row r="4416" spans="2:2" x14ac:dyDescent="0.25">
      <c r="B4416">
        <f>COUNTIF('Deal Detail'!A4426:A14376,A4416)</f>
        <v>0</v>
      </c>
    </row>
    <row r="4417" spans="2:2" x14ac:dyDescent="0.25">
      <c r="B4417">
        <f>COUNTIF('Deal Detail'!A4427:A14377,A4417)</f>
        <v>0</v>
      </c>
    </row>
    <row r="4418" spans="2:2" x14ac:dyDescent="0.25">
      <c r="B4418">
        <f>COUNTIF('Deal Detail'!A4428:A14378,A4418)</f>
        <v>0</v>
      </c>
    </row>
    <row r="4419" spans="2:2" x14ac:dyDescent="0.25">
      <c r="B4419">
        <f>COUNTIF('Deal Detail'!A4429:A14379,A4419)</f>
        <v>0</v>
      </c>
    </row>
    <row r="4420" spans="2:2" x14ac:dyDescent="0.25">
      <c r="B4420">
        <f>COUNTIF('Deal Detail'!A4430:A14380,A4420)</f>
        <v>0</v>
      </c>
    </row>
    <row r="4421" spans="2:2" x14ac:dyDescent="0.25">
      <c r="B4421">
        <f>COUNTIF('Deal Detail'!A4431:A14381,A4421)</f>
        <v>0</v>
      </c>
    </row>
    <row r="4422" spans="2:2" x14ac:dyDescent="0.25">
      <c r="B4422">
        <f>COUNTIF('Deal Detail'!A4432:A14382,A4422)</f>
        <v>0</v>
      </c>
    </row>
    <row r="4423" spans="2:2" x14ac:dyDescent="0.25">
      <c r="B4423">
        <f>COUNTIF('Deal Detail'!A4433:A14383,A4423)</f>
        <v>0</v>
      </c>
    </row>
    <row r="4424" spans="2:2" x14ac:dyDescent="0.25">
      <c r="B4424">
        <f>COUNTIF('Deal Detail'!A4434:A14384,A4424)</f>
        <v>0</v>
      </c>
    </row>
    <row r="4425" spans="2:2" x14ac:dyDescent="0.25">
      <c r="B4425">
        <f>COUNTIF('Deal Detail'!A4435:A14385,A4425)</f>
        <v>0</v>
      </c>
    </row>
    <row r="4426" spans="2:2" x14ac:dyDescent="0.25">
      <c r="B4426">
        <f>COUNTIF('Deal Detail'!A4436:A14386,A4426)</f>
        <v>0</v>
      </c>
    </row>
    <row r="4427" spans="2:2" x14ac:dyDescent="0.25">
      <c r="B4427">
        <f>COUNTIF('Deal Detail'!A4437:A14387,A4427)</f>
        <v>0</v>
      </c>
    </row>
    <row r="4428" spans="2:2" x14ac:dyDescent="0.25">
      <c r="B4428">
        <f>COUNTIF('Deal Detail'!A4438:A14388,A4428)</f>
        <v>0</v>
      </c>
    </row>
    <row r="4429" spans="2:2" x14ac:dyDescent="0.25">
      <c r="B4429">
        <f>COUNTIF('Deal Detail'!A4439:A14389,A4429)</f>
        <v>0</v>
      </c>
    </row>
    <row r="4430" spans="2:2" x14ac:dyDescent="0.25">
      <c r="B4430">
        <f>COUNTIF('Deal Detail'!A4440:A14390,A4430)</f>
        <v>0</v>
      </c>
    </row>
    <row r="4431" spans="2:2" x14ac:dyDescent="0.25">
      <c r="B4431">
        <f>COUNTIF('Deal Detail'!A4441:A14391,A4431)</f>
        <v>0</v>
      </c>
    </row>
    <row r="4432" spans="2:2" x14ac:dyDescent="0.25">
      <c r="B4432">
        <f>COUNTIF('Deal Detail'!A4442:A14392,A4432)</f>
        <v>0</v>
      </c>
    </row>
    <row r="4433" spans="2:2" x14ac:dyDescent="0.25">
      <c r="B4433">
        <f>COUNTIF('Deal Detail'!A4443:A14393,A4433)</f>
        <v>0</v>
      </c>
    </row>
    <row r="4434" spans="2:2" x14ac:dyDescent="0.25">
      <c r="B4434">
        <f>COUNTIF('Deal Detail'!A4444:A14394,A4434)</f>
        <v>0</v>
      </c>
    </row>
    <row r="4435" spans="2:2" x14ac:dyDescent="0.25">
      <c r="B4435">
        <f>COUNTIF('Deal Detail'!A4445:A14395,A4435)</f>
        <v>0</v>
      </c>
    </row>
    <row r="4436" spans="2:2" x14ac:dyDescent="0.25">
      <c r="B4436">
        <f>COUNTIF('Deal Detail'!A4446:A14396,A4436)</f>
        <v>0</v>
      </c>
    </row>
    <row r="4437" spans="2:2" x14ac:dyDescent="0.25">
      <c r="B4437">
        <f>COUNTIF('Deal Detail'!A4447:A14397,A4437)</f>
        <v>0</v>
      </c>
    </row>
    <row r="4438" spans="2:2" x14ac:dyDescent="0.25">
      <c r="B4438">
        <f>COUNTIF('Deal Detail'!A4448:A14398,A4438)</f>
        <v>0</v>
      </c>
    </row>
    <row r="4439" spans="2:2" x14ac:dyDescent="0.25">
      <c r="B4439">
        <f>COUNTIF('Deal Detail'!A4449:A14399,A4439)</f>
        <v>0</v>
      </c>
    </row>
    <row r="4440" spans="2:2" x14ac:dyDescent="0.25">
      <c r="B4440">
        <f>COUNTIF('Deal Detail'!A4450:A14400,A4440)</f>
        <v>0</v>
      </c>
    </row>
    <row r="4441" spans="2:2" x14ac:dyDescent="0.25">
      <c r="B4441">
        <f>COUNTIF('Deal Detail'!A4451:A14401,A4441)</f>
        <v>0</v>
      </c>
    </row>
    <row r="4442" spans="2:2" x14ac:dyDescent="0.25">
      <c r="B4442">
        <f>COUNTIF('Deal Detail'!A4452:A14402,A4442)</f>
        <v>0</v>
      </c>
    </row>
    <row r="4443" spans="2:2" x14ac:dyDescent="0.25">
      <c r="B4443">
        <f>COUNTIF('Deal Detail'!A4453:A14403,A4443)</f>
        <v>0</v>
      </c>
    </row>
    <row r="4444" spans="2:2" x14ac:dyDescent="0.25">
      <c r="B4444">
        <f>COUNTIF('Deal Detail'!A4454:A14404,A4444)</f>
        <v>0</v>
      </c>
    </row>
    <row r="4445" spans="2:2" x14ac:dyDescent="0.25">
      <c r="B4445">
        <f>COUNTIF('Deal Detail'!A4455:A14405,A4445)</f>
        <v>0</v>
      </c>
    </row>
    <row r="4446" spans="2:2" x14ac:dyDescent="0.25">
      <c r="B4446">
        <f>COUNTIF('Deal Detail'!A4456:A14406,A4446)</f>
        <v>0</v>
      </c>
    </row>
    <row r="4447" spans="2:2" x14ac:dyDescent="0.25">
      <c r="B4447">
        <f>COUNTIF('Deal Detail'!A4457:A14407,A4447)</f>
        <v>0</v>
      </c>
    </row>
    <row r="4448" spans="2:2" x14ac:dyDescent="0.25">
      <c r="B4448">
        <f>COUNTIF('Deal Detail'!A4458:A14408,A4448)</f>
        <v>0</v>
      </c>
    </row>
    <row r="4449" spans="2:2" x14ac:dyDescent="0.25">
      <c r="B4449">
        <f>COUNTIF('Deal Detail'!A4459:A14409,A4449)</f>
        <v>0</v>
      </c>
    </row>
    <row r="4450" spans="2:2" x14ac:dyDescent="0.25">
      <c r="B4450">
        <f>COUNTIF('Deal Detail'!A4460:A14410,A4450)</f>
        <v>0</v>
      </c>
    </row>
    <row r="4451" spans="2:2" x14ac:dyDescent="0.25">
      <c r="B4451">
        <f>COUNTIF('Deal Detail'!A4461:A14411,A4451)</f>
        <v>0</v>
      </c>
    </row>
    <row r="4452" spans="2:2" x14ac:dyDescent="0.25">
      <c r="B4452">
        <f>COUNTIF('Deal Detail'!A4462:A14412,A4452)</f>
        <v>0</v>
      </c>
    </row>
    <row r="4453" spans="2:2" x14ac:dyDescent="0.25">
      <c r="B4453">
        <f>COUNTIF('Deal Detail'!A4463:A14413,A4453)</f>
        <v>0</v>
      </c>
    </row>
    <row r="4454" spans="2:2" x14ac:dyDescent="0.25">
      <c r="B4454">
        <f>COUNTIF('Deal Detail'!A4464:A14414,A4454)</f>
        <v>0</v>
      </c>
    </row>
    <row r="4455" spans="2:2" x14ac:dyDescent="0.25">
      <c r="B4455">
        <f>COUNTIF('Deal Detail'!A4465:A14415,A4455)</f>
        <v>0</v>
      </c>
    </row>
    <row r="4456" spans="2:2" x14ac:dyDescent="0.25">
      <c r="B4456">
        <f>COUNTIF('Deal Detail'!A4466:A14416,A4456)</f>
        <v>0</v>
      </c>
    </row>
    <row r="4457" spans="2:2" x14ac:dyDescent="0.25">
      <c r="B4457">
        <f>COUNTIF('Deal Detail'!A4467:A14417,A4457)</f>
        <v>0</v>
      </c>
    </row>
    <row r="4458" spans="2:2" x14ac:dyDescent="0.25">
      <c r="B4458">
        <f>COUNTIF('Deal Detail'!A4468:A14418,A4458)</f>
        <v>0</v>
      </c>
    </row>
    <row r="4459" spans="2:2" x14ac:dyDescent="0.25">
      <c r="B4459">
        <f>COUNTIF('Deal Detail'!A4469:A14419,A4459)</f>
        <v>0</v>
      </c>
    </row>
    <row r="4460" spans="2:2" x14ac:dyDescent="0.25">
      <c r="B4460">
        <f>COUNTIF('Deal Detail'!A4470:A14420,A4460)</f>
        <v>0</v>
      </c>
    </row>
    <row r="4461" spans="2:2" x14ac:dyDescent="0.25">
      <c r="B4461">
        <f>COUNTIF('Deal Detail'!A4471:A14421,A4461)</f>
        <v>0</v>
      </c>
    </row>
    <row r="4462" spans="2:2" x14ac:dyDescent="0.25">
      <c r="B4462">
        <f>COUNTIF('Deal Detail'!A4472:A14422,A4462)</f>
        <v>0</v>
      </c>
    </row>
    <row r="4463" spans="2:2" x14ac:dyDescent="0.25">
      <c r="B4463">
        <f>COUNTIF('Deal Detail'!A4473:A14423,A4463)</f>
        <v>0</v>
      </c>
    </row>
    <row r="4464" spans="2:2" x14ac:dyDescent="0.25">
      <c r="B4464">
        <f>COUNTIF('Deal Detail'!A4474:A14424,A4464)</f>
        <v>0</v>
      </c>
    </row>
    <row r="4465" spans="2:2" x14ac:dyDescent="0.25">
      <c r="B4465">
        <f>COUNTIF('Deal Detail'!A4475:A14425,A4465)</f>
        <v>0</v>
      </c>
    </row>
    <row r="4466" spans="2:2" x14ac:dyDescent="0.25">
      <c r="B4466">
        <f>COUNTIF('Deal Detail'!A4476:A14426,A4466)</f>
        <v>0</v>
      </c>
    </row>
    <row r="4467" spans="2:2" x14ac:dyDescent="0.25">
      <c r="B4467">
        <f>COUNTIF('Deal Detail'!A4477:A14427,A4467)</f>
        <v>0</v>
      </c>
    </row>
    <row r="4468" spans="2:2" x14ac:dyDescent="0.25">
      <c r="B4468">
        <f>COUNTIF('Deal Detail'!A4478:A14428,A4468)</f>
        <v>0</v>
      </c>
    </row>
    <row r="4469" spans="2:2" x14ac:dyDescent="0.25">
      <c r="B4469">
        <f>COUNTIF('Deal Detail'!A4479:A14429,A4469)</f>
        <v>0</v>
      </c>
    </row>
    <row r="4470" spans="2:2" x14ac:dyDescent="0.25">
      <c r="B4470">
        <f>COUNTIF('Deal Detail'!A4480:A14430,A4470)</f>
        <v>0</v>
      </c>
    </row>
    <row r="4471" spans="2:2" x14ac:dyDescent="0.25">
      <c r="B4471">
        <f>COUNTIF('Deal Detail'!A4481:A14431,A4471)</f>
        <v>0</v>
      </c>
    </row>
    <row r="4472" spans="2:2" x14ac:dyDescent="0.25">
      <c r="B4472">
        <f>COUNTIF('Deal Detail'!A4482:A14432,A4472)</f>
        <v>0</v>
      </c>
    </row>
    <row r="4473" spans="2:2" x14ac:dyDescent="0.25">
      <c r="B4473">
        <f>COUNTIF('Deal Detail'!A4483:A14433,A4473)</f>
        <v>0</v>
      </c>
    </row>
    <row r="4474" spans="2:2" x14ac:dyDescent="0.25">
      <c r="B4474">
        <f>COUNTIF('Deal Detail'!A4484:A14434,A4474)</f>
        <v>0</v>
      </c>
    </row>
    <row r="4475" spans="2:2" x14ac:dyDescent="0.25">
      <c r="B4475">
        <f>COUNTIF('Deal Detail'!A4485:A14435,A4475)</f>
        <v>0</v>
      </c>
    </row>
    <row r="4476" spans="2:2" x14ac:dyDescent="0.25">
      <c r="B4476">
        <f>COUNTIF('Deal Detail'!A4486:A14436,A4476)</f>
        <v>0</v>
      </c>
    </row>
    <row r="4477" spans="2:2" x14ac:dyDescent="0.25">
      <c r="B4477">
        <f>COUNTIF('Deal Detail'!A4487:A14437,A4477)</f>
        <v>0</v>
      </c>
    </row>
    <row r="4478" spans="2:2" x14ac:dyDescent="0.25">
      <c r="B4478">
        <f>COUNTIF('Deal Detail'!A4488:A14438,A4478)</f>
        <v>0</v>
      </c>
    </row>
    <row r="4479" spans="2:2" x14ac:dyDescent="0.25">
      <c r="B4479">
        <f>COUNTIF('Deal Detail'!A4489:A14439,A4479)</f>
        <v>0</v>
      </c>
    </row>
    <row r="4480" spans="2:2" x14ac:dyDescent="0.25">
      <c r="B4480">
        <f>COUNTIF('Deal Detail'!A4490:A14440,A4480)</f>
        <v>0</v>
      </c>
    </row>
    <row r="4481" spans="2:2" x14ac:dyDescent="0.25">
      <c r="B4481">
        <f>COUNTIF('Deal Detail'!A4491:A14441,A4481)</f>
        <v>0</v>
      </c>
    </row>
    <row r="4482" spans="2:2" x14ac:dyDescent="0.25">
      <c r="B4482">
        <f>COUNTIF('Deal Detail'!A4492:A14442,A4482)</f>
        <v>0</v>
      </c>
    </row>
    <row r="4483" spans="2:2" x14ac:dyDescent="0.25">
      <c r="B4483">
        <f>COUNTIF('Deal Detail'!A4493:A14443,A4483)</f>
        <v>0</v>
      </c>
    </row>
    <row r="4484" spans="2:2" x14ac:dyDescent="0.25">
      <c r="B4484">
        <f>COUNTIF('Deal Detail'!A4494:A14444,A4484)</f>
        <v>0</v>
      </c>
    </row>
    <row r="4485" spans="2:2" x14ac:dyDescent="0.25">
      <c r="B4485">
        <f>COUNTIF('Deal Detail'!A4495:A14445,A4485)</f>
        <v>0</v>
      </c>
    </row>
    <row r="4486" spans="2:2" x14ac:dyDescent="0.25">
      <c r="B4486">
        <f>COUNTIF('Deal Detail'!A4496:A14446,A4486)</f>
        <v>0</v>
      </c>
    </row>
    <row r="4487" spans="2:2" x14ac:dyDescent="0.25">
      <c r="B4487">
        <f>COUNTIF('Deal Detail'!A4497:A14447,A4487)</f>
        <v>0</v>
      </c>
    </row>
    <row r="4488" spans="2:2" x14ac:dyDescent="0.25">
      <c r="B4488">
        <f>COUNTIF('Deal Detail'!A4498:A14448,A4488)</f>
        <v>0</v>
      </c>
    </row>
    <row r="4489" spans="2:2" x14ac:dyDescent="0.25">
      <c r="B4489">
        <f>COUNTIF('Deal Detail'!A4499:A14449,A4489)</f>
        <v>0</v>
      </c>
    </row>
    <row r="4490" spans="2:2" x14ac:dyDescent="0.25">
      <c r="B4490">
        <f>COUNTIF('Deal Detail'!A4500:A14450,A4490)</f>
        <v>0</v>
      </c>
    </row>
    <row r="4491" spans="2:2" x14ac:dyDescent="0.25">
      <c r="B4491">
        <f>COUNTIF('Deal Detail'!A4501:A14451,A4491)</f>
        <v>0</v>
      </c>
    </row>
    <row r="4492" spans="2:2" x14ac:dyDescent="0.25">
      <c r="B4492">
        <f>COUNTIF('Deal Detail'!A4502:A14452,A4492)</f>
        <v>0</v>
      </c>
    </row>
    <row r="4493" spans="2:2" x14ac:dyDescent="0.25">
      <c r="B4493">
        <f>COUNTIF('Deal Detail'!A4503:A14453,A4493)</f>
        <v>0</v>
      </c>
    </row>
    <row r="4494" spans="2:2" x14ac:dyDescent="0.25">
      <c r="B4494">
        <f>COUNTIF('Deal Detail'!A4504:A14454,A4494)</f>
        <v>0</v>
      </c>
    </row>
    <row r="4495" spans="2:2" x14ac:dyDescent="0.25">
      <c r="B4495">
        <f>COUNTIF('Deal Detail'!A4505:A14455,A4495)</f>
        <v>0</v>
      </c>
    </row>
    <row r="4496" spans="2:2" x14ac:dyDescent="0.25">
      <c r="B4496">
        <f>COUNTIF('Deal Detail'!A4506:A14456,A4496)</f>
        <v>0</v>
      </c>
    </row>
    <row r="4497" spans="2:2" x14ac:dyDescent="0.25">
      <c r="B4497">
        <f>COUNTIF('Deal Detail'!A4507:A14457,A4497)</f>
        <v>0</v>
      </c>
    </row>
    <row r="4498" spans="2:2" x14ac:dyDescent="0.25">
      <c r="B4498">
        <f>COUNTIF('Deal Detail'!A4508:A14458,A4498)</f>
        <v>0</v>
      </c>
    </row>
    <row r="4499" spans="2:2" x14ac:dyDescent="0.25">
      <c r="B4499">
        <f>COUNTIF('Deal Detail'!A4509:A14459,A4499)</f>
        <v>0</v>
      </c>
    </row>
    <row r="4500" spans="2:2" x14ac:dyDescent="0.25">
      <c r="B4500">
        <f>COUNTIF('Deal Detail'!A4510:A14460,A4500)</f>
        <v>0</v>
      </c>
    </row>
    <row r="4501" spans="2:2" x14ac:dyDescent="0.25">
      <c r="B4501">
        <f>COUNTIF('Deal Detail'!A4511:A14461,A4501)</f>
        <v>0</v>
      </c>
    </row>
    <row r="4502" spans="2:2" x14ac:dyDescent="0.25">
      <c r="B4502">
        <f>COUNTIF('Deal Detail'!A4512:A14462,A4502)</f>
        <v>0</v>
      </c>
    </row>
    <row r="4503" spans="2:2" x14ac:dyDescent="0.25">
      <c r="B4503">
        <f>COUNTIF('Deal Detail'!A4513:A14463,A4503)</f>
        <v>0</v>
      </c>
    </row>
    <row r="4504" spans="2:2" x14ac:dyDescent="0.25">
      <c r="B4504">
        <f>COUNTIF('Deal Detail'!A4514:A14464,A4504)</f>
        <v>0</v>
      </c>
    </row>
    <row r="4505" spans="2:2" x14ac:dyDescent="0.25">
      <c r="B4505">
        <f>COUNTIF('Deal Detail'!A4515:A14465,A4505)</f>
        <v>0</v>
      </c>
    </row>
    <row r="4506" spans="2:2" x14ac:dyDescent="0.25">
      <c r="B4506">
        <f>COUNTIF('Deal Detail'!A4516:A14466,A4506)</f>
        <v>0</v>
      </c>
    </row>
    <row r="4507" spans="2:2" x14ac:dyDescent="0.25">
      <c r="B4507">
        <f>COUNTIF('Deal Detail'!A4517:A14467,A4507)</f>
        <v>0</v>
      </c>
    </row>
    <row r="4508" spans="2:2" x14ac:dyDescent="0.25">
      <c r="B4508">
        <f>COUNTIF('Deal Detail'!A4518:A14468,A4508)</f>
        <v>0</v>
      </c>
    </row>
    <row r="4509" spans="2:2" x14ac:dyDescent="0.25">
      <c r="B4509">
        <f>COUNTIF('Deal Detail'!A4519:A14469,A4509)</f>
        <v>0</v>
      </c>
    </row>
    <row r="4510" spans="2:2" x14ac:dyDescent="0.25">
      <c r="B4510">
        <f>COUNTIF('Deal Detail'!A4520:A14470,A4510)</f>
        <v>0</v>
      </c>
    </row>
    <row r="4511" spans="2:2" x14ac:dyDescent="0.25">
      <c r="B4511">
        <f>COUNTIF('Deal Detail'!A4521:A14471,A4511)</f>
        <v>0</v>
      </c>
    </row>
    <row r="4512" spans="2:2" x14ac:dyDescent="0.25">
      <c r="B4512">
        <f>COUNTIF('Deal Detail'!A4522:A14472,A4512)</f>
        <v>0</v>
      </c>
    </row>
    <row r="4513" spans="2:2" x14ac:dyDescent="0.25">
      <c r="B4513">
        <f>COUNTIF('Deal Detail'!A4523:A14473,A4513)</f>
        <v>0</v>
      </c>
    </row>
    <row r="4514" spans="2:2" x14ac:dyDescent="0.25">
      <c r="B4514">
        <f>COUNTIF('Deal Detail'!A4524:A14474,A4514)</f>
        <v>0</v>
      </c>
    </row>
    <row r="4515" spans="2:2" x14ac:dyDescent="0.25">
      <c r="B4515">
        <f>COUNTIF('Deal Detail'!A4525:A14475,A4515)</f>
        <v>0</v>
      </c>
    </row>
    <row r="4516" spans="2:2" x14ac:dyDescent="0.25">
      <c r="B4516">
        <f>COUNTIF('Deal Detail'!A4526:A14476,A4516)</f>
        <v>0</v>
      </c>
    </row>
    <row r="4517" spans="2:2" x14ac:dyDescent="0.25">
      <c r="B4517">
        <f>COUNTIF('Deal Detail'!A4527:A14477,A4517)</f>
        <v>0</v>
      </c>
    </row>
    <row r="4518" spans="2:2" x14ac:dyDescent="0.25">
      <c r="B4518">
        <f>COUNTIF('Deal Detail'!A4528:A14478,A4518)</f>
        <v>0</v>
      </c>
    </row>
    <row r="4519" spans="2:2" x14ac:dyDescent="0.25">
      <c r="B4519">
        <f>COUNTIF('Deal Detail'!A4529:A14479,A4519)</f>
        <v>0</v>
      </c>
    </row>
    <row r="4520" spans="2:2" x14ac:dyDescent="0.25">
      <c r="B4520">
        <f>COUNTIF('Deal Detail'!A4530:A14480,A4520)</f>
        <v>0</v>
      </c>
    </row>
    <row r="4521" spans="2:2" x14ac:dyDescent="0.25">
      <c r="B4521">
        <f>COUNTIF('Deal Detail'!A4531:A14481,A4521)</f>
        <v>0</v>
      </c>
    </row>
    <row r="4522" spans="2:2" x14ac:dyDescent="0.25">
      <c r="B4522">
        <f>COUNTIF('Deal Detail'!A4532:A14482,A4522)</f>
        <v>0</v>
      </c>
    </row>
    <row r="4523" spans="2:2" x14ac:dyDescent="0.25">
      <c r="B4523">
        <f>COUNTIF('Deal Detail'!A4533:A14483,A4523)</f>
        <v>0</v>
      </c>
    </row>
    <row r="4524" spans="2:2" x14ac:dyDescent="0.25">
      <c r="B4524">
        <f>COUNTIF('Deal Detail'!A4534:A14484,A4524)</f>
        <v>0</v>
      </c>
    </row>
    <row r="4525" spans="2:2" x14ac:dyDescent="0.25">
      <c r="B4525">
        <f>COUNTIF('Deal Detail'!A4535:A14485,A4525)</f>
        <v>0</v>
      </c>
    </row>
    <row r="4526" spans="2:2" x14ac:dyDescent="0.25">
      <c r="B4526">
        <f>COUNTIF('Deal Detail'!A4536:A14486,A4526)</f>
        <v>0</v>
      </c>
    </row>
    <row r="4527" spans="2:2" x14ac:dyDescent="0.25">
      <c r="B4527">
        <f>COUNTIF('Deal Detail'!A4537:A14487,A4527)</f>
        <v>0</v>
      </c>
    </row>
    <row r="4528" spans="2:2" x14ac:dyDescent="0.25">
      <c r="B4528">
        <f>COUNTIF('Deal Detail'!A4538:A14488,A4528)</f>
        <v>0</v>
      </c>
    </row>
    <row r="4529" spans="2:2" x14ac:dyDescent="0.25">
      <c r="B4529">
        <f>COUNTIF('Deal Detail'!A4539:A14489,A4529)</f>
        <v>0</v>
      </c>
    </row>
    <row r="4530" spans="2:2" x14ac:dyDescent="0.25">
      <c r="B4530">
        <f>COUNTIF('Deal Detail'!A4540:A14490,A4530)</f>
        <v>0</v>
      </c>
    </row>
    <row r="4531" spans="2:2" x14ac:dyDescent="0.25">
      <c r="B4531">
        <f>COUNTIF('Deal Detail'!A4541:A14491,A4531)</f>
        <v>0</v>
      </c>
    </row>
    <row r="4532" spans="2:2" x14ac:dyDescent="0.25">
      <c r="B4532">
        <f>COUNTIF('Deal Detail'!A4542:A14492,A4532)</f>
        <v>0</v>
      </c>
    </row>
    <row r="4533" spans="2:2" x14ac:dyDescent="0.25">
      <c r="B4533">
        <f>COUNTIF('Deal Detail'!A4543:A14493,A4533)</f>
        <v>0</v>
      </c>
    </row>
    <row r="4534" spans="2:2" x14ac:dyDescent="0.25">
      <c r="B4534">
        <f>COUNTIF('Deal Detail'!A4544:A14494,A4534)</f>
        <v>0</v>
      </c>
    </row>
    <row r="4535" spans="2:2" x14ac:dyDescent="0.25">
      <c r="B4535">
        <f>COUNTIF('Deal Detail'!A4545:A14495,A4535)</f>
        <v>0</v>
      </c>
    </row>
    <row r="4536" spans="2:2" x14ac:dyDescent="0.25">
      <c r="B4536">
        <f>COUNTIF('Deal Detail'!A4546:A14496,A4536)</f>
        <v>0</v>
      </c>
    </row>
    <row r="4537" spans="2:2" x14ac:dyDescent="0.25">
      <c r="B4537">
        <f>COUNTIF('Deal Detail'!A4547:A14497,A4537)</f>
        <v>0</v>
      </c>
    </row>
    <row r="4538" spans="2:2" x14ac:dyDescent="0.25">
      <c r="B4538">
        <f>COUNTIF('Deal Detail'!A4548:A14498,A4538)</f>
        <v>0</v>
      </c>
    </row>
    <row r="4539" spans="2:2" x14ac:dyDescent="0.25">
      <c r="B4539">
        <f>COUNTIF('Deal Detail'!A4549:A14499,A4539)</f>
        <v>0</v>
      </c>
    </row>
    <row r="4540" spans="2:2" x14ac:dyDescent="0.25">
      <c r="B4540">
        <f>COUNTIF('Deal Detail'!A4550:A14500,A4540)</f>
        <v>0</v>
      </c>
    </row>
    <row r="4541" spans="2:2" x14ac:dyDescent="0.25">
      <c r="B4541">
        <f>COUNTIF('Deal Detail'!A4551:A14501,A4541)</f>
        <v>0</v>
      </c>
    </row>
    <row r="4542" spans="2:2" x14ac:dyDescent="0.25">
      <c r="B4542">
        <f>COUNTIF('Deal Detail'!A4552:A14502,A4542)</f>
        <v>0</v>
      </c>
    </row>
    <row r="4543" spans="2:2" x14ac:dyDescent="0.25">
      <c r="B4543">
        <f>COUNTIF('Deal Detail'!A4553:A14503,A4543)</f>
        <v>0</v>
      </c>
    </row>
    <row r="4544" spans="2:2" x14ac:dyDescent="0.25">
      <c r="B4544">
        <f>COUNTIF('Deal Detail'!A4554:A14504,A4544)</f>
        <v>0</v>
      </c>
    </row>
    <row r="4545" spans="2:2" x14ac:dyDescent="0.25">
      <c r="B4545">
        <f>COUNTIF('Deal Detail'!A4555:A14505,A4545)</f>
        <v>0</v>
      </c>
    </row>
    <row r="4546" spans="2:2" x14ac:dyDescent="0.25">
      <c r="B4546">
        <f>COUNTIF('Deal Detail'!A4556:A14506,A4546)</f>
        <v>0</v>
      </c>
    </row>
    <row r="4547" spans="2:2" x14ac:dyDescent="0.25">
      <c r="B4547">
        <f>COUNTIF('Deal Detail'!A4557:A14507,A4547)</f>
        <v>0</v>
      </c>
    </row>
    <row r="4548" spans="2:2" x14ac:dyDescent="0.25">
      <c r="B4548">
        <f>COUNTIF('Deal Detail'!A4558:A14508,A4548)</f>
        <v>0</v>
      </c>
    </row>
    <row r="4549" spans="2:2" x14ac:dyDescent="0.25">
      <c r="B4549">
        <f>COUNTIF('Deal Detail'!A4559:A14509,A4549)</f>
        <v>0</v>
      </c>
    </row>
    <row r="4550" spans="2:2" x14ac:dyDescent="0.25">
      <c r="B4550">
        <f>COUNTIF('Deal Detail'!A4560:A14510,A4550)</f>
        <v>0</v>
      </c>
    </row>
    <row r="4551" spans="2:2" x14ac:dyDescent="0.25">
      <c r="B4551">
        <f>COUNTIF('Deal Detail'!A4561:A14511,A4551)</f>
        <v>0</v>
      </c>
    </row>
    <row r="4552" spans="2:2" x14ac:dyDescent="0.25">
      <c r="B4552">
        <f>COUNTIF('Deal Detail'!A4562:A14512,A4552)</f>
        <v>0</v>
      </c>
    </row>
    <row r="4553" spans="2:2" x14ac:dyDescent="0.25">
      <c r="B4553">
        <f>COUNTIF('Deal Detail'!A4563:A14513,A4553)</f>
        <v>0</v>
      </c>
    </row>
    <row r="4554" spans="2:2" x14ac:dyDescent="0.25">
      <c r="B4554">
        <f>COUNTIF('Deal Detail'!A4564:A14514,A4554)</f>
        <v>0</v>
      </c>
    </row>
    <row r="4555" spans="2:2" x14ac:dyDescent="0.25">
      <c r="B4555">
        <f>COUNTIF('Deal Detail'!A4565:A14515,A4555)</f>
        <v>0</v>
      </c>
    </row>
    <row r="4556" spans="2:2" x14ac:dyDescent="0.25">
      <c r="B4556">
        <f>COUNTIF('Deal Detail'!A4566:A14516,A4556)</f>
        <v>0</v>
      </c>
    </row>
    <row r="4557" spans="2:2" x14ac:dyDescent="0.25">
      <c r="B4557">
        <f>COUNTIF('Deal Detail'!A4567:A14517,A4557)</f>
        <v>0</v>
      </c>
    </row>
    <row r="4558" spans="2:2" x14ac:dyDescent="0.25">
      <c r="B4558">
        <f>COUNTIF('Deal Detail'!A4568:A14518,A4558)</f>
        <v>0</v>
      </c>
    </row>
    <row r="4559" spans="2:2" x14ac:dyDescent="0.25">
      <c r="B4559">
        <f>COUNTIF('Deal Detail'!A4569:A14519,A4559)</f>
        <v>0</v>
      </c>
    </row>
    <row r="4560" spans="2:2" x14ac:dyDescent="0.25">
      <c r="B4560">
        <f>COUNTIF('Deal Detail'!A4570:A14520,A4560)</f>
        <v>0</v>
      </c>
    </row>
    <row r="4561" spans="2:2" x14ac:dyDescent="0.25">
      <c r="B4561">
        <f>COUNTIF('Deal Detail'!A4571:A14521,A4561)</f>
        <v>0</v>
      </c>
    </row>
    <row r="4562" spans="2:2" x14ac:dyDescent="0.25">
      <c r="B4562">
        <f>COUNTIF('Deal Detail'!A4572:A14522,A4562)</f>
        <v>0</v>
      </c>
    </row>
    <row r="4563" spans="2:2" x14ac:dyDescent="0.25">
      <c r="B4563">
        <f>COUNTIF('Deal Detail'!A4573:A14523,A4563)</f>
        <v>0</v>
      </c>
    </row>
    <row r="4564" spans="2:2" x14ac:dyDescent="0.25">
      <c r="B4564">
        <f>COUNTIF('Deal Detail'!A4574:A14524,A4564)</f>
        <v>0</v>
      </c>
    </row>
    <row r="4565" spans="2:2" x14ac:dyDescent="0.25">
      <c r="B4565">
        <f>COUNTIF('Deal Detail'!A4575:A14525,A4565)</f>
        <v>0</v>
      </c>
    </row>
    <row r="4566" spans="2:2" x14ac:dyDescent="0.25">
      <c r="B4566">
        <f>COUNTIF('Deal Detail'!A4576:A14526,A4566)</f>
        <v>0</v>
      </c>
    </row>
    <row r="4567" spans="2:2" x14ac:dyDescent="0.25">
      <c r="B4567">
        <f>COUNTIF('Deal Detail'!A4577:A14527,A4567)</f>
        <v>0</v>
      </c>
    </row>
    <row r="4568" spans="2:2" x14ac:dyDescent="0.25">
      <c r="B4568">
        <f>COUNTIF('Deal Detail'!A4578:A14528,A4568)</f>
        <v>0</v>
      </c>
    </row>
    <row r="4569" spans="2:2" x14ac:dyDescent="0.25">
      <c r="B4569">
        <f>COUNTIF('Deal Detail'!A4579:A14529,A4569)</f>
        <v>0</v>
      </c>
    </row>
    <row r="4570" spans="2:2" x14ac:dyDescent="0.25">
      <c r="B4570">
        <f>COUNTIF('Deal Detail'!A4580:A14530,A4570)</f>
        <v>0</v>
      </c>
    </row>
    <row r="4571" spans="2:2" x14ac:dyDescent="0.25">
      <c r="B4571">
        <f>COUNTIF('Deal Detail'!A4581:A14531,A4571)</f>
        <v>0</v>
      </c>
    </row>
    <row r="4572" spans="2:2" x14ac:dyDescent="0.25">
      <c r="B4572">
        <f>COUNTIF('Deal Detail'!A4582:A14532,A4572)</f>
        <v>0</v>
      </c>
    </row>
    <row r="4573" spans="2:2" x14ac:dyDescent="0.25">
      <c r="B4573">
        <f>COUNTIF('Deal Detail'!A4583:A14533,A4573)</f>
        <v>0</v>
      </c>
    </row>
    <row r="4574" spans="2:2" x14ac:dyDescent="0.25">
      <c r="B4574">
        <f>COUNTIF('Deal Detail'!A4584:A14534,A4574)</f>
        <v>0</v>
      </c>
    </row>
    <row r="4575" spans="2:2" x14ac:dyDescent="0.25">
      <c r="B4575">
        <f>COUNTIF('Deal Detail'!A4585:A14535,A4575)</f>
        <v>0</v>
      </c>
    </row>
    <row r="4576" spans="2:2" x14ac:dyDescent="0.25">
      <c r="B4576">
        <f>COUNTIF('Deal Detail'!A4586:A14536,A4576)</f>
        <v>0</v>
      </c>
    </row>
    <row r="4577" spans="2:2" x14ac:dyDescent="0.25">
      <c r="B4577">
        <f>COUNTIF('Deal Detail'!A4587:A14537,A4577)</f>
        <v>0</v>
      </c>
    </row>
    <row r="4578" spans="2:2" x14ac:dyDescent="0.25">
      <c r="B4578">
        <f>COUNTIF('Deal Detail'!A4588:A14538,A4578)</f>
        <v>0</v>
      </c>
    </row>
    <row r="4579" spans="2:2" x14ac:dyDescent="0.25">
      <c r="B4579">
        <f>COUNTIF('Deal Detail'!A4589:A14539,A4579)</f>
        <v>0</v>
      </c>
    </row>
    <row r="4580" spans="2:2" x14ac:dyDescent="0.25">
      <c r="B4580">
        <f>COUNTIF('Deal Detail'!A4590:A14540,A4580)</f>
        <v>0</v>
      </c>
    </row>
    <row r="4581" spans="2:2" x14ac:dyDescent="0.25">
      <c r="B4581">
        <f>COUNTIF('Deal Detail'!A4591:A14541,A4581)</f>
        <v>0</v>
      </c>
    </row>
    <row r="4582" spans="2:2" x14ac:dyDescent="0.25">
      <c r="B4582">
        <f>COUNTIF('Deal Detail'!A4592:A14542,A4582)</f>
        <v>0</v>
      </c>
    </row>
    <row r="4583" spans="2:2" x14ac:dyDescent="0.25">
      <c r="B4583">
        <f>COUNTIF('Deal Detail'!A4593:A14543,A4583)</f>
        <v>0</v>
      </c>
    </row>
    <row r="4584" spans="2:2" x14ac:dyDescent="0.25">
      <c r="B4584">
        <f>COUNTIF('Deal Detail'!A4594:A14544,A4584)</f>
        <v>0</v>
      </c>
    </row>
    <row r="4585" spans="2:2" x14ac:dyDescent="0.25">
      <c r="B4585">
        <f>COUNTIF('Deal Detail'!A4595:A14545,A4585)</f>
        <v>0</v>
      </c>
    </row>
    <row r="4586" spans="2:2" x14ac:dyDescent="0.25">
      <c r="B4586">
        <f>COUNTIF('Deal Detail'!A4596:A14546,A4586)</f>
        <v>0</v>
      </c>
    </row>
    <row r="4587" spans="2:2" x14ac:dyDescent="0.25">
      <c r="B4587">
        <f>COUNTIF('Deal Detail'!A4597:A14547,A4587)</f>
        <v>0</v>
      </c>
    </row>
    <row r="4588" spans="2:2" x14ac:dyDescent="0.25">
      <c r="B4588">
        <f>COUNTIF('Deal Detail'!A4598:A14548,A4588)</f>
        <v>0</v>
      </c>
    </row>
    <row r="4589" spans="2:2" x14ac:dyDescent="0.25">
      <c r="B4589">
        <f>COUNTIF('Deal Detail'!A4599:A14549,A4589)</f>
        <v>0</v>
      </c>
    </row>
    <row r="4590" spans="2:2" x14ac:dyDescent="0.25">
      <c r="B4590">
        <f>COUNTIF('Deal Detail'!A4600:A14550,A4590)</f>
        <v>0</v>
      </c>
    </row>
    <row r="4591" spans="2:2" x14ac:dyDescent="0.25">
      <c r="B4591">
        <f>COUNTIF('Deal Detail'!A4601:A14551,A4591)</f>
        <v>0</v>
      </c>
    </row>
    <row r="4592" spans="2:2" x14ac:dyDescent="0.25">
      <c r="B4592">
        <f>COUNTIF('Deal Detail'!A4602:A14552,A4592)</f>
        <v>0</v>
      </c>
    </row>
    <row r="4593" spans="2:2" x14ac:dyDescent="0.25">
      <c r="B4593">
        <f>COUNTIF('Deal Detail'!A4603:A14553,A4593)</f>
        <v>0</v>
      </c>
    </row>
    <row r="4594" spans="2:2" x14ac:dyDescent="0.25">
      <c r="B4594">
        <f>COUNTIF('Deal Detail'!A4604:A14554,A4594)</f>
        <v>0</v>
      </c>
    </row>
    <row r="4595" spans="2:2" x14ac:dyDescent="0.25">
      <c r="B4595">
        <f>COUNTIF('Deal Detail'!A4605:A14555,A4595)</f>
        <v>0</v>
      </c>
    </row>
    <row r="4596" spans="2:2" x14ac:dyDescent="0.25">
      <c r="B4596">
        <f>COUNTIF('Deal Detail'!A4606:A14556,A4596)</f>
        <v>0</v>
      </c>
    </row>
    <row r="4597" spans="2:2" x14ac:dyDescent="0.25">
      <c r="B4597">
        <f>COUNTIF('Deal Detail'!A4607:A14557,A4597)</f>
        <v>0</v>
      </c>
    </row>
    <row r="4598" spans="2:2" x14ac:dyDescent="0.25">
      <c r="B4598">
        <f>COUNTIF('Deal Detail'!A4608:A14558,A4598)</f>
        <v>0</v>
      </c>
    </row>
    <row r="4599" spans="2:2" x14ac:dyDescent="0.25">
      <c r="B4599">
        <f>COUNTIF('Deal Detail'!A4609:A14559,A4599)</f>
        <v>0</v>
      </c>
    </row>
    <row r="4600" spans="2:2" x14ac:dyDescent="0.25">
      <c r="B4600">
        <f>COUNTIF('Deal Detail'!A4610:A14560,A4600)</f>
        <v>0</v>
      </c>
    </row>
    <row r="4601" spans="2:2" x14ac:dyDescent="0.25">
      <c r="B4601">
        <f>COUNTIF('Deal Detail'!A4611:A14561,A4601)</f>
        <v>0</v>
      </c>
    </row>
    <row r="4602" spans="2:2" x14ac:dyDescent="0.25">
      <c r="B4602">
        <f>COUNTIF('Deal Detail'!A4612:A14562,A4602)</f>
        <v>0</v>
      </c>
    </row>
    <row r="4603" spans="2:2" x14ac:dyDescent="0.25">
      <c r="B4603">
        <f>COUNTIF('Deal Detail'!A4613:A14563,A4603)</f>
        <v>0</v>
      </c>
    </row>
    <row r="4604" spans="2:2" x14ac:dyDescent="0.25">
      <c r="B4604">
        <f>COUNTIF('Deal Detail'!A4614:A14564,A4604)</f>
        <v>0</v>
      </c>
    </row>
    <row r="4605" spans="2:2" x14ac:dyDescent="0.25">
      <c r="B4605">
        <f>COUNTIF('Deal Detail'!A4615:A14565,A4605)</f>
        <v>0</v>
      </c>
    </row>
    <row r="4606" spans="2:2" x14ac:dyDescent="0.25">
      <c r="B4606">
        <f>COUNTIF('Deal Detail'!A4616:A14566,A4606)</f>
        <v>0</v>
      </c>
    </row>
    <row r="4607" spans="2:2" x14ac:dyDescent="0.25">
      <c r="B4607">
        <f>COUNTIF('Deal Detail'!A4617:A14567,A4607)</f>
        <v>0</v>
      </c>
    </row>
    <row r="4608" spans="2:2" x14ac:dyDescent="0.25">
      <c r="B4608">
        <f>COUNTIF('Deal Detail'!A4618:A14568,A4608)</f>
        <v>0</v>
      </c>
    </row>
    <row r="4609" spans="2:2" x14ac:dyDescent="0.25">
      <c r="B4609">
        <f>COUNTIF('Deal Detail'!A4619:A14569,A4609)</f>
        <v>0</v>
      </c>
    </row>
    <row r="4610" spans="2:2" x14ac:dyDescent="0.25">
      <c r="B4610">
        <f>COUNTIF('Deal Detail'!A4620:A14570,A4610)</f>
        <v>0</v>
      </c>
    </row>
    <row r="4611" spans="2:2" x14ac:dyDescent="0.25">
      <c r="B4611">
        <f>COUNTIF('Deal Detail'!A4621:A14571,A4611)</f>
        <v>0</v>
      </c>
    </row>
    <row r="4612" spans="2:2" x14ac:dyDescent="0.25">
      <c r="B4612">
        <f>COUNTIF('Deal Detail'!A4622:A14572,A4612)</f>
        <v>0</v>
      </c>
    </row>
    <row r="4613" spans="2:2" x14ac:dyDescent="0.25">
      <c r="B4613">
        <f>COUNTIF('Deal Detail'!A4623:A14573,A4613)</f>
        <v>0</v>
      </c>
    </row>
    <row r="4614" spans="2:2" x14ac:dyDescent="0.25">
      <c r="B4614">
        <f>COUNTIF('Deal Detail'!A4624:A14574,A4614)</f>
        <v>0</v>
      </c>
    </row>
    <row r="4615" spans="2:2" x14ac:dyDescent="0.25">
      <c r="B4615">
        <f>COUNTIF('Deal Detail'!A4625:A14575,A4615)</f>
        <v>0</v>
      </c>
    </row>
    <row r="4616" spans="2:2" x14ac:dyDescent="0.25">
      <c r="B4616">
        <f>COUNTIF('Deal Detail'!A4626:A14576,A4616)</f>
        <v>0</v>
      </c>
    </row>
    <row r="4617" spans="2:2" x14ac:dyDescent="0.25">
      <c r="B4617">
        <f>COUNTIF('Deal Detail'!A4627:A14577,A4617)</f>
        <v>0</v>
      </c>
    </row>
    <row r="4618" spans="2:2" x14ac:dyDescent="0.25">
      <c r="B4618">
        <f>COUNTIF('Deal Detail'!A4628:A14578,A4618)</f>
        <v>0</v>
      </c>
    </row>
    <row r="4619" spans="2:2" x14ac:dyDescent="0.25">
      <c r="B4619">
        <f>COUNTIF('Deal Detail'!A4629:A14579,A4619)</f>
        <v>0</v>
      </c>
    </row>
    <row r="4620" spans="2:2" x14ac:dyDescent="0.25">
      <c r="B4620">
        <f>COUNTIF('Deal Detail'!A4630:A14580,A4620)</f>
        <v>0</v>
      </c>
    </row>
    <row r="4621" spans="2:2" x14ac:dyDescent="0.25">
      <c r="B4621">
        <f>COUNTIF('Deal Detail'!A4631:A14581,A4621)</f>
        <v>0</v>
      </c>
    </row>
    <row r="4622" spans="2:2" x14ac:dyDescent="0.25">
      <c r="B4622">
        <f>COUNTIF('Deal Detail'!A4632:A14582,A4622)</f>
        <v>0</v>
      </c>
    </row>
    <row r="4623" spans="2:2" x14ac:dyDescent="0.25">
      <c r="B4623">
        <f>COUNTIF('Deal Detail'!A4633:A14583,A4623)</f>
        <v>0</v>
      </c>
    </row>
    <row r="4624" spans="2:2" x14ac:dyDescent="0.25">
      <c r="B4624">
        <f>COUNTIF('Deal Detail'!A4634:A14584,A4624)</f>
        <v>0</v>
      </c>
    </row>
    <row r="4625" spans="2:2" x14ac:dyDescent="0.25">
      <c r="B4625">
        <f>COUNTIF('Deal Detail'!A4635:A14585,A4625)</f>
        <v>0</v>
      </c>
    </row>
    <row r="4626" spans="2:2" x14ac:dyDescent="0.25">
      <c r="B4626">
        <f>COUNTIF('Deal Detail'!A4636:A14586,A4626)</f>
        <v>0</v>
      </c>
    </row>
    <row r="4627" spans="2:2" x14ac:dyDescent="0.25">
      <c r="B4627">
        <f>COUNTIF('Deal Detail'!A4637:A14587,A4627)</f>
        <v>0</v>
      </c>
    </row>
    <row r="4628" spans="2:2" x14ac:dyDescent="0.25">
      <c r="B4628">
        <f>COUNTIF('Deal Detail'!A4638:A14588,A4628)</f>
        <v>0</v>
      </c>
    </row>
    <row r="4629" spans="2:2" x14ac:dyDescent="0.25">
      <c r="B4629">
        <f>COUNTIF('Deal Detail'!A4639:A14589,A4629)</f>
        <v>0</v>
      </c>
    </row>
    <row r="4630" spans="2:2" x14ac:dyDescent="0.25">
      <c r="B4630">
        <f>COUNTIF('Deal Detail'!A4640:A14590,A4630)</f>
        <v>0</v>
      </c>
    </row>
    <row r="4631" spans="2:2" x14ac:dyDescent="0.25">
      <c r="B4631">
        <f>COUNTIF('Deal Detail'!A4641:A14591,A4631)</f>
        <v>0</v>
      </c>
    </row>
    <row r="4632" spans="2:2" x14ac:dyDescent="0.25">
      <c r="B4632">
        <f>COUNTIF('Deal Detail'!A4642:A14592,A4632)</f>
        <v>0</v>
      </c>
    </row>
    <row r="4633" spans="2:2" x14ac:dyDescent="0.25">
      <c r="B4633">
        <f>COUNTIF('Deal Detail'!A4643:A14593,A4633)</f>
        <v>0</v>
      </c>
    </row>
    <row r="4634" spans="2:2" x14ac:dyDescent="0.25">
      <c r="B4634">
        <f>COUNTIF('Deal Detail'!A4644:A14594,A4634)</f>
        <v>0</v>
      </c>
    </row>
    <row r="4635" spans="2:2" x14ac:dyDescent="0.25">
      <c r="B4635">
        <f>COUNTIF('Deal Detail'!A4645:A14595,A4635)</f>
        <v>0</v>
      </c>
    </row>
    <row r="4636" spans="2:2" x14ac:dyDescent="0.25">
      <c r="B4636">
        <f>COUNTIF('Deal Detail'!A4646:A14596,A4636)</f>
        <v>0</v>
      </c>
    </row>
    <row r="4637" spans="2:2" x14ac:dyDescent="0.25">
      <c r="B4637">
        <f>COUNTIF('Deal Detail'!A4647:A14597,A4637)</f>
        <v>0</v>
      </c>
    </row>
    <row r="4638" spans="2:2" x14ac:dyDescent="0.25">
      <c r="B4638">
        <f>COUNTIF('Deal Detail'!A4648:A14598,A4638)</f>
        <v>0</v>
      </c>
    </row>
    <row r="4639" spans="2:2" x14ac:dyDescent="0.25">
      <c r="B4639">
        <f>COUNTIF('Deal Detail'!A4649:A14599,A4639)</f>
        <v>0</v>
      </c>
    </row>
    <row r="4640" spans="2:2" x14ac:dyDescent="0.25">
      <c r="B4640">
        <f>COUNTIF('Deal Detail'!A4650:A14600,A4640)</f>
        <v>0</v>
      </c>
    </row>
    <row r="4641" spans="2:2" x14ac:dyDescent="0.25">
      <c r="B4641">
        <f>COUNTIF('Deal Detail'!A4651:A14601,A4641)</f>
        <v>0</v>
      </c>
    </row>
    <row r="4642" spans="2:2" x14ac:dyDescent="0.25">
      <c r="B4642">
        <f>COUNTIF('Deal Detail'!A4652:A14602,A4642)</f>
        <v>0</v>
      </c>
    </row>
    <row r="4643" spans="2:2" x14ac:dyDescent="0.25">
      <c r="B4643">
        <f>COUNTIF('Deal Detail'!A4653:A14603,A4643)</f>
        <v>0</v>
      </c>
    </row>
    <row r="4644" spans="2:2" x14ac:dyDescent="0.25">
      <c r="B4644">
        <f>COUNTIF('Deal Detail'!A4654:A14604,A4644)</f>
        <v>0</v>
      </c>
    </row>
    <row r="4645" spans="2:2" x14ac:dyDescent="0.25">
      <c r="B4645">
        <f>COUNTIF('Deal Detail'!A4655:A14605,A4645)</f>
        <v>0</v>
      </c>
    </row>
    <row r="4646" spans="2:2" x14ac:dyDescent="0.25">
      <c r="B4646">
        <f>COUNTIF('Deal Detail'!A4656:A14606,A4646)</f>
        <v>0</v>
      </c>
    </row>
    <row r="4647" spans="2:2" x14ac:dyDescent="0.25">
      <c r="B4647">
        <f>COUNTIF('Deal Detail'!A4657:A14607,A4647)</f>
        <v>0</v>
      </c>
    </row>
    <row r="4648" spans="2:2" x14ac:dyDescent="0.25">
      <c r="B4648">
        <f>COUNTIF('Deal Detail'!A4658:A14608,A4648)</f>
        <v>0</v>
      </c>
    </row>
    <row r="4649" spans="2:2" x14ac:dyDescent="0.25">
      <c r="B4649">
        <f>COUNTIF('Deal Detail'!A4659:A14609,A4649)</f>
        <v>0</v>
      </c>
    </row>
    <row r="4650" spans="2:2" x14ac:dyDescent="0.25">
      <c r="B4650">
        <f>COUNTIF('Deal Detail'!A4660:A14610,A4650)</f>
        <v>0</v>
      </c>
    </row>
    <row r="4651" spans="2:2" x14ac:dyDescent="0.25">
      <c r="B4651">
        <f>COUNTIF('Deal Detail'!A4661:A14611,A4651)</f>
        <v>0</v>
      </c>
    </row>
    <row r="4652" spans="2:2" x14ac:dyDescent="0.25">
      <c r="B4652">
        <f>COUNTIF('Deal Detail'!A4662:A14612,A4652)</f>
        <v>0</v>
      </c>
    </row>
    <row r="4653" spans="2:2" x14ac:dyDescent="0.25">
      <c r="B4653">
        <f>COUNTIF('Deal Detail'!A4663:A14613,A4653)</f>
        <v>0</v>
      </c>
    </row>
    <row r="4654" spans="2:2" x14ac:dyDescent="0.25">
      <c r="B4654">
        <f>COUNTIF('Deal Detail'!A4664:A14614,A4654)</f>
        <v>0</v>
      </c>
    </row>
    <row r="4655" spans="2:2" x14ac:dyDescent="0.25">
      <c r="B4655">
        <f>COUNTIF('Deal Detail'!A4665:A14615,A4655)</f>
        <v>0</v>
      </c>
    </row>
    <row r="4656" spans="2:2" x14ac:dyDescent="0.25">
      <c r="B4656">
        <f>COUNTIF('Deal Detail'!A4666:A14616,A4656)</f>
        <v>0</v>
      </c>
    </row>
    <row r="4657" spans="2:2" x14ac:dyDescent="0.25">
      <c r="B4657">
        <f>COUNTIF('Deal Detail'!A4667:A14617,A4657)</f>
        <v>0</v>
      </c>
    </row>
    <row r="4658" spans="2:2" x14ac:dyDescent="0.25">
      <c r="B4658">
        <f>COUNTIF('Deal Detail'!A4668:A14618,A4658)</f>
        <v>0</v>
      </c>
    </row>
    <row r="4659" spans="2:2" x14ac:dyDescent="0.25">
      <c r="B4659">
        <f>COUNTIF('Deal Detail'!A4669:A14619,A4659)</f>
        <v>0</v>
      </c>
    </row>
    <row r="4660" spans="2:2" x14ac:dyDescent="0.25">
      <c r="B4660">
        <f>COUNTIF('Deal Detail'!A4670:A14620,A4660)</f>
        <v>0</v>
      </c>
    </row>
    <row r="4661" spans="2:2" x14ac:dyDescent="0.25">
      <c r="B4661">
        <f>COUNTIF('Deal Detail'!A4671:A14621,A4661)</f>
        <v>0</v>
      </c>
    </row>
    <row r="4662" spans="2:2" x14ac:dyDescent="0.25">
      <c r="B4662">
        <f>COUNTIF('Deal Detail'!A4672:A14622,A4662)</f>
        <v>0</v>
      </c>
    </row>
    <row r="4663" spans="2:2" x14ac:dyDescent="0.25">
      <c r="B4663">
        <f>COUNTIF('Deal Detail'!A4673:A14623,A4663)</f>
        <v>0</v>
      </c>
    </row>
    <row r="4664" spans="2:2" x14ac:dyDescent="0.25">
      <c r="B4664">
        <f>COUNTIF('Deal Detail'!A4674:A14624,A4664)</f>
        <v>0</v>
      </c>
    </row>
    <row r="4665" spans="2:2" x14ac:dyDescent="0.25">
      <c r="B4665">
        <f>COUNTIF('Deal Detail'!A4675:A14625,A4665)</f>
        <v>0</v>
      </c>
    </row>
    <row r="4666" spans="2:2" x14ac:dyDescent="0.25">
      <c r="B4666">
        <f>COUNTIF('Deal Detail'!A4676:A14626,A4666)</f>
        <v>0</v>
      </c>
    </row>
    <row r="4667" spans="2:2" x14ac:dyDescent="0.25">
      <c r="B4667">
        <f>COUNTIF('Deal Detail'!A4677:A14627,A4667)</f>
        <v>0</v>
      </c>
    </row>
    <row r="4668" spans="2:2" x14ac:dyDescent="0.25">
      <c r="B4668">
        <f>COUNTIF('Deal Detail'!A4678:A14628,A4668)</f>
        <v>0</v>
      </c>
    </row>
    <row r="4669" spans="2:2" x14ac:dyDescent="0.25">
      <c r="B4669">
        <f>COUNTIF('Deal Detail'!A4679:A14629,A4669)</f>
        <v>0</v>
      </c>
    </row>
    <row r="4670" spans="2:2" x14ac:dyDescent="0.25">
      <c r="B4670">
        <f>COUNTIF('Deal Detail'!A4680:A14630,A4670)</f>
        <v>0</v>
      </c>
    </row>
    <row r="4671" spans="2:2" x14ac:dyDescent="0.25">
      <c r="B4671">
        <f>COUNTIF('Deal Detail'!A4681:A14631,A4671)</f>
        <v>0</v>
      </c>
    </row>
    <row r="4672" spans="2:2" x14ac:dyDescent="0.25">
      <c r="B4672">
        <f>COUNTIF('Deal Detail'!A4682:A14632,A4672)</f>
        <v>0</v>
      </c>
    </row>
    <row r="4673" spans="2:2" x14ac:dyDescent="0.25">
      <c r="B4673">
        <f>COUNTIF('Deal Detail'!A4683:A14633,A4673)</f>
        <v>0</v>
      </c>
    </row>
    <row r="4674" spans="2:2" x14ac:dyDescent="0.25">
      <c r="B4674">
        <f>COUNTIF('Deal Detail'!A4684:A14634,A4674)</f>
        <v>0</v>
      </c>
    </row>
    <row r="4675" spans="2:2" x14ac:dyDescent="0.25">
      <c r="B4675">
        <f>COUNTIF('Deal Detail'!A4685:A14635,A4675)</f>
        <v>0</v>
      </c>
    </row>
    <row r="4676" spans="2:2" x14ac:dyDescent="0.25">
      <c r="B4676">
        <f>COUNTIF('Deal Detail'!A4686:A14636,A4676)</f>
        <v>0</v>
      </c>
    </row>
    <row r="4677" spans="2:2" x14ac:dyDescent="0.25">
      <c r="B4677">
        <f>COUNTIF('Deal Detail'!A4687:A14637,A4677)</f>
        <v>0</v>
      </c>
    </row>
    <row r="4678" spans="2:2" x14ac:dyDescent="0.25">
      <c r="B4678">
        <f>COUNTIF('Deal Detail'!A4688:A14638,A4678)</f>
        <v>0</v>
      </c>
    </row>
    <row r="4679" spans="2:2" x14ac:dyDescent="0.25">
      <c r="B4679">
        <f>COUNTIF('Deal Detail'!A4689:A14639,A4679)</f>
        <v>0</v>
      </c>
    </row>
    <row r="4680" spans="2:2" x14ac:dyDescent="0.25">
      <c r="B4680">
        <f>COUNTIF('Deal Detail'!A4690:A14640,A4680)</f>
        <v>0</v>
      </c>
    </row>
    <row r="4681" spans="2:2" x14ac:dyDescent="0.25">
      <c r="B4681">
        <f>COUNTIF('Deal Detail'!A4691:A14641,A4681)</f>
        <v>0</v>
      </c>
    </row>
    <row r="4682" spans="2:2" x14ac:dyDescent="0.25">
      <c r="B4682">
        <f>COUNTIF('Deal Detail'!A4692:A14642,A4682)</f>
        <v>0</v>
      </c>
    </row>
    <row r="4683" spans="2:2" x14ac:dyDescent="0.25">
      <c r="B4683">
        <f>COUNTIF('Deal Detail'!A4693:A14643,A4683)</f>
        <v>0</v>
      </c>
    </row>
    <row r="4684" spans="2:2" x14ac:dyDescent="0.25">
      <c r="B4684">
        <f>COUNTIF('Deal Detail'!A4694:A14644,A4684)</f>
        <v>0</v>
      </c>
    </row>
    <row r="4685" spans="2:2" x14ac:dyDescent="0.25">
      <c r="B4685">
        <f>COUNTIF('Deal Detail'!A4695:A14645,A4685)</f>
        <v>0</v>
      </c>
    </row>
    <row r="4686" spans="2:2" x14ac:dyDescent="0.25">
      <c r="B4686">
        <f>COUNTIF('Deal Detail'!A4696:A14646,A4686)</f>
        <v>0</v>
      </c>
    </row>
    <row r="4687" spans="2:2" x14ac:dyDescent="0.25">
      <c r="B4687">
        <f>COUNTIF('Deal Detail'!A4697:A14647,A4687)</f>
        <v>0</v>
      </c>
    </row>
    <row r="4688" spans="2:2" x14ac:dyDescent="0.25">
      <c r="B4688">
        <f>COUNTIF('Deal Detail'!A4698:A14648,A4688)</f>
        <v>0</v>
      </c>
    </row>
    <row r="4689" spans="2:2" x14ac:dyDescent="0.25">
      <c r="B4689">
        <f>COUNTIF('Deal Detail'!A4699:A14649,A4689)</f>
        <v>0</v>
      </c>
    </row>
    <row r="4690" spans="2:2" x14ac:dyDescent="0.25">
      <c r="B4690">
        <f>COUNTIF('Deal Detail'!A4700:A14650,A4690)</f>
        <v>0</v>
      </c>
    </row>
    <row r="4691" spans="2:2" x14ac:dyDescent="0.25">
      <c r="B4691">
        <f>COUNTIF('Deal Detail'!A4701:A14651,A4691)</f>
        <v>0</v>
      </c>
    </row>
    <row r="4692" spans="2:2" x14ac:dyDescent="0.25">
      <c r="B4692">
        <f>COUNTIF('Deal Detail'!A4702:A14652,A4692)</f>
        <v>0</v>
      </c>
    </row>
    <row r="4693" spans="2:2" x14ac:dyDescent="0.25">
      <c r="B4693">
        <f>COUNTIF('Deal Detail'!A4703:A14653,A4693)</f>
        <v>0</v>
      </c>
    </row>
    <row r="4694" spans="2:2" x14ac:dyDescent="0.25">
      <c r="B4694">
        <f>COUNTIF('Deal Detail'!A4704:A14654,A4694)</f>
        <v>0</v>
      </c>
    </row>
    <row r="4695" spans="2:2" x14ac:dyDescent="0.25">
      <c r="B4695">
        <f>COUNTIF('Deal Detail'!A4705:A14655,A4695)</f>
        <v>0</v>
      </c>
    </row>
    <row r="4696" spans="2:2" x14ac:dyDescent="0.25">
      <c r="B4696">
        <f>COUNTIF('Deal Detail'!A4706:A14656,A4696)</f>
        <v>0</v>
      </c>
    </row>
    <row r="4697" spans="2:2" x14ac:dyDescent="0.25">
      <c r="B4697">
        <f>COUNTIF('Deal Detail'!A4707:A14657,A4697)</f>
        <v>0</v>
      </c>
    </row>
    <row r="4698" spans="2:2" x14ac:dyDescent="0.25">
      <c r="B4698">
        <f>COUNTIF('Deal Detail'!A4708:A14658,A4698)</f>
        <v>0</v>
      </c>
    </row>
    <row r="4699" spans="2:2" x14ac:dyDescent="0.25">
      <c r="B4699">
        <f>COUNTIF('Deal Detail'!A4709:A14659,A4699)</f>
        <v>0</v>
      </c>
    </row>
    <row r="4700" spans="2:2" x14ac:dyDescent="0.25">
      <c r="B4700">
        <f>COUNTIF('Deal Detail'!A4710:A14660,A4700)</f>
        <v>0</v>
      </c>
    </row>
    <row r="4701" spans="2:2" x14ac:dyDescent="0.25">
      <c r="B4701">
        <f>COUNTIF('Deal Detail'!A4711:A14661,A4701)</f>
        <v>0</v>
      </c>
    </row>
    <row r="4702" spans="2:2" x14ac:dyDescent="0.25">
      <c r="B4702">
        <f>COUNTIF('Deal Detail'!A4712:A14662,A4702)</f>
        <v>0</v>
      </c>
    </row>
    <row r="4703" spans="2:2" x14ac:dyDescent="0.25">
      <c r="B4703">
        <f>COUNTIF('Deal Detail'!A4713:A14663,A4703)</f>
        <v>0</v>
      </c>
    </row>
    <row r="4704" spans="2:2" x14ac:dyDescent="0.25">
      <c r="B4704">
        <f>COUNTIF('Deal Detail'!A4714:A14664,A4704)</f>
        <v>0</v>
      </c>
    </row>
    <row r="4705" spans="2:2" x14ac:dyDescent="0.25">
      <c r="B4705">
        <f>COUNTIF('Deal Detail'!A4715:A14665,A4705)</f>
        <v>0</v>
      </c>
    </row>
    <row r="4706" spans="2:2" x14ac:dyDescent="0.25">
      <c r="B4706">
        <f>COUNTIF('Deal Detail'!A4716:A14666,A4706)</f>
        <v>0</v>
      </c>
    </row>
    <row r="4707" spans="2:2" x14ac:dyDescent="0.25">
      <c r="B4707">
        <f>COUNTIF('Deal Detail'!A4717:A14667,A4707)</f>
        <v>0</v>
      </c>
    </row>
    <row r="4708" spans="2:2" x14ac:dyDescent="0.25">
      <c r="B4708">
        <f>COUNTIF('Deal Detail'!A4718:A14668,A4708)</f>
        <v>0</v>
      </c>
    </row>
    <row r="4709" spans="2:2" x14ac:dyDescent="0.25">
      <c r="B4709">
        <f>COUNTIF('Deal Detail'!A4719:A14669,A4709)</f>
        <v>0</v>
      </c>
    </row>
    <row r="4710" spans="2:2" x14ac:dyDescent="0.25">
      <c r="B4710">
        <f>COUNTIF('Deal Detail'!A4720:A14670,A4710)</f>
        <v>0</v>
      </c>
    </row>
    <row r="4711" spans="2:2" x14ac:dyDescent="0.25">
      <c r="B4711">
        <f>COUNTIF('Deal Detail'!A4721:A14671,A4711)</f>
        <v>0</v>
      </c>
    </row>
    <row r="4712" spans="2:2" x14ac:dyDescent="0.25">
      <c r="B4712">
        <f>COUNTIF('Deal Detail'!A4722:A14672,A4712)</f>
        <v>0</v>
      </c>
    </row>
    <row r="4713" spans="2:2" x14ac:dyDescent="0.25">
      <c r="B4713">
        <f>COUNTIF('Deal Detail'!A4723:A14673,A4713)</f>
        <v>0</v>
      </c>
    </row>
    <row r="4714" spans="2:2" x14ac:dyDescent="0.25">
      <c r="B4714">
        <f>COUNTIF('Deal Detail'!A4724:A14674,A4714)</f>
        <v>0</v>
      </c>
    </row>
    <row r="4715" spans="2:2" x14ac:dyDescent="0.25">
      <c r="B4715">
        <f>COUNTIF('Deal Detail'!A4725:A14675,A4715)</f>
        <v>0</v>
      </c>
    </row>
    <row r="4716" spans="2:2" x14ac:dyDescent="0.25">
      <c r="B4716">
        <f>COUNTIF('Deal Detail'!A4726:A14676,A4716)</f>
        <v>0</v>
      </c>
    </row>
    <row r="4717" spans="2:2" x14ac:dyDescent="0.25">
      <c r="B4717">
        <f>COUNTIF('Deal Detail'!A4727:A14677,A4717)</f>
        <v>0</v>
      </c>
    </row>
    <row r="4718" spans="2:2" x14ac:dyDescent="0.25">
      <c r="B4718">
        <f>COUNTIF('Deal Detail'!A4728:A14678,A4718)</f>
        <v>0</v>
      </c>
    </row>
    <row r="4719" spans="2:2" x14ac:dyDescent="0.25">
      <c r="B4719">
        <f>COUNTIF('Deal Detail'!A4729:A14679,A4719)</f>
        <v>0</v>
      </c>
    </row>
    <row r="4720" spans="2:2" x14ac:dyDescent="0.25">
      <c r="B4720">
        <f>COUNTIF('Deal Detail'!A4730:A14680,A4720)</f>
        <v>0</v>
      </c>
    </row>
    <row r="4721" spans="2:2" x14ac:dyDescent="0.25">
      <c r="B4721">
        <f>COUNTIF('Deal Detail'!A4731:A14681,A4721)</f>
        <v>0</v>
      </c>
    </row>
    <row r="4722" spans="2:2" x14ac:dyDescent="0.25">
      <c r="B4722">
        <f>COUNTIF('Deal Detail'!A4732:A14682,A4722)</f>
        <v>0</v>
      </c>
    </row>
    <row r="4723" spans="2:2" x14ac:dyDescent="0.25">
      <c r="B4723">
        <f>COUNTIF('Deal Detail'!A4733:A14683,A4723)</f>
        <v>0</v>
      </c>
    </row>
    <row r="4724" spans="2:2" x14ac:dyDescent="0.25">
      <c r="B4724">
        <f>COUNTIF('Deal Detail'!A4734:A14684,A4724)</f>
        <v>0</v>
      </c>
    </row>
    <row r="4725" spans="2:2" x14ac:dyDescent="0.25">
      <c r="B4725">
        <f>COUNTIF('Deal Detail'!A4735:A14685,A4725)</f>
        <v>0</v>
      </c>
    </row>
    <row r="4726" spans="2:2" x14ac:dyDescent="0.25">
      <c r="B4726">
        <f>COUNTIF('Deal Detail'!A4736:A14686,A4726)</f>
        <v>0</v>
      </c>
    </row>
    <row r="4727" spans="2:2" x14ac:dyDescent="0.25">
      <c r="B4727">
        <f>COUNTIF('Deal Detail'!A4737:A14687,A4727)</f>
        <v>0</v>
      </c>
    </row>
    <row r="4728" spans="2:2" x14ac:dyDescent="0.25">
      <c r="B4728">
        <f>COUNTIF('Deal Detail'!A4738:A14688,A4728)</f>
        <v>0</v>
      </c>
    </row>
    <row r="4729" spans="2:2" x14ac:dyDescent="0.25">
      <c r="B4729">
        <f>COUNTIF('Deal Detail'!A4739:A14689,A4729)</f>
        <v>0</v>
      </c>
    </row>
    <row r="4730" spans="2:2" x14ac:dyDescent="0.25">
      <c r="B4730">
        <f>COUNTIF('Deal Detail'!A4740:A14690,A4730)</f>
        <v>0</v>
      </c>
    </row>
    <row r="4731" spans="2:2" x14ac:dyDescent="0.25">
      <c r="B4731">
        <f>COUNTIF('Deal Detail'!A4741:A14691,A4731)</f>
        <v>0</v>
      </c>
    </row>
    <row r="4732" spans="2:2" x14ac:dyDescent="0.25">
      <c r="B4732">
        <f>COUNTIF('Deal Detail'!A4742:A14692,A4732)</f>
        <v>0</v>
      </c>
    </row>
    <row r="4733" spans="2:2" x14ac:dyDescent="0.25">
      <c r="B4733">
        <f>COUNTIF('Deal Detail'!A4743:A14693,A4733)</f>
        <v>0</v>
      </c>
    </row>
    <row r="4734" spans="2:2" x14ac:dyDescent="0.25">
      <c r="B4734">
        <f>COUNTIF('Deal Detail'!A4744:A14694,A4734)</f>
        <v>0</v>
      </c>
    </row>
    <row r="4735" spans="2:2" x14ac:dyDescent="0.25">
      <c r="B4735">
        <f>COUNTIF('Deal Detail'!A4745:A14695,A4735)</f>
        <v>0</v>
      </c>
    </row>
    <row r="4736" spans="2:2" x14ac:dyDescent="0.25">
      <c r="B4736">
        <f>COUNTIF('Deal Detail'!A4746:A14696,A4736)</f>
        <v>0</v>
      </c>
    </row>
    <row r="4737" spans="2:2" x14ac:dyDescent="0.25">
      <c r="B4737">
        <f>COUNTIF('Deal Detail'!A4747:A14697,A4737)</f>
        <v>0</v>
      </c>
    </row>
    <row r="4738" spans="2:2" x14ac:dyDescent="0.25">
      <c r="B4738">
        <f>COUNTIF('Deal Detail'!A4748:A14698,A4738)</f>
        <v>0</v>
      </c>
    </row>
    <row r="4739" spans="2:2" x14ac:dyDescent="0.25">
      <c r="B4739">
        <f>COUNTIF('Deal Detail'!A4749:A14699,A4739)</f>
        <v>0</v>
      </c>
    </row>
    <row r="4740" spans="2:2" x14ac:dyDescent="0.25">
      <c r="B4740">
        <f>COUNTIF('Deal Detail'!A4750:A14700,A4740)</f>
        <v>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</vt:vector>
  </HeadingPairs>
  <TitlesOfParts>
    <vt:vector size="8" baseType="lpstr">
      <vt:lpstr>BROKER DEAL SUMMARY</vt:lpstr>
      <vt:lpstr>EXCHANGE DEAL SUMMARY</vt:lpstr>
      <vt:lpstr>FAILED DEALS SUMMARY</vt:lpstr>
      <vt:lpstr>Deal Detail</vt:lpstr>
      <vt:lpstr>Failed Transaction Detail</vt:lpstr>
      <vt:lpstr>Exchange  Data</vt:lpstr>
      <vt:lpstr>Daily Deals Data</vt:lpstr>
      <vt:lpstr>Daily Deals Graph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cp:lastPrinted>2001-05-30T21:34:57Z</cp:lastPrinted>
  <dcterms:created xsi:type="dcterms:W3CDTF">2001-04-19T21:02:22Z</dcterms:created>
  <dcterms:modified xsi:type="dcterms:W3CDTF">2023-09-10T15:33:22Z</dcterms:modified>
</cp:coreProperties>
</file>