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<sst xmlns="http://schemas.openxmlformats.org/spreadsheetml/2006/main" count="1575" uniqueCount="678">
  <si>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</si>
  <si>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</si>
  <si>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</si>
  <si>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</si>
  <si>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</si>
  <si>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</si>
  <si>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</si>
  <si>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</si>
  <si>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</si>
  <si>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</si>
  <si>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</si>
  <si>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</si>
  <si>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</si>
  <si>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</si>
  <si>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</si>
  <si>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</si>
  <si>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</si>
  <si>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</si>
  <si>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</si>
  <si>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</si>
  <si>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</si>
  <si>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</si>
  <si>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</si>
  <si>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</si>
  <si>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</si>
  <si>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</si>
  <si>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</si>
  <si>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</si>
  <si>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</si>
  <si>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</si>
  <si>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</si>
  <si>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</si>
  <si>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</si>
  <si>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</si>
  <si>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</si>
  <si>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</si>
  <si>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</si>
  <si>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</si>
  <si>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</si>
  <si>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</si>
  <si>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</si>
  <si>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</si>
  <si>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</si>
  <si>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</si>
  <si>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</si>
  <si>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</si>
  <si>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</si>
  <si>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</si>
  <si>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</si>
  <si>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</si>
  <si>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</si>
  <si>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</si>
  <si>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</si>
  <si>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</si>
  <si>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</si>
  <si>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</si>
  <si>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</si>
  <si>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</si>
  <si>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</si>
  <si>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</si>
  <si>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</si>
  <si>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</si>
  <si>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</si>
  <si>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</si>
  <si>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</si>
  <si>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</si>
  <si>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</si>
  <si>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</si>
  <si>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</si>
  <si>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</si>
  <si>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</si>
  <si>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</si>
  <si>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</si>
  <si>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</si>
  <si>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</si>
  <si>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</si>
  <si>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</si>
  <si>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</si>
  <si>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</si>
  <si>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</si>
  <si>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</si>
  <si>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</si>
  <si>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</si>
  <si>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</si>
  <si>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</si>
  <si>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</si>
  <si>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</si>
  <si>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</si>
  <si>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</si>
  <si>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</si>
  <si>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</si>
  <si>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</si>
  <si>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</si>
  <si>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</si>
  <si>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</si>
  <si>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</si>
  <si>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</si>
  <si>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</si>
  <si>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</si>
  <si>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</si>
  <si>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</si>
  <si>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</si>
  <si>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</si>
  <si>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</si>
  <si>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</si>
  <si>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</si>
  <si>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</si>
  <si>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</si>
  <si>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</si>
  <si>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</si>
  <si>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</si>
  <si>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</si>
  <si>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</si>
  <si>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</si>
  <si>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</si>
  <si>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</si>
  <si>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</si>
  <si>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</si>
  <si>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</si>
  <si>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</si>
  <si>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</si>
  <si>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</si>
  <si>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</si>
  <si>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</si>
  <si>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</si>
  <si>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</si>
  <si>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</si>
  <si>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</si>
  <si>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</si>
  <si>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</si>
  <si>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</si>
  <si>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</si>
  <si>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</si>
  <si>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</si>
  <si>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</si>
  <si>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</si>
  <si>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</si>
  <si>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</si>
  <si>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</si>
  <si>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</si>
  <si>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</si>
  <si>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</si>
  <si>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</si>
  <si>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</si>
  <si>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</si>
  <si>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</si>
  <si>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</si>
  <si>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</si>
  <si>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</si>
  <si>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</si>
  <si>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</si>
  <si>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</si>
  <si>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</si>
  <si>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</si>
  <si>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</si>
  <si>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</si>
  <si>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</si>
  <si>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</si>
  <si>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</si>
  <si>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</si>
  <si>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</si>
  <si>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</si>
  <si>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</si>
  <si>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</si>
  <si>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</si>
  <si>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</si>
  <si>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</si>
  <si>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</si>
  <si>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</si>
  <si>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</si>
  <si>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</si>
  <si>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</si>
  <si>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</si>
  <si>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</si>
  <si>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</si>
  <si>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</si>
  <si>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</si>
  <si>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</si>
  <si>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</si>
  <si>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</si>
  <si>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</si>
  <si>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</si>
  <si>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</si>
  <si>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</si>
  <si>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</si>
  <si>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</si>
  <si>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</si>
  <si>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</si>
  <si>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</si>
  <si>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</si>
  <si>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</si>
  <si>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</si>
  <si>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</si>
  <si>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</si>
  <si>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</si>
  <si>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</si>
  <si>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</si>
  <si>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</si>
  <si>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</si>
  <si>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</si>
  <si>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</si>
  <si>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</si>
  <si>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</si>
  <si>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</si>
  <si>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</si>
  <si>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</si>
  <si>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</si>
  <si>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</si>
  <si>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</si>
  <si>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</si>
  <si>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</si>
  <si>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</si>
  <si>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</si>
  <si>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</si>
  <si>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</si>
  <si>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</si>
  <si>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</si>
  <si>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</si>
  <si>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</si>
  <si>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</si>
  <si>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</si>
  <si>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</si>
  <si>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</si>
  <si>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</si>
  <si>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</si>
  <si>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</si>
  <si>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</si>
  <si>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</si>
  <si>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</si>
  <si>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</si>
  <si>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</si>
  <si>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</si>
  <si>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</si>
  <si>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</si>
  <si>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</si>
  <si>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</si>
  <si>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</si>
  <si>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</si>
  <si>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</si>
  <si>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</si>
  <si>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</si>
  <si>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</si>
  <si>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</si>
  <si>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</si>
  <si>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</si>
  <si>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</si>
  <si>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</si>
  <si>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</si>
  <si>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</si>
  <si>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</si>
  <si>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</si>
  <si>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</si>
  <si>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</si>
  <si>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</si>
  <si>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</si>
  <si>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</si>
  <si>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</si>
  <si>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</si>
  <si>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</si>
  <si>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</si>
  <si>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</si>
  <si>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</si>
  <si>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</si>
  <si>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</si>
  <si>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</si>
  <si>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</si>
  <si>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</si>
  <si>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</si>
  <si>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</si>
  <si>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</si>
  <si>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</si>
  <si>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</si>
  <si>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</si>
  <si>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</si>
  <si>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</si>
  <si>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</si>
  <si>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</si>
  <si>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</si>
  <si>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</si>
  <si>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</si>
  <si>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</si>
  <si>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</si>
  <si>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</si>
  <si>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</si>
  <si>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</si>
  <si>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</si>
  <si>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</si>
  <si>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</si>
  <si>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</si>
  <si>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</si>
  <si>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</si>
  <si>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</si>
  <si>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</si>
  <si>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</si>
  <si>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</si>
  <si>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</si>
  <si>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</si>
  <si>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</si>
  <si>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</si>
  <si>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</si>
  <si>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</si>
  <si>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Fin Swap-Peak</t>
  </si>
  <si>
    <t>Firm-LD Off-Peak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</si>
  <si>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</si>
  <si>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</si>
  <si>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</si>
  <si>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</si>
  <si>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</si>
  <si>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Ent - Jun01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</si>
  <si>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</si>
  <si>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</si>
  <si>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</si>
  <si>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</si>
  <si>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</si>
  <si>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</si>
  <si>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</si>
  <si>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</si>
  <si>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</si>
  <si>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</si>
  <si>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</si>
  <si>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</si>
  <si>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</si>
  <si>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</si>
  <si>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</si>
  <si>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</si>
  <si>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</si>
  <si>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</si>
  <si>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</si>
  <si>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</si>
  <si>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</si>
  <si>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</si>
  <si>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</si>
  <si>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</si>
  <si>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</si>
  <si>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</si>
  <si>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</si>
  <si>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</si>
  <si>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</si>
  <si>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</si>
  <si>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</si>
  <si>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</si>
  <si>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</si>
  <si>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</si>
  <si>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</si>
  <si>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</si>
  <si>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</si>
  <si>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</si>
  <si>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</si>
  <si>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</si>
  <si>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</si>
  <si>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</si>
  <si>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</si>
  <si>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</si>
  <si>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</si>
  <si>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</si>
  <si>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</si>
  <si>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</si>
  <si>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</si>
  <si>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</si>
  <si>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</si>
  <si>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</si>
  <si>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</si>
  <si>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</si>
  <si>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</si>
  <si>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</si>
  <si>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</si>
  <si>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</si>
  <si>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</si>
  <si>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</si>
  <si>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</si>
  <si>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</si>
  <si>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</si>
  <si>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</si>
  <si>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</si>
  <si>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</si>
  <si>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NGPL-LA - Next Day Gas</t>
  </si>
  <si>
    <t>    NG Firm Phys, ID, GDD - Panhandle - Next Day Gas</t>
  </si>
  <si>
    <t>    NG Firm Phys, ID, GDD - Tenn-Z0 -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</si>
  <si>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</si>
  <si>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</si>
  <si>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</si>
  <si>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</si>
  <si>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</si>
  <si>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</si>
  <si>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</si>
  <si>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AEP Energy Services, Inc.</t>
  </si>
  <si>
    <t>Sold</t>
  </si>
  <si>
    <t>Morgan Stanley Capital Group, Inc.</t>
  </si>
  <si>
    <t>SELL</t>
  </si>
  <si>
    <t>    Firm-LD Peak - Cin - Custom</t>
  </si>
  <si>
    <t>Custom</t>
  </si>
  <si>
    <t>    NG Firm Phys, ID, GDD - TCO - Next Day Gas</t>
  </si>
  <si>
    <t>    NG Firm Phys, ID, GDD - NGPL-Nicor - Next Day Gas</t>
  </si>
  <si>
    <t>    NG Firm Phys, ID, GDD - Waha - Next Day Gas</t>
  </si>
  <si>
    <t>    NG Fin BS, LD1 for IF - SJ - May01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</si>
  <si>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</si>
  <si>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</si>
  <si>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</si>
  <si>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</si>
  <si>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</si>
  <si>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</si>
  <si>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Fin Swap-Peak - NYPOOL J - Jun01</t>
  </si>
  <si>
    <t>    Firm-LD Peak - Nepool - Jun01</t>
  </si>
  <si>
    <t>Bal Month</t>
  </si>
  <si>
    <t>    Firm-LD Peak - PJM-W - Sep01</t>
  </si>
  <si>
    <t>    Firm-LD Peak - SP-15 - Next Day</t>
  </si>
  <si>
    <t>    Firm-LD Peak - SP-15 - Bal Month</t>
  </si>
  <si>
    <t>    NG Fin BS, LD1 for IF - CNG-SP - May01</t>
  </si>
  <si>
    <t>NG Fin Sw Swap, IF for GDD</t>
  </si>
  <si>
    <t>Henry</t>
  </si>
  <si>
    <t>Arnold, J</t>
  </si>
  <si>
    <t>Carson , M</t>
  </si>
  <si>
    <t>Apr-23-01</t>
  </si>
  <si>
    <t>Apr-27-01</t>
  </si>
  <si>
    <t>Reliant Energy Services, Inc.</t>
  </si>
  <si>
    <t>DYNCMCG</t>
  </si>
  <si>
    <t>    Fin Swap-Peak - NYPOOL J - May01</t>
  </si>
  <si>
    <t>    Fin Swap-Peak - NYPOOL J - Jul01-Aug01</t>
  </si>
  <si>
    <t>    Fin Swap-Peak - NYPOOL A - Jun01</t>
  </si>
  <si>
    <t>    Fin Swap-Peak - NYPOOL G - May01</t>
  </si>
  <si>
    <t>    Firm-LD Peak - Cin - Bal Week</t>
  </si>
  <si>
    <t>Bal Week</t>
  </si>
  <si>
    <t>    Firm-LD Peak - Cin - Jul01-Aug01</t>
  </si>
  <si>
    <t>    Firm-LD Peak - Cin - Sep01</t>
  </si>
  <si>
    <t>    Firm-LD Peak - NP-15 - Q4 01</t>
  </si>
  <si>
    <t>    Firm-LD Peak - Nepool - Next Week</t>
  </si>
  <si>
    <t>    Firm-LD Peak - PJM-W - Jul01-Aug01</t>
  </si>
  <si>
    <t>    NG Firm Phys, FP - PGLC - Next Day Gas</t>
  </si>
  <si>
    <t>    NG Firm Phys, ID, GDD - CNG-SP - Next Day Gas</t>
  </si>
  <si>
    <t>    NG Firm Phys, ID, GDD - Mich - Next Day Gas</t>
  </si>
  <si>
    <t>    NG Firm Phys, ID, GDD - TGT-SL - Next Day Gas</t>
  </si>
  <si>
    <t>    NG Firm Phys, ID, GDD - Tran 65 - Next Day Gas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</si>
  <si>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</si>
  <si>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IF - TCO - May01</t>
  </si>
  <si>
    <t>Apr02-Oct02</t>
  </si>
  <si>
    <t>    NG Fin BS, LD1 for IF - HSC - May01-Oct01</t>
  </si>
  <si>
    <t>Jun01-Oct01</t>
  </si>
  <si>
    <t>    NG Fin BS, LD1 for IF - Perm - May01</t>
  </si>
  <si>
    <t>    NG Fin BS, LD1 for IF - Tran 65 - May01</t>
  </si>
  <si>
    <t>CNG-SP</t>
  </si>
  <si>
    <t>Mckay, B</t>
  </si>
  <si>
    <t>Jan-01-02</t>
  </si>
  <si>
    <t>Dec-31-02</t>
  </si>
  <si>
    <t>Apr-24-01</t>
  </si>
  <si>
    <t>Apr-30-01</t>
  </si>
  <si>
    <t>May-04-01</t>
  </si>
  <si>
    <t>(blank)</t>
  </si>
  <si>
    <t>(blank) Total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</si>
  <si>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</si>
  <si>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Apr-23-01 thru Apr-23-01</t>
    </r>
  </si>
  <si>
    <t>    Fin Swap-Peak - NYPOOL J - Next Day</t>
  </si>
  <si>
    <t>Apr-23-01 12:14 GMT</t>
  </si>
  <si>
    <t>Apr-23-01 19:07 GMT</t>
  </si>
  <si>
    <t>Apr-23-01 18:29 GMT</t>
  </si>
  <si>
    <t>Apr-23-01 18:42 GMT</t>
  </si>
  <si>
    <t>    Fin Swap-Peak - NYPOOL J - Sep01</t>
  </si>
  <si>
    <t>Apr-23-01 18:27 GMT</t>
  </si>
  <si>
    <t>    Fin Swap-Peak - NYPOOL A - May01</t>
  </si>
  <si>
    <t>Apr-23-01 17:22 GMT</t>
  </si>
  <si>
    <t>Apr-23-01 17:14 GMT</t>
  </si>
  <si>
    <t>Apr-23-01 18:18 GMT</t>
  </si>
  <si>
    <t>    Firm-LD Off-Peak - NP-15 Off-Peak - May01</t>
  </si>
  <si>
    <t>Apr-23-01 21:06 GMT</t>
  </si>
  <si>
    <t>    Firm-LD Off-Peak - Nepool Off-Peak - Sep01</t>
  </si>
  <si>
    <t>Apr-23-01 13:56 GMT</t>
  </si>
  <si>
    <t>Apr-23-01 12:37 GMT</t>
  </si>
  <si>
    <t>Apr-23-01 16:28 GMT</t>
  </si>
  <si>
    <t>Apr-23-01 14:23 GMT</t>
  </si>
  <si>
    <t>    Firm-LD Peak - Cin - Next Week</t>
  </si>
  <si>
    <t>Apr-23-01 16:45 GMT</t>
  </si>
  <si>
    <t>Apr-23-01 18:37 GMT</t>
  </si>
  <si>
    <t>Apr-23-01 17:19 GMT</t>
  </si>
  <si>
    <t>Apr-23-01 20:56 GMT</t>
  </si>
  <si>
    <t>    Firm-LD Peak - Cin - Q4 01</t>
  </si>
  <si>
    <t>Apr-23-01 15:30 GMT</t>
  </si>
  <si>
    <t>Apr-23-01 13:49 GMT</t>
  </si>
  <si>
    <t>    Firm-LD Peak - Comed - Bal Week</t>
  </si>
  <si>
    <t>Apr-23-01 12:45 GMT</t>
  </si>
  <si>
    <t>    Firm-LD Peak - Comed - Next Week</t>
  </si>
  <si>
    <t>Apr-23-01 14:44 GMT</t>
  </si>
  <si>
    <t>    Firm-LD Peak - Comed - May01</t>
  </si>
  <si>
    <t>Apr-23-01 13:54 GMT</t>
  </si>
  <si>
    <t>    Firm-LD Peak - Comed - Jan02</t>
  </si>
  <si>
    <t>Apr-23-01 13:26 GMT</t>
  </si>
  <si>
    <t>    Firm-LD Peak - Ent - Bal Week</t>
  </si>
  <si>
    <t>Apr-23-01 18:56 GMT</t>
  </si>
  <si>
    <t>Apr-23-01 16:36 GMT</t>
  </si>
  <si>
    <t>    Firm-LD Peak - Ent - May01</t>
  </si>
  <si>
    <t>Apr-23-01 18:11 GMT</t>
  </si>
  <si>
    <t>Apr-23-01 14:15 GMT</t>
  </si>
  <si>
    <t>    Firm-LD Peak - Ent - Sep01</t>
  </si>
  <si>
    <t>Apr-23-01 12:35 GMT</t>
  </si>
  <si>
    <t>    Firm-LD Peak - Ent - Q4 01</t>
  </si>
  <si>
    <t>Apr-23-01 16:43 GMT</t>
  </si>
  <si>
    <t>    Firm-LD Peak - NP-15 - May01</t>
  </si>
  <si>
    <t>Apr-23-01 15:15 GMT</t>
  </si>
  <si>
    <t>    Firm-LD Peak - NP-15 - Q3 01</t>
  </si>
  <si>
    <t>Q3 01</t>
  </si>
  <si>
    <t>Apr-23-01 21:02 GMT</t>
  </si>
  <si>
    <t>Apr-23-01 14:17 GMT</t>
  </si>
  <si>
    <t>Apr-23-01 15:52 GMT</t>
  </si>
  <si>
    <t>Apr-23-01 17:21 GMT</t>
  </si>
  <si>
    <t>Apr-23-01 19:02 GMT</t>
  </si>
  <si>
    <t>    Firm-LD Peak - Nepool - Jul01-Aug01</t>
  </si>
  <si>
    <t>Apr-23-01 17:32 GMT</t>
  </si>
  <si>
    <t>    Firm-LD Peak - Nepool - Sep01</t>
  </si>
  <si>
    <t>Apr-23-01 12:43 GMT</t>
  </si>
  <si>
    <t>    Firm-LD Peak - Nepool - Q4 01</t>
  </si>
  <si>
    <t>Apr-23-01 17:56 GMT</t>
  </si>
  <si>
    <t>Apr-23-01 13:05 GMT</t>
  </si>
  <si>
    <t>    Firm-LD Peak - PJM-W - Bal Week</t>
  </si>
  <si>
    <t>Apr-23-01 17:59 GMT</t>
  </si>
  <si>
    <t>Apr-23-01 18:53 GMT</t>
  </si>
  <si>
    <t>Apr-23-01 13:37 GMT</t>
  </si>
  <si>
    <t>    Firm-LD Peak - PJM-W - Q4 01</t>
  </si>
  <si>
    <t>Apr-23-01 19:13 GMT</t>
  </si>
  <si>
    <t>    Firm-LD Peak - PJM-W - Jan02-Feb02</t>
  </si>
  <si>
    <t>    Firm-LD Peak - PJM-W - Jul02-Aug02</t>
  </si>
  <si>
    <t>Jul02-Aug02</t>
  </si>
  <si>
    <t>    Firm-LD Peak - PJM-W - Cal 02</t>
  </si>
  <si>
    <t>Apr-23-01 17:52 GMT</t>
  </si>
  <si>
    <t>Apr-23-01 13:31 GMT</t>
  </si>
  <si>
    <t>Apr-23-01 20:43 GMT</t>
  </si>
  <si>
    <t>    Firm-LD Peak - SP-15 - May01</t>
  </si>
  <si>
    <t>    Firm-LD Peak - SP-15 - Q3 01</t>
  </si>
  <si>
    <t>Apr-23-01 17:01 GMT</t>
  </si>
  <si>
    <t>Apr-23-01 12:49 GMT</t>
  </si>
  <si>
    <t>    Firm-LD Peak - TVA - Bal Week</t>
  </si>
  <si>
    <t>Apr-23-01 12:55 GMT</t>
  </si>
  <si>
    <t>Apr-23-01 14:56 GMT</t>
  </si>
  <si>
    <t>    NG Firm Phys, FP - ANR-SE - Next Day Gas</t>
  </si>
  <si>
    <t>Apr-23-01 13:33 GMT</t>
  </si>
  <si>
    <t>Apr-23-01 14:38 GMT</t>
  </si>
  <si>
    <t>    NG Firm Phys, FP - CG-ML - Next Day Gas</t>
  </si>
  <si>
    <t>Apr-23-01 14:04 GMT</t>
  </si>
  <si>
    <t>Apr-23-01 15:39 GMT</t>
  </si>
  <si>
    <t>Apr-23-01 14:25 GMT</t>
  </si>
  <si>
    <t>Apr-23-01 15:03 GMT</t>
  </si>
  <si>
    <t>Apr-23-01 15:25 GMT</t>
  </si>
  <si>
    <t>Apr-23-01 13:36 GMT</t>
  </si>
  <si>
    <t>Apr-23-01 17:57 GMT</t>
  </si>
  <si>
    <t>Apr-23-01 14:06 GMT</t>
  </si>
  <si>
    <t>Apr-23-01 13:57 GMT</t>
  </si>
  <si>
    <t>Apr-23-01 14:39 GMT</t>
  </si>
  <si>
    <t>Apr-23-01 14:32 GMT</t>
  </si>
  <si>
    <t>Apr-23-01 15:07 GMT</t>
  </si>
  <si>
    <t>Apr-23-01 14:02 GMT</t>
  </si>
  <si>
    <t>Apr-23-01 13:30 GMT</t>
  </si>
  <si>
    <t>Apr-23-01 13:35 GMT</t>
  </si>
  <si>
    <t>Apr-23-01 14:20 GMT</t>
  </si>
  <si>
    <t>Apr-23-01 13:59 GMT</t>
  </si>
  <si>
    <t>    NG Firm Phys, FP - Socal-Topock - Next Day Gas</t>
  </si>
  <si>
    <t>Apr-23-01 13:55 GMT</t>
  </si>
  <si>
    <t>Apr-23-01 14:24 GMT</t>
  </si>
  <si>
    <t>    NG Firm Phys, FP - TET M3 - Next Day Gas</t>
  </si>
  <si>
    <t>Apr-23-01 14:09 GMT</t>
  </si>
  <si>
    <t>Apr-23-01 15:43 GMT</t>
  </si>
  <si>
    <t>Apr-23-01 14:41 GMT</t>
  </si>
  <si>
    <t>Apr-23-01 14:26 GMT</t>
  </si>
  <si>
    <t>Apr-23-01 14:00 GMT</t>
  </si>
  <si>
    <t>    NG Firm Phys, ID, GDD - ANR-SE-T - Next Day Gas</t>
  </si>
  <si>
    <t>Apr-23-01 13:46 GMT</t>
  </si>
  <si>
    <t>    NG Firm Phys, ID, GDD - CG-ML - Next Day Gas</t>
  </si>
  <si>
    <t>Apr-23-01 13:19 GMT</t>
  </si>
  <si>
    <t>Apr-23-01 13:18 GMT</t>
  </si>
  <si>
    <t>Apr-23-01 13:13 GMT</t>
  </si>
  <si>
    <t>    NG Firm Phys, ID, GDD - EP-Keystone - Next Day Gas</t>
  </si>
  <si>
    <t>Apr-23-01 13:40 GMT</t>
  </si>
  <si>
    <t>Apr-23-01 14:12 GMT</t>
  </si>
  <si>
    <t>Apr-23-01 12:28 GMT</t>
  </si>
  <si>
    <t>Apr-23-01 13:01 GMT</t>
  </si>
  <si>
    <t>Apr-23-01 13:16 GMT</t>
  </si>
  <si>
    <t>    NG Firm Phys, ID, GDD - Tenn-5L - May01</t>
  </si>
  <si>
    <t>Apr-23-01 19:23 GMT</t>
  </si>
  <si>
    <t>    NG Firm Phys, ID, GDD - Tenn-8L - May01</t>
  </si>
  <si>
    <t>    NG Firm Phys, ID, GDD - TET ELA - May01</t>
  </si>
  <si>
    <t>    NG Firm Phys, ID, GDD - TET WLA - May01</t>
  </si>
  <si>
    <t>Apr-23-01 19:24 GMT</t>
  </si>
  <si>
    <t>Apr-23-01 13:09 GMT</t>
  </si>
  <si>
    <t>    NG Firm Phys, ID, GDD - Transco Z-6 (NY) - Next Day Gas</t>
  </si>
  <si>
    <t>Apr-23-01 12:18 GMT</t>
  </si>
  <si>
    <t>Apr-23-01 12:12 GMT</t>
  </si>
  <si>
    <t>    NG Firm Phys, ID, GDD - Trunk ELA - May01</t>
  </si>
  <si>
    <t>Apr-23-01 15:34 GMT</t>
  </si>
  <si>
    <t>Apr-23-01 13:22 GMT</t>
  </si>
  <si>
    <t>    NG Firm Phys, ID, IF - ANR-SE - May01</t>
  </si>
  <si>
    <t>    NG Firm Phys, ID, IF - Cheyenne - May01</t>
  </si>
  <si>
    <t>    NG Firm Phys, ID, IF - TCO - May01</t>
  </si>
  <si>
    <t>Apr-23-01 16:19 GMT</t>
  </si>
  <si>
    <t>    NG Firm Phys, ID, IF - TET-STX - May01</t>
  </si>
  <si>
    <t>Apr-23-01 19:12 GMT</t>
  </si>
  <si>
    <t>    NG Fin BS, LD1 for GDM - Mich - May01</t>
  </si>
  <si>
    <t>    NG Fin BS, LD1 for GDM - Mich - May01-Oct01</t>
  </si>
  <si>
    <t>    NG Fin BS, LD1 for IF - TCO - May01-Oct01</t>
  </si>
  <si>
    <t>Apr-23-01 13:52 GMT</t>
  </si>
  <si>
    <t>Apr-23-01 20:35 GMT</t>
  </si>
  <si>
    <t>    NG Fin BS, LD1 for IF - CNG-SP - May01-Oct01</t>
  </si>
  <si>
    <t>Apr-23-01 15:53 GMT</t>
  </si>
  <si>
    <t>    NG Fin BS, LD1 for IF - Henry - May01</t>
  </si>
  <si>
    <t>Apr-23-01 17:20 GMT</t>
  </si>
  <si>
    <t>    NG Fin BS, LD1 for IF - Henry - May01-Oct01</t>
  </si>
  <si>
    <t>Apr-23-01 15:50 GMT</t>
  </si>
  <si>
    <t>Apr-23-01 20:31 GMT</t>
  </si>
  <si>
    <t>    NG Fin BS, LD1 for IF - HSC - Apr02-Oct02</t>
  </si>
  <si>
    <t>Apr-23-01 20:48 GMT</t>
  </si>
  <si>
    <t>    NG Fin BS, LD1 for IF - NGPL-LA - May01</t>
  </si>
  <si>
    <t>Apr-23-01 19:16 GMT</t>
  </si>
  <si>
    <t>    NG Fin BS, LD1 for IF - NGPL-Mid - May01</t>
  </si>
  <si>
    <t>Apr-23-01 13:28 GMT</t>
  </si>
  <si>
    <t>    NG Fin BS, LD1 for IF - NNG-Demarc - Nov01-Mar02</t>
  </si>
  <si>
    <t>Apr-23-01 18:26 GMT</t>
  </si>
  <si>
    <t>    NG Fin BS, LD1 for IF - NW-Rockies - May01</t>
  </si>
  <si>
    <t>Apr-23-01 20:17 GMT</t>
  </si>
  <si>
    <t>    NG Fin BS, LD1 for IF - Panhandle - May01</t>
  </si>
  <si>
    <t>Apr-23-01 16:00 GMT</t>
  </si>
  <si>
    <t>    NG Fin BS, LD1 for IF - Panhandle - Jun01-Oct01</t>
  </si>
  <si>
    <t>Apr-23-01 15:54 GMT</t>
  </si>
  <si>
    <t>    NG Fin BS, LD1 for IF - Panhandle - May01-Oct01</t>
  </si>
  <si>
    <t>Apr-23-01 15:51 GMT</t>
  </si>
  <si>
    <t>Apr-23-01 14:27 GMT</t>
  </si>
  <si>
    <t>Apr-23-01 15:47 GMT</t>
  </si>
  <si>
    <t>    NG Fin BS, LD1 for IF - Tenn-LA - May01</t>
  </si>
  <si>
    <t>Apr-23-01 15:16 GMT</t>
  </si>
  <si>
    <t>Apr-23-01 15:06 GMT</t>
  </si>
  <si>
    <t>    NG Fin BS, LD1 for IF - Transco Z6 (NY) - May01</t>
  </si>
  <si>
    <t>Apr-23-01 18:02 GMT</t>
  </si>
  <si>
    <t>    NG Fin BS, LD1 for IF - Transco Z6 (NY) - Nov01-Mar02</t>
  </si>
  <si>
    <t>Apr-23-01 15:01 GMT</t>
  </si>
  <si>
    <t>    NG Fin BS, LD1 for IF - Trunk LA - May01</t>
  </si>
  <si>
    <t>Apr-23-01 18:00 GMT</t>
  </si>
  <si>
    <t>    NG Fin BS, LD1 for IF - Ventura - May01</t>
  </si>
  <si>
    <t>Apr-23-01 16:51 GMT</t>
  </si>
  <si>
    <t>    NG Fin BS, LD1 for IF - Ventura - Apr02-Oct02</t>
  </si>
  <si>
    <t>    NG Fin BS, LD1 for IF - Waha - May01</t>
  </si>
  <si>
    <t>    NG Fin BS, LD1 for IF - Waha - Jun01</t>
  </si>
  <si>
    <t>Apr-23-01 16:03 GMT</t>
  </si>
  <si>
    <t>    NG Fin BS, LD1 for IF - Waha - May01-Oct01</t>
  </si>
  <si>
    <t>Apr-23-01 15:42 GMT</t>
  </si>
  <si>
    <t>Apr-23-01 16:12 GMT</t>
  </si>
  <si>
    <t>    NG Fin BS, LD1 for NGI - Chicago - May01-Oct01</t>
  </si>
  <si>
    <t>Apr-23-01 18:36 GMT</t>
  </si>
  <si>
    <t>    NG Fin BS, LD1 for NGI - Chicago - Nov01-Mar02</t>
  </si>
  <si>
    <t>Apr-23-01 13:58 GMT</t>
  </si>
  <si>
    <t>    NG Fin BS, LD1 for NGI - Socal - Jun01</t>
  </si>
  <si>
    <t>Apr-23-01 20:40 GMT</t>
  </si>
  <si>
    <t>    NG Fin BS, LD1 for NGI - Socal - Oct01</t>
  </si>
  <si>
    <t>Apr-23-01 17:25 GMT</t>
  </si>
  <si>
    <t>    NG Fin Sw Swap, IF for GDD - Perm - May01</t>
  </si>
  <si>
    <t>Apr-23-01 19:18 GMT</t>
  </si>
  <si>
    <t>Apr-23-01 15:21 GMT</t>
  </si>
  <si>
    <t>Apr-23-01 19:20 GMT</t>
  </si>
  <si>
    <t>Apr-23-01 19:19 GMT</t>
  </si>
  <si>
    <t> Trade Dates:  Apr-23-01 thru Apr-23-01</t>
  </si>
  <si>
    <t>Duke Energy Trading and Marketing LLC</t>
  </si>
  <si>
    <t>Aquila Risk Management Corp.</t>
  </si>
  <si>
    <t>Tenn-5L</t>
  </si>
  <si>
    <t>Quigley, D</t>
  </si>
  <si>
    <t>TET ELA</t>
  </si>
  <si>
    <t>Tenn-8L</t>
  </si>
  <si>
    <t>TET WLA</t>
  </si>
  <si>
    <t>Apr-23-01  Deals</t>
  </si>
  <si>
    <t>Apr-25-01</t>
  </si>
  <si>
    <t>NP-15 Off-Peak</t>
  </si>
  <si>
    <t>Richter, J</t>
  </si>
  <si>
    <t>08:52 A.M.</t>
  </si>
  <si>
    <t>08:54 A.M.</t>
  </si>
  <si>
    <t>08:58 A.M.</t>
  </si>
  <si>
    <t>ng.Tennessee 500 Leg</t>
  </si>
  <si>
    <t>08:53 A.M.</t>
  </si>
  <si>
    <t>08:56 A.M.</t>
  </si>
  <si>
    <t>DYNJSIZ</t>
  </si>
  <si>
    <t>ng.Natural Gas Pipeline, Mid-Continent</t>
  </si>
  <si>
    <t>08:46 A.M.</t>
  </si>
  <si>
    <t>ng.Northern Natural Demarc</t>
  </si>
  <si>
    <t>09:02 A.M.</t>
  </si>
  <si>
    <t>DYNSMCGI</t>
  </si>
  <si>
    <t>pwr.TVA</t>
  </si>
  <si>
    <t>06:37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</si>
</sst>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1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4.32298032407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5.36844953704" createdVersion="1" recordCount="7">
  <cacheSource type="worksheet">
    <worksheetSource ref="A10:Y17" sheet="DD-ENA"/>
  </cacheSource>
  <cacheFields count="25">
    <cacheField name="Enron Trader" numFmtId="0">
      <sharedItems count="16">
        <s v="Chris Germany"/>
        <s v="Dan Junek"/>
        <s v="Kelli Stevens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5000" count="1"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JUNEK"/>
        <s v="ENEkelli"/>
      </sharedItems>
    </cacheField>
    <cacheField name="Dynegy User Name " numFmtId="0">
      <sharedItems count="2">
        <s v="DYNCMCG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Tennessee 500 Leg"/>
        <s v="ng.Natural Gas Pipeline, Mid-Continent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erm End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3T00:00:00" maxDate="2001-04-24T00:00:00" count="1">
        <d v="2001-04-23T00:00:00"/>
      </sharedItems>
    </cacheField>
    <cacheField name="Transaction Time " numFmtId="0">
      <sharedItems count="7">
        <s v="08:52 A.M."/>
        <s v="08:54 A.M."/>
        <s v="08:58 A.M."/>
        <s v="08:53 A.M."/>
        <s v="08:56 A.M."/>
        <s v="08:46 A.M."/>
        <s v="09:02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4.9400000000000004" maxValue="5.01" count="4">
        <n v="5"/>
        <n v="5.0049999999999999"/>
        <n v="5.01"/>
        <n v="4.9400000000000004"/>
      </sharedItems>
    </cacheField>
    <cacheField name="Deal Number " numFmtId="0">
      <sharedItems containsSemiMixedTypes="0" containsString="0" containsNumber="1" containsInteger="1" minValue="25739" maxValue="25786" count="7">
        <n v="25752"/>
        <n v="25764"/>
        <n v="25779"/>
        <n v="25755"/>
        <n v="25771"/>
        <n v="25739"/>
        <n v="257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5.368569444443" createdVersion="1" recordCount="1">
  <cacheSource type="worksheet">
    <worksheetSource ref="A9:AB10" sheet="DD-EPM"/>
  </cacheSource>
  <cacheFields count="28">
    <cacheField name="Enron Trader" numFmtId="0">
      <sharedItems count="5">
        <s v="Mike Carson"/>
        <s v="Clint Dean" u="1"/>
        <s v="Jeff King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800" maxValue="800" count="1">
        <n v="800"/>
      </sharedItems>
    </cacheField>
    <cacheField name="Notional Value" numFmtId="0">
      <sharedItems containsSemiMixedTypes="0" containsString="0" containsNumber="1" containsInteger="1" minValue="36800" maxValue="36800" count="1">
        <n v="36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MCARSONEPM"/>
      </sharedItems>
    </cacheField>
    <cacheField name="Dynegy User Name " numFmtId="0">
      <sharedItems count="1"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pwr.East Coast Spot Power"/>
      </sharedItems>
    </cacheField>
    <cacheField name="Term Start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erm End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3T00:00:00" maxDate="2001-04-24T00:00:00" count="1">
        <d v="2001-04-23T00:00:00"/>
      </sharedItems>
    </cacheField>
    <cacheField name="Transaction Time " numFmtId="0">
      <sharedItems count="1">
        <s v="06:37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46" maxValue="46" count="1">
        <n v="46"/>
      </sharedItems>
    </cacheField>
    <cacheField name="Deal Number " numFmtId="0">
      <sharedItems containsSemiMixedTypes="0" containsString="0" containsNumber="1" containsInteger="1" minValue="25646" maxValue="25646" count="1">
        <n v="256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5.36831377315" createdVersion="1" recordCount="22">
  <cacheSource type="worksheet">
    <worksheetSource ref="A15:T37" sheet="ICE-EPM"/>
  </cacheSource>
  <cacheFields count="20">
    <cacheField name="Trade Date" numFmtId="0">
      <sharedItems count="1">
        <s v="Apr-23-01"/>
      </sharedItems>
    </cacheField>
    <cacheField name="Deal ID" numFmtId="0">
      <sharedItems containsSemiMixedTypes="0" containsString="0" containsNumber="1" containsInteger="1" minValue="107962178" maxValue="970327290" count="22">
        <n v="119914354"/>
        <n v="145617321"/>
        <n v="146996013"/>
        <n v="145812995"/>
        <n v="489377730"/>
        <n v="181801620"/>
        <n v="556661447"/>
        <n v="683236990"/>
        <n v="113159815"/>
        <n v="199691144"/>
        <n v="190493163"/>
        <n v="134001162"/>
        <n v="781708620"/>
        <n v="970327290"/>
        <n v="456185760"/>
        <n v="306676620"/>
        <n v="108407686"/>
        <n v="126313825"/>
        <n v="107962178"/>
        <n v="853255120"/>
        <n v="137919854"/>
        <n v="25774411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s v="Firm-LD Off-Peak"/>
        <m u="1"/>
      </sharedItems>
    </cacheField>
    <cacheField name="Hub" numFmtId="0">
      <sharedItems count="4">
        <s v="TVA"/>
        <s v="Cin"/>
        <s v="Ent"/>
        <s v="NP-15 Off-Peak"/>
      </sharedItems>
    </cacheField>
    <cacheField name="Strip" numFmtId="0">
      <sharedItems containsDate="1" containsMixedTypes="1" minDate="2001-05-01T00:00:00" maxDate="2001-05-02T00:00:00" count="4">
        <s v="Next Day"/>
        <s v="Bal Week"/>
        <d v="2001-05-01T00:00:00"/>
        <s v="Next Week"/>
      </sharedItems>
    </cacheField>
    <cacheField name="START" numFmtId="0">
      <sharedItems count="4">
        <s v="Apr-24-01"/>
        <s v="Apr-25-01"/>
        <s v="May-01-01"/>
        <s v="Apr-30-01"/>
      </sharedItems>
    </cacheField>
    <cacheField name="END" numFmtId="0">
      <sharedItems count="4">
        <s v="Apr-24-01"/>
        <s v="Apr-27-01"/>
        <s v="May-31-01"/>
        <s v="May-04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Aquila Energy Marketing Corp"/>
        <s v="Reliant Energy Services, Inc."/>
        <s v="Morgan Stanley Capital Group, Inc."/>
      </sharedItems>
    </cacheField>
    <cacheField name="Price" numFmtId="0">
      <sharedItems containsSemiMixedTypes="0" containsString="0" containsNumber="1" minValue="35" maxValue="217" count="15">
        <n v="44"/>
        <n v="43"/>
        <n v="51.25"/>
        <n v="54.5"/>
        <n v="41"/>
        <n v="54"/>
        <n v="53.5"/>
        <n v="53"/>
        <n v="39"/>
        <n v="53.25"/>
        <n v="61"/>
        <n v="37"/>
        <n v="35"/>
        <n v="53.8"/>
        <n v="217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5">
        <n v="800"/>
        <n v="2400"/>
        <n v="17600"/>
        <n v="4000"/>
        <n v="8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Carson , M"/>
        <s v="Dorland , C"/>
        <s v="Richter, J"/>
        <s v="Fischer, M" u="1"/>
        <s v="Herndon, R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5.36817465278" createdVersion="1" recordCount="6">
  <cacheSource type="worksheet">
    <worksheetSource ref="A15:T21" sheet="ICE-ENA"/>
  </cacheSource>
  <cacheFields count="20">
    <cacheField name="Trade Date" numFmtId="0">
      <sharedItems count="1">
        <s v="Apr-23-01"/>
      </sharedItems>
    </cacheField>
    <cacheField name="Deal ID" numFmtId="0">
      <sharedItems containsSemiMixedTypes="0" containsString="0" containsNumber="1" containsInteger="1" minValue="123926774" maxValue="942211769" count="6">
        <n v="140734247"/>
        <n v="791145622"/>
        <n v="123926774"/>
        <n v="140041111"/>
        <n v="146285971"/>
        <n v="942211769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7">
        <s v="NG Fin, FP for LD1"/>
        <s v="NG Fin BS, LD1 for IF"/>
        <s v="NG Firm Phys, ID, GDD"/>
        <s v="Firm-LD Peak" u="1"/>
        <m u="1"/>
        <s v="NG Fin BS, LD1 for GDM" u="1"/>
        <s v="NG Fin Sw Swap, IF for GDD" u="1"/>
      </sharedItems>
    </cacheField>
    <cacheField name="Hub" numFmtId="0">
      <sharedItems count="6">
        <s v="Henry"/>
        <s v="CNG-SP"/>
        <s v="Tenn-5L"/>
        <s v="TET ELA"/>
        <s v="Tenn-8L"/>
        <s v="TET WLA"/>
      </sharedItems>
    </cacheField>
    <cacheField name="Strip" numFmtId="0">
      <sharedItems containsDate="1" containsMixedTypes="1" minDate="2001-05-01T00:00:00" maxDate="2001-05-02T00:00:00" count="2">
        <s v="Cal 02"/>
        <d v="2001-05-01T00:00:00"/>
      </sharedItems>
    </cacheField>
    <cacheField name="START" numFmtId="0">
      <sharedItems count="2">
        <s v="Jan-01-02"/>
        <s v="May-01-01"/>
      </sharedItems>
    </cacheField>
    <cacheField name="END" numFmtId="0">
      <sharedItems count="2">
        <s v="Dec-31-02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Duke Energy Trading and Marketing LLC"/>
        <s v="Aquila Risk Management Corp."/>
        <s v="AEP Energy Services, Inc."/>
      </sharedItems>
    </cacheField>
    <cacheField name="Price" numFmtId="0">
      <sharedItems containsSemiMixedTypes="0" containsString="0" containsNumber="1" minValue="-2.5000000000000001E-3" maxValue="4.93" count="4">
        <n v="4.93"/>
        <n v="0.32750000000000001"/>
        <n v="-2.5000000000000001E-3"/>
        <n v="0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30000" count="3">
        <n v="2500"/>
        <n v="10000"/>
        <n v="3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930000" count="3">
        <n v="912500"/>
        <n v="310000"/>
        <n v="930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11">
        <s v="Arnold, J"/>
        <s v="Mckay, B"/>
        <s v="Quigley, D"/>
        <s v="Carson , M" u="1"/>
        <s v="Dorland , C" u="1"/>
        <s v="Fischer, M" u="1"/>
        <s v="Herndon, R" u="1"/>
        <s v="Motley, M" u="1"/>
        <m u="1"/>
        <s v="Crandall, S" u="1"/>
        <s v="Storey, 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3"/>
    <x v="0"/>
    <x v="0"/>
    <x v="0"/>
    <x v="3"/>
  </r>
  <r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4"/>
    <x v="0"/>
    <x v="0"/>
    <x v="2"/>
    <x v="4"/>
  </r>
  <r>
    <x v="2"/>
    <x v="0"/>
    <x v="0"/>
    <x v="0"/>
    <x v="0"/>
    <x v="0"/>
    <x v="2"/>
    <x v="1"/>
    <x v="0"/>
    <x v="0"/>
    <x v="0"/>
    <x v="2"/>
    <x v="0"/>
    <x v="0"/>
    <x v="0"/>
    <x v="0"/>
    <x v="0"/>
    <x v="0"/>
    <x v="0"/>
    <x v="0"/>
    <x v="5"/>
    <x v="0"/>
    <x v="0"/>
    <x v="3"/>
    <x v="5"/>
  </r>
  <r>
    <x v="2"/>
    <x v="0"/>
    <x v="0"/>
    <x v="0"/>
    <x v="0"/>
    <x v="0"/>
    <x v="2"/>
    <x v="1"/>
    <x v="0"/>
    <x v="0"/>
    <x v="0"/>
    <x v="3"/>
    <x v="0"/>
    <x v="0"/>
    <x v="0"/>
    <x v="0"/>
    <x v="0"/>
    <x v="0"/>
    <x v="0"/>
    <x v="0"/>
    <x v="6"/>
    <x v="1"/>
    <x v="0"/>
    <x v="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2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3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4"/>
    <x v="0"/>
    <x v="1"/>
    <x v="0"/>
    <x v="1"/>
    <x v="2"/>
    <x v="2"/>
    <x v="2"/>
    <x v="0"/>
    <x v="0"/>
    <x v="0"/>
    <x v="1"/>
    <x v="2"/>
    <x v="0"/>
    <x v="0"/>
    <x v="0"/>
    <x v="2"/>
    <x v="0"/>
    <x v="1"/>
  </r>
  <r>
    <x v="0"/>
    <x v="5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6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7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8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x v="9"/>
    <x v="0"/>
    <x v="1"/>
    <x v="0"/>
    <x v="1"/>
    <x v="3"/>
    <x v="3"/>
    <x v="3"/>
    <x v="0"/>
    <x v="0"/>
    <x v="0"/>
    <x v="0"/>
    <x v="3"/>
    <x v="0"/>
    <x v="0"/>
    <x v="0"/>
    <x v="3"/>
    <x v="0"/>
    <x v="1"/>
  </r>
  <r>
    <x v="0"/>
    <x v="10"/>
    <x v="0"/>
    <x v="0"/>
    <x v="0"/>
    <x v="0"/>
    <x v="0"/>
    <x v="0"/>
    <x v="0"/>
    <x v="0"/>
    <x v="0"/>
    <x v="0"/>
    <x v="0"/>
    <x v="4"/>
    <x v="0"/>
    <x v="0"/>
    <x v="0"/>
    <x v="0"/>
    <x v="0"/>
    <x v="0"/>
  </r>
  <r>
    <x v="0"/>
    <x v="11"/>
    <x v="0"/>
    <x v="0"/>
    <x v="0"/>
    <x v="1"/>
    <x v="3"/>
    <x v="3"/>
    <x v="3"/>
    <x v="0"/>
    <x v="0"/>
    <x v="0"/>
    <x v="1"/>
    <x v="5"/>
    <x v="0"/>
    <x v="0"/>
    <x v="0"/>
    <x v="3"/>
    <x v="0"/>
    <x v="1"/>
  </r>
  <r>
    <x v="0"/>
    <x v="12"/>
    <x v="0"/>
    <x v="0"/>
    <x v="0"/>
    <x v="1"/>
    <x v="3"/>
    <x v="3"/>
    <x v="3"/>
    <x v="0"/>
    <x v="0"/>
    <x v="0"/>
    <x v="0"/>
    <x v="6"/>
    <x v="0"/>
    <x v="0"/>
    <x v="0"/>
    <x v="3"/>
    <x v="0"/>
    <x v="1"/>
  </r>
  <r>
    <x v="0"/>
    <x v="13"/>
    <x v="0"/>
    <x v="0"/>
    <x v="0"/>
    <x v="1"/>
    <x v="3"/>
    <x v="3"/>
    <x v="3"/>
    <x v="0"/>
    <x v="0"/>
    <x v="0"/>
    <x v="2"/>
    <x v="7"/>
    <x v="0"/>
    <x v="0"/>
    <x v="0"/>
    <x v="3"/>
    <x v="0"/>
    <x v="1"/>
  </r>
  <r>
    <x v="0"/>
    <x v="14"/>
    <x v="0"/>
    <x v="0"/>
    <x v="0"/>
    <x v="1"/>
    <x v="0"/>
    <x v="0"/>
    <x v="0"/>
    <x v="0"/>
    <x v="0"/>
    <x v="0"/>
    <x v="0"/>
    <x v="8"/>
    <x v="0"/>
    <x v="0"/>
    <x v="0"/>
    <x v="0"/>
    <x v="0"/>
    <x v="1"/>
  </r>
  <r>
    <x v="0"/>
    <x v="15"/>
    <x v="0"/>
    <x v="0"/>
    <x v="0"/>
    <x v="1"/>
    <x v="3"/>
    <x v="3"/>
    <x v="3"/>
    <x v="0"/>
    <x v="0"/>
    <x v="0"/>
    <x v="0"/>
    <x v="9"/>
    <x v="0"/>
    <x v="0"/>
    <x v="0"/>
    <x v="3"/>
    <x v="0"/>
    <x v="1"/>
  </r>
  <r>
    <x v="0"/>
    <x v="16"/>
    <x v="0"/>
    <x v="1"/>
    <x v="0"/>
    <x v="2"/>
    <x v="3"/>
    <x v="3"/>
    <x v="3"/>
    <x v="0"/>
    <x v="0"/>
    <x v="0"/>
    <x v="0"/>
    <x v="10"/>
    <x v="0"/>
    <x v="0"/>
    <x v="0"/>
    <x v="3"/>
    <x v="0"/>
    <x v="0"/>
  </r>
  <r>
    <x v="0"/>
    <x v="17"/>
    <x v="0"/>
    <x v="0"/>
    <x v="0"/>
    <x v="1"/>
    <x v="0"/>
    <x v="0"/>
    <x v="0"/>
    <x v="0"/>
    <x v="0"/>
    <x v="0"/>
    <x v="0"/>
    <x v="11"/>
    <x v="0"/>
    <x v="0"/>
    <x v="0"/>
    <x v="0"/>
    <x v="0"/>
    <x v="1"/>
  </r>
  <r>
    <x v="0"/>
    <x v="18"/>
    <x v="0"/>
    <x v="0"/>
    <x v="0"/>
    <x v="1"/>
    <x v="0"/>
    <x v="0"/>
    <x v="0"/>
    <x v="0"/>
    <x v="0"/>
    <x v="0"/>
    <x v="0"/>
    <x v="12"/>
    <x v="0"/>
    <x v="0"/>
    <x v="0"/>
    <x v="0"/>
    <x v="0"/>
    <x v="1"/>
  </r>
  <r>
    <x v="0"/>
    <x v="19"/>
    <x v="0"/>
    <x v="1"/>
    <x v="0"/>
    <x v="1"/>
    <x v="2"/>
    <x v="2"/>
    <x v="2"/>
    <x v="0"/>
    <x v="0"/>
    <x v="0"/>
    <x v="1"/>
    <x v="6"/>
    <x v="0"/>
    <x v="0"/>
    <x v="0"/>
    <x v="2"/>
    <x v="0"/>
    <x v="1"/>
  </r>
  <r>
    <x v="0"/>
    <x v="20"/>
    <x v="0"/>
    <x v="1"/>
    <x v="0"/>
    <x v="1"/>
    <x v="2"/>
    <x v="2"/>
    <x v="2"/>
    <x v="0"/>
    <x v="0"/>
    <x v="0"/>
    <x v="0"/>
    <x v="13"/>
    <x v="0"/>
    <x v="0"/>
    <x v="0"/>
    <x v="2"/>
    <x v="0"/>
    <x v="1"/>
  </r>
  <r>
    <x v="0"/>
    <x v="21"/>
    <x v="0"/>
    <x v="1"/>
    <x v="1"/>
    <x v="3"/>
    <x v="2"/>
    <x v="2"/>
    <x v="2"/>
    <x v="0"/>
    <x v="0"/>
    <x v="0"/>
    <x v="3"/>
    <x v="14"/>
    <x v="0"/>
    <x v="1"/>
    <x v="0"/>
    <x v="4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2"/>
    <x v="2"/>
    <x v="1"/>
    <x v="1"/>
    <x v="1"/>
    <x v="0"/>
    <x v="0"/>
    <x v="0"/>
    <x v="2"/>
    <x v="2"/>
    <x v="0"/>
    <x v="2"/>
    <x v="0"/>
    <x v="2"/>
    <x v="0"/>
    <x v="2"/>
  </r>
  <r>
    <x v="0"/>
    <x v="3"/>
    <x v="0"/>
    <x v="1"/>
    <x v="2"/>
    <x v="3"/>
    <x v="1"/>
    <x v="1"/>
    <x v="1"/>
    <x v="0"/>
    <x v="0"/>
    <x v="0"/>
    <x v="2"/>
    <x v="2"/>
    <x v="0"/>
    <x v="2"/>
    <x v="0"/>
    <x v="2"/>
    <x v="0"/>
    <x v="2"/>
  </r>
  <r>
    <x v="0"/>
    <x v="4"/>
    <x v="0"/>
    <x v="1"/>
    <x v="2"/>
    <x v="4"/>
    <x v="1"/>
    <x v="1"/>
    <x v="1"/>
    <x v="0"/>
    <x v="0"/>
    <x v="0"/>
    <x v="2"/>
    <x v="2"/>
    <x v="0"/>
    <x v="2"/>
    <x v="0"/>
    <x v="2"/>
    <x v="0"/>
    <x v="2"/>
  </r>
  <r>
    <x v="0"/>
    <x v="5"/>
    <x v="0"/>
    <x v="1"/>
    <x v="2"/>
    <x v="5"/>
    <x v="1"/>
    <x v="1"/>
    <x v="1"/>
    <x v="0"/>
    <x v="0"/>
    <x v="0"/>
    <x v="2"/>
    <x v="3"/>
    <x v="0"/>
    <x v="2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2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0"/>
        <item x="1"/>
        <item m="1" x="3"/>
        <item m="1" x="4"/>
        <item m="1" x="5"/>
        <item m="1" x="6"/>
        <item m="1" x="7"/>
        <item x="2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7"/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3"/>
        <item m="1" x="4"/>
        <item x="0"/>
        <item m="1" x="5"/>
        <item x="1"/>
        <item m="1" x="6"/>
        <item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11">
        <item m="1" x="3"/>
        <item m="1" x="4"/>
        <item m="1" x="5"/>
        <item m="1" x="6"/>
        <item m="1" x="7"/>
        <item m="1" x="8"/>
        <item m="1" x="9"/>
        <item x="0"/>
        <item m="1" x="10"/>
        <item x="1"/>
        <item x="2"/>
      </items>
    </pivotField>
  </pivotFields>
  <rowFields count="3">
    <field x="19"/>
    <field x="4"/>
    <field x="18"/>
  </rowFields>
  <rowItems count="4">
    <i>
      <x v="7"/>
      <x v="2"/>
      <x v="2"/>
    </i>
    <i>
      <x v="9"/>
      <x v="4"/>
      <x v="2"/>
    </i>
    <i>
      <x v="10"/>
      <x v="6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m="1" x="1"/>
        <item m="1" x="2"/>
        <item x="0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8" count="1">
            <x v="0"/>
          </reference>
        </references>
      </pivotArea>
    </format>
    <format dxfId="8">
      <pivotArea field="8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3"/>
        <item x="2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1"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7">
      <pivotArea dataOnly="0" outline="0" fieldPosition="0">
        <references count="1">
          <reference field="4294967294" count="0"/>
        </references>
      </pivotArea>
    </format>
    <format dxfId="26">
      <pivotArea field="0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2">
      <pivotArea outline="0" fieldPosition="0"/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grandRow="1" outline="0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5" count="1">
            <x v="0"/>
          </reference>
        </references>
      </pivotArea>
    </format>
    <format dxfId="32">
      <pivotArea field="5" type="button" dataOnly="0" labelOnly="1" outline="0" axis="axisRow" fieldPosition="0"/>
    </format>
    <format dxfId="31">
      <pivotArea field="0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23926774&amp;dt=Apr-10-01" TargetMode="External"/><Relationship Id="rId2" Type="http://schemas.openxmlformats.org/officeDocument/2006/relationships/hyperlink" Target="https://www.intcx.com/ReportServlet/any.class?operation=confirm&amp;dealID=791145622&amp;dt=Apr-23-01" TargetMode="External"/><Relationship Id="rId1" Type="http://schemas.openxmlformats.org/officeDocument/2006/relationships/hyperlink" Target="https://www.intcx.com/ReportServlet/any.class?operation=confirm&amp;dealID=140734247&amp;dt=Apr-23-01" TargetMode="External"/><Relationship Id="rId6" Type="http://schemas.openxmlformats.org/officeDocument/2006/relationships/hyperlink" Target="https://www.intcx.com/ReportServlet/any.class?operation=confirm&amp;dealID=942211769&amp;dt=Apr-10-01" TargetMode="External"/><Relationship Id="rId5" Type="http://schemas.openxmlformats.org/officeDocument/2006/relationships/hyperlink" Target="https://www.intcx.com/ReportServlet/any.class?operation=confirm&amp;dealID=146285971&amp;dt=Apr-10-01" TargetMode="External"/><Relationship Id="rId4" Type="http://schemas.openxmlformats.org/officeDocument/2006/relationships/hyperlink" Target="https://www.intcx.com/ReportServlet/any.class?operation=confirm&amp;dealID=140041111&amp;dt=Apr-10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683236990&amp;dt=Apr-23-01" TargetMode="External"/><Relationship Id="rId13" Type="http://schemas.openxmlformats.org/officeDocument/2006/relationships/hyperlink" Target="https://www.intcx.com/ReportServlet/any.class?operation=confirm&amp;dealID=781708620&amp;dt=Apr-23-01" TargetMode="External"/><Relationship Id="rId18" Type="http://schemas.openxmlformats.org/officeDocument/2006/relationships/hyperlink" Target="https://www.intcx.com/ReportServlet/any.class?operation=confirm&amp;dealID=126313825&amp;dt=Apr-23-01" TargetMode="External"/><Relationship Id="rId3" Type="http://schemas.openxmlformats.org/officeDocument/2006/relationships/hyperlink" Target="https://www.intcx.com/ReportServlet/any.class?operation=confirm&amp;dealID=146996013&amp;dt=Apr-23-01" TargetMode="External"/><Relationship Id="rId21" Type="http://schemas.openxmlformats.org/officeDocument/2006/relationships/hyperlink" Target="https://www.intcx.com/ReportServlet/any.class?operation=confirm&amp;dealID=137919854&amp;dt=Apr-23-01" TargetMode="External"/><Relationship Id="rId7" Type="http://schemas.openxmlformats.org/officeDocument/2006/relationships/hyperlink" Target="https://www.intcx.com/ReportServlet/any.class?operation=confirm&amp;dealID=556661447&amp;dt=Apr-23-01" TargetMode="External"/><Relationship Id="rId12" Type="http://schemas.openxmlformats.org/officeDocument/2006/relationships/hyperlink" Target="https://www.intcx.com/ReportServlet/any.class?operation=confirm&amp;dealID=134001162&amp;dt=Apr-23-01" TargetMode="External"/><Relationship Id="rId17" Type="http://schemas.openxmlformats.org/officeDocument/2006/relationships/hyperlink" Target="https://www.intcx.com/ReportServlet/any.class?operation=confirm&amp;dealID=108407686&amp;dt=Apr-23-01" TargetMode="External"/><Relationship Id="rId2" Type="http://schemas.openxmlformats.org/officeDocument/2006/relationships/hyperlink" Target="https://www.intcx.com/ReportServlet/any.class?operation=confirm&amp;dealID=145617321&amp;dt=Apr-23-01" TargetMode="External"/><Relationship Id="rId16" Type="http://schemas.openxmlformats.org/officeDocument/2006/relationships/hyperlink" Target="https://www.intcx.com/ReportServlet/any.class?operation=confirm&amp;dealID=306676620&amp;dt=Apr-23-01" TargetMode="External"/><Relationship Id="rId20" Type="http://schemas.openxmlformats.org/officeDocument/2006/relationships/hyperlink" Target="https://www.intcx.com/ReportServlet/any.class?operation=confirm&amp;dealID=853255120&amp;dt=Apr-23-01" TargetMode="External"/><Relationship Id="rId1" Type="http://schemas.openxmlformats.org/officeDocument/2006/relationships/hyperlink" Target="https://www.intcx.com/ReportServlet/any.class?operation=confirm&amp;dealID=119914354&amp;dt=Apr-23-01" TargetMode="External"/><Relationship Id="rId6" Type="http://schemas.openxmlformats.org/officeDocument/2006/relationships/hyperlink" Target="https://www.intcx.com/ReportServlet/any.class?operation=confirm&amp;dealID=181801620&amp;dt=Apr-23-01" TargetMode="External"/><Relationship Id="rId11" Type="http://schemas.openxmlformats.org/officeDocument/2006/relationships/hyperlink" Target="https://www.intcx.com/ReportServlet/any.class?operation=confirm&amp;dealID=190493163&amp;dt=Apr-23-01" TargetMode="External"/><Relationship Id="rId5" Type="http://schemas.openxmlformats.org/officeDocument/2006/relationships/hyperlink" Target="https://www.intcx.com/ReportServlet/any.class?operation=confirm&amp;dealID=489377730&amp;dt=Apr-23-01" TargetMode="External"/><Relationship Id="rId15" Type="http://schemas.openxmlformats.org/officeDocument/2006/relationships/hyperlink" Target="https://www.intcx.com/ReportServlet/any.class?operation=confirm&amp;dealID=456185760&amp;dt=Apr-23-01" TargetMode="External"/><Relationship Id="rId10" Type="http://schemas.openxmlformats.org/officeDocument/2006/relationships/hyperlink" Target="https://www.intcx.com/ReportServlet/any.class?operation=confirm&amp;dealID=199691144&amp;dt=Apr-23-01" TargetMode="External"/><Relationship Id="rId19" Type="http://schemas.openxmlformats.org/officeDocument/2006/relationships/hyperlink" Target="https://www.intcx.com/ReportServlet/any.class?operation=confirm&amp;dealID=107962178&amp;dt=Apr-23-01" TargetMode="External"/><Relationship Id="rId4" Type="http://schemas.openxmlformats.org/officeDocument/2006/relationships/hyperlink" Target="https://www.intcx.com/ReportServlet/any.class?operation=confirm&amp;dealID=145812995&amp;dt=Apr-23-01" TargetMode="External"/><Relationship Id="rId9" Type="http://schemas.openxmlformats.org/officeDocument/2006/relationships/hyperlink" Target="https://www.intcx.com/ReportServlet/any.class?operation=confirm&amp;dealID=113159815&amp;dt=Apr-23-01" TargetMode="External"/><Relationship Id="rId14" Type="http://schemas.openxmlformats.org/officeDocument/2006/relationships/hyperlink" Target="https://www.intcx.com/ReportServlet/any.class?operation=confirm&amp;dealID=970327290&amp;dt=Apr-23-01" TargetMode="External"/><Relationship Id="rId22" Type="http://schemas.openxmlformats.org/officeDocument/2006/relationships/hyperlink" Target="https://www.intcx.com/ReportServlet/any.class?operation=confirm&amp;dealID=257744111&amp;dt=Apr-23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A3" sqref="A3"/>
    </sheetView>
  </sheetViews>
  <sheetFormatPr defaultRowHeight="13.2" x14ac:dyDescent="0.25"/>
  <cols>
    <col min="2" max="2" width="23.33203125" customWidth="1"/>
    <col min="3" max="3" width="12.109375" customWidth="1"/>
    <col min="4" max="4" width="3.5546875" customWidth="1"/>
    <col min="5" max="5" width="11.109375" customWidth="1"/>
    <col min="6" max="6" width="22.6640625" bestFit="1" customWidth="1"/>
    <col min="7" max="7" width="6.6640625" customWidth="1"/>
    <col min="8" max="8" width="10.88671875" bestFit="1" customWidth="1"/>
  </cols>
  <sheetData>
    <row r="1" spans="2:8" ht="13.8" thickBot="1" x14ac:dyDescent="0.3">
      <c r="B1" s="146">
        <v>37004</v>
      </c>
      <c r="C1" s="147"/>
      <c r="D1" s="148"/>
      <c r="E1" s="148"/>
      <c r="F1" s="148"/>
      <c r="G1" s="148"/>
      <c r="H1" s="149"/>
    </row>
    <row r="2" spans="2:8" ht="13.8" thickBot="1" x14ac:dyDescent="0.3">
      <c r="B2" s="51"/>
      <c r="C2" s="51"/>
      <c r="D2" s="51"/>
      <c r="E2" s="51"/>
      <c r="F2" s="51"/>
      <c r="G2" s="51"/>
      <c r="H2" s="51"/>
    </row>
    <row r="3" spans="2:8" ht="13.8" thickBot="1" x14ac:dyDescent="0.3">
      <c r="B3" s="171" t="s">
        <v>286</v>
      </c>
      <c r="C3" s="172"/>
      <c r="D3" s="125"/>
      <c r="E3" s="176" t="s">
        <v>280</v>
      </c>
      <c r="F3" s="177"/>
      <c r="G3" s="177"/>
      <c r="H3" s="178"/>
    </row>
    <row r="4" spans="2:8" ht="13.8" thickBot="1" x14ac:dyDescent="0.3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5">
      <c r="B5" s="140" t="s">
        <v>268</v>
      </c>
      <c r="C5" s="141">
        <f>'ICE-Power'!H1</f>
        <v>5221400</v>
      </c>
      <c r="D5" s="128"/>
      <c r="E5" s="142" t="s">
        <v>84</v>
      </c>
      <c r="F5" s="143" t="s">
        <v>19</v>
      </c>
      <c r="G5" s="144">
        <f>'ICE-EPM'!B6</f>
        <v>22</v>
      </c>
      <c r="H5" s="145">
        <f>'ICE-EPM'!C6</f>
        <v>102600</v>
      </c>
    </row>
    <row r="6" spans="2:8" x14ac:dyDescent="0.25">
      <c r="B6" s="126" t="s">
        <v>269</v>
      </c>
      <c r="C6" s="127">
        <f>SUM(C7:C8)</f>
        <v>81477500</v>
      </c>
      <c r="D6" s="125"/>
      <c r="E6" s="129" t="s">
        <v>83</v>
      </c>
      <c r="F6" s="130" t="s">
        <v>279</v>
      </c>
      <c r="G6" s="131">
        <f>'ICE-ENA'!B6</f>
        <v>6</v>
      </c>
      <c r="H6" s="132">
        <f>'ICE-ENA'!C6</f>
        <v>4942500</v>
      </c>
    </row>
    <row r="7" spans="2:8" x14ac:dyDescent="0.25">
      <c r="B7" s="133" t="s">
        <v>266</v>
      </c>
      <c r="C7" s="127">
        <f>'ICE-Physical Gas'!H1</f>
        <v>8845000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3">
      <c r="B8" s="134" t="s">
        <v>267</v>
      </c>
      <c r="C8" s="135">
        <f>'ICE-Financial Gas'!H1</f>
        <v>72632500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8" thickBot="1" x14ac:dyDescent="0.3">
      <c r="B9" s="117"/>
      <c r="C9" s="2"/>
      <c r="D9" s="125"/>
      <c r="E9" s="125"/>
      <c r="F9" s="125"/>
      <c r="G9" s="125"/>
      <c r="H9" s="125"/>
    </row>
    <row r="10" spans="2:8" ht="13.8" thickBot="1" x14ac:dyDescent="0.3">
      <c r="B10" s="125"/>
      <c r="C10" s="125"/>
      <c r="D10" s="125"/>
      <c r="E10" s="173" t="s">
        <v>284</v>
      </c>
      <c r="F10" s="174"/>
      <c r="G10" s="174"/>
      <c r="H10" s="175"/>
    </row>
    <row r="11" spans="2:8" ht="13.8" thickBot="1" x14ac:dyDescent="0.3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5">
      <c r="B12" s="125"/>
      <c r="C12" s="125"/>
      <c r="D12" s="125"/>
      <c r="E12" s="142" t="s">
        <v>84</v>
      </c>
      <c r="F12" s="143" t="s">
        <v>19</v>
      </c>
      <c r="G12" s="144">
        <f>'DD-EPM'!B6</f>
        <v>1</v>
      </c>
      <c r="H12" s="145">
        <f>'DD-EPM'!C6</f>
        <v>800</v>
      </c>
    </row>
    <row r="13" spans="2:8" x14ac:dyDescent="0.25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5">
      <c r="B14" s="125"/>
      <c r="C14" s="125"/>
      <c r="D14" s="125"/>
      <c r="E14" s="129" t="s">
        <v>83</v>
      </c>
      <c r="F14" s="130" t="s">
        <v>291</v>
      </c>
      <c r="G14" s="131">
        <f>'DD-ENA'!B7</f>
        <v>7</v>
      </c>
      <c r="H14" s="132">
        <f>'DD-ENA'!C7</f>
        <v>35000</v>
      </c>
    </row>
    <row r="15" spans="2:8" x14ac:dyDescent="0.25">
      <c r="B15" s="125"/>
      <c r="C15" s="125"/>
      <c r="D15" s="125"/>
      <c r="E15" s="129" t="s">
        <v>83</v>
      </c>
      <c r="F15" s="130" t="s">
        <v>285</v>
      </c>
      <c r="G15" s="131">
        <f>'DD-ENA'!B6</f>
        <v>0</v>
      </c>
      <c r="H15" s="132">
        <f>'DD-ENA'!C6</f>
        <v>0</v>
      </c>
    </row>
    <row r="16" spans="2:8" ht="16.5" customHeight="1" thickBot="1" x14ac:dyDescent="0.3">
      <c r="B16" s="125"/>
      <c r="C16" s="125"/>
      <c r="D16" s="125"/>
      <c r="E16" s="136" t="s">
        <v>85</v>
      </c>
      <c r="F16" s="137" t="s">
        <v>292</v>
      </c>
      <c r="G16" s="138">
        <f>'DD-EGL'!B6</f>
        <v>0</v>
      </c>
      <c r="H16" s="139">
        <f>'DD-EGL'!C6</f>
        <v>0</v>
      </c>
    </row>
    <row r="19" spans="2:6" x14ac:dyDescent="0.25">
      <c r="F19" s="8"/>
    </row>
    <row r="20" spans="2:6" x14ac:dyDescent="0.25">
      <c r="F20" s="8"/>
    </row>
    <row r="23" spans="2:6" x14ac:dyDescent="0.25">
      <c r="B23" s="114"/>
      <c r="C23" s="116"/>
      <c r="D23" s="115"/>
    </row>
    <row r="24" spans="2:6" x14ac:dyDescent="0.25">
      <c r="B24" s="114"/>
      <c r="C24" s="116"/>
      <c r="D24" s="115"/>
      <c r="E24" s="115"/>
    </row>
    <row r="25" spans="2:6" x14ac:dyDescent="0.25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O1"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9" t="s">
        <v>232</v>
      </c>
    </row>
    <row r="2" spans="1:25" x14ac:dyDescent="0.25">
      <c r="A2" s="100" t="s">
        <v>48</v>
      </c>
    </row>
    <row r="3" spans="1:25" x14ac:dyDescent="0.25">
      <c r="A3" s="99">
        <f>'E-Mail'!$B$1</f>
        <v>37004</v>
      </c>
    </row>
    <row r="4" spans="1:25" x14ac:dyDescent="0.25">
      <c r="A4" s="100"/>
    </row>
    <row r="5" spans="1:25" ht="13.8" thickBot="1" x14ac:dyDescent="0.3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5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5">
      <c r="A7" s="17" t="s">
        <v>61</v>
      </c>
      <c r="B7" s="21">
        <f>COUNTIF($F$10:$F$5000,A7)</f>
        <v>7</v>
      </c>
      <c r="C7" s="21">
        <f>SUMIF($F$10:$F$5001,A7,$C$10:$C$5001)</f>
        <v>35000</v>
      </c>
    </row>
    <row r="8" spans="1:25" x14ac:dyDescent="0.25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8" thickBot="1" x14ac:dyDescent="0.3"/>
    <row r="10" spans="1:25" ht="27" thickBot="1" x14ac:dyDescent="0.3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x14ac:dyDescent="0.25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5000</v>
      </c>
      <c r="D11" s="76" t="s">
        <v>362</v>
      </c>
      <c r="E11" s="76" t="s">
        <v>363</v>
      </c>
      <c r="F11" s="76" t="s">
        <v>61</v>
      </c>
      <c r="G11" s="76" t="s">
        <v>62</v>
      </c>
      <c r="H11" s="76" t="s">
        <v>415</v>
      </c>
      <c r="I11" s="76" t="s">
        <v>364</v>
      </c>
      <c r="J11" s="76" t="s">
        <v>365</v>
      </c>
      <c r="K11" s="76" t="s">
        <v>366</v>
      </c>
      <c r="L11" s="76" t="s">
        <v>397</v>
      </c>
      <c r="M11" s="76" t="s">
        <v>367</v>
      </c>
      <c r="N11" s="76"/>
      <c r="O11" s="76" t="s">
        <v>398</v>
      </c>
      <c r="P11" s="80">
        <v>37005</v>
      </c>
      <c r="Q11" s="80">
        <v>37005</v>
      </c>
      <c r="R11" s="76"/>
      <c r="S11" s="76"/>
      <c r="T11" s="77">
        <v>37004</v>
      </c>
      <c r="U11" s="76" t="s">
        <v>664</v>
      </c>
      <c r="V11" s="76" t="s">
        <v>399</v>
      </c>
      <c r="W11" s="76">
        <v>5000</v>
      </c>
      <c r="X11" s="76">
        <v>5</v>
      </c>
      <c r="Y11" s="76">
        <v>25752</v>
      </c>
    </row>
    <row r="12" spans="1:25" x14ac:dyDescent="0.25">
      <c r="A12" s="31" t="str">
        <f t="shared" si="0"/>
        <v>Chris Germany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5000</v>
      </c>
      <c r="D12" s="78" t="s">
        <v>362</v>
      </c>
      <c r="E12" s="78" t="s">
        <v>363</v>
      </c>
      <c r="F12" s="78" t="s">
        <v>61</v>
      </c>
      <c r="G12" s="78" t="s">
        <v>62</v>
      </c>
      <c r="H12" s="78" t="s">
        <v>415</v>
      </c>
      <c r="I12" s="78" t="s">
        <v>364</v>
      </c>
      <c r="J12" s="78" t="s">
        <v>365</v>
      </c>
      <c r="K12" s="78" t="s">
        <v>366</v>
      </c>
      <c r="L12" s="78" t="s">
        <v>397</v>
      </c>
      <c r="M12" s="78" t="s">
        <v>367</v>
      </c>
      <c r="N12" s="78"/>
      <c r="O12" s="78" t="s">
        <v>398</v>
      </c>
      <c r="P12" s="81">
        <v>37005</v>
      </c>
      <c r="Q12" s="81">
        <v>37005</v>
      </c>
      <c r="R12" s="78"/>
      <c r="S12" s="78"/>
      <c r="T12" s="79">
        <v>37004</v>
      </c>
      <c r="U12" s="78" t="s">
        <v>665</v>
      </c>
      <c r="V12" s="78" t="s">
        <v>399</v>
      </c>
      <c r="W12" s="78">
        <v>5000</v>
      </c>
      <c r="X12" s="78">
        <v>5</v>
      </c>
      <c r="Y12" s="78">
        <v>25764</v>
      </c>
    </row>
    <row r="13" spans="1:25" x14ac:dyDescent="0.25">
      <c r="A13" s="31" t="str">
        <f t="shared" si="0"/>
        <v>Chris Germany</v>
      </c>
      <c r="B13" s="30">
        <f t="shared" si="1"/>
        <v>1</v>
      </c>
      <c r="C13" s="31">
        <f t="shared" si="2"/>
        <v>5000</v>
      </c>
      <c r="D13" s="76" t="s">
        <v>362</v>
      </c>
      <c r="E13" s="76" t="s">
        <v>363</v>
      </c>
      <c r="F13" s="76" t="s">
        <v>61</v>
      </c>
      <c r="G13" s="76" t="s">
        <v>62</v>
      </c>
      <c r="H13" s="76" t="s">
        <v>415</v>
      </c>
      <c r="I13" s="76" t="s">
        <v>364</v>
      </c>
      <c r="J13" s="76" t="s">
        <v>365</v>
      </c>
      <c r="K13" s="76" t="s">
        <v>366</v>
      </c>
      <c r="L13" s="76" t="s">
        <v>397</v>
      </c>
      <c r="M13" s="76" t="s">
        <v>367</v>
      </c>
      <c r="N13" s="76"/>
      <c r="O13" s="76" t="s">
        <v>398</v>
      </c>
      <c r="P13" s="80">
        <v>37005</v>
      </c>
      <c r="Q13" s="80">
        <v>37005</v>
      </c>
      <c r="R13" s="76"/>
      <c r="S13" s="76"/>
      <c r="T13" s="77">
        <v>37004</v>
      </c>
      <c r="U13" s="76" t="s">
        <v>666</v>
      </c>
      <c r="V13" s="76" t="s">
        <v>399</v>
      </c>
      <c r="W13" s="76">
        <v>5000</v>
      </c>
      <c r="X13" s="76">
        <v>5.0049999999999999</v>
      </c>
      <c r="Y13" s="76">
        <v>25779</v>
      </c>
    </row>
    <row r="14" spans="1:25" x14ac:dyDescent="0.25">
      <c r="A14" s="31" t="str">
        <f t="shared" si="0"/>
        <v>Dan Junek</v>
      </c>
      <c r="B14" s="30">
        <f t="shared" si="1"/>
        <v>1</v>
      </c>
      <c r="C14" s="31">
        <f t="shared" si="2"/>
        <v>5000</v>
      </c>
      <c r="D14" s="78" t="s">
        <v>362</v>
      </c>
      <c r="E14" s="78" t="s">
        <v>363</v>
      </c>
      <c r="F14" s="78" t="s">
        <v>61</v>
      </c>
      <c r="G14" s="78" t="s">
        <v>65</v>
      </c>
      <c r="H14" s="78" t="s">
        <v>415</v>
      </c>
      <c r="I14" s="78" t="s">
        <v>364</v>
      </c>
      <c r="J14" s="78" t="s">
        <v>365</v>
      </c>
      <c r="K14" s="78" t="s">
        <v>366</v>
      </c>
      <c r="L14" s="78" t="s">
        <v>667</v>
      </c>
      <c r="M14" s="78" t="s">
        <v>367</v>
      </c>
      <c r="N14" s="78"/>
      <c r="O14" s="78" t="s">
        <v>398</v>
      </c>
      <c r="P14" s="81">
        <v>37005</v>
      </c>
      <c r="Q14" s="81">
        <v>37005</v>
      </c>
      <c r="R14" s="78"/>
      <c r="S14" s="78"/>
      <c r="T14" s="79">
        <v>37004</v>
      </c>
      <c r="U14" s="78" t="s">
        <v>668</v>
      </c>
      <c r="V14" s="78" t="s">
        <v>399</v>
      </c>
      <c r="W14" s="78">
        <v>5000</v>
      </c>
      <c r="X14" s="78">
        <v>5</v>
      </c>
      <c r="Y14" s="78">
        <v>25755</v>
      </c>
    </row>
    <row r="15" spans="1:25" x14ac:dyDescent="0.25">
      <c r="A15" s="31" t="str">
        <f t="shared" si="0"/>
        <v>Dan Junek</v>
      </c>
      <c r="B15" s="30">
        <f t="shared" si="1"/>
        <v>1</v>
      </c>
      <c r="C15" s="31">
        <f t="shared" si="2"/>
        <v>5000</v>
      </c>
      <c r="D15" s="76" t="s">
        <v>362</v>
      </c>
      <c r="E15" s="76" t="s">
        <v>363</v>
      </c>
      <c r="F15" s="76" t="s">
        <v>61</v>
      </c>
      <c r="G15" s="76" t="s">
        <v>65</v>
      </c>
      <c r="H15" s="76" t="s">
        <v>415</v>
      </c>
      <c r="I15" s="76" t="s">
        <v>364</v>
      </c>
      <c r="J15" s="76" t="s">
        <v>365</v>
      </c>
      <c r="K15" s="76" t="s">
        <v>366</v>
      </c>
      <c r="L15" s="76" t="s">
        <v>667</v>
      </c>
      <c r="M15" s="76" t="s">
        <v>367</v>
      </c>
      <c r="N15" s="76"/>
      <c r="O15" s="76" t="s">
        <v>398</v>
      </c>
      <c r="P15" s="80">
        <v>37005</v>
      </c>
      <c r="Q15" s="80">
        <v>37005</v>
      </c>
      <c r="R15" s="76"/>
      <c r="S15" s="76"/>
      <c r="T15" s="77">
        <v>37004</v>
      </c>
      <c r="U15" s="76" t="s">
        <v>669</v>
      </c>
      <c r="V15" s="76" t="s">
        <v>399</v>
      </c>
      <c r="W15" s="76">
        <v>5000</v>
      </c>
      <c r="X15" s="76">
        <v>5.01</v>
      </c>
      <c r="Y15" s="76">
        <v>25771</v>
      </c>
    </row>
    <row r="16" spans="1:25" x14ac:dyDescent="0.25">
      <c r="A16" s="31" t="str">
        <f t="shared" si="0"/>
        <v>Kelli Stevens</v>
      </c>
      <c r="B16" s="30">
        <f t="shared" si="1"/>
        <v>1</v>
      </c>
      <c r="C16" s="31">
        <f t="shared" si="2"/>
        <v>5000</v>
      </c>
      <c r="D16" s="78" t="s">
        <v>362</v>
      </c>
      <c r="E16" s="78" t="s">
        <v>363</v>
      </c>
      <c r="F16" s="78" t="s">
        <v>61</v>
      </c>
      <c r="G16" s="78" t="s">
        <v>69</v>
      </c>
      <c r="H16" s="78" t="s">
        <v>670</v>
      </c>
      <c r="I16" s="78" t="s">
        <v>364</v>
      </c>
      <c r="J16" s="78" t="s">
        <v>365</v>
      </c>
      <c r="K16" s="78" t="s">
        <v>366</v>
      </c>
      <c r="L16" s="78" t="s">
        <v>671</v>
      </c>
      <c r="M16" s="78" t="s">
        <v>367</v>
      </c>
      <c r="N16" s="78"/>
      <c r="O16" s="78" t="s">
        <v>398</v>
      </c>
      <c r="P16" s="81">
        <v>37005</v>
      </c>
      <c r="Q16" s="81">
        <v>37005</v>
      </c>
      <c r="R16" s="78"/>
      <c r="S16" s="78"/>
      <c r="T16" s="79">
        <v>37004</v>
      </c>
      <c r="U16" s="78" t="s">
        <v>672</v>
      </c>
      <c r="V16" s="78" t="s">
        <v>399</v>
      </c>
      <c r="W16" s="78">
        <v>5000</v>
      </c>
      <c r="X16" s="78">
        <v>4.9400000000000004</v>
      </c>
      <c r="Y16" s="78">
        <v>25739</v>
      </c>
    </row>
    <row r="17" spans="1:25" x14ac:dyDescent="0.25">
      <c r="A17" s="31" t="str">
        <f t="shared" si="0"/>
        <v>Kelli Stevens</v>
      </c>
      <c r="B17" s="30">
        <f t="shared" si="1"/>
        <v>1</v>
      </c>
      <c r="C17" s="31">
        <f t="shared" si="2"/>
        <v>5000</v>
      </c>
      <c r="D17" s="76" t="s">
        <v>362</v>
      </c>
      <c r="E17" s="76" t="s">
        <v>363</v>
      </c>
      <c r="F17" s="76" t="s">
        <v>61</v>
      </c>
      <c r="G17" s="76" t="s">
        <v>69</v>
      </c>
      <c r="H17" s="76" t="s">
        <v>670</v>
      </c>
      <c r="I17" s="76" t="s">
        <v>364</v>
      </c>
      <c r="J17" s="76" t="s">
        <v>365</v>
      </c>
      <c r="K17" s="76" t="s">
        <v>366</v>
      </c>
      <c r="L17" s="76" t="s">
        <v>673</v>
      </c>
      <c r="M17" s="76" t="s">
        <v>367</v>
      </c>
      <c r="N17" s="76"/>
      <c r="O17" s="76" t="s">
        <v>398</v>
      </c>
      <c r="P17" s="80">
        <v>37005</v>
      </c>
      <c r="Q17" s="80">
        <v>37005</v>
      </c>
      <c r="R17" s="76"/>
      <c r="S17" s="76"/>
      <c r="T17" s="77">
        <v>37004</v>
      </c>
      <c r="U17" s="76" t="s">
        <v>674</v>
      </c>
      <c r="V17" s="76" t="s">
        <v>388</v>
      </c>
      <c r="W17" s="76">
        <v>5000</v>
      </c>
      <c r="X17" s="76">
        <v>5</v>
      </c>
      <c r="Y17" s="76">
        <v>25786</v>
      </c>
    </row>
    <row r="18" spans="1:25" x14ac:dyDescent="0.25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5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5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5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5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5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5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5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5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5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5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5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5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5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5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5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5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topLeftCell="S1"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232</v>
      </c>
    </row>
    <row r="2" spans="1:28" x14ac:dyDescent="0.25">
      <c r="A2" s="100" t="s">
        <v>52</v>
      </c>
    </row>
    <row r="3" spans="1:28" x14ac:dyDescent="0.25">
      <c r="A3" s="99">
        <f>'E-Mail'!$B$1</f>
        <v>37004</v>
      </c>
    </row>
    <row r="4" spans="1:28" x14ac:dyDescent="0.25">
      <c r="A4" s="100"/>
    </row>
    <row r="5" spans="1:28" ht="13.8" thickBot="1" x14ac:dyDescent="0.3">
      <c r="A5" s="20" t="s">
        <v>56</v>
      </c>
      <c r="B5" s="20" t="s">
        <v>55</v>
      </c>
      <c r="C5" s="20" t="s">
        <v>8</v>
      </c>
    </row>
    <row r="6" spans="1:28" x14ac:dyDescent="0.25">
      <c r="A6" s="17" t="s">
        <v>59</v>
      </c>
      <c r="B6" s="21">
        <f>COUNTIF($I$9:$I$4993,A6)</f>
        <v>1</v>
      </c>
      <c r="C6" s="21">
        <f>SUMIF($I$9:$I$4994,A6,$E$9:$E$4994)</f>
        <v>800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x14ac:dyDescent="0.25">
      <c r="A10" s="41" t="str">
        <f t="shared" ref="A10:A33" si="0">VLOOKUP(J10,DDEPM_USERS,2,FALSE)</f>
        <v>Mike Carson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36800</v>
      </c>
      <c r="G10" s="76" t="s">
        <v>362</v>
      </c>
      <c r="H10" s="76" t="s">
        <v>368</v>
      </c>
      <c r="I10" s="76" t="s">
        <v>59</v>
      </c>
      <c r="J10" s="76" t="s">
        <v>75</v>
      </c>
      <c r="K10" s="76" t="s">
        <v>675</v>
      </c>
      <c r="L10" s="76" t="s">
        <v>369</v>
      </c>
      <c r="M10" s="76" t="s">
        <v>365</v>
      </c>
      <c r="N10" s="76" t="s">
        <v>366</v>
      </c>
      <c r="O10" s="76" t="s">
        <v>676</v>
      </c>
      <c r="P10" s="76" t="s">
        <v>367</v>
      </c>
      <c r="Q10" s="76"/>
      <c r="R10" s="76" t="s">
        <v>400</v>
      </c>
      <c r="S10" s="80">
        <v>37005</v>
      </c>
      <c r="T10" s="80">
        <v>37005</v>
      </c>
      <c r="U10" s="76" t="s">
        <v>370</v>
      </c>
      <c r="V10" s="76"/>
      <c r="W10" s="77">
        <v>37004</v>
      </c>
      <c r="X10" s="76" t="s">
        <v>677</v>
      </c>
      <c r="Y10" s="76" t="s">
        <v>388</v>
      </c>
      <c r="Z10" s="76">
        <v>50</v>
      </c>
      <c r="AA10" s="76">
        <v>46</v>
      </c>
      <c r="AB10" s="76">
        <v>25646</v>
      </c>
    </row>
    <row r="11" spans="1:28" x14ac:dyDescent="0.25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81"/>
      <c r="T11" s="81"/>
      <c r="U11" s="78"/>
      <c r="V11" s="78"/>
      <c r="W11" s="79"/>
      <c r="X11" s="78"/>
      <c r="Y11" s="78"/>
      <c r="Z11" s="78"/>
      <c r="AA11" s="78"/>
      <c r="AB11" s="78"/>
    </row>
    <row r="12" spans="1:28" x14ac:dyDescent="0.25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5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5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5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5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5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5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5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5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5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5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5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5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5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5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5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5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5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232</v>
      </c>
      <c r="B1" s="51"/>
      <c r="C1" s="51"/>
    </row>
    <row r="2" spans="1:25" x14ac:dyDescent="0.25">
      <c r="A2" s="100" t="s">
        <v>233</v>
      </c>
      <c r="B2" s="51"/>
      <c r="C2" s="51"/>
    </row>
    <row r="3" spans="1:25" x14ac:dyDescent="0.25">
      <c r="A3" s="99">
        <f>'E-Mail'!$B$1</f>
        <v>37004</v>
      </c>
      <c r="B3" s="51"/>
      <c r="C3" s="51"/>
    </row>
    <row r="4" spans="1:25" x14ac:dyDescent="0.25">
      <c r="A4" s="100"/>
      <c r="B4" s="51"/>
      <c r="C4" s="51"/>
    </row>
    <row r="5" spans="1:25" ht="13.8" thickBot="1" x14ac:dyDescent="0.3">
      <c r="A5" s="20" t="s">
        <v>56</v>
      </c>
      <c r="B5" s="20" t="s">
        <v>55</v>
      </c>
      <c r="C5" s="20" t="s">
        <v>8</v>
      </c>
    </row>
    <row r="6" spans="1:25" x14ac:dyDescent="0.25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5">
      <c r="A7" s="17"/>
      <c r="B7" s="21"/>
      <c r="C7" s="21"/>
    </row>
    <row r="8" spans="1:25" ht="14.4" thickBot="1" x14ac:dyDescent="0.3">
      <c r="B8" s="51"/>
      <c r="C8" s="51"/>
      <c r="D8" s="121" t="str">
        <f>IF(B6=0,"No Activity","")</f>
        <v>No Activity</v>
      </c>
    </row>
    <row r="9" spans="1:25" ht="13.8" thickBot="1" x14ac:dyDescent="0.3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5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5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8" customWidth="1"/>
    <col min="4" max="4" width="17.6640625" customWidth="1"/>
    <col min="5" max="5" width="38" customWidth="1"/>
    <col min="6" max="6" width="1.6640625" style="48" customWidth="1"/>
    <col min="7" max="7" width="17.6640625" bestFit="1" customWidth="1"/>
    <col min="8" max="8" width="23.109375" customWidth="1"/>
  </cols>
  <sheetData>
    <row r="1" spans="1:8" ht="17.399999999999999" x14ac:dyDescent="0.3">
      <c r="A1" s="50" t="s">
        <v>229</v>
      </c>
    </row>
    <row r="2" spans="1:8" ht="15.6" x14ac:dyDescent="0.3">
      <c r="A2" s="49" t="s">
        <v>230</v>
      </c>
    </row>
    <row r="4" spans="1:8" ht="15.6" x14ac:dyDescent="0.3">
      <c r="A4" s="18" t="s">
        <v>83</v>
      </c>
      <c r="D4" s="18" t="s">
        <v>84</v>
      </c>
      <c r="G4" s="18" t="s">
        <v>85</v>
      </c>
    </row>
    <row r="5" spans="1:8" x14ac:dyDescent="0.25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5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5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5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5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5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5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5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5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5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5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5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5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5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5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5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5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5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5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5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5">
      <c r="A25" s="33" t="s">
        <v>121</v>
      </c>
      <c r="B25" s="32" t="s">
        <v>122</v>
      </c>
    </row>
    <row r="26" spans="1:5" x14ac:dyDescent="0.25">
      <c r="A26" s="27" t="s">
        <v>123</v>
      </c>
      <c r="B26" s="26" t="s">
        <v>124</v>
      </c>
    </row>
    <row r="27" spans="1:5" x14ac:dyDescent="0.25">
      <c r="A27" s="33" t="s">
        <v>125</v>
      </c>
      <c r="B27" s="32" t="s">
        <v>126</v>
      </c>
    </row>
    <row r="28" spans="1:5" x14ac:dyDescent="0.25">
      <c r="A28" s="27" t="s">
        <v>127</v>
      </c>
      <c r="B28" s="26" t="s">
        <v>128</v>
      </c>
    </row>
    <row r="29" spans="1:5" x14ac:dyDescent="0.25">
      <c r="A29" s="33" t="s">
        <v>65</v>
      </c>
      <c r="B29" s="32" t="s">
        <v>129</v>
      </c>
    </row>
    <row r="30" spans="1:5" x14ac:dyDescent="0.25">
      <c r="A30" s="27" t="s">
        <v>130</v>
      </c>
      <c r="B30" s="26" t="s">
        <v>131</v>
      </c>
    </row>
    <row r="31" spans="1:5" x14ac:dyDescent="0.25">
      <c r="A31" s="33" t="s">
        <v>66</v>
      </c>
      <c r="B31" s="32" t="s">
        <v>132</v>
      </c>
    </row>
    <row r="32" spans="1:5" x14ac:dyDescent="0.25">
      <c r="A32" s="27" t="s">
        <v>133</v>
      </c>
      <c r="B32" s="26" t="s">
        <v>134</v>
      </c>
    </row>
    <row r="33" spans="1:2" x14ac:dyDescent="0.25">
      <c r="A33" s="33" t="s">
        <v>135</v>
      </c>
      <c r="B33" s="32" t="s">
        <v>136</v>
      </c>
    </row>
    <row r="34" spans="1:2" x14ac:dyDescent="0.25">
      <c r="A34" s="27" t="s">
        <v>137</v>
      </c>
      <c r="B34" s="26" t="s">
        <v>138</v>
      </c>
    </row>
    <row r="35" spans="1:2" x14ac:dyDescent="0.25">
      <c r="A35" s="33" t="s">
        <v>139</v>
      </c>
      <c r="B35" s="32" t="s">
        <v>140</v>
      </c>
    </row>
    <row r="36" spans="1:2" x14ac:dyDescent="0.25">
      <c r="A36" s="27" t="s">
        <v>67</v>
      </c>
      <c r="B36" s="26" t="s">
        <v>141</v>
      </c>
    </row>
    <row r="37" spans="1:2" x14ac:dyDescent="0.25">
      <c r="A37" s="33" t="s">
        <v>68</v>
      </c>
      <c r="B37" s="32" t="s">
        <v>142</v>
      </c>
    </row>
    <row r="38" spans="1:2" x14ac:dyDescent="0.25">
      <c r="A38" s="27" t="s">
        <v>69</v>
      </c>
      <c r="B38" s="26" t="s">
        <v>143</v>
      </c>
    </row>
    <row r="39" spans="1:2" x14ac:dyDescent="0.25">
      <c r="A39" s="33" t="s">
        <v>144</v>
      </c>
      <c r="B39" s="32" t="s">
        <v>145</v>
      </c>
    </row>
    <row r="40" spans="1:2" x14ac:dyDescent="0.25">
      <c r="A40" s="27" t="s">
        <v>146</v>
      </c>
      <c r="B40" s="26" t="s">
        <v>147</v>
      </c>
    </row>
    <row r="41" spans="1:2" x14ac:dyDescent="0.25">
      <c r="A41" s="33" t="s">
        <v>148</v>
      </c>
      <c r="B41" s="32" t="s">
        <v>149</v>
      </c>
    </row>
    <row r="42" spans="1:2" x14ac:dyDescent="0.25">
      <c r="A42" s="27" t="s">
        <v>150</v>
      </c>
      <c r="B42" s="26" t="s">
        <v>120</v>
      </c>
    </row>
    <row r="43" spans="1:2" x14ac:dyDescent="0.25">
      <c r="A43" s="33" t="s">
        <v>151</v>
      </c>
      <c r="B43" s="32" t="s">
        <v>152</v>
      </c>
    </row>
    <row r="44" spans="1:2" x14ac:dyDescent="0.25">
      <c r="A44" s="27" t="s">
        <v>153</v>
      </c>
      <c r="B44" s="26" t="s">
        <v>154</v>
      </c>
    </row>
    <row r="45" spans="1:2" x14ac:dyDescent="0.25">
      <c r="A45" s="33" t="s">
        <v>155</v>
      </c>
      <c r="B45" s="32" t="s">
        <v>156</v>
      </c>
    </row>
    <row r="46" spans="1:2" x14ac:dyDescent="0.25">
      <c r="A46" s="27" t="s">
        <v>157</v>
      </c>
      <c r="B46" s="26" t="s">
        <v>124</v>
      </c>
    </row>
    <row r="47" spans="1:2" x14ac:dyDescent="0.25">
      <c r="A47" s="33" t="s">
        <v>158</v>
      </c>
      <c r="B47" s="32" t="s">
        <v>159</v>
      </c>
    </row>
    <row r="48" spans="1:2" x14ac:dyDescent="0.25">
      <c r="A48" s="27" t="s">
        <v>160</v>
      </c>
      <c r="B48" s="26" t="s">
        <v>159</v>
      </c>
    </row>
    <row r="49" spans="1:2" x14ac:dyDescent="0.25">
      <c r="A49" s="33" t="s">
        <v>161</v>
      </c>
      <c r="B49" s="32" t="s">
        <v>126</v>
      </c>
    </row>
    <row r="50" spans="1:2" x14ac:dyDescent="0.25">
      <c r="A50" s="27" t="s">
        <v>162</v>
      </c>
      <c r="B50" s="26" t="s">
        <v>163</v>
      </c>
    </row>
    <row r="51" spans="1:2" x14ac:dyDescent="0.25">
      <c r="A51" s="33" t="s">
        <v>164</v>
      </c>
      <c r="B51" s="32" t="s">
        <v>165</v>
      </c>
    </row>
    <row r="52" spans="1:2" x14ac:dyDescent="0.25">
      <c r="A52" s="27" t="s">
        <v>166</v>
      </c>
      <c r="B52" s="26" t="s">
        <v>167</v>
      </c>
    </row>
    <row r="53" spans="1:2" x14ac:dyDescent="0.25">
      <c r="A53" s="33" t="s">
        <v>168</v>
      </c>
      <c r="B53" s="32" t="s">
        <v>169</v>
      </c>
    </row>
    <row r="54" spans="1:2" x14ac:dyDescent="0.25">
      <c r="A54" s="27" t="s">
        <v>170</v>
      </c>
      <c r="B54" s="26" t="s">
        <v>171</v>
      </c>
    </row>
    <row r="55" spans="1:2" x14ac:dyDescent="0.25">
      <c r="A55" s="33" t="s">
        <v>172</v>
      </c>
      <c r="B55" s="32" t="s">
        <v>173</v>
      </c>
    </row>
    <row r="56" spans="1:2" x14ac:dyDescent="0.25">
      <c r="A56" s="27" t="s">
        <v>174</v>
      </c>
      <c r="B56" s="26" t="s">
        <v>175</v>
      </c>
    </row>
    <row r="57" spans="1:2" x14ac:dyDescent="0.25">
      <c r="A57" s="33" t="s">
        <v>176</v>
      </c>
      <c r="B57" s="32" t="s">
        <v>177</v>
      </c>
    </row>
    <row r="58" spans="1:2" x14ac:dyDescent="0.25">
      <c r="A58" s="27" t="s">
        <v>178</v>
      </c>
      <c r="B58" s="26" t="s">
        <v>179</v>
      </c>
    </row>
    <row r="59" spans="1:2" x14ac:dyDescent="0.25">
      <c r="A59" s="33" t="s">
        <v>180</v>
      </c>
      <c r="B59" s="32" t="s">
        <v>181</v>
      </c>
    </row>
    <row r="60" spans="1:2" x14ac:dyDescent="0.25">
      <c r="A60" s="27" t="s">
        <v>60</v>
      </c>
      <c r="B60" s="26" t="s">
        <v>182</v>
      </c>
    </row>
    <row r="61" spans="1:2" x14ac:dyDescent="0.25">
      <c r="A61" s="33" t="s">
        <v>183</v>
      </c>
      <c r="B61" s="32" t="s">
        <v>184</v>
      </c>
    </row>
    <row r="62" spans="1:2" x14ac:dyDescent="0.25">
      <c r="A62" s="27" t="s">
        <v>185</v>
      </c>
      <c r="B62" s="26" t="s">
        <v>186</v>
      </c>
    </row>
    <row r="63" spans="1:2" x14ac:dyDescent="0.25">
      <c r="A63" s="33" t="s">
        <v>187</v>
      </c>
      <c r="B63" s="32" t="s">
        <v>134</v>
      </c>
    </row>
    <row r="64" spans="1:2" x14ac:dyDescent="0.25">
      <c r="A64" s="27" t="s">
        <v>188</v>
      </c>
      <c r="B64" s="26" t="s">
        <v>189</v>
      </c>
    </row>
    <row r="65" spans="1:2" x14ac:dyDescent="0.25">
      <c r="A65" s="33" t="s">
        <v>190</v>
      </c>
      <c r="B65" s="32" t="s">
        <v>191</v>
      </c>
    </row>
    <row r="66" spans="1:2" x14ac:dyDescent="0.25">
      <c r="A66" s="27" t="s">
        <v>192</v>
      </c>
      <c r="B66" s="26" t="s">
        <v>193</v>
      </c>
    </row>
    <row r="67" spans="1:2" x14ac:dyDescent="0.25">
      <c r="A67" s="33" t="s">
        <v>194</v>
      </c>
      <c r="B67" s="32" t="s">
        <v>195</v>
      </c>
    </row>
    <row r="68" spans="1:2" x14ac:dyDescent="0.25">
      <c r="A68" s="27" t="s">
        <v>196</v>
      </c>
      <c r="B68" s="26" t="s">
        <v>197</v>
      </c>
    </row>
    <row r="69" spans="1:2" x14ac:dyDescent="0.25">
      <c r="A69" s="33" t="s">
        <v>198</v>
      </c>
      <c r="B69" s="32" t="s">
        <v>199</v>
      </c>
    </row>
    <row r="70" spans="1:2" x14ac:dyDescent="0.25">
      <c r="A70" s="27" t="s">
        <v>200</v>
      </c>
      <c r="B70" s="26" t="s">
        <v>201</v>
      </c>
    </row>
    <row r="71" spans="1:2" x14ac:dyDescent="0.25">
      <c r="A71" s="33" t="s">
        <v>202</v>
      </c>
      <c r="B71" s="32" t="s">
        <v>203</v>
      </c>
    </row>
    <row r="72" spans="1:2" x14ac:dyDescent="0.25">
      <c r="A72" s="27" t="s">
        <v>204</v>
      </c>
      <c r="B72" s="26" t="s">
        <v>205</v>
      </c>
    </row>
    <row r="73" spans="1:2" x14ac:dyDescent="0.25">
      <c r="A73" s="33" t="s">
        <v>206</v>
      </c>
      <c r="B73" s="32" t="s">
        <v>207</v>
      </c>
    </row>
    <row r="74" spans="1:2" x14ac:dyDescent="0.25">
      <c r="A74" s="27" t="s">
        <v>208</v>
      </c>
      <c r="B74" s="26" t="s">
        <v>209</v>
      </c>
    </row>
    <row r="75" spans="1:2" x14ac:dyDescent="0.25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H11" sqref="H11"/>
    </sheetView>
  </sheetViews>
  <sheetFormatPr defaultRowHeight="13.2" x14ac:dyDescent="0.25"/>
  <cols>
    <col min="1" max="1" width="15" customWidth="1"/>
    <col min="2" max="2" width="25.5546875" bestFit="1" customWidth="1"/>
    <col min="3" max="3" width="10.6640625" customWidth="1"/>
    <col min="4" max="4" width="11.6640625" bestFit="1" customWidth="1"/>
    <col min="5" max="5" width="9.33203125" customWidth="1"/>
    <col min="6" max="6" width="3.554687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0" t="s">
        <v>239</v>
      </c>
    </row>
    <row r="2" spans="1:19" x14ac:dyDescent="0.25">
      <c r="A2" s="17" t="s">
        <v>271</v>
      </c>
    </row>
    <row r="3" spans="1:19" x14ac:dyDescent="0.25">
      <c r="A3" s="17" t="s">
        <v>272</v>
      </c>
    </row>
    <row r="4" spans="1:19" x14ac:dyDescent="0.25">
      <c r="A4" s="99">
        <f>'E-Mail'!B1</f>
        <v>37004</v>
      </c>
      <c r="D4" s="120"/>
      <c r="J4" s="120"/>
    </row>
    <row r="5" spans="1:19" ht="13.8" thickBot="1" x14ac:dyDescent="0.3">
      <c r="A5" s="17"/>
    </row>
    <row r="6" spans="1:19" ht="16.2" thickBot="1" x14ac:dyDescent="0.35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8" thickBot="1" x14ac:dyDescent="0.3">
      <c r="A7" s="102" t="s">
        <v>273</v>
      </c>
      <c r="B7" s="161">
        <f>'E-Mail'!C6</f>
        <v>81477500</v>
      </c>
      <c r="C7" s="179" t="s">
        <v>290</v>
      </c>
      <c r="D7" s="180"/>
      <c r="E7" s="104">
        <f>VLOOKUP("Grand Total",$A$9:$E$23,5,FALSE)/B7</f>
        <v>6.066091865852536E-2</v>
      </c>
      <c r="F7" s="167"/>
      <c r="G7" s="162" t="s">
        <v>274</v>
      </c>
      <c r="H7" s="103">
        <f>'E-Mail'!C5</f>
        <v>5221400</v>
      </c>
      <c r="I7" s="35"/>
      <c r="J7" s="6" t="s">
        <v>290</v>
      </c>
      <c r="K7" s="104">
        <f>VLOOKUP("Grand Total",$G$9:$K$23,5,FALSE)/H7</f>
        <v>1.9649902325046924E-2</v>
      </c>
      <c r="M7" s="102"/>
      <c r="N7" s="103"/>
      <c r="O7" s="35"/>
      <c r="P7" s="6"/>
      <c r="Q7" s="104"/>
    </row>
    <row r="8" spans="1:19" x14ac:dyDescent="0.25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5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5">
      <c r="A10" s="10" t="s">
        <v>410</v>
      </c>
      <c r="B10" s="10" t="s">
        <v>351</v>
      </c>
      <c r="C10" s="10" t="s">
        <v>16</v>
      </c>
      <c r="D10" s="13">
        <v>1</v>
      </c>
      <c r="E10" s="15">
        <v>912500</v>
      </c>
      <c r="F10" s="157"/>
      <c r="G10" s="10" t="s">
        <v>411</v>
      </c>
      <c r="H10" s="10" t="s">
        <v>10</v>
      </c>
      <c r="I10" s="10" t="s">
        <v>13</v>
      </c>
      <c r="J10" s="13">
        <v>5</v>
      </c>
      <c r="K10" s="15">
        <v>7200</v>
      </c>
    </row>
    <row r="11" spans="1:19" x14ac:dyDescent="0.25">
      <c r="A11" s="10" t="s">
        <v>440</v>
      </c>
      <c r="B11" s="10" t="s">
        <v>346</v>
      </c>
      <c r="C11" s="10" t="s">
        <v>16</v>
      </c>
      <c r="D11" s="13">
        <v>1</v>
      </c>
      <c r="E11" s="15">
        <v>310000</v>
      </c>
      <c r="F11" s="157"/>
      <c r="G11" s="10" t="s">
        <v>361</v>
      </c>
      <c r="H11" s="10" t="s">
        <v>10</v>
      </c>
      <c r="I11" s="10" t="s">
        <v>13</v>
      </c>
      <c r="J11" s="13">
        <v>16</v>
      </c>
      <c r="K11" s="15">
        <v>87200</v>
      </c>
    </row>
    <row r="12" spans="1:19" x14ac:dyDescent="0.25">
      <c r="A12" s="10" t="s">
        <v>656</v>
      </c>
      <c r="B12" s="10" t="s">
        <v>341</v>
      </c>
      <c r="C12" s="10" t="s">
        <v>16</v>
      </c>
      <c r="D12" s="13">
        <v>4</v>
      </c>
      <c r="E12" s="15">
        <v>3720000</v>
      </c>
      <c r="F12" s="157"/>
      <c r="G12" s="10" t="s">
        <v>663</v>
      </c>
      <c r="H12" s="10" t="s">
        <v>302</v>
      </c>
      <c r="I12" s="10" t="s">
        <v>13</v>
      </c>
      <c r="J12" s="13">
        <v>1</v>
      </c>
      <c r="K12" s="15">
        <v>8200</v>
      </c>
    </row>
    <row r="13" spans="1:19" x14ac:dyDescent="0.25">
      <c r="A13" s="11" t="s">
        <v>45</v>
      </c>
      <c r="B13" s="12"/>
      <c r="C13" s="12"/>
      <c r="D13" s="14">
        <v>6</v>
      </c>
      <c r="E13" s="16">
        <v>4942500</v>
      </c>
      <c r="F13" s="157"/>
      <c r="G13" s="11" t="s">
        <v>45</v>
      </c>
      <c r="H13" s="12"/>
      <c r="I13" s="12"/>
      <c r="J13" s="14">
        <v>22</v>
      </c>
      <c r="K13" s="16">
        <v>102600</v>
      </c>
    </row>
    <row r="14" spans="1:19" x14ac:dyDescent="0.25">
      <c r="F14" s="157"/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4" zoomScale="85" workbookViewId="0">
      <selection activeCell="F12" sqref="F12"/>
    </sheetView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0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50" t="s">
        <v>240</v>
      </c>
    </row>
    <row r="2" spans="1:14" x14ac:dyDescent="0.25">
      <c r="A2" s="17" t="s">
        <v>271</v>
      </c>
    </row>
    <row r="3" spans="1:14" x14ac:dyDescent="0.25">
      <c r="A3" s="17" t="s">
        <v>272</v>
      </c>
    </row>
    <row r="4" spans="1:14" x14ac:dyDescent="0.25">
      <c r="A4" s="99">
        <f>'E-Mail'!B1</f>
        <v>37004</v>
      </c>
    </row>
    <row r="5" spans="1:14" x14ac:dyDescent="0.25">
      <c r="A5" s="17"/>
    </row>
    <row r="6" spans="1:14" ht="13.8" x14ac:dyDescent="0.25">
      <c r="A6" s="101" t="s">
        <v>275</v>
      </c>
    </row>
    <row r="7" spans="1:14" ht="13.8" thickBot="1" x14ac:dyDescent="0.3">
      <c r="A7" s="17"/>
    </row>
    <row r="8" spans="1:14" ht="16.2" thickBot="1" x14ac:dyDescent="0.35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5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5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5">
      <c r="A11" s="10" t="s">
        <v>61</v>
      </c>
      <c r="B11" s="10" t="s">
        <v>112</v>
      </c>
      <c r="C11" s="13">
        <v>3</v>
      </c>
      <c r="D11" s="15">
        <v>15000</v>
      </c>
      <c r="F11" s="156" t="s">
        <v>59</v>
      </c>
      <c r="G11" s="10" t="s">
        <v>179</v>
      </c>
      <c r="H11" s="52">
        <v>1</v>
      </c>
      <c r="I11" s="15">
        <v>800</v>
      </c>
      <c r="J11" s="93"/>
      <c r="K11" s="10" t="s">
        <v>446</v>
      </c>
      <c r="L11" s="10" t="s">
        <v>54</v>
      </c>
      <c r="M11" s="13">
        <v>1</v>
      </c>
      <c r="N11" s="15">
        <v>0</v>
      </c>
    </row>
    <row r="12" spans="1:14" x14ac:dyDescent="0.25">
      <c r="A12" s="160"/>
      <c r="B12" s="168" t="s">
        <v>129</v>
      </c>
      <c r="C12" s="169">
        <v>2</v>
      </c>
      <c r="D12" s="170">
        <v>10000</v>
      </c>
      <c r="F12" s="154" t="s">
        <v>372</v>
      </c>
      <c r="G12" s="155"/>
      <c r="H12" s="85">
        <v>1</v>
      </c>
      <c r="I12" s="84">
        <v>800</v>
      </c>
      <c r="J12" s="93"/>
      <c r="K12" s="10" t="s">
        <v>447</v>
      </c>
      <c r="L12" s="109"/>
      <c r="M12" s="83">
        <v>1</v>
      </c>
      <c r="N12" s="84">
        <v>0</v>
      </c>
    </row>
    <row r="13" spans="1:14" x14ac:dyDescent="0.25">
      <c r="A13" s="160"/>
      <c r="B13" s="168" t="s">
        <v>143</v>
      </c>
      <c r="C13" s="169">
        <v>2</v>
      </c>
      <c r="D13" s="170">
        <v>10000</v>
      </c>
      <c r="F13" s="86" t="s">
        <v>45</v>
      </c>
      <c r="G13" s="87"/>
      <c r="H13" s="88">
        <v>1</v>
      </c>
      <c r="I13" s="89">
        <v>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5">
      <c r="A14" s="154" t="s">
        <v>371</v>
      </c>
      <c r="B14" s="155"/>
      <c r="C14" s="83">
        <v>7</v>
      </c>
      <c r="D14" s="84">
        <v>35000</v>
      </c>
      <c r="J14" s="91"/>
    </row>
    <row r="15" spans="1:14" x14ac:dyDescent="0.25">
      <c r="A15" s="11" t="s">
        <v>45</v>
      </c>
      <c r="B15" s="12"/>
      <c r="C15" s="14">
        <v>7</v>
      </c>
      <c r="D15" s="16">
        <v>35000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="85" workbookViewId="0">
      <selection activeCell="A3" sqref="A3"/>
    </sheetView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8" t="s">
        <v>242</v>
      </c>
      <c r="B1" s="3"/>
      <c r="F1" s="4"/>
      <c r="G1" s="5" t="s">
        <v>18</v>
      </c>
      <c r="H1" s="1">
        <f>SUM(H11:H984)</f>
        <v>5221400</v>
      </c>
    </row>
    <row r="2" spans="1:9" ht="15.6" x14ac:dyDescent="0.3">
      <c r="A2" s="18" t="s">
        <v>19</v>
      </c>
      <c r="B2" s="3"/>
      <c r="F2" s="4"/>
      <c r="G2" s="61"/>
      <c r="H2" s="63"/>
    </row>
    <row r="3" spans="1:9" x14ac:dyDescent="0.25">
      <c r="A3" s="99">
        <f>'E-Mail'!$B$1</f>
        <v>37004</v>
      </c>
      <c r="B3" s="3"/>
      <c r="F3" s="4"/>
      <c r="G3" s="61"/>
      <c r="H3" s="63"/>
    </row>
    <row r="5" spans="1:9" s="53" customFormat="1" ht="9.75" customHeight="1" x14ac:dyDescent="0.25">
      <c r="A5" s="54" t="s">
        <v>448</v>
      </c>
      <c r="B5"/>
      <c r="C5"/>
      <c r="D5"/>
      <c r="E5"/>
      <c r="F5"/>
      <c r="G5"/>
      <c r="H5"/>
      <c r="I5"/>
    </row>
    <row r="6" spans="1:9" s="53" customFormat="1" ht="9.75" customHeight="1" x14ac:dyDescent="0.25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5">
      <c r="A7" s="54" t="s">
        <v>449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5">
      <c r="A9" s="186" t="s">
        <v>0</v>
      </c>
      <c r="B9" s="186" t="s">
        <v>1</v>
      </c>
      <c r="C9" s="181" t="s">
        <v>2</v>
      </c>
      <c r="D9" s="181" t="s">
        <v>3</v>
      </c>
      <c r="E9" s="55" t="s">
        <v>4</v>
      </c>
      <c r="F9" s="181" t="s">
        <v>6</v>
      </c>
      <c r="G9" s="181" t="s">
        <v>7</v>
      </c>
      <c r="H9" s="181" t="s">
        <v>8</v>
      </c>
      <c r="I9" s="186" t="s">
        <v>9</v>
      </c>
    </row>
    <row r="10" spans="1:9" s="53" customFormat="1" ht="25.5" customHeight="1" thickBot="1" x14ac:dyDescent="0.3">
      <c r="A10" s="187"/>
      <c r="B10" s="187"/>
      <c r="C10" s="182"/>
      <c r="D10" s="182"/>
      <c r="E10" s="56" t="s">
        <v>5</v>
      </c>
      <c r="F10" s="182"/>
      <c r="G10" s="182"/>
      <c r="H10" s="182"/>
      <c r="I10" s="187"/>
    </row>
    <row r="11" spans="1:9" s="53" customFormat="1" ht="10.5" customHeight="1" thickTop="1" thickBot="1" x14ac:dyDescent="0.3">
      <c r="A11" s="183" t="s">
        <v>301</v>
      </c>
      <c r="B11" s="184"/>
      <c r="C11" s="184"/>
      <c r="D11" s="184"/>
      <c r="E11" s="184"/>
      <c r="F11" s="184"/>
      <c r="G11" s="184"/>
      <c r="H11" s="184"/>
      <c r="I11" s="185"/>
    </row>
    <row r="12" spans="1:9" s="53" customFormat="1" ht="14.4" thickTop="1" thickBot="1" x14ac:dyDescent="0.3">
      <c r="A12" s="57" t="s">
        <v>450</v>
      </c>
      <c r="B12" s="57" t="s">
        <v>12</v>
      </c>
      <c r="C12" s="59">
        <v>80</v>
      </c>
      <c r="D12" s="59">
        <v>80</v>
      </c>
      <c r="E12" s="59">
        <v>80</v>
      </c>
      <c r="F12" s="59">
        <v>80</v>
      </c>
      <c r="G12" s="59" t="s">
        <v>451</v>
      </c>
      <c r="H12" s="59">
        <v>800</v>
      </c>
      <c r="I12" s="57" t="s">
        <v>13</v>
      </c>
    </row>
    <row r="13" spans="1:9" s="53" customFormat="1" ht="14.4" thickTop="1" thickBot="1" x14ac:dyDescent="0.3">
      <c r="A13" s="57" t="s">
        <v>416</v>
      </c>
      <c r="B13" s="58">
        <v>37012</v>
      </c>
      <c r="C13" s="59">
        <v>71</v>
      </c>
      <c r="D13" s="59">
        <v>72.5</v>
      </c>
      <c r="E13" s="59">
        <v>71.5</v>
      </c>
      <c r="F13" s="59">
        <v>71</v>
      </c>
      <c r="G13" s="59" t="s">
        <v>452</v>
      </c>
      <c r="H13" s="60">
        <v>105600</v>
      </c>
      <c r="I13" s="57" t="s">
        <v>13</v>
      </c>
    </row>
    <row r="14" spans="1:9" s="53" customFormat="1" ht="14.4" thickTop="1" thickBot="1" x14ac:dyDescent="0.3">
      <c r="A14" s="57" t="s">
        <v>401</v>
      </c>
      <c r="B14" s="58">
        <v>37043</v>
      </c>
      <c r="C14" s="59">
        <v>92</v>
      </c>
      <c r="D14" s="59">
        <v>94</v>
      </c>
      <c r="E14" s="59">
        <v>92.667000000000002</v>
      </c>
      <c r="F14" s="59">
        <v>92</v>
      </c>
      <c r="G14" s="59" t="s">
        <v>453</v>
      </c>
      <c r="H14" s="60">
        <v>50400</v>
      </c>
      <c r="I14" s="57" t="s">
        <v>13</v>
      </c>
    </row>
    <row r="15" spans="1:9" s="53" customFormat="1" ht="21.6" thickTop="1" thickBot="1" x14ac:dyDescent="0.3">
      <c r="A15" s="57" t="s">
        <v>417</v>
      </c>
      <c r="B15" s="57" t="s">
        <v>14</v>
      </c>
      <c r="C15" s="59">
        <v>134</v>
      </c>
      <c r="D15" s="59">
        <v>137.5</v>
      </c>
      <c r="E15" s="59">
        <v>136.375</v>
      </c>
      <c r="F15" s="59">
        <v>134</v>
      </c>
      <c r="G15" s="59" t="s">
        <v>454</v>
      </c>
      <c r="H15" s="60">
        <v>140800</v>
      </c>
      <c r="I15" s="57" t="s">
        <v>13</v>
      </c>
    </row>
    <row r="16" spans="1:9" s="53" customFormat="1" ht="14.4" thickTop="1" thickBot="1" x14ac:dyDescent="0.3">
      <c r="A16" s="57" t="s">
        <v>455</v>
      </c>
      <c r="B16" s="58">
        <v>37135</v>
      </c>
      <c r="C16" s="59">
        <v>69.75</v>
      </c>
      <c r="D16" s="59">
        <v>69.75</v>
      </c>
      <c r="E16" s="59">
        <v>69.75</v>
      </c>
      <c r="F16" s="59">
        <v>69.75</v>
      </c>
      <c r="G16" s="59" t="s">
        <v>456</v>
      </c>
      <c r="H16" s="60">
        <v>15200</v>
      </c>
      <c r="I16" s="57" t="s">
        <v>13</v>
      </c>
    </row>
    <row r="17" spans="1:9" s="53" customFormat="1" ht="14.4" thickTop="1" thickBot="1" x14ac:dyDescent="0.3">
      <c r="A17" s="57" t="s">
        <v>457</v>
      </c>
      <c r="B17" s="58">
        <v>37012</v>
      </c>
      <c r="C17" s="59">
        <v>48.5</v>
      </c>
      <c r="D17" s="59">
        <v>49.25</v>
      </c>
      <c r="E17" s="59">
        <v>48.875</v>
      </c>
      <c r="F17" s="59">
        <v>49.25</v>
      </c>
      <c r="G17" s="59" t="s">
        <v>458</v>
      </c>
      <c r="H17" s="60">
        <v>35200</v>
      </c>
      <c r="I17" s="57" t="s">
        <v>13</v>
      </c>
    </row>
    <row r="18" spans="1:9" s="53" customFormat="1" ht="14.4" thickTop="1" thickBot="1" x14ac:dyDescent="0.3">
      <c r="A18" s="57" t="s">
        <v>418</v>
      </c>
      <c r="B18" s="58">
        <v>37043</v>
      </c>
      <c r="C18" s="59">
        <v>56.45</v>
      </c>
      <c r="D18" s="59">
        <v>57</v>
      </c>
      <c r="E18" s="59">
        <v>56.713000000000001</v>
      </c>
      <c r="F18" s="59">
        <v>57</v>
      </c>
      <c r="G18" s="59" t="s">
        <v>459</v>
      </c>
      <c r="H18" s="60">
        <v>67200</v>
      </c>
      <c r="I18" s="57" t="s">
        <v>13</v>
      </c>
    </row>
    <row r="19" spans="1:9" s="53" customFormat="1" ht="14.4" thickTop="1" thickBot="1" x14ac:dyDescent="0.3">
      <c r="A19" s="57" t="s">
        <v>419</v>
      </c>
      <c r="B19" s="58">
        <v>37012</v>
      </c>
      <c r="C19" s="59">
        <v>59.5</v>
      </c>
      <c r="D19" s="59">
        <v>60.5</v>
      </c>
      <c r="E19" s="59">
        <v>60.167000000000002</v>
      </c>
      <c r="F19" s="59">
        <v>60.5</v>
      </c>
      <c r="G19" s="59" t="s">
        <v>460</v>
      </c>
      <c r="H19" s="60">
        <v>52800</v>
      </c>
      <c r="I19" s="57" t="s">
        <v>13</v>
      </c>
    </row>
    <row r="20" spans="1:9" s="53" customFormat="1" ht="14.4" thickTop="1" thickBot="1" x14ac:dyDescent="0.3">
      <c r="A20" s="183" t="s">
        <v>302</v>
      </c>
      <c r="B20" s="184"/>
      <c r="C20" s="184"/>
      <c r="D20" s="184"/>
      <c r="E20" s="184"/>
      <c r="F20" s="184"/>
      <c r="G20" s="184"/>
      <c r="H20" s="184"/>
      <c r="I20" s="185"/>
    </row>
    <row r="21" spans="1:9" s="53" customFormat="1" ht="21.6" thickTop="1" thickBot="1" x14ac:dyDescent="0.3">
      <c r="A21" s="57" t="s">
        <v>461</v>
      </c>
      <c r="B21" s="58">
        <v>37012</v>
      </c>
      <c r="C21" s="59">
        <v>217</v>
      </c>
      <c r="D21" s="59">
        <v>217</v>
      </c>
      <c r="E21" s="59">
        <v>217</v>
      </c>
      <c r="F21" s="59">
        <v>217</v>
      </c>
      <c r="G21" s="59" t="s">
        <v>462</v>
      </c>
      <c r="H21" s="60">
        <v>8200</v>
      </c>
      <c r="I21" s="57" t="s">
        <v>13</v>
      </c>
    </row>
    <row r="22" spans="1:9" s="53" customFormat="1" ht="21.6" thickTop="1" thickBot="1" x14ac:dyDescent="0.3">
      <c r="A22" s="57" t="s">
        <v>463</v>
      </c>
      <c r="B22" s="58">
        <v>37135</v>
      </c>
      <c r="C22" s="59">
        <v>42.75</v>
      </c>
      <c r="D22" s="59">
        <v>42.75</v>
      </c>
      <c r="E22" s="59">
        <v>42.75</v>
      </c>
      <c r="F22" s="59">
        <v>42.75</v>
      </c>
      <c r="G22" s="59" t="s">
        <v>464</v>
      </c>
      <c r="H22" s="60">
        <v>20800</v>
      </c>
      <c r="I22" s="57" t="s">
        <v>13</v>
      </c>
    </row>
    <row r="23" spans="1:9" s="53" customFormat="1" ht="14.4" thickTop="1" thickBot="1" x14ac:dyDescent="0.3">
      <c r="A23" s="183" t="s">
        <v>10</v>
      </c>
      <c r="B23" s="184"/>
      <c r="C23" s="184"/>
      <c r="D23" s="184"/>
      <c r="E23" s="184"/>
      <c r="F23" s="184"/>
      <c r="G23" s="184"/>
      <c r="H23" s="184"/>
      <c r="I23" s="185"/>
    </row>
    <row r="24" spans="1:9" s="53" customFormat="1" ht="14.4" thickTop="1" thickBot="1" x14ac:dyDescent="0.3">
      <c r="A24" s="57" t="s">
        <v>389</v>
      </c>
      <c r="B24" s="57" t="s">
        <v>390</v>
      </c>
      <c r="C24" s="59">
        <v>54</v>
      </c>
      <c r="D24" s="59">
        <v>54</v>
      </c>
      <c r="E24" s="59">
        <v>54</v>
      </c>
      <c r="F24" s="59">
        <v>54</v>
      </c>
      <c r="G24" s="59" t="s">
        <v>465</v>
      </c>
      <c r="H24" s="60">
        <v>4000</v>
      </c>
      <c r="I24" s="57" t="s">
        <v>13</v>
      </c>
    </row>
    <row r="25" spans="1:9" s="53" customFormat="1" ht="14.4" thickTop="1" thickBot="1" x14ac:dyDescent="0.3">
      <c r="A25" s="57" t="s">
        <v>11</v>
      </c>
      <c r="B25" s="57" t="s">
        <v>12</v>
      </c>
      <c r="C25" s="59">
        <v>34</v>
      </c>
      <c r="D25" s="59">
        <v>45</v>
      </c>
      <c r="E25" s="59">
        <v>41.405999999999999</v>
      </c>
      <c r="F25" s="59">
        <v>40</v>
      </c>
      <c r="G25" s="59" t="s">
        <v>466</v>
      </c>
      <c r="H25" s="60">
        <v>38400</v>
      </c>
      <c r="I25" s="57" t="s">
        <v>13</v>
      </c>
    </row>
    <row r="26" spans="1:9" s="53" customFormat="1" ht="14.4" thickTop="1" thickBot="1" x14ac:dyDescent="0.3">
      <c r="A26" s="57" t="s">
        <v>420</v>
      </c>
      <c r="B26" s="57" t="s">
        <v>421</v>
      </c>
      <c r="C26" s="59">
        <v>39</v>
      </c>
      <c r="D26" s="59">
        <v>43.25</v>
      </c>
      <c r="E26" s="59">
        <v>41.423999999999999</v>
      </c>
      <c r="F26" s="59">
        <v>39</v>
      </c>
      <c r="G26" s="59" t="s">
        <v>467</v>
      </c>
      <c r="H26" s="60">
        <v>55200</v>
      </c>
      <c r="I26" s="57" t="s">
        <v>13</v>
      </c>
    </row>
    <row r="27" spans="1:9" s="53" customFormat="1" ht="21.6" thickTop="1" thickBot="1" x14ac:dyDescent="0.3">
      <c r="A27" s="57" t="s">
        <v>468</v>
      </c>
      <c r="B27" s="57" t="s">
        <v>303</v>
      </c>
      <c r="C27" s="59">
        <v>52</v>
      </c>
      <c r="D27" s="59">
        <v>54.75</v>
      </c>
      <c r="E27" s="59">
        <v>53.646000000000001</v>
      </c>
      <c r="F27" s="59">
        <v>54.75</v>
      </c>
      <c r="G27" s="59" t="s">
        <v>469</v>
      </c>
      <c r="H27" s="60">
        <v>48000</v>
      </c>
      <c r="I27" s="57" t="s">
        <v>13</v>
      </c>
    </row>
    <row r="28" spans="1:9" s="53" customFormat="1" ht="14.4" thickTop="1" thickBot="1" x14ac:dyDescent="0.3">
      <c r="A28" s="57" t="s">
        <v>17</v>
      </c>
      <c r="B28" s="58">
        <v>37012</v>
      </c>
      <c r="C28" s="59">
        <v>51</v>
      </c>
      <c r="D28" s="59">
        <v>54</v>
      </c>
      <c r="E28" s="59">
        <v>52.496000000000002</v>
      </c>
      <c r="F28" s="59">
        <v>53</v>
      </c>
      <c r="G28" s="59" t="s">
        <v>470</v>
      </c>
      <c r="H28" s="60">
        <v>985600</v>
      </c>
      <c r="I28" s="57" t="s">
        <v>13</v>
      </c>
    </row>
    <row r="29" spans="1:9" s="53" customFormat="1" ht="14.4" thickTop="1" thickBot="1" x14ac:dyDescent="0.3">
      <c r="A29" s="57" t="s">
        <v>24</v>
      </c>
      <c r="B29" s="58">
        <v>37043</v>
      </c>
      <c r="C29" s="59">
        <v>75.5</v>
      </c>
      <c r="D29" s="59">
        <v>77</v>
      </c>
      <c r="E29" s="59">
        <v>76.153999999999996</v>
      </c>
      <c r="F29" s="59">
        <v>77</v>
      </c>
      <c r="G29" s="59" t="s">
        <v>471</v>
      </c>
      <c r="H29" s="60">
        <v>218400</v>
      </c>
      <c r="I29" s="57" t="s">
        <v>13</v>
      </c>
    </row>
    <row r="30" spans="1:9" s="53" customFormat="1" ht="21.6" thickTop="1" thickBot="1" x14ac:dyDescent="0.3">
      <c r="A30" s="57" t="s">
        <v>422</v>
      </c>
      <c r="B30" s="57" t="s">
        <v>14</v>
      </c>
      <c r="C30" s="59">
        <v>120</v>
      </c>
      <c r="D30" s="59">
        <v>122.5</v>
      </c>
      <c r="E30" s="59">
        <v>121.25</v>
      </c>
      <c r="F30" s="59">
        <v>122.5</v>
      </c>
      <c r="G30" s="59" t="s">
        <v>460</v>
      </c>
      <c r="H30" s="60">
        <v>70400</v>
      </c>
      <c r="I30" s="57" t="s">
        <v>13</v>
      </c>
    </row>
    <row r="31" spans="1:9" s="53" customFormat="1" ht="14.4" thickTop="1" thickBot="1" x14ac:dyDescent="0.3">
      <c r="A31" s="57" t="s">
        <v>423</v>
      </c>
      <c r="B31" s="58">
        <v>37135</v>
      </c>
      <c r="C31" s="59">
        <v>45.25</v>
      </c>
      <c r="D31" s="59">
        <v>45.55</v>
      </c>
      <c r="E31" s="59">
        <v>45.38</v>
      </c>
      <c r="F31" s="59">
        <v>45.25</v>
      </c>
      <c r="G31" s="59" t="s">
        <v>472</v>
      </c>
      <c r="H31" s="60">
        <v>228000</v>
      </c>
      <c r="I31" s="57" t="s">
        <v>13</v>
      </c>
    </row>
    <row r="32" spans="1:9" s="53" customFormat="1" ht="14.4" thickTop="1" thickBot="1" x14ac:dyDescent="0.3">
      <c r="A32" s="57" t="s">
        <v>473</v>
      </c>
      <c r="B32" s="57" t="s">
        <v>299</v>
      </c>
      <c r="C32" s="59">
        <v>43</v>
      </c>
      <c r="D32" s="59">
        <v>43</v>
      </c>
      <c r="E32" s="59">
        <v>43</v>
      </c>
      <c r="F32" s="59">
        <v>43</v>
      </c>
      <c r="G32" s="59" t="s">
        <v>474</v>
      </c>
      <c r="H32" s="60">
        <v>51200</v>
      </c>
      <c r="I32" s="57" t="s">
        <v>13</v>
      </c>
    </row>
    <row r="33" spans="1:9" s="53" customFormat="1" ht="14.4" thickTop="1" thickBot="1" x14ac:dyDescent="0.3">
      <c r="A33" s="57" t="s">
        <v>305</v>
      </c>
      <c r="B33" s="57" t="s">
        <v>12</v>
      </c>
      <c r="C33" s="59">
        <v>37</v>
      </c>
      <c r="D33" s="59">
        <v>42</v>
      </c>
      <c r="E33" s="59">
        <v>39</v>
      </c>
      <c r="F33" s="59">
        <v>37</v>
      </c>
      <c r="G33" s="59" t="s">
        <v>475</v>
      </c>
      <c r="H33" s="60">
        <v>2400</v>
      </c>
      <c r="I33" s="57" t="s">
        <v>13</v>
      </c>
    </row>
    <row r="34" spans="1:9" s="53" customFormat="1" ht="14.4" thickTop="1" thickBot="1" x14ac:dyDescent="0.3">
      <c r="A34" s="57" t="s">
        <v>476</v>
      </c>
      <c r="B34" s="57" t="s">
        <v>421</v>
      </c>
      <c r="C34" s="59">
        <v>39</v>
      </c>
      <c r="D34" s="59">
        <v>39</v>
      </c>
      <c r="E34" s="59">
        <v>39</v>
      </c>
      <c r="F34" s="59">
        <v>39</v>
      </c>
      <c r="G34" s="59" t="s">
        <v>477</v>
      </c>
      <c r="H34" s="60">
        <v>2400</v>
      </c>
      <c r="I34" s="57" t="s">
        <v>13</v>
      </c>
    </row>
    <row r="35" spans="1:9" s="53" customFormat="1" ht="21.6" thickTop="1" thickBot="1" x14ac:dyDescent="0.3">
      <c r="A35" s="57" t="s">
        <v>478</v>
      </c>
      <c r="B35" s="57" t="s">
        <v>303</v>
      </c>
      <c r="C35" s="59">
        <v>48</v>
      </c>
      <c r="D35" s="59">
        <v>48</v>
      </c>
      <c r="E35" s="59">
        <v>48</v>
      </c>
      <c r="F35" s="59">
        <v>48</v>
      </c>
      <c r="G35" s="59" t="s">
        <v>479</v>
      </c>
      <c r="H35" s="60">
        <v>4000</v>
      </c>
      <c r="I35" s="57" t="s">
        <v>13</v>
      </c>
    </row>
    <row r="36" spans="1:9" s="53" customFormat="1" ht="14.4" thickTop="1" thickBot="1" x14ac:dyDescent="0.3">
      <c r="A36" s="57" t="s">
        <v>480</v>
      </c>
      <c r="B36" s="58">
        <v>37012</v>
      </c>
      <c r="C36" s="59">
        <v>48.25</v>
      </c>
      <c r="D36" s="59">
        <v>48.25</v>
      </c>
      <c r="E36" s="59">
        <v>48.25</v>
      </c>
      <c r="F36" s="59">
        <v>48.25</v>
      </c>
      <c r="G36" s="59" t="s">
        <v>481</v>
      </c>
      <c r="H36" s="60">
        <v>17600</v>
      </c>
      <c r="I36" s="57" t="s">
        <v>13</v>
      </c>
    </row>
    <row r="37" spans="1:9" s="53" customFormat="1" ht="14.4" thickTop="1" thickBot="1" x14ac:dyDescent="0.3">
      <c r="A37" s="57" t="s">
        <v>482</v>
      </c>
      <c r="B37" s="58">
        <v>36893</v>
      </c>
      <c r="C37" s="59">
        <v>48.75</v>
      </c>
      <c r="D37" s="59">
        <v>48.75</v>
      </c>
      <c r="E37" s="59">
        <v>48.75</v>
      </c>
      <c r="F37" s="59">
        <v>48.75</v>
      </c>
      <c r="G37" s="59" t="s">
        <v>465</v>
      </c>
      <c r="H37" s="60">
        <v>17600</v>
      </c>
      <c r="I37" s="57" t="s">
        <v>13</v>
      </c>
    </row>
    <row r="38" spans="1:9" s="53" customFormat="1" ht="14.4" thickTop="1" thickBot="1" x14ac:dyDescent="0.3">
      <c r="A38" s="57" t="s">
        <v>306</v>
      </c>
      <c r="B38" s="57" t="s">
        <v>12</v>
      </c>
      <c r="C38" s="59">
        <v>52</v>
      </c>
      <c r="D38" s="59">
        <v>59</v>
      </c>
      <c r="E38" s="59">
        <v>54.777999999999999</v>
      </c>
      <c r="F38" s="59">
        <v>55</v>
      </c>
      <c r="G38" s="59" t="s">
        <v>483</v>
      </c>
      <c r="H38" s="60">
        <v>7200</v>
      </c>
      <c r="I38" s="57" t="s">
        <v>13</v>
      </c>
    </row>
    <row r="39" spans="1:9" s="53" customFormat="1" ht="14.4" thickTop="1" thickBot="1" x14ac:dyDescent="0.3">
      <c r="A39" s="57" t="s">
        <v>484</v>
      </c>
      <c r="B39" s="57" t="s">
        <v>421</v>
      </c>
      <c r="C39" s="59">
        <v>49</v>
      </c>
      <c r="D39" s="59">
        <v>51.5</v>
      </c>
      <c r="E39" s="59">
        <v>50.582999999999998</v>
      </c>
      <c r="F39" s="59">
        <v>51.25</v>
      </c>
      <c r="G39" s="59" t="s">
        <v>485</v>
      </c>
      <c r="H39" s="60">
        <v>21600</v>
      </c>
      <c r="I39" s="57" t="s">
        <v>13</v>
      </c>
    </row>
    <row r="40" spans="1:9" s="53" customFormat="1" ht="21.6" thickTop="1" thickBot="1" x14ac:dyDescent="0.3">
      <c r="A40" s="57" t="s">
        <v>307</v>
      </c>
      <c r="B40" s="57" t="s">
        <v>303</v>
      </c>
      <c r="C40" s="59">
        <v>59</v>
      </c>
      <c r="D40" s="59">
        <v>61</v>
      </c>
      <c r="E40" s="59">
        <v>60.094000000000001</v>
      </c>
      <c r="F40" s="59">
        <v>61</v>
      </c>
      <c r="G40" s="59" t="s">
        <v>486</v>
      </c>
      <c r="H40" s="60">
        <v>32000</v>
      </c>
      <c r="I40" s="57" t="s">
        <v>13</v>
      </c>
    </row>
    <row r="41" spans="1:9" s="53" customFormat="1" ht="14.4" thickTop="1" thickBot="1" x14ac:dyDescent="0.3">
      <c r="A41" s="57" t="s">
        <v>487</v>
      </c>
      <c r="B41" s="58">
        <v>37012</v>
      </c>
      <c r="C41" s="59">
        <v>61.85</v>
      </c>
      <c r="D41" s="59">
        <v>63.25</v>
      </c>
      <c r="E41" s="59">
        <v>62.65</v>
      </c>
      <c r="F41" s="59">
        <v>63</v>
      </c>
      <c r="G41" s="59" t="s">
        <v>488</v>
      </c>
      <c r="H41" s="60">
        <v>70400</v>
      </c>
      <c r="I41" s="57" t="s">
        <v>13</v>
      </c>
    </row>
    <row r="42" spans="1:9" s="53" customFormat="1" ht="14.4" thickTop="1" thickBot="1" x14ac:dyDescent="0.3">
      <c r="A42" s="57" t="s">
        <v>308</v>
      </c>
      <c r="B42" s="58">
        <v>37043</v>
      </c>
      <c r="C42" s="59">
        <v>85.8</v>
      </c>
      <c r="D42" s="59">
        <v>85.8</v>
      </c>
      <c r="E42" s="59">
        <v>85.8</v>
      </c>
      <c r="F42" s="59">
        <v>85.8</v>
      </c>
      <c r="G42" s="59" t="s">
        <v>489</v>
      </c>
      <c r="H42" s="60">
        <v>16800</v>
      </c>
      <c r="I42" s="57" t="s">
        <v>13</v>
      </c>
    </row>
    <row r="43" spans="1:9" s="53" customFormat="1" ht="14.4" thickTop="1" thickBot="1" x14ac:dyDescent="0.3">
      <c r="A43" s="57" t="s">
        <v>490</v>
      </c>
      <c r="B43" s="58">
        <v>37135</v>
      </c>
      <c r="C43" s="59">
        <v>52.75</v>
      </c>
      <c r="D43" s="59">
        <v>52.75</v>
      </c>
      <c r="E43" s="59">
        <v>52.75</v>
      </c>
      <c r="F43" s="59">
        <v>52.75</v>
      </c>
      <c r="G43" s="59" t="s">
        <v>491</v>
      </c>
      <c r="H43" s="60">
        <v>15200</v>
      </c>
      <c r="I43" s="57" t="s">
        <v>13</v>
      </c>
    </row>
    <row r="44" spans="1:9" s="53" customFormat="1" ht="14.4" thickTop="1" thickBot="1" x14ac:dyDescent="0.3">
      <c r="A44" s="57" t="s">
        <v>492</v>
      </c>
      <c r="B44" s="57" t="s">
        <v>299</v>
      </c>
      <c r="C44" s="59">
        <v>47.75</v>
      </c>
      <c r="D44" s="59">
        <v>47.75</v>
      </c>
      <c r="E44" s="59">
        <v>47.75</v>
      </c>
      <c r="F44" s="59">
        <v>47.75</v>
      </c>
      <c r="G44" s="59" t="s">
        <v>493</v>
      </c>
      <c r="H44" s="60">
        <v>51200</v>
      </c>
      <c r="I44" s="57" t="s">
        <v>13</v>
      </c>
    </row>
    <row r="45" spans="1:9" s="53" customFormat="1" ht="14.4" thickTop="1" thickBot="1" x14ac:dyDescent="0.3">
      <c r="A45" s="57" t="s">
        <v>494</v>
      </c>
      <c r="B45" s="58">
        <v>37012</v>
      </c>
      <c r="C45" s="59">
        <v>322</v>
      </c>
      <c r="D45" s="59">
        <v>322</v>
      </c>
      <c r="E45" s="59">
        <v>322</v>
      </c>
      <c r="F45" s="59">
        <v>322</v>
      </c>
      <c r="G45" s="59" t="s">
        <v>495</v>
      </c>
      <c r="H45" s="60">
        <v>10400</v>
      </c>
      <c r="I45" s="57" t="s">
        <v>13</v>
      </c>
    </row>
    <row r="46" spans="1:9" s="53" customFormat="1" ht="14.4" thickTop="1" thickBot="1" x14ac:dyDescent="0.3">
      <c r="A46" s="57" t="s">
        <v>496</v>
      </c>
      <c r="B46" s="57" t="s">
        <v>497</v>
      </c>
      <c r="C46" s="59">
        <v>405</v>
      </c>
      <c r="D46" s="59">
        <v>405</v>
      </c>
      <c r="E46" s="59">
        <v>405</v>
      </c>
      <c r="F46" s="59">
        <v>405</v>
      </c>
      <c r="G46" s="59" t="s">
        <v>467</v>
      </c>
      <c r="H46" s="60">
        <v>30400</v>
      </c>
      <c r="I46" s="57" t="s">
        <v>13</v>
      </c>
    </row>
    <row r="47" spans="1:9" s="53" customFormat="1" ht="14.4" thickTop="1" thickBot="1" x14ac:dyDescent="0.3">
      <c r="A47" s="57" t="s">
        <v>424</v>
      </c>
      <c r="B47" s="57" t="s">
        <v>299</v>
      </c>
      <c r="C47" s="59">
        <v>215</v>
      </c>
      <c r="D47" s="59">
        <v>215</v>
      </c>
      <c r="E47" s="59">
        <v>215</v>
      </c>
      <c r="F47" s="59">
        <v>215</v>
      </c>
      <c r="G47" s="59" t="s">
        <v>498</v>
      </c>
      <c r="H47" s="60">
        <v>30800</v>
      </c>
      <c r="I47" s="57" t="s">
        <v>13</v>
      </c>
    </row>
    <row r="48" spans="1:9" s="53" customFormat="1" ht="14.4" thickTop="1" thickBot="1" x14ac:dyDescent="0.3">
      <c r="A48" s="57" t="s">
        <v>300</v>
      </c>
      <c r="B48" s="57" t="s">
        <v>12</v>
      </c>
      <c r="C48" s="59">
        <v>50.5</v>
      </c>
      <c r="D48" s="59">
        <v>56.5</v>
      </c>
      <c r="E48" s="59">
        <v>53.417000000000002</v>
      </c>
      <c r="F48" s="59">
        <v>56.5</v>
      </c>
      <c r="G48" s="59" t="s">
        <v>499</v>
      </c>
      <c r="H48" s="60">
        <v>4800</v>
      </c>
      <c r="I48" s="57" t="s">
        <v>13</v>
      </c>
    </row>
    <row r="49" spans="1:9" s="53" customFormat="1" ht="21.6" thickTop="1" thickBot="1" x14ac:dyDescent="0.3">
      <c r="A49" s="57" t="s">
        <v>425</v>
      </c>
      <c r="B49" s="57" t="s">
        <v>303</v>
      </c>
      <c r="C49" s="59">
        <v>56</v>
      </c>
      <c r="D49" s="59">
        <v>56</v>
      </c>
      <c r="E49" s="59">
        <v>56</v>
      </c>
      <c r="F49" s="59">
        <v>56</v>
      </c>
      <c r="G49" s="59" t="s">
        <v>500</v>
      </c>
      <c r="H49" s="60">
        <v>4000</v>
      </c>
      <c r="I49" s="57" t="s">
        <v>13</v>
      </c>
    </row>
    <row r="50" spans="1:9" s="53" customFormat="1" ht="14.4" thickTop="1" thickBot="1" x14ac:dyDescent="0.3">
      <c r="A50" s="57" t="s">
        <v>309</v>
      </c>
      <c r="B50" s="58">
        <v>37012</v>
      </c>
      <c r="C50" s="59">
        <v>57</v>
      </c>
      <c r="D50" s="59">
        <v>59</v>
      </c>
      <c r="E50" s="59">
        <v>57.75</v>
      </c>
      <c r="F50" s="59">
        <v>59</v>
      </c>
      <c r="G50" s="59" t="s">
        <v>501</v>
      </c>
      <c r="H50" s="60">
        <v>52800</v>
      </c>
      <c r="I50" s="57" t="s">
        <v>13</v>
      </c>
    </row>
    <row r="51" spans="1:9" s="53" customFormat="1" ht="14.4" thickTop="1" thickBot="1" x14ac:dyDescent="0.3">
      <c r="A51" s="57" t="s">
        <v>402</v>
      </c>
      <c r="B51" s="58">
        <v>37043</v>
      </c>
      <c r="C51" s="59">
        <v>73.5</v>
      </c>
      <c r="D51" s="59">
        <v>75.5</v>
      </c>
      <c r="E51" s="59">
        <v>74.41</v>
      </c>
      <c r="F51" s="59">
        <v>75</v>
      </c>
      <c r="G51" s="59" t="s">
        <v>502</v>
      </c>
      <c r="H51" s="60">
        <v>168000</v>
      </c>
      <c r="I51" s="57" t="s">
        <v>13</v>
      </c>
    </row>
    <row r="52" spans="1:9" s="53" customFormat="1" ht="21.6" thickTop="1" thickBot="1" x14ac:dyDescent="0.3">
      <c r="A52" s="57" t="s">
        <v>503</v>
      </c>
      <c r="B52" s="57" t="s">
        <v>14</v>
      </c>
      <c r="C52" s="59">
        <v>98</v>
      </c>
      <c r="D52" s="59">
        <v>100</v>
      </c>
      <c r="E52" s="59">
        <v>99.188000000000002</v>
      </c>
      <c r="F52" s="59">
        <v>100</v>
      </c>
      <c r="G52" s="59" t="s">
        <v>504</v>
      </c>
      <c r="H52" s="60">
        <v>140800</v>
      </c>
      <c r="I52" s="57" t="s">
        <v>13</v>
      </c>
    </row>
    <row r="53" spans="1:9" s="53" customFormat="1" ht="14.4" thickTop="1" thickBot="1" x14ac:dyDescent="0.3">
      <c r="A53" s="57" t="s">
        <v>505</v>
      </c>
      <c r="B53" s="58">
        <v>37135</v>
      </c>
      <c r="C53" s="59">
        <v>56</v>
      </c>
      <c r="D53" s="59">
        <v>56.2</v>
      </c>
      <c r="E53" s="59">
        <v>56.1</v>
      </c>
      <c r="F53" s="59">
        <v>56.2</v>
      </c>
      <c r="G53" s="59" t="s">
        <v>506</v>
      </c>
      <c r="H53" s="60">
        <v>30400</v>
      </c>
      <c r="I53" s="57" t="s">
        <v>13</v>
      </c>
    </row>
    <row r="54" spans="1:9" s="53" customFormat="1" ht="14.4" thickTop="1" thickBot="1" x14ac:dyDescent="0.3">
      <c r="A54" s="57" t="s">
        <v>507</v>
      </c>
      <c r="B54" s="57" t="s">
        <v>299</v>
      </c>
      <c r="C54" s="59">
        <v>55.5</v>
      </c>
      <c r="D54" s="59">
        <v>57.75</v>
      </c>
      <c r="E54" s="59">
        <v>56.438000000000002</v>
      </c>
      <c r="F54" s="59">
        <v>57.75</v>
      </c>
      <c r="G54" s="59" t="s">
        <v>508</v>
      </c>
      <c r="H54" s="60">
        <v>204800</v>
      </c>
      <c r="I54" s="57" t="s">
        <v>13</v>
      </c>
    </row>
    <row r="55" spans="1:9" s="53" customFormat="1" ht="14.4" thickTop="1" thickBot="1" x14ac:dyDescent="0.3">
      <c r="A55" s="57" t="s">
        <v>15</v>
      </c>
      <c r="B55" s="57" t="s">
        <v>12</v>
      </c>
      <c r="C55" s="59">
        <v>52.5</v>
      </c>
      <c r="D55" s="59">
        <v>55</v>
      </c>
      <c r="E55" s="59">
        <v>53.036000000000001</v>
      </c>
      <c r="F55" s="59">
        <v>52.75</v>
      </c>
      <c r="G55" s="59" t="s">
        <v>509</v>
      </c>
      <c r="H55" s="60">
        <v>11200</v>
      </c>
      <c r="I55" s="57" t="s">
        <v>13</v>
      </c>
    </row>
    <row r="56" spans="1:9" s="53" customFormat="1" ht="14.4" thickTop="1" thickBot="1" x14ac:dyDescent="0.3">
      <c r="A56" s="57" t="s">
        <v>510</v>
      </c>
      <c r="B56" s="57" t="s">
        <v>421</v>
      </c>
      <c r="C56" s="59">
        <v>45.75</v>
      </c>
      <c r="D56" s="59">
        <v>46.7</v>
      </c>
      <c r="E56" s="59">
        <v>46.234000000000002</v>
      </c>
      <c r="F56" s="59">
        <v>46.25</v>
      </c>
      <c r="G56" s="59" t="s">
        <v>511</v>
      </c>
      <c r="H56" s="60">
        <v>23200</v>
      </c>
      <c r="I56" s="57" t="s">
        <v>13</v>
      </c>
    </row>
    <row r="57" spans="1:9" ht="14.4" thickTop="1" thickBot="1" x14ac:dyDescent="0.3">
      <c r="A57" s="57" t="s">
        <v>289</v>
      </c>
      <c r="B57" s="58">
        <v>37012</v>
      </c>
      <c r="C57" s="59">
        <v>50.75</v>
      </c>
      <c r="D57" s="59">
        <v>52.95</v>
      </c>
      <c r="E57" s="59">
        <v>51.973999999999997</v>
      </c>
      <c r="F57" s="59">
        <v>51.75</v>
      </c>
      <c r="G57" s="59" t="s">
        <v>470</v>
      </c>
      <c r="H57" s="60">
        <v>299200</v>
      </c>
      <c r="I57" s="57" t="s">
        <v>13</v>
      </c>
    </row>
    <row r="58" spans="1:9" ht="14.4" thickTop="1" thickBot="1" x14ac:dyDescent="0.3">
      <c r="A58" s="57" t="s">
        <v>310</v>
      </c>
      <c r="B58" s="58">
        <v>37043</v>
      </c>
      <c r="C58" s="59">
        <v>74.75</v>
      </c>
      <c r="D58" s="59">
        <v>75.5</v>
      </c>
      <c r="E58" s="59">
        <v>75.126999999999995</v>
      </c>
      <c r="F58" s="59">
        <v>74.75</v>
      </c>
      <c r="G58" s="59" t="s">
        <v>512</v>
      </c>
      <c r="H58" s="60">
        <v>184800</v>
      </c>
      <c r="I58" s="57" t="s">
        <v>13</v>
      </c>
    </row>
    <row r="59" spans="1:9" ht="21.6" thickTop="1" thickBot="1" x14ac:dyDescent="0.3">
      <c r="A59" s="57" t="s">
        <v>426</v>
      </c>
      <c r="B59" s="57" t="s">
        <v>14</v>
      </c>
      <c r="C59" s="59">
        <v>116</v>
      </c>
      <c r="D59" s="59">
        <v>116.25</v>
      </c>
      <c r="E59" s="59">
        <v>116.125</v>
      </c>
      <c r="F59" s="59">
        <v>116.25</v>
      </c>
      <c r="G59" s="59" t="s">
        <v>460</v>
      </c>
      <c r="H59" s="60">
        <v>70400</v>
      </c>
      <c r="I59" s="57" t="s">
        <v>13</v>
      </c>
    </row>
    <row r="60" spans="1:9" ht="14.4" thickTop="1" thickBot="1" x14ac:dyDescent="0.3">
      <c r="A60" s="57" t="s">
        <v>404</v>
      </c>
      <c r="B60" s="58">
        <v>37135</v>
      </c>
      <c r="C60" s="59">
        <v>46.75</v>
      </c>
      <c r="D60" s="59">
        <v>46.75</v>
      </c>
      <c r="E60" s="59">
        <v>46.75</v>
      </c>
      <c r="F60" s="59">
        <v>46.75</v>
      </c>
      <c r="G60" s="59" t="s">
        <v>513</v>
      </c>
      <c r="H60" s="60">
        <v>15200</v>
      </c>
      <c r="I60" s="57" t="s">
        <v>13</v>
      </c>
    </row>
    <row r="61" spans="1:9" ht="14.4" thickTop="1" thickBot="1" x14ac:dyDescent="0.3">
      <c r="A61" s="57" t="s">
        <v>514</v>
      </c>
      <c r="B61" s="57" t="s">
        <v>299</v>
      </c>
      <c r="C61" s="59">
        <v>43</v>
      </c>
      <c r="D61" s="59">
        <v>43.4</v>
      </c>
      <c r="E61" s="59">
        <v>43.176000000000002</v>
      </c>
      <c r="F61" s="59">
        <v>43.15</v>
      </c>
      <c r="G61" s="59" t="s">
        <v>515</v>
      </c>
      <c r="H61" s="60">
        <v>1075200</v>
      </c>
      <c r="I61" s="57" t="s">
        <v>13</v>
      </c>
    </row>
    <row r="62" spans="1:9" ht="21.6" thickTop="1" thickBot="1" x14ac:dyDescent="0.3">
      <c r="A62" s="57" t="s">
        <v>516</v>
      </c>
      <c r="B62" s="57" t="s">
        <v>304</v>
      </c>
      <c r="C62" s="59">
        <v>48.5</v>
      </c>
      <c r="D62" s="59">
        <v>48.5</v>
      </c>
      <c r="E62" s="59">
        <v>48.5</v>
      </c>
      <c r="F62" s="59">
        <v>48.5</v>
      </c>
      <c r="G62" s="59" t="s">
        <v>485</v>
      </c>
      <c r="H62" s="60">
        <v>67200</v>
      </c>
      <c r="I62" s="57" t="s">
        <v>13</v>
      </c>
    </row>
    <row r="63" spans="1:9" ht="21.6" thickTop="1" thickBot="1" x14ac:dyDescent="0.3">
      <c r="A63" s="57" t="s">
        <v>517</v>
      </c>
      <c r="B63" s="57" t="s">
        <v>518</v>
      </c>
      <c r="C63" s="59">
        <v>90</v>
      </c>
      <c r="D63" s="59">
        <v>90</v>
      </c>
      <c r="E63" s="59">
        <v>90</v>
      </c>
      <c r="F63" s="59">
        <v>90</v>
      </c>
      <c r="G63" s="59" t="s">
        <v>481</v>
      </c>
      <c r="H63" s="60">
        <v>35200</v>
      </c>
      <c r="I63" s="57" t="s">
        <v>13</v>
      </c>
    </row>
    <row r="64" spans="1:9" ht="14.4" thickTop="1" thickBot="1" x14ac:dyDescent="0.3">
      <c r="A64" s="57" t="s">
        <v>519</v>
      </c>
      <c r="B64" s="57" t="s">
        <v>357</v>
      </c>
      <c r="C64" s="59">
        <v>51.75</v>
      </c>
      <c r="D64" s="59">
        <v>51.75</v>
      </c>
      <c r="E64" s="59">
        <v>51.75</v>
      </c>
      <c r="F64" s="59">
        <v>51.75</v>
      </c>
      <c r="G64" s="59" t="s">
        <v>520</v>
      </c>
      <c r="H64" s="60">
        <v>204000</v>
      </c>
      <c r="I64" s="57" t="s">
        <v>13</v>
      </c>
    </row>
    <row r="65" spans="1:9" ht="14.4" thickTop="1" thickBot="1" x14ac:dyDescent="0.3">
      <c r="A65" s="57" t="s">
        <v>405</v>
      </c>
      <c r="B65" s="57" t="s">
        <v>12</v>
      </c>
      <c r="C65" s="59">
        <v>235</v>
      </c>
      <c r="D65" s="59">
        <v>260</v>
      </c>
      <c r="E65" s="59">
        <v>246.6</v>
      </c>
      <c r="F65" s="59">
        <v>238</v>
      </c>
      <c r="G65" s="59" t="s">
        <v>521</v>
      </c>
      <c r="H65" s="60">
        <v>2000</v>
      </c>
      <c r="I65" s="57" t="s">
        <v>13</v>
      </c>
    </row>
    <row r="66" spans="1:9" ht="14.4" thickTop="1" thickBot="1" x14ac:dyDescent="0.3">
      <c r="A66" s="57" t="s">
        <v>406</v>
      </c>
      <c r="B66" s="57" t="s">
        <v>403</v>
      </c>
      <c r="C66" s="59">
        <v>278</v>
      </c>
      <c r="D66" s="59">
        <v>285</v>
      </c>
      <c r="E66" s="59">
        <v>282.66699999999997</v>
      </c>
      <c r="F66" s="59">
        <v>285</v>
      </c>
      <c r="G66" s="59" t="s">
        <v>522</v>
      </c>
      <c r="H66" s="60">
        <v>6000</v>
      </c>
      <c r="I66" s="57" t="s">
        <v>13</v>
      </c>
    </row>
    <row r="67" spans="1:9" ht="14.4" thickTop="1" thickBot="1" x14ac:dyDescent="0.3">
      <c r="A67" s="57" t="s">
        <v>523</v>
      </c>
      <c r="B67" s="58">
        <v>37012</v>
      </c>
      <c r="C67" s="59">
        <v>305</v>
      </c>
      <c r="D67" s="59">
        <v>310</v>
      </c>
      <c r="E67" s="59">
        <v>307.5</v>
      </c>
      <c r="F67" s="59">
        <v>305</v>
      </c>
      <c r="G67" s="59" t="s">
        <v>453</v>
      </c>
      <c r="H67" s="60">
        <v>20800</v>
      </c>
      <c r="I67" s="57" t="s">
        <v>13</v>
      </c>
    </row>
    <row r="68" spans="1:9" ht="14.4" thickTop="1" thickBot="1" x14ac:dyDescent="0.3">
      <c r="A68" s="57" t="s">
        <v>524</v>
      </c>
      <c r="B68" s="57" t="s">
        <v>497</v>
      </c>
      <c r="C68" s="59">
        <v>405</v>
      </c>
      <c r="D68" s="59">
        <v>415</v>
      </c>
      <c r="E68" s="59">
        <v>410</v>
      </c>
      <c r="F68" s="59">
        <v>415</v>
      </c>
      <c r="G68" s="59" t="s">
        <v>525</v>
      </c>
      <c r="H68" s="60">
        <v>60800</v>
      </c>
      <c r="I68" s="57" t="s">
        <v>13</v>
      </c>
    </row>
    <row r="69" spans="1:9" ht="14.4" thickTop="1" thickBot="1" x14ac:dyDescent="0.3">
      <c r="A69" s="57" t="s">
        <v>311</v>
      </c>
      <c r="B69" s="57" t="s">
        <v>12</v>
      </c>
      <c r="C69" s="59">
        <v>41</v>
      </c>
      <c r="D69" s="59">
        <v>45</v>
      </c>
      <c r="E69" s="59">
        <v>43.15</v>
      </c>
      <c r="F69" s="59">
        <v>41</v>
      </c>
      <c r="G69" s="59" t="s">
        <v>526</v>
      </c>
      <c r="H69" s="60">
        <v>12000</v>
      </c>
      <c r="I69" s="57" t="s">
        <v>13</v>
      </c>
    </row>
    <row r="70" spans="1:9" ht="14.4" thickTop="1" thickBot="1" x14ac:dyDescent="0.3">
      <c r="A70" s="57" t="s">
        <v>527</v>
      </c>
      <c r="B70" s="57" t="s">
        <v>421</v>
      </c>
      <c r="C70" s="59">
        <v>40</v>
      </c>
      <c r="D70" s="59">
        <v>40</v>
      </c>
      <c r="E70" s="59">
        <v>40</v>
      </c>
      <c r="F70" s="59">
        <v>40</v>
      </c>
      <c r="G70" s="59" t="s">
        <v>528</v>
      </c>
      <c r="H70" s="60">
        <v>2400</v>
      </c>
      <c r="I70" s="57" t="s">
        <v>13</v>
      </c>
    </row>
    <row r="71" spans="1:9" ht="13.8" thickTop="1" x14ac:dyDescent="0.25"/>
  </sheetData>
  <mergeCells count="11">
    <mergeCell ref="I9:I10"/>
    <mergeCell ref="F9:F10"/>
    <mergeCell ref="A20:I20"/>
    <mergeCell ref="A23:I23"/>
    <mergeCell ref="A9:A10"/>
    <mergeCell ref="B9:B10"/>
    <mergeCell ref="C9:C10"/>
    <mergeCell ref="D9:D10"/>
    <mergeCell ref="A11:I11"/>
    <mergeCell ref="G9:G10"/>
    <mergeCell ref="H9:H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2" t="s">
        <v>242</v>
      </c>
      <c r="F1" s="5"/>
      <c r="G1" s="6" t="s">
        <v>22</v>
      </c>
      <c r="H1" s="1">
        <f>SUM(H11:H990)</f>
        <v>8845000</v>
      </c>
    </row>
    <row r="2" spans="1:12" ht="15.6" x14ac:dyDescent="0.3">
      <c r="A2" s="18" t="s">
        <v>20</v>
      </c>
      <c r="F2" s="61"/>
      <c r="G2" s="65"/>
      <c r="H2" s="63"/>
    </row>
    <row r="3" spans="1:12" x14ac:dyDescent="0.25">
      <c r="A3" s="99">
        <f>'E-Mail'!$B$1</f>
        <v>37004</v>
      </c>
      <c r="F3" s="61"/>
      <c r="G3" s="65"/>
      <c r="H3" s="63"/>
    </row>
    <row r="5" spans="1:12" ht="9.75" customHeight="1" x14ac:dyDescent="0.25">
      <c r="A5" s="54" t="s">
        <v>287</v>
      </c>
      <c r="J5" s="53"/>
      <c r="K5" s="53"/>
      <c r="L5" s="53"/>
    </row>
    <row r="6" spans="1:12" ht="9.75" customHeight="1" x14ac:dyDescent="0.25">
      <c r="A6" s="54" t="s">
        <v>241</v>
      </c>
      <c r="J6" s="53"/>
      <c r="K6" s="53"/>
      <c r="L6" s="53"/>
    </row>
    <row r="7" spans="1:12" ht="9.75" customHeight="1" x14ac:dyDescent="0.25">
      <c r="A7" s="54" t="s">
        <v>449</v>
      </c>
      <c r="J7" s="53"/>
      <c r="K7" s="53"/>
      <c r="L7" s="53"/>
    </row>
    <row r="8" spans="1:12" ht="9.75" customHeight="1" thickBot="1" x14ac:dyDescent="0.3">
      <c r="J8" s="53"/>
      <c r="K8" s="53"/>
      <c r="L8" s="53"/>
    </row>
    <row r="9" spans="1:12" ht="13.8" thickTop="1" x14ac:dyDescent="0.25">
      <c r="A9" s="186" t="s">
        <v>0</v>
      </c>
      <c r="B9" s="186" t="s">
        <v>1</v>
      </c>
      <c r="C9" s="181" t="s">
        <v>2</v>
      </c>
      <c r="D9" s="181" t="s">
        <v>3</v>
      </c>
      <c r="E9" s="55" t="s">
        <v>4</v>
      </c>
      <c r="F9" s="181" t="s">
        <v>6</v>
      </c>
      <c r="G9" s="181" t="s">
        <v>7</v>
      </c>
      <c r="H9" s="181" t="s">
        <v>8</v>
      </c>
      <c r="I9" s="186" t="s">
        <v>9</v>
      </c>
      <c r="J9" s="53"/>
      <c r="K9" s="53"/>
      <c r="L9" s="53"/>
    </row>
    <row r="10" spans="1:12" ht="25.5" customHeight="1" thickBot="1" x14ac:dyDescent="0.3">
      <c r="A10" s="187"/>
      <c r="B10" s="187"/>
      <c r="C10" s="182"/>
      <c r="D10" s="182"/>
      <c r="E10" s="56" t="s">
        <v>5</v>
      </c>
      <c r="F10" s="182"/>
      <c r="G10" s="182"/>
      <c r="H10" s="182"/>
      <c r="I10" s="187"/>
      <c r="J10" s="53"/>
      <c r="K10" s="53"/>
      <c r="L10" s="53"/>
    </row>
    <row r="11" spans="1:12" ht="10.5" customHeight="1" thickTop="1" thickBot="1" x14ac:dyDescent="0.3">
      <c r="A11" s="183" t="s">
        <v>312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  <c r="L11" s="53"/>
    </row>
    <row r="12" spans="1:12" ht="14.25" customHeight="1" thickTop="1" thickBot="1" x14ac:dyDescent="0.3">
      <c r="A12" s="57" t="s">
        <v>313</v>
      </c>
      <c r="B12" s="57" t="s">
        <v>314</v>
      </c>
      <c r="C12" s="59">
        <v>4.97</v>
      </c>
      <c r="D12" s="59">
        <v>5.01</v>
      </c>
      <c r="E12" s="59">
        <v>4.9870000000000001</v>
      </c>
      <c r="F12" s="59">
        <v>5.01</v>
      </c>
      <c r="G12" s="59" t="s">
        <v>529</v>
      </c>
      <c r="H12" s="60">
        <v>47500</v>
      </c>
      <c r="I12" s="57" t="s">
        <v>16</v>
      </c>
      <c r="J12" s="53"/>
      <c r="K12" s="53"/>
      <c r="L12" s="53"/>
    </row>
    <row r="13" spans="1:12" ht="10.5" customHeight="1" thickTop="1" thickBot="1" x14ac:dyDescent="0.3">
      <c r="A13" s="57" t="s">
        <v>530</v>
      </c>
      <c r="B13" s="57" t="s">
        <v>314</v>
      </c>
      <c r="C13" s="59">
        <v>4.97</v>
      </c>
      <c r="D13" s="59">
        <v>4.97</v>
      </c>
      <c r="E13" s="59">
        <v>4.97</v>
      </c>
      <c r="F13" s="59">
        <v>4.97</v>
      </c>
      <c r="G13" s="59" t="s">
        <v>531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3">
      <c r="A14" s="57" t="s">
        <v>315</v>
      </c>
      <c r="B14" s="57" t="s">
        <v>314</v>
      </c>
      <c r="C14" s="59">
        <v>5.36</v>
      </c>
      <c r="D14" s="59">
        <v>5.415</v>
      </c>
      <c r="E14" s="59">
        <v>5.38</v>
      </c>
      <c r="F14" s="59">
        <v>5.415</v>
      </c>
      <c r="G14" s="59" t="s">
        <v>532</v>
      </c>
      <c r="H14" s="60">
        <v>152500</v>
      </c>
      <c r="I14" s="57" t="s">
        <v>16</v>
      </c>
      <c r="J14" s="53"/>
      <c r="K14" s="53"/>
      <c r="L14" s="53"/>
    </row>
    <row r="15" spans="1:12" ht="14.25" customHeight="1" thickTop="1" thickBot="1" x14ac:dyDescent="0.3">
      <c r="A15" s="57" t="s">
        <v>533</v>
      </c>
      <c r="B15" s="57" t="s">
        <v>314</v>
      </c>
      <c r="C15" s="59">
        <v>5.12</v>
      </c>
      <c r="D15" s="59">
        <v>5.14</v>
      </c>
      <c r="E15" s="59">
        <v>5.1379999999999999</v>
      </c>
      <c r="F15" s="59">
        <v>5.12</v>
      </c>
      <c r="G15" s="59" t="s">
        <v>534</v>
      </c>
      <c r="H15" s="60">
        <v>22500</v>
      </c>
      <c r="I15" s="57" t="s">
        <v>16</v>
      </c>
      <c r="J15" s="53"/>
      <c r="K15" s="53"/>
      <c r="L15" s="53"/>
    </row>
    <row r="16" spans="1:12" ht="14.25" customHeight="1" thickTop="1" thickBot="1" x14ac:dyDescent="0.3">
      <c r="A16" s="57" t="s">
        <v>316</v>
      </c>
      <c r="B16" s="57" t="s">
        <v>314</v>
      </c>
      <c r="C16" s="59">
        <v>5.0199999999999996</v>
      </c>
      <c r="D16" s="59">
        <v>5.1100000000000003</v>
      </c>
      <c r="E16" s="59">
        <v>5.0540000000000003</v>
      </c>
      <c r="F16" s="59">
        <v>5.1100000000000003</v>
      </c>
      <c r="G16" s="59" t="s">
        <v>535</v>
      </c>
      <c r="H16" s="60">
        <v>125000</v>
      </c>
      <c r="I16" s="57" t="s">
        <v>16</v>
      </c>
      <c r="J16" s="53"/>
      <c r="K16" s="53"/>
      <c r="L16" s="53"/>
    </row>
    <row r="17" spans="1:12" ht="14.25" customHeight="1" thickTop="1" thickBot="1" x14ac:dyDescent="0.3">
      <c r="A17" s="57" t="s">
        <v>317</v>
      </c>
      <c r="B17" s="57" t="s">
        <v>314</v>
      </c>
      <c r="C17" s="59">
        <v>5.3849999999999998</v>
      </c>
      <c r="D17" s="59">
        <v>5.4</v>
      </c>
      <c r="E17" s="59">
        <v>5.3929999999999998</v>
      </c>
      <c r="F17" s="59">
        <v>5.4</v>
      </c>
      <c r="G17" s="59" t="s">
        <v>536</v>
      </c>
      <c r="H17" s="60">
        <v>45000</v>
      </c>
      <c r="I17" s="57" t="s">
        <v>16</v>
      </c>
      <c r="J17" s="53"/>
      <c r="K17" s="53"/>
      <c r="L17" s="53"/>
    </row>
    <row r="18" spans="1:12" ht="14.25" customHeight="1" thickTop="1" thickBot="1" x14ac:dyDescent="0.3">
      <c r="A18" s="57" t="s">
        <v>318</v>
      </c>
      <c r="B18" s="57" t="s">
        <v>314</v>
      </c>
      <c r="C18" s="59">
        <v>5.3280000000000003</v>
      </c>
      <c r="D18" s="59">
        <v>5.35</v>
      </c>
      <c r="E18" s="59">
        <v>5.3360000000000003</v>
      </c>
      <c r="F18" s="59">
        <v>5.35</v>
      </c>
      <c r="G18" s="59" t="s">
        <v>537</v>
      </c>
      <c r="H18" s="60">
        <v>20000</v>
      </c>
      <c r="I18" s="57" t="s">
        <v>16</v>
      </c>
      <c r="J18" s="53"/>
      <c r="K18" s="53"/>
      <c r="L18" s="53"/>
    </row>
    <row r="19" spans="1:12" ht="14.25" customHeight="1" thickTop="1" thickBot="1" x14ac:dyDescent="0.3">
      <c r="A19" s="57" t="s">
        <v>319</v>
      </c>
      <c r="B19" s="57" t="s">
        <v>314</v>
      </c>
      <c r="C19" s="59">
        <v>5</v>
      </c>
      <c r="D19" s="59">
        <v>5.1050000000000004</v>
      </c>
      <c r="E19" s="59">
        <v>5.0359999999999996</v>
      </c>
      <c r="F19" s="59">
        <v>5.03</v>
      </c>
      <c r="G19" s="59" t="s">
        <v>538</v>
      </c>
      <c r="H19" s="60">
        <v>285000</v>
      </c>
      <c r="I19" s="57" t="s">
        <v>16</v>
      </c>
      <c r="J19" s="53"/>
      <c r="K19" s="53"/>
      <c r="L19" s="53"/>
    </row>
    <row r="20" spans="1:12" ht="14.25" customHeight="1" thickTop="1" thickBot="1" x14ac:dyDescent="0.3">
      <c r="A20" s="57" t="s">
        <v>320</v>
      </c>
      <c r="B20" s="57" t="s">
        <v>314</v>
      </c>
      <c r="C20" s="59">
        <v>4.6500000000000004</v>
      </c>
      <c r="D20" s="59">
        <v>5</v>
      </c>
      <c r="E20" s="59">
        <v>4.7750000000000004</v>
      </c>
      <c r="F20" s="59">
        <v>4.75</v>
      </c>
      <c r="G20" s="59" t="s">
        <v>539</v>
      </c>
      <c r="H20" s="60">
        <v>80000</v>
      </c>
      <c r="I20" s="57" t="s">
        <v>16</v>
      </c>
      <c r="J20" s="53"/>
      <c r="K20" s="53"/>
      <c r="L20" s="53"/>
    </row>
    <row r="21" spans="1:12" ht="14.25" customHeight="1" thickTop="1" thickBot="1" x14ac:dyDescent="0.3">
      <c r="A21" s="57" t="s">
        <v>321</v>
      </c>
      <c r="B21" s="57" t="s">
        <v>314</v>
      </c>
      <c r="C21" s="59">
        <v>5.04</v>
      </c>
      <c r="D21" s="59">
        <v>5.1349999999999998</v>
      </c>
      <c r="E21" s="59">
        <v>5.0730000000000004</v>
      </c>
      <c r="F21" s="59">
        <v>5.1150000000000002</v>
      </c>
      <c r="G21" s="59" t="s">
        <v>540</v>
      </c>
      <c r="H21" s="60">
        <v>135000</v>
      </c>
      <c r="I21" s="57" t="s">
        <v>16</v>
      </c>
      <c r="J21" s="53"/>
      <c r="K21" s="53"/>
      <c r="L21" s="53"/>
    </row>
    <row r="22" spans="1:12" ht="14.25" customHeight="1" thickTop="1" thickBot="1" x14ac:dyDescent="0.3">
      <c r="A22" s="57" t="s">
        <v>322</v>
      </c>
      <c r="B22" s="57" t="s">
        <v>314</v>
      </c>
      <c r="C22" s="59">
        <v>4.8499999999999996</v>
      </c>
      <c r="D22" s="59">
        <v>5.65</v>
      </c>
      <c r="E22" s="59">
        <v>5.508</v>
      </c>
      <c r="F22" s="59">
        <v>5.6</v>
      </c>
      <c r="G22" s="59" t="s">
        <v>541</v>
      </c>
      <c r="H22" s="60">
        <v>60000</v>
      </c>
      <c r="I22" s="57" t="s">
        <v>16</v>
      </c>
      <c r="J22" s="53"/>
      <c r="K22" s="53"/>
      <c r="L22" s="53"/>
    </row>
    <row r="23" spans="1:12" ht="14.25" customHeight="1" thickTop="1" thickBot="1" x14ac:dyDescent="0.3">
      <c r="A23" s="57" t="s">
        <v>323</v>
      </c>
      <c r="B23" s="57" t="s">
        <v>314</v>
      </c>
      <c r="C23" s="59">
        <v>5.32</v>
      </c>
      <c r="D23" s="59">
        <v>5.37</v>
      </c>
      <c r="E23" s="59">
        <v>5.3449999999999998</v>
      </c>
      <c r="F23" s="59">
        <v>5.3630000000000004</v>
      </c>
      <c r="G23" s="59" t="s">
        <v>542</v>
      </c>
      <c r="H23" s="60">
        <v>80000</v>
      </c>
      <c r="I23" s="57" t="s">
        <v>16</v>
      </c>
      <c r="J23" s="53"/>
      <c r="K23" s="53"/>
      <c r="L23" s="53"/>
    </row>
    <row r="24" spans="1:12" ht="14.25" customHeight="1" thickTop="1" thickBot="1" x14ac:dyDescent="0.3">
      <c r="A24" s="57" t="s">
        <v>324</v>
      </c>
      <c r="B24" s="57" t="s">
        <v>314</v>
      </c>
      <c r="C24" s="59">
        <v>4.9800000000000004</v>
      </c>
      <c r="D24" s="59">
        <v>5.04</v>
      </c>
      <c r="E24" s="59">
        <v>5.0030000000000001</v>
      </c>
      <c r="F24" s="59">
        <v>5.04</v>
      </c>
      <c r="G24" s="59" t="s">
        <v>543</v>
      </c>
      <c r="H24" s="60">
        <v>55000</v>
      </c>
      <c r="I24" s="57" t="s">
        <v>16</v>
      </c>
      <c r="J24" s="53"/>
      <c r="K24" s="53"/>
      <c r="L24" s="53"/>
    </row>
    <row r="25" spans="1:12" ht="14.25" customHeight="1" thickTop="1" thickBot="1" x14ac:dyDescent="0.3">
      <c r="A25" s="57" t="s">
        <v>325</v>
      </c>
      <c r="B25" s="57" t="s">
        <v>314</v>
      </c>
      <c r="C25" s="59">
        <v>4.9050000000000002</v>
      </c>
      <c r="D25" s="59">
        <v>4.99</v>
      </c>
      <c r="E25" s="59">
        <v>4.9320000000000004</v>
      </c>
      <c r="F25" s="59">
        <v>4.99</v>
      </c>
      <c r="G25" s="59" t="s">
        <v>544</v>
      </c>
      <c r="H25" s="60">
        <v>45000</v>
      </c>
      <c r="I25" s="57" t="s">
        <v>16</v>
      </c>
      <c r="J25" s="53"/>
      <c r="K25" s="53"/>
      <c r="L25" s="53"/>
    </row>
    <row r="26" spans="1:12" ht="14.25" customHeight="1" thickTop="1" thickBot="1" x14ac:dyDescent="0.3">
      <c r="A26" s="57" t="s">
        <v>326</v>
      </c>
      <c r="B26" s="57" t="s">
        <v>314</v>
      </c>
      <c r="C26" s="59">
        <v>5.14</v>
      </c>
      <c r="D26" s="59">
        <v>5.25</v>
      </c>
      <c r="E26" s="59">
        <v>5.1740000000000004</v>
      </c>
      <c r="F26" s="59">
        <v>5.25</v>
      </c>
      <c r="G26" s="59" t="s">
        <v>545</v>
      </c>
      <c r="H26" s="60">
        <v>277500</v>
      </c>
      <c r="I26" s="57" t="s">
        <v>16</v>
      </c>
      <c r="J26" s="53"/>
      <c r="K26" s="53"/>
      <c r="L26" s="53"/>
    </row>
    <row r="27" spans="1:12" ht="14.25" customHeight="1" thickTop="1" thickBot="1" x14ac:dyDescent="0.3">
      <c r="A27" s="57" t="s">
        <v>373</v>
      </c>
      <c r="B27" s="57" t="s">
        <v>314</v>
      </c>
      <c r="C27" s="59">
        <v>5.14</v>
      </c>
      <c r="D27" s="59">
        <v>5.1980000000000004</v>
      </c>
      <c r="E27" s="59">
        <v>5.1680000000000001</v>
      </c>
      <c r="F27" s="59">
        <v>5.1980000000000004</v>
      </c>
      <c r="G27" s="59" t="s">
        <v>546</v>
      </c>
      <c r="H27" s="60">
        <v>25000</v>
      </c>
      <c r="I27" s="57" t="s">
        <v>16</v>
      </c>
      <c r="J27" s="53"/>
      <c r="K27" s="53"/>
      <c r="L27" s="53"/>
    </row>
    <row r="28" spans="1:12" ht="14.25" customHeight="1" thickTop="1" thickBot="1" x14ac:dyDescent="0.3">
      <c r="A28" s="57" t="s">
        <v>327</v>
      </c>
      <c r="B28" s="57" t="s">
        <v>314</v>
      </c>
      <c r="C28" s="59">
        <v>4.9249999999999998</v>
      </c>
      <c r="D28" s="59">
        <v>4.99</v>
      </c>
      <c r="E28" s="59">
        <v>4.9640000000000004</v>
      </c>
      <c r="F28" s="59">
        <v>4.99</v>
      </c>
      <c r="G28" s="59" t="s">
        <v>479</v>
      </c>
      <c r="H28" s="60">
        <v>12500</v>
      </c>
      <c r="I28" s="57" t="s">
        <v>16</v>
      </c>
      <c r="J28" s="53"/>
      <c r="K28" s="53"/>
      <c r="L28" s="53"/>
    </row>
    <row r="29" spans="1:12" ht="14.25" customHeight="1" thickTop="1" thickBot="1" x14ac:dyDescent="0.3">
      <c r="A29" s="57" t="s">
        <v>328</v>
      </c>
      <c r="B29" s="57" t="s">
        <v>314</v>
      </c>
      <c r="C29" s="59">
        <v>4.99</v>
      </c>
      <c r="D29" s="59">
        <v>5.09</v>
      </c>
      <c r="E29" s="59">
        <v>5.0140000000000002</v>
      </c>
      <c r="F29" s="59">
        <v>5.09</v>
      </c>
      <c r="G29" s="59" t="s">
        <v>545</v>
      </c>
      <c r="H29" s="60">
        <v>52500</v>
      </c>
      <c r="I29" s="57" t="s">
        <v>16</v>
      </c>
      <c r="J29" s="53"/>
      <c r="K29" s="53"/>
      <c r="L29" s="53"/>
    </row>
    <row r="30" spans="1:12" ht="14.25" customHeight="1" thickTop="1" thickBot="1" x14ac:dyDescent="0.3">
      <c r="A30" s="57" t="s">
        <v>329</v>
      </c>
      <c r="B30" s="57" t="s">
        <v>314</v>
      </c>
      <c r="C30" s="59">
        <v>11.7</v>
      </c>
      <c r="D30" s="59">
        <v>11.85</v>
      </c>
      <c r="E30" s="59">
        <v>11.788</v>
      </c>
      <c r="F30" s="59">
        <v>11.8</v>
      </c>
      <c r="G30" s="59" t="s">
        <v>547</v>
      </c>
      <c r="H30" s="60">
        <v>20000</v>
      </c>
      <c r="I30" s="57" t="s">
        <v>16</v>
      </c>
      <c r="J30" s="53"/>
      <c r="K30" s="53"/>
      <c r="L30" s="53"/>
    </row>
    <row r="31" spans="1:12" ht="14.25" customHeight="1" thickTop="1" thickBot="1" x14ac:dyDescent="0.3">
      <c r="A31" s="57" t="s">
        <v>330</v>
      </c>
      <c r="B31" s="57" t="s">
        <v>314</v>
      </c>
      <c r="C31" s="59">
        <v>4.9550000000000001</v>
      </c>
      <c r="D31" s="59">
        <v>4.9550000000000001</v>
      </c>
      <c r="E31" s="59">
        <v>4.9550000000000001</v>
      </c>
      <c r="F31" s="59">
        <v>4.9550000000000001</v>
      </c>
      <c r="G31" s="59" t="s">
        <v>548</v>
      </c>
      <c r="H31" s="60">
        <v>5000</v>
      </c>
      <c r="I31" s="57" t="s">
        <v>16</v>
      </c>
      <c r="J31" s="53"/>
      <c r="K31" s="53"/>
      <c r="L31" s="53"/>
    </row>
    <row r="32" spans="1:12" ht="14.25" customHeight="1" thickTop="1" thickBot="1" x14ac:dyDescent="0.3">
      <c r="A32" s="57" t="s">
        <v>427</v>
      </c>
      <c r="B32" s="57" t="s">
        <v>314</v>
      </c>
      <c r="C32" s="59">
        <v>5.17</v>
      </c>
      <c r="D32" s="59">
        <v>5.18</v>
      </c>
      <c r="E32" s="59">
        <v>5.173</v>
      </c>
      <c r="F32" s="59">
        <v>5.18</v>
      </c>
      <c r="G32" s="59" t="s">
        <v>549</v>
      </c>
      <c r="H32" s="60">
        <v>20000</v>
      </c>
      <c r="I32" s="57" t="s">
        <v>16</v>
      </c>
      <c r="J32" s="53"/>
      <c r="K32" s="53"/>
      <c r="L32" s="53"/>
    </row>
    <row r="33" spans="1:12" ht="14.25" customHeight="1" thickTop="1" thickBot="1" x14ac:dyDescent="0.3">
      <c r="A33" s="57" t="s">
        <v>331</v>
      </c>
      <c r="B33" s="57" t="s">
        <v>314</v>
      </c>
      <c r="C33" s="59">
        <v>12.75</v>
      </c>
      <c r="D33" s="59">
        <v>13.35</v>
      </c>
      <c r="E33" s="59">
        <v>13</v>
      </c>
      <c r="F33" s="59">
        <v>13.35</v>
      </c>
      <c r="G33" s="59" t="s">
        <v>550</v>
      </c>
      <c r="H33" s="60">
        <v>30000</v>
      </c>
      <c r="I33" s="57" t="s">
        <v>16</v>
      </c>
      <c r="J33" s="53"/>
      <c r="K33" s="53"/>
      <c r="L33" s="53"/>
    </row>
    <row r="34" spans="1:12" ht="14.25" customHeight="1" thickTop="1" thickBot="1" x14ac:dyDescent="0.3">
      <c r="A34" s="57" t="s">
        <v>551</v>
      </c>
      <c r="B34" s="57" t="s">
        <v>314</v>
      </c>
      <c r="C34" s="59">
        <v>12.9</v>
      </c>
      <c r="D34" s="59">
        <v>12.9</v>
      </c>
      <c r="E34" s="59">
        <v>12.9</v>
      </c>
      <c r="F34" s="59">
        <v>12.9</v>
      </c>
      <c r="G34" s="59" t="s">
        <v>483</v>
      </c>
      <c r="H34" s="60">
        <v>5000</v>
      </c>
      <c r="I34" s="57" t="s">
        <v>16</v>
      </c>
      <c r="J34" s="53"/>
      <c r="K34" s="53"/>
      <c r="L34" s="53"/>
    </row>
    <row r="35" spans="1:12" ht="14.25" customHeight="1" thickTop="1" thickBot="1" x14ac:dyDescent="0.3">
      <c r="A35" s="57" t="s">
        <v>332</v>
      </c>
      <c r="B35" s="57" t="s">
        <v>314</v>
      </c>
      <c r="C35" s="59">
        <v>4.97</v>
      </c>
      <c r="D35" s="59">
        <v>5</v>
      </c>
      <c r="E35" s="59">
        <v>4.9870000000000001</v>
      </c>
      <c r="F35" s="59">
        <v>4.97</v>
      </c>
      <c r="G35" s="59" t="s">
        <v>467</v>
      </c>
      <c r="H35" s="60">
        <v>15000</v>
      </c>
      <c r="I35" s="57" t="s">
        <v>16</v>
      </c>
      <c r="J35" s="53"/>
      <c r="K35" s="53"/>
      <c r="L35" s="53"/>
    </row>
    <row r="36" spans="1:12" ht="14.25" customHeight="1" thickTop="1" thickBot="1" x14ac:dyDescent="0.3">
      <c r="A36" s="57" t="s">
        <v>333</v>
      </c>
      <c r="B36" s="57" t="s">
        <v>314</v>
      </c>
      <c r="C36" s="59">
        <v>5</v>
      </c>
      <c r="D36" s="59">
        <v>5</v>
      </c>
      <c r="E36" s="59">
        <v>5</v>
      </c>
      <c r="F36" s="59">
        <v>5</v>
      </c>
      <c r="G36" s="59" t="s">
        <v>552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3">
      <c r="A37" s="57" t="s">
        <v>334</v>
      </c>
      <c r="B37" s="57" t="s">
        <v>314</v>
      </c>
      <c r="C37" s="59">
        <v>4.97</v>
      </c>
      <c r="D37" s="59">
        <v>5.0049999999999999</v>
      </c>
      <c r="E37" s="59">
        <v>4.9859999999999998</v>
      </c>
      <c r="F37" s="59">
        <v>4.9850000000000003</v>
      </c>
      <c r="G37" s="59" t="s">
        <v>553</v>
      </c>
      <c r="H37" s="60">
        <v>95000</v>
      </c>
      <c r="I37" s="57" t="s">
        <v>16</v>
      </c>
      <c r="J37" s="53"/>
      <c r="K37" s="53"/>
      <c r="L37" s="53"/>
    </row>
    <row r="38" spans="1:12" ht="14.25" customHeight="1" thickTop="1" thickBot="1" x14ac:dyDescent="0.3">
      <c r="A38" s="57" t="s">
        <v>554</v>
      </c>
      <c r="B38" s="57" t="s">
        <v>314</v>
      </c>
      <c r="C38" s="59">
        <v>5.45</v>
      </c>
      <c r="D38" s="59">
        <v>5.45</v>
      </c>
      <c r="E38" s="59">
        <v>5.45</v>
      </c>
      <c r="F38" s="59">
        <v>5.45</v>
      </c>
      <c r="G38" s="59" t="s">
        <v>555</v>
      </c>
      <c r="H38" s="60">
        <v>10000</v>
      </c>
      <c r="I38" s="57" t="s">
        <v>16</v>
      </c>
      <c r="J38" s="53"/>
      <c r="K38" s="53"/>
      <c r="L38" s="53"/>
    </row>
    <row r="39" spans="1:12" ht="14.25" customHeight="1" thickTop="1" thickBot="1" x14ac:dyDescent="0.3">
      <c r="A39" s="57" t="s">
        <v>335</v>
      </c>
      <c r="B39" s="57" t="s">
        <v>314</v>
      </c>
      <c r="C39" s="59">
        <v>4.92</v>
      </c>
      <c r="D39" s="59">
        <v>5.09</v>
      </c>
      <c r="E39" s="59">
        <v>4.9619999999999997</v>
      </c>
      <c r="F39" s="59">
        <v>5.09</v>
      </c>
      <c r="G39" s="59" t="s">
        <v>556</v>
      </c>
      <c r="H39" s="60">
        <v>70000</v>
      </c>
      <c r="I39" s="57" t="s">
        <v>16</v>
      </c>
      <c r="J39" s="53"/>
      <c r="K39" s="53"/>
      <c r="L39" s="53"/>
    </row>
    <row r="40" spans="1:12" ht="9.75" customHeight="1" thickTop="1" thickBot="1" x14ac:dyDescent="0.3">
      <c r="A40" s="57" t="s">
        <v>336</v>
      </c>
      <c r="B40" s="57" t="s">
        <v>314</v>
      </c>
      <c r="C40" s="59">
        <v>4.9400000000000004</v>
      </c>
      <c r="D40" s="59">
        <v>4.96</v>
      </c>
      <c r="E40" s="59">
        <v>4.9459999999999997</v>
      </c>
      <c r="F40" s="59">
        <v>4.96</v>
      </c>
      <c r="G40" s="59" t="s">
        <v>555</v>
      </c>
      <c r="H40" s="60">
        <v>35000</v>
      </c>
      <c r="I40" s="57" t="s">
        <v>16</v>
      </c>
      <c r="J40" s="53"/>
      <c r="K40" s="53"/>
      <c r="L40" s="53"/>
    </row>
    <row r="41" spans="1:12" ht="14.25" customHeight="1" thickTop="1" thickBot="1" x14ac:dyDescent="0.3">
      <c r="A41" s="57" t="s">
        <v>337</v>
      </c>
      <c r="B41" s="57" t="s">
        <v>314</v>
      </c>
      <c r="C41" s="59">
        <v>5.0350000000000001</v>
      </c>
      <c r="D41" s="59">
        <v>5.0750000000000002</v>
      </c>
      <c r="E41" s="59">
        <v>5.05</v>
      </c>
      <c r="F41" s="59">
        <v>5.05</v>
      </c>
      <c r="G41" s="59" t="s">
        <v>557</v>
      </c>
      <c r="H41" s="60">
        <v>65000</v>
      </c>
      <c r="I41" s="57" t="s">
        <v>16</v>
      </c>
      <c r="J41" s="53"/>
      <c r="K41" s="53"/>
      <c r="L41" s="53"/>
    </row>
    <row r="42" spans="1:12" ht="14.25" customHeight="1" thickTop="1" thickBot="1" x14ac:dyDescent="0.3">
      <c r="A42" s="57" t="s">
        <v>338</v>
      </c>
      <c r="B42" s="57" t="s">
        <v>314</v>
      </c>
      <c r="C42" s="59">
        <v>5.08</v>
      </c>
      <c r="D42" s="59">
        <v>5.12</v>
      </c>
      <c r="E42" s="59">
        <v>5.0999999999999996</v>
      </c>
      <c r="F42" s="59">
        <v>5.12</v>
      </c>
      <c r="G42" s="59" t="s">
        <v>558</v>
      </c>
      <c r="H42" s="60">
        <v>27500</v>
      </c>
      <c r="I42" s="57" t="s">
        <v>16</v>
      </c>
      <c r="J42" s="53"/>
      <c r="K42" s="53"/>
      <c r="L42" s="53"/>
    </row>
    <row r="43" spans="1:12" ht="10.5" customHeight="1" thickTop="1" thickBot="1" x14ac:dyDescent="0.3">
      <c r="A43" s="57" t="s">
        <v>339</v>
      </c>
      <c r="B43" s="57" t="s">
        <v>314</v>
      </c>
      <c r="C43" s="59">
        <v>4.82</v>
      </c>
      <c r="D43" s="59">
        <v>4.8899999999999997</v>
      </c>
      <c r="E43" s="59">
        <v>4.8550000000000004</v>
      </c>
      <c r="F43" s="59">
        <v>4.8899999999999997</v>
      </c>
      <c r="G43" s="59" t="s">
        <v>546</v>
      </c>
      <c r="H43" s="60">
        <v>32500</v>
      </c>
      <c r="I43" s="57" t="s">
        <v>16</v>
      </c>
      <c r="J43" s="53"/>
      <c r="K43" s="53"/>
      <c r="L43" s="53"/>
    </row>
    <row r="44" spans="1:12" ht="14.25" customHeight="1" thickTop="1" thickBot="1" x14ac:dyDescent="0.3">
      <c r="A44" s="57" t="s">
        <v>340</v>
      </c>
      <c r="B44" s="57" t="s">
        <v>314</v>
      </c>
      <c r="C44" s="59">
        <v>5</v>
      </c>
      <c r="D44" s="59">
        <v>5.0199999999999996</v>
      </c>
      <c r="E44" s="59">
        <v>5.0019999999999998</v>
      </c>
      <c r="F44" s="59">
        <v>5.0199999999999996</v>
      </c>
      <c r="G44" s="59" t="s">
        <v>559</v>
      </c>
      <c r="H44" s="60">
        <v>22500</v>
      </c>
      <c r="I44" s="57" t="s">
        <v>16</v>
      </c>
      <c r="J44" s="53"/>
      <c r="K44" s="53"/>
      <c r="L44" s="53"/>
    </row>
    <row r="45" spans="1:12" ht="10.5" customHeight="1" thickTop="1" thickBot="1" x14ac:dyDescent="0.3">
      <c r="A45" s="183" t="s">
        <v>341</v>
      </c>
      <c r="B45" s="184"/>
      <c r="C45" s="184"/>
      <c r="D45" s="184"/>
      <c r="E45" s="184"/>
      <c r="F45" s="184"/>
      <c r="G45" s="184"/>
      <c r="H45" s="184"/>
      <c r="I45" s="185"/>
      <c r="J45" s="53"/>
      <c r="K45" s="53"/>
      <c r="L45" s="53"/>
    </row>
    <row r="46" spans="1:12" ht="14.25" customHeight="1" thickTop="1" thickBot="1" x14ac:dyDescent="0.3">
      <c r="A46" s="57" t="s">
        <v>560</v>
      </c>
      <c r="B46" s="57" t="s">
        <v>314</v>
      </c>
      <c r="C46" s="59">
        <v>0</v>
      </c>
      <c r="D46" s="59">
        <v>0</v>
      </c>
      <c r="E46" s="59">
        <v>0</v>
      </c>
      <c r="F46" s="59">
        <v>0</v>
      </c>
      <c r="G46" s="59" t="s">
        <v>547</v>
      </c>
      <c r="H46" s="60">
        <v>10000</v>
      </c>
      <c r="I46" s="57" t="s">
        <v>16</v>
      </c>
      <c r="J46" s="53"/>
      <c r="K46" s="53"/>
      <c r="L46" s="53"/>
    </row>
    <row r="47" spans="1:12" ht="14.25" customHeight="1" thickTop="1" thickBot="1" x14ac:dyDescent="0.3">
      <c r="A47" s="57" t="s">
        <v>391</v>
      </c>
      <c r="B47" s="57" t="s">
        <v>314</v>
      </c>
      <c r="C47" s="59">
        <v>0</v>
      </c>
      <c r="D47" s="59">
        <v>0</v>
      </c>
      <c r="E47" s="59">
        <v>0</v>
      </c>
      <c r="F47" s="59">
        <v>0</v>
      </c>
      <c r="G47" s="59" t="s">
        <v>561</v>
      </c>
      <c r="H47" s="60">
        <v>35000</v>
      </c>
      <c r="I47" s="57" t="s">
        <v>16</v>
      </c>
      <c r="J47" s="53"/>
      <c r="K47" s="53"/>
      <c r="L47" s="53"/>
    </row>
    <row r="48" spans="1:12" ht="14.25" customHeight="1" thickTop="1" thickBot="1" x14ac:dyDescent="0.3">
      <c r="A48" s="57" t="s">
        <v>562</v>
      </c>
      <c r="B48" s="57" t="s">
        <v>314</v>
      </c>
      <c r="C48" s="59">
        <v>0</v>
      </c>
      <c r="D48" s="59">
        <v>0</v>
      </c>
      <c r="E48" s="59">
        <v>0</v>
      </c>
      <c r="F48" s="59">
        <v>0</v>
      </c>
      <c r="G48" s="59" t="s">
        <v>563</v>
      </c>
      <c r="H48" s="60">
        <v>30000</v>
      </c>
      <c r="I48" s="57" t="s">
        <v>16</v>
      </c>
      <c r="J48" s="53"/>
      <c r="K48" s="53"/>
      <c r="L48" s="53"/>
    </row>
    <row r="49" spans="1:12" ht="14.25" customHeight="1" thickTop="1" thickBot="1" x14ac:dyDescent="0.3">
      <c r="A49" s="57" t="s">
        <v>374</v>
      </c>
      <c r="B49" s="57" t="s">
        <v>314</v>
      </c>
      <c r="C49" s="59">
        <v>0</v>
      </c>
      <c r="D49" s="59">
        <v>0</v>
      </c>
      <c r="E49" s="59">
        <v>0</v>
      </c>
      <c r="F49" s="59">
        <v>0</v>
      </c>
      <c r="G49" s="59" t="s">
        <v>564</v>
      </c>
      <c r="H49" s="60">
        <v>20000</v>
      </c>
      <c r="I49" s="57" t="s">
        <v>16</v>
      </c>
      <c r="J49" s="53"/>
      <c r="K49" s="53"/>
      <c r="L49" s="53"/>
    </row>
    <row r="50" spans="1:12" ht="14.25" customHeight="1" thickTop="1" thickBot="1" x14ac:dyDescent="0.3">
      <c r="A50" s="57" t="s">
        <v>428</v>
      </c>
      <c r="B50" s="57" t="s">
        <v>314</v>
      </c>
      <c r="C50" s="59">
        <v>0</v>
      </c>
      <c r="D50" s="59">
        <v>0</v>
      </c>
      <c r="E50" s="59">
        <v>0</v>
      </c>
      <c r="F50" s="59">
        <v>0</v>
      </c>
      <c r="G50" s="59" t="s">
        <v>565</v>
      </c>
      <c r="H50" s="60">
        <v>90000</v>
      </c>
      <c r="I50" s="57" t="s">
        <v>16</v>
      </c>
      <c r="J50" s="53"/>
      <c r="K50" s="53"/>
      <c r="L50" s="53"/>
    </row>
    <row r="51" spans="1:12" ht="9.75" customHeight="1" thickTop="1" thickBot="1" x14ac:dyDescent="0.3">
      <c r="A51" s="57" t="s">
        <v>566</v>
      </c>
      <c r="B51" s="57" t="s">
        <v>314</v>
      </c>
      <c r="C51" s="59">
        <v>0</v>
      </c>
      <c r="D51" s="59">
        <v>0</v>
      </c>
      <c r="E51" s="59">
        <v>0</v>
      </c>
      <c r="F51" s="59">
        <v>0</v>
      </c>
      <c r="G51" s="59" t="s">
        <v>567</v>
      </c>
      <c r="H51" s="60">
        <v>10000</v>
      </c>
      <c r="I51" s="57" t="s">
        <v>16</v>
      </c>
      <c r="J51" s="53"/>
      <c r="K51" s="53"/>
      <c r="L51" s="53"/>
    </row>
    <row r="52" spans="1:12" ht="14.25" customHeight="1" thickTop="1" thickBot="1" x14ac:dyDescent="0.3">
      <c r="A52" s="57" t="s">
        <v>429</v>
      </c>
      <c r="B52" s="57" t="s">
        <v>314</v>
      </c>
      <c r="C52" s="59">
        <v>0</v>
      </c>
      <c r="D52" s="59">
        <v>3.0000000000000001E-3</v>
      </c>
      <c r="E52" s="59">
        <v>1E-3</v>
      </c>
      <c r="F52" s="59">
        <v>0</v>
      </c>
      <c r="G52" s="59" t="s">
        <v>568</v>
      </c>
      <c r="H52" s="60">
        <v>20000</v>
      </c>
      <c r="I52" s="57" t="s">
        <v>16</v>
      </c>
      <c r="J52" s="53"/>
      <c r="K52" s="53"/>
      <c r="L52" s="53"/>
    </row>
    <row r="53" spans="1:12" ht="9.75" customHeight="1" thickTop="1" thickBot="1" x14ac:dyDescent="0.3">
      <c r="A53" s="57" t="s">
        <v>375</v>
      </c>
      <c r="B53" s="57" t="s">
        <v>314</v>
      </c>
      <c r="C53" s="59">
        <v>0</v>
      </c>
      <c r="D53" s="59">
        <v>0</v>
      </c>
      <c r="E53" s="59">
        <v>0</v>
      </c>
      <c r="F53" s="59">
        <v>0</v>
      </c>
      <c r="G53" s="59" t="s">
        <v>521</v>
      </c>
      <c r="H53" s="60">
        <v>10000</v>
      </c>
      <c r="I53" s="57" t="s">
        <v>16</v>
      </c>
      <c r="J53" s="53"/>
      <c r="K53" s="53"/>
      <c r="L53" s="53"/>
    </row>
    <row r="54" spans="1:12" ht="9.75" customHeight="1" thickTop="1" thickBot="1" x14ac:dyDescent="0.3">
      <c r="A54" s="57" t="s">
        <v>392</v>
      </c>
      <c r="B54" s="57" t="s">
        <v>314</v>
      </c>
      <c r="C54" s="59">
        <v>0</v>
      </c>
      <c r="D54" s="59">
        <v>0</v>
      </c>
      <c r="E54" s="59">
        <v>0</v>
      </c>
      <c r="F54" s="59">
        <v>0</v>
      </c>
      <c r="G54" s="59" t="s">
        <v>569</v>
      </c>
      <c r="H54" s="60">
        <v>40000</v>
      </c>
      <c r="I54" s="57" t="s">
        <v>16</v>
      </c>
      <c r="J54" s="53"/>
      <c r="K54" s="53"/>
      <c r="L54" s="53"/>
    </row>
    <row r="55" spans="1:12" ht="9.75" customHeight="1" thickTop="1" thickBot="1" x14ac:dyDescent="0.3">
      <c r="A55" s="57" t="s">
        <v>376</v>
      </c>
      <c r="B55" s="57" t="s">
        <v>314</v>
      </c>
      <c r="C55" s="59">
        <v>0</v>
      </c>
      <c r="D55" s="59">
        <v>0</v>
      </c>
      <c r="E55" s="59">
        <v>0</v>
      </c>
      <c r="F55" s="59">
        <v>0</v>
      </c>
      <c r="G55" s="59" t="s">
        <v>521</v>
      </c>
      <c r="H55" s="60">
        <v>20000</v>
      </c>
      <c r="I55" s="57" t="s">
        <v>16</v>
      </c>
      <c r="J55" s="53"/>
      <c r="K55" s="53"/>
      <c r="L55" s="53"/>
    </row>
    <row r="56" spans="1:12" ht="14.25" customHeight="1" thickTop="1" thickBot="1" x14ac:dyDescent="0.3">
      <c r="A56" s="57" t="s">
        <v>377</v>
      </c>
      <c r="B56" s="57" t="s">
        <v>314</v>
      </c>
      <c r="C56" s="59">
        <v>0</v>
      </c>
      <c r="D56" s="59">
        <v>0</v>
      </c>
      <c r="E56" s="59">
        <v>0</v>
      </c>
      <c r="F56" s="59">
        <v>0</v>
      </c>
      <c r="G56" s="59" t="s">
        <v>570</v>
      </c>
      <c r="H56" s="60">
        <v>10000</v>
      </c>
      <c r="I56" s="57" t="s">
        <v>16</v>
      </c>
      <c r="J56" s="53"/>
      <c r="K56" s="53"/>
      <c r="L56" s="53"/>
    </row>
    <row r="57" spans="1:12" ht="14.25" customHeight="1" thickTop="1" thickBot="1" x14ac:dyDescent="0.3">
      <c r="A57" s="57" t="s">
        <v>342</v>
      </c>
      <c r="B57" s="57" t="s">
        <v>314</v>
      </c>
      <c r="C57" s="59">
        <v>0</v>
      </c>
      <c r="D57" s="59">
        <v>0</v>
      </c>
      <c r="E57" s="59">
        <v>0</v>
      </c>
      <c r="F57" s="59">
        <v>0</v>
      </c>
      <c r="G57" s="59" t="s">
        <v>571</v>
      </c>
      <c r="H57" s="60">
        <v>45000</v>
      </c>
      <c r="I57" s="57" t="s">
        <v>16</v>
      </c>
      <c r="J57" s="53"/>
      <c r="K57" s="53"/>
      <c r="L57" s="53"/>
    </row>
    <row r="58" spans="1:12" ht="14.25" customHeight="1" thickTop="1" thickBot="1" x14ac:dyDescent="0.3">
      <c r="A58" s="57" t="s">
        <v>572</v>
      </c>
      <c r="B58" s="58">
        <v>37012</v>
      </c>
      <c r="C58" s="59">
        <v>-3.0000000000000001E-3</v>
      </c>
      <c r="D58" s="59">
        <v>-3.0000000000000001E-3</v>
      </c>
      <c r="E58" s="59">
        <v>-3.0000000000000001E-3</v>
      </c>
      <c r="F58" s="59">
        <v>-3.0000000000000001E-3</v>
      </c>
      <c r="G58" s="59" t="s">
        <v>573</v>
      </c>
      <c r="H58" s="60">
        <v>930000</v>
      </c>
      <c r="I58" s="57" t="s">
        <v>16</v>
      </c>
      <c r="J58" s="53"/>
      <c r="K58" s="53"/>
      <c r="L58" s="53"/>
    </row>
    <row r="59" spans="1:12" ht="10.5" customHeight="1" thickTop="1" thickBot="1" x14ac:dyDescent="0.3">
      <c r="A59" s="57" t="s">
        <v>343</v>
      </c>
      <c r="B59" s="57" t="s">
        <v>314</v>
      </c>
      <c r="C59" s="59">
        <v>0</v>
      </c>
      <c r="D59" s="59">
        <v>0</v>
      </c>
      <c r="E59" s="59">
        <v>0</v>
      </c>
      <c r="F59" s="59">
        <v>0</v>
      </c>
      <c r="G59" s="59" t="s">
        <v>546</v>
      </c>
      <c r="H59" s="60">
        <v>45000</v>
      </c>
      <c r="I59" s="57" t="s">
        <v>16</v>
      </c>
      <c r="J59" s="53"/>
      <c r="K59" s="53"/>
      <c r="L59" s="53"/>
    </row>
    <row r="60" spans="1:12" ht="14.25" customHeight="1" thickTop="1" thickBot="1" x14ac:dyDescent="0.3">
      <c r="A60" s="57" t="s">
        <v>574</v>
      </c>
      <c r="B60" s="58">
        <v>37012</v>
      </c>
      <c r="C60" s="59">
        <v>-3.0000000000000001E-3</v>
      </c>
      <c r="D60" s="59">
        <v>-3.0000000000000001E-3</v>
      </c>
      <c r="E60" s="59">
        <v>-3.0000000000000001E-3</v>
      </c>
      <c r="F60" s="59">
        <v>-3.0000000000000001E-3</v>
      </c>
      <c r="G60" s="59" t="s">
        <v>573</v>
      </c>
      <c r="H60" s="60">
        <v>930000</v>
      </c>
      <c r="I60" s="57" t="s">
        <v>16</v>
      </c>
      <c r="J60" s="53"/>
      <c r="K60" s="53"/>
      <c r="L60" s="53"/>
    </row>
    <row r="61" spans="1:12" ht="14.25" customHeight="1" thickTop="1" thickBot="1" x14ac:dyDescent="0.3">
      <c r="A61" s="57" t="s">
        <v>575</v>
      </c>
      <c r="B61" s="58">
        <v>37012</v>
      </c>
      <c r="C61" s="59">
        <v>-3.0000000000000001E-3</v>
      </c>
      <c r="D61" s="59">
        <v>-3.0000000000000001E-3</v>
      </c>
      <c r="E61" s="59">
        <v>-3.0000000000000001E-3</v>
      </c>
      <c r="F61" s="59">
        <v>-3.0000000000000001E-3</v>
      </c>
      <c r="G61" s="59" t="s">
        <v>573</v>
      </c>
      <c r="H61" s="60">
        <v>930000</v>
      </c>
      <c r="I61" s="57" t="s">
        <v>16</v>
      </c>
      <c r="J61" s="53"/>
      <c r="K61" s="53"/>
      <c r="L61" s="53"/>
    </row>
    <row r="62" spans="1:12" ht="14.25" customHeight="1" thickTop="1" thickBot="1" x14ac:dyDescent="0.3">
      <c r="A62" s="57" t="s">
        <v>576</v>
      </c>
      <c r="B62" s="58">
        <v>37012</v>
      </c>
      <c r="C62" s="59">
        <v>0</v>
      </c>
      <c r="D62" s="59">
        <v>0</v>
      </c>
      <c r="E62" s="59">
        <v>0</v>
      </c>
      <c r="F62" s="59">
        <v>0</v>
      </c>
      <c r="G62" s="59" t="s">
        <v>577</v>
      </c>
      <c r="H62" s="60">
        <v>930000</v>
      </c>
      <c r="I62" s="57" t="s">
        <v>16</v>
      </c>
      <c r="J62" s="53"/>
      <c r="K62" s="53"/>
      <c r="L62" s="53"/>
    </row>
    <row r="63" spans="1:12" ht="14.25" customHeight="1" thickTop="1" thickBot="1" x14ac:dyDescent="0.3">
      <c r="A63" s="57" t="s">
        <v>430</v>
      </c>
      <c r="B63" s="57" t="s">
        <v>314</v>
      </c>
      <c r="C63" s="59">
        <v>0</v>
      </c>
      <c r="D63" s="59">
        <v>0</v>
      </c>
      <c r="E63" s="59">
        <v>0</v>
      </c>
      <c r="F63" s="59">
        <v>0</v>
      </c>
      <c r="G63" s="59" t="s">
        <v>568</v>
      </c>
      <c r="H63" s="60">
        <v>25000</v>
      </c>
      <c r="I63" s="57" t="s">
        <v>16</v>
      </c>
      <c r="J63" s="53"/>
      <c r="K63" s="53"/>
      <c r="L63" s="53"/>
    </row>
    <row r="64" spans="1:12" ht="13.5" customHeight="1" thickTop="1" thickBot="1" x14ac:dyDescent="0.3">
      <c r="A64" s="57" t="s">
        <v>431</v>
      </c>
      <c r="B64" s="57" t="s">
        <v>314</v>
      </c>
      <c r="C64" s="59">
        <v>0</v>
      </c>
      <c r="D64" s="59">
        <v>0</v>
      </c>
      <c r="E64" s="59">
        <v>0</v>
      </c>
      <c r="F64" s="59">
        <v>0</v>
      </c>
      <c r="G64" s="59" t="s">
        <v>578</v>
      </c>
      <c r="H64" s="60">
        <v>25000</v>
      </c>
      <c r="I64" s="57" t="s">
        <v>16</v>
      </c>
      <c r="J64" s="53"/>
      <c r="K64" s="53"/>
      <c r="L64" s="53"/>
    </row>
    <row r="65" spans="1:12" ht="14.25" customHeight="1" thickTop="1" thickBot="1" x14ac:dyDescent="0.3">
      <c r="A65" s="57" t="s">
        <v>579</v>
      </c>
      <c r="B65" s="57" t="s">
        <v>314</v>
      </c>
      <c r="C65" s="59">
        <v>0</v>
      </c>
      <c r="D65" s="59">
        <v>0</v>
      </c>
      <c r="E65" s="59">
        <v>0</v>
      </c>
      <c r="F65" s="59">
        <v>0</v>
      </c>
      <c r="G65" s="59" t="s">
        <v>580</v>
      </c>
      <c r="H65" s="60">
        <v>7500</v>
      </c>
      <c r="I65" s="57" t="s">
        <v>16</v>
      </c>
    </row>
    <row r="66" spans="1:12" ht="14.25" customHeight="1" thickTop="1" thickBot="1" x14ac:dyDescent="0.3">
      <c r="A66" s="57" t="s">
        <v>378</v>
      </c>
      <c r="B66" s="57" t="s">
        <v>314</v>
      </c>
      <c r="C66" s="59">
        <v>0</v>
      </c>
      <c r="D66" s="59">
        <v>0</v>
      </c>
      <c r="E66" s="59">
        <v>0</v>
      </c>
      <c r="F66" s="59">
        <v>0</v>
      </c>
      <c r="G66" s="59" t="s">
        <v>581</v>
      </c>
      <c r="H66" s="60">
        <v>45000</v>
      </c>
      <c r="I66" s="57" t="s">
        <v>16</v>
      </c>
    </row>
    <row r="67" spans="1:12" ht="14.25" customHeight="1" thickTop="1" thickBot="1" x14ac:dyDescent="0.3">
      <c r="A67" s="57" t="s">
        <v>582</v>
      </c>
      <c r="B67" s="58">
        <v>37012</v>
      </c>
      <c r="C67" s="59">
        <v>0</v>
      </c>
      <c r="D67" s="59">
        <v>0</v>
      </c>
      <c r="E67" s="59">
        <v>0</v>
      </c>
      <c r="F67" s="59">
        <v>0</v>
      </c>
      <c r="G67" s="59" t="s">
        <v>583</v>
      </c>
      <c r="H67" s="60">
        <v>310000</v>
      </c>
      <c r="I67" s="57" t="s">
        <v>16</v>
      </c>
    </row>
    <row r="68" spans="1:12" ht="14.25" customHeight="1" thickTop="1" thickBot="1" x14ac:dyDescent="0.3">
      <c r="A68" s="57" t="s">
        <v>393</v>
      </c>
      <c r="B68" s="57" t="s">
        <v>314</v>
      </c>
      <c r="C68" s="59">
        <v>0</v>
      </c>
      <c r="D68" s="59">
        <v>0</v>
      </c>
      <c r="E68" s="59">
        <v>0</v>
      </c>
      <c r="F68" s="59">
        <v>0</v>
      </c>
      <c r="G68" s="59" t="s">
        <v>584</v>
      </c>
      <c r="H68" s="60">
        <v>15000</v>
      </c>
      <c r="I68" s="57" t="s">
        <v>16</v>
      </c>
    </row>
    <row r="69" spans="1:12" ht="14.25" customHeight="1" thickTop="1" thickBot="1" x14ac:dyDescent="0.3">
      <c r="A69" s="183" t="s">
        <v>345</v>
      </c>
      <c r="B69" s="184"/>
      <c r="C69" s="184"/>
      <c r="D69" s="184"/>
      <c r="E69" s="184"/>
      <c r="F69" s="184"/>
      <c r="G69" s="184"/>
      <c r="H69" s="184"/>
      <c r="I69" s="185"/>
    </row>
    <row r="70" spans="1:12" ht="14.25" customHeight="1" thickTop="1" thickBot="1" x14ac:dyDescent="0.3">
      <c r="A70" s="57" t="s">
        <v>585</v>
      </c>
      <c r="B70" s="58">
        <v>37012</v>
      </c>
      <c r="C70" s="59">
        <v>-0.01</v>
      </c>
      <c r="D70" s="59">
        <v>-0.01</v>
      </c>
      <c r="E70" s="59">
        <v>-0.01</v>
      </c>
      <c r="F70" s="59">
        <v>-0.01</v>
      </c>
      <c r="G70" s="59" t="s">
        <v>452</v>
      </c>
      <c r="H70" s="60">
        <v>310000</v>
      </c>
      <c r="I70" s="57" t="s">
        <v>16</v>
      </c>
    </row>
    <row r="71" spans="1:12" ht="14.4" thickTop="1" thickBot="1" x14ac:dyDescent="0.3">
      <c r="A71" s="57" t="s">
        <v>586</v>
      </c>
      <c r="B71" s="58">
        <v>37012</v>
      </c>
      <c r="C71" s="59">
        <v>0.13500000000000001</v>
      </c>
      <c r="D71" s="59">
        <v>0.13500000000000001</v>
      </c>
      <c r="E71" s="59">
        <v>0.13500000000000001</v>
      </c>
      <c r="F71" s="59">
        <v>0.13500000000000001</v>
      </c>
      <c r="G71" s="59" t="s">
        <v>456</v>
      </c>
      <c r="H71" s="60">
        <v>155000</v>
      </c>
      <c r="I71" s="57" t="s">
        <v>16</v>
      </c>
    </row>
    <row r="72" spans="1:12" ht="14.4" thickTop="1" thickBot="1" x14ac:dyDescent="0.3">
      <c r="A72" s="57" t="s">
        <v>587</v>
      </c>
      <c r="B72" s="58">
        <v>37012</v>
      </c>
      <c r="C72" s="59">
        <v>5.0000000000000001E-3</v>
      </c>
      <c r="D72" s="59">
        <v>5.0000000000000001E-3</v>
      </c>
      <c r="E72" s="59">
        <v>5.0000000000000001E-3</v>
      </c>
      <c r="F72" s="59">
        <v>5.0000000000000001E-3</v>
      </c>
      <c r="G72" s="59" t="s">
        <v>588</v>
      </c>
      <c r="H72" s="60">
        <v>1240000</v>
      </c>
      <c r="I72" s="57" t="s">
        <v>16</v>
      </c>
    </row>
    <row r="73" spans="1:12" ht="14.4" thickTop="1" thickBot="1" x14ac:dyDescent="0.3">
      <c r="A73" s="57" t="s">
        <v>589</v>
      </c>
      <c r="B73" s="58">
        <v>37012</v>
      </c>
      <c r="C73" s="59">
        <v>-1.4999999999999999E-2</v>
      </c>
      <c r="D73" s="59">
        <v>-0.01</v>
      </c>
      <c r="E73" s="59">
        <v>-1.2999999999999999E-2</v>
      </c>
      <c r="F73" s="59">
        <v>-1.4999999999999999E-2</v>
      </c>
      <c r="G73" s="59" t="s">
        <v>590</v>
      </c>
      <c r="H73" s="60">
        <v>620000</v>
      </c>
      <c r="I73" s="57" t="s">
        <v>16</v>
      </c>
    </row>
    <row r="74" spans="1:12" ht="14.4" thickTop="1" thickBot="1" x14ac:dyDescent="0.3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4" thickTop="1" thickBot="1" x14ac:dyDescent="0.3">
      <c r="A75" s="57"/>
      <c r="B75" s="57"/>
      <c r="C75" s="59"/>
      <c r="D75" s="59"/>
      <c r="E75" s="59"/>
      <c r="F75" s="59"/>
      <c r="G75" s="59"/>
      <c r="H75" s="60"/>
      <c r="I75" s="57"/>
    </row>
    <row r="76" spans="1:12" ht="14.4" thickTop="1" thickBot="1" x14ac:dyDescent="0.3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3.8" thickTop="1" x14ac:dyDescent="0.25"/>
  </sheetData>
  <mergeCells count="11">
    <mergeCell ref="A69:I69"/>
    <mergeCell ref="H9:H10"/>
    <mergeCell ref="I9:I10"/>
    <mergeCell ref="C9:C10"/>
    <mergeCell ref="D9:D10"/>
    <mergeCell ref="F9:F10"/>
    <mergeCell ref="G9:G10"/>
    <mergeCell ref="A11:I11"/>
    <mergeCell ref="A9:A10"/>
    <mergeCell ref="B9:B10"/>
    <mergeCell ref="A45:I4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2" t="s">
        <v>242</v>
      </c>
      <c r="F1" s="7"/>
      <c r="G1" s="6" t="s">
        <v>23</v>
      </c>
      <c r="H1" s="1">
        <f>SUM(H11:H995)</f>
        <v>72632500</v>
      </c>
    </row>
    <row r="2" spans="1:11" ht="15.6" x14ac:dyDescent="0.3">
      <c r="A2" s="18" t="s">
        <v>21</v>
      </c>
      <c r="F2" s="64"/>
      <c r="G2" s="65"/>
      <c r="H2" s="63"/>
    </row>
    <row r="3" spans="1:11" x14ac:dyDescent="0.25">
      <c r="A3" s="99">
        <f>'E-Mail'!$B$1</f>
        <v>37004</v>
      </c>
      <c r="F3" s="64"/>
      <c r="G3" s="65"/>
      <c r="H3" s="63"/>
    </row>
    <row r="5" spans="1:11" ht="9.75" customHeight="1" x14ac:dyDescent="0.25">
      <c r="A5" s="54" t="s">
        <v>432</v>
      </c>
      <c r="J5" s="53"/>
      <c r="K5" s="53"/>
    </row>
    <row r="6" spans="1:11" ht="9.75" customHeight="1" x14ac:dyDescent="0.25">
      <c r="A6" s="54" t="s">
        <v>241</v>
      </c>
      <c r="J6" s="53"/>
      <c r="K6" s="53"/>
    </row>
    <row r="7" spans="1:11" ht="9.75" customHeight="1" x14ac:dyDescent="0.25">
      <c r="A7" s="54" t="s">
        <v>449</v>
      </c>
      <c r="J7" s="53"/>
      <c r="K7" s="53"/>
    </row>
    <row r="8" spans="1:11" ht="9.75" customHeight="1" thickBot="1" x14ac:dyDescent="0.3">
      <c r="J8" s="53"/>
      <c r="K8" s="53"/>
    </row>
    <row r="9" spans="1:11" ht="13.8" thickTop="1" x14ac:dyDescent="0.25">
      <c r="A9" s="186" t="s">
        <v>0</v>
      </c>
      <c r="B9" s="186" t="s">
        <v>1</v>
      </c>
      <c r="C9" s="181" t="s">
        <v>2</v>
      </c>
      <c r="D9" s="181" t="s">
        <v>3</v>
      </c>
      <c r="E9" s="55" t="s">
        <v>4</v>
      </c>
      <c r="F9" s="181" t="s">
        <v>6</v>
      </c>
      <c r="G9" s="181" t="s">
        <v>7</v>
      </c>
      <c r="H9" s="181" t="s">
        <v>8</v>
      </c>
      <c r="I9" s="186" t="s">
        <v>9</v>
      </c>
      <c r="J9" s="53"/>
      <c r="K9" s="53"/>
    </row>
    <row r="10" spans="1:11" ht="21" thickBot="1" x14ac:dyDescent="0.3">
      <c r="A10" s="187"/>
      <c r="B10" s="187"/>
      <c r="C10" s="182"/>
      <c r="D10" s="182"/>
      <c r="E10" s="56" t="s">
        <v>5</v>
      </c>
      <c r="F10" s="182"/>
      <c r="G10" s="182"/>
      <c r="H10" s="182"/>
      <c r="I10" s="187"/>
      <c r="J10" s="53"/>
      <c r="K10" s="53"/>
    </row>
    <row r="11" spans="1:11" ht="10.5" customHeight="1" thickTop="1" thickBot="1" x14ac:dyDescent="0.3">
      <c r="A11" s="183" t="s">
        <v>379</v>
      </c>
      <c r="B11" s="184"/>
      <c r="C11" s="184"/>
      <c r="D11" s="184"/>
      <c r="E11" s="184"/>
      <c r="F11" s="184"/>
      <c r="G11" s="184"/>
      <c r="H11" s="184"/>
      <c r="I11" s="185"/>
      <c r="J11" s="53"/>
      <c r="K11" s="53"/>
    </row>
    <row r="12" spans="1:11" ht="14.25" customHeight="1" thickTop="1" thickBot="1" x14ac:dyDescent="0.3">
      <c r="A12" s="57" t="s">
        <v>591</v>
      </c>
      <c r="B12" s="58">
        <v>37012</v>
      </c>
      <c r="C12" s="59">
        <v>0.253</v>
      </c>
      <c r="D12" s="59">
        <v>0.253</v>
      </c>
      <c r="E12" s="59">
        <v>0.253</v>
      </c>
      <c r="F12" s="59">
        <v>0.253</v>
      </c>
      <c r="G12" s="59" t="s">
        <v>561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3">
      <c r="A13" s="57" t="s">
        <v>592</v>
      </c>
      <c r="B13" s="57" t="s">
        <v>347</v>
      </c>
      <c r="C13" s="59">
        <v>0.25</v>
      </c>
      <c r="D13" s="59">
        <v>0.25</v>
      </c>
      <c r="E13" s="59">
        <v>0.25</v>
      </c>
      <c r="F13" s="59">
        <v>0.25</v>
      </c>
      <c r="G13" s="59" t="s">
        <v>552</v>
      </c>
      <c r="H13" s="60">
        <v>1840000</v>
      </c>
      <c r="I13" s="57" t="s">
        <v>16</v>
      </c>
      <c r="J13" s="53"/>
      <c r="K13" s="53"/>
    </row>
    <row r="14" spans="1:11" ht="14.25" customHeight="1" thickTop="1" thickBot="1" x14ac:dyDescent="0.3">
      <c r="A14" s="183" t="s">
        <v>346</v>
      </c>
      <c r="B14" s="184"/>
      <c r="C14" s="184"/>
      <c r="D14" s="184"/>
      <c r="E14" s="184"/>
      <c r="F14" s="184"/>
      <c r="G14" s="184"/>
      <c r="H14" s="184"/>
      <c r="I14" s="185"/>
      <c r="J14" s="53"/>
      <c r="K14" s="53"/>
    </row>
    <row r="15" spans="1:11" ht="14.25" customHeight="1" thickTop="1" thickBot="1" x14ac:dyDescent="0.3">
      <c r="A15" s="57" t="s">
        <v>433</v>
      </c>
      <c r="B15" s="58">
        <v>37012</v>
      </c>
      <c r="C15" s="59">
        <v>0.255</v>
      </c>
      <c r="D15" s="59">
        <v>0.26</v>
      </c>
      <c r="E15" s="59">
        <v>0.25800000000000001</v>
      </c>
      <c r="F15" s="59">
        <v>0.26</v>
      </c>
      <c r="G15" s="59" t="s">
        <v>535</v>
      </c>
      <c r="H15" s="60">
        <v>1550000</v>
      </c>
      <c r="I15" s="57" t="s">
        <v>16</v>
      </c>
      <c r="J15" s="53"/>
      <c r="K15" s="53"/>
    </row>
    <row r="16" spans="1:11" ht="14.25" customHeight="1" thickTop="1" thickBot="1" x14ac:dyDescent="0.3">
      <c r="A16" s="57" t="s">
        <v>593</v>
      </c>
      <c r="B16" s="57" t="s">
        <v>347</v>
      </c>
      <c r="C16" s="59">
        <v>0.253</v>
      </c>
      <c r="D16" s="59">
        <v>0.253</v>
      </c>
      <c r="E16" s="59">
        <v>0.253</v>
      </c>
      <c r="F16" s="59">
        <v>0.253</v>
      </c>
      <c r="G16" s="59" t="s">
        <v>594</v>
      </c>
      <c r="H16" s="60">
        <v>920000</v>
      </c>
      <c r="I16" s="57" t="s">
        <v>16</v>
      </c>
      <c r="J16" s="53"/>
      <c r="K16" s="53"/>
    </row>
    <row r="17" spans="1:11" ht="14.25" customHeight="1" thickTop="1" thickBot="1" x14ac:dyDescent="0.3">
      <c r="A17" s="57" t="s">
        <v>407</v>
      </c>
      <c r="B17" s="58">
        <v>37012</v>
      </c>
      <c r="C17" s="59">
        <v>0.32300000000000001</v>
      </c>
      <c r="D17" s="59">
        <v>0.32800000000000001</v>
      </c>
      <c r="E17" s="59">
        <v>0.32700000000000001</v>
      </c>
      <c r="F17" s="59">
        <v>0.32800000000000001</v>
      </c>
      <c r="G17" s="59" t="s">
        <v>595</v>
      </c>
      <c r="H17" s="60">
        <v>1240000</v>
      </c>
      <c r="I17" s="57" t="s">
        <v>16</v>
      </c>
      <c r="J17" s="53"/>
      <c r="K17" s="53"/>
    </row>
    <row r="18" spans="1:11" ht="14.25" customHeight="1" thickTop="1" thickBot="1" x14ac:dyDescent="0.3">
      <c r="A18" s="57" t="s">
        <v>596</v>
      </c>
      <c r="B18" s="57" t="s">
        <v>347</v>
      </c>
      <c r="C18" s="59">
        <v>0.32</v>
      </c>
      <c r="D18" s="59">
        <v>0.32300000000000001</v>
      </c>
      <c r="E18" s="59">
        <v>0.32200000000000001</v>
      </c>
      <c r="F18" s="59">
        <v>0.32300000000000001</v>
      </c>
      <c r="G18" s="59" t="s">
        <v>597</v>
      </c>
      <c r="H18" s="60">
        <v>3680000</v>
      </c>
      <c r="I18" s="57" t="s">
        <v>16</v>
      </c>
      <c r="J18" s="53"/>
      <c r="K18" s="53"/>
    </row>
    <row r="19" spans="1:11" ht="14.25" customHeight="1" thickTop="1" thickBot="1" x14ac:dyDescent="0.3">
      <c r="A19" s="57" t="s">
        <v>598</v>
      </c>
      <c r="B19" s="58">
        <v>37012</v>
      </c>
      <c r="C19" s="59">
        <v>-3.0000000000000001E-3</v>
      </c>
      <c r="D19" s="59">
        <v>-3.0000000000000001E-3</v>
      </c>
      <c r="E19" s="59">
        <v>-3.0000000000000001E-3</v>
      </c>
      <c r="F19" s="59">
        <v>-3.0000000000000001E-3</v>
      </c>
      <c r="G19" s="59" t="s">
        <v>599</v>
      </c>
      <c r="H19" s="60">
        <v>620000</v>
      </c>
      <c r="I19" s="57" t="s">
        <v>16</v>
      </c>
      <c r="J19" s="53"/>
      <c r="K19" s="53"/>
    </row>
    <row r="20" spans="1:11" ht="14.25" customHeight="1" thickTop="1" thickBot="1" x14ac:dyDescent="0.3">
      <c r="A20" s="57" t="s">
        <v>600</v>
      </c>
      <c r="B20" s="57" t="s">
        <v>347</v>
      </c>
      <c r="C20" s="59">
        <v>-3.0000000000000001E-3</v>
      </c>
      <c r="D20" s="59">
        <v>-3.0000000000000001E-3</v>
      </c>
      <c r="E20" s="59">
        <v>-3.0000000000000001E-3</v>
      </c>
      <c r="F20" s="59">
        <v>-3.0000000000000001E-3</v>
      </c>
      <c r="G20" s="59" t="s">
        <v>601</v>
      </c>
      <c r="H20" s="60">
        <v>1840000</v>
      </c>
      <c r="I20" s="57" t="s">
        <v>16</v>
      </c>
      <c r="J20" s="53"/>
      <c r="K20" s="53"/>
    </row>
    <row r="21" spans="1:11" ht="14.25" customHeight="1" thickTop="1" thickBot="1" x14ac:dyDescent="0.3">
      <c r="A21" s="57" t="s">
        <v>435</v>
      </c>
      <c r="B21" s="57" t="s">
        <v>347</v>
      </c>
      <c r="C21" s="59">
        <v>3.3000000000000002E-2</v>
      </c>
      <c r="D21" s="59">
        <v>3.3000000000000002E-2</v>
      </c>
      <c r="E21" s="59">
        <v>3.3000000000000002E-2</v>
      </c>
      <c r="F21" s="59">
        <v>3.3000000000000002E-2</v>
      </c>
      <c r="G21" s="59" t="s">
        <v>602</v>
      </c>
      <c r="H21" s="60">
        <v>1840000</v>
      </c>
      <c r="I21" s="57" t="s">
        <v>16</v>
      </c>
      <c r="J21" s="53"/>
      <c r="K21" s="53"/>
    </row>
    <row r="22" spans="1:11" ht="14.25" customHeight="1" thickTop="1" thickBot="1" x14ac:dyDescent="0.3">
      <c r="A22" s="57" t="s">
        <v>603</v>
      </c>
      <c r="B22" s="57" t="s">
        <v>434</v>
      </c>
      <c r="C22" s="59">
        <v>2.8000000000000001E-2</v>
      </c>
      <c r="D22" s="59">
        <v>2.8000000000000001E-2</v>
      </c>
      <c r="E22" s="59">
        <v>2.8000000000000001E-2</v>
      </c>
      <c r="F22" s="59">
        <v>2.8000000000000001E-2</v>
      </c>
      <c r="G22" s="59" t="s">
        <v>604</v>
      </c>
      <c r="H22" s="60">
        <v>2140000</v>
      </c>
      <c r="I22" s="57" t="s">
        <v>16</v>
      </c>
      <c r="J22" s="53"/>
      <c r="K22" s="53"/>
    </row>
    <row r="23" spans="1:11" ht="14.25" customHeight="1" thickTop="1" thickBot="1" x14ac:dyDescent="0.3">
      <c r="A23" s="57" t="s">
        <v>605</v>
      </c>
      <c r="B23" s="58">
        <v>37012</v>
      </c>
      <c r="C23" s="59">
        <v>-6.5000000000000002E-2</v>
      </c>
      <c r="D23" s="59">
        <v>-6.5000000000000002E-2</v>
      </c>
      <c r="E23" s="59">
        <v>-6.5000000000000002E-2</v>
      </c>
      <c r="F23" s="59">
        <v>-6.5000000000000002E-2</v>
      </c>
      <c r="G23" s="59" t="s">
        <v>606</v>
      </c>
      <c r="H23" s="60">
        <v>620000</v>
      </c>
      <c r="I23" s="57" t="s">
        <v>16</v>
      </c>
      <c r="J23" s="53"/>
      <c r="K23" s="53"/>
    </row>
    <row r="24" spans="1:11" ht="14.25" customHeight="1" thickTop="1" thickBot="1" x14ac:dyDescent="0.3">
      <c r="A24" s="57" t="s">
        <v>607</v>
      </c>
      <c r="B24" s="58">
        <v>37012</v>
      </c>
      <c r="C24" s="59">
        <v>-0.115</v>
      </c>
      <c r="D24" s="59">
        <v>-0.115</v>
      </c>
      <c r="E24" s="59">
        <v>-0.115</v>
      </c>
      <c r="F24" s="59">
        <v>-0.115</v>
      </c>
      <c r="G24" s="59" t="s">
        <v>608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3">
      <c r="A25" s="57" t="s">
        <v>609</v>
      </c>
      <c r="B25" s="57" t="s">
        <v>344</v>
      </c>
      <c r="C25" s="59">
        <v>0.14499999999999999</v>
      </c>
      <c r="D25" s="59">
        <v>0.14499999999999999</v>
      </c>
      <c r="E25" s="59">
        <v>0.14499999999999999</v>
      </c>
      <c r="F25" s="59">
        <v>0.14499999999999999</v>
      </c>
      <c r="G25" s="59" t="s">
        <v>610</v>
      </c>
      <c r="H25" s="60">
        <v>755000</v>
      </c>
      <c r="I25" s="57" t="s">
        <v>16</v>
      </c>
      <c r="J25" s="53"/>
      <c r="K25" s="53"/>
    </row>
    <row r="26" spans="1:11" ht="14.25" customHeight="1" thickTop="1" thickBot="1" x14ac:dyDescent="0.3">
      <c r="A26" s="57" t="s">
        <v>611</v>
      </c>
      <c r="B26" s="58">
        <v>37012</v>
      </c>
      <c r="C26" s="59">
        <v>-1.03</v>
      </c>
      <c r="D26" s="59">
        <v>-1.03</v>
      </c>
      <c r="E26" s="59">
        <v>-1.03</v>
      </c>
      <c r="F26" s="59">
        <v>-1.03</v>
      </c>
      <c r="G26" s="59" t="s">
        <v>612</v>
      </c>
      <c r="H26" s="60">
        <v>232500</v>
      </c>
      <c r="I26" s="57" t="s">
        <v>16</v>
      </c>
      <c r="J26" s="53"/>
      <c r="K26" s="53"/>
    </row>
    <row r="27" spans="1:11" ht="14.25" customHeight="1" thickTop="1" thickBot="1" x14ac:dyDescent="0.3">
      <c r="A27" s="57" t="s">
        <v>613</v>
      </c>
      <c r="B27" s="58">
        <v>37012</v>
      </c>
      <c r="C27" s="59">
        <v>-9.2999999999999999E-2</v>
      </c>
      <c r="D27" s="59">
        <v>-0.09</v>
      </c>
      <c r="E27" s="59">
        <v>-9.0999999999999998E-2</v>
      </c>
      <c r="F27" s="59">
        <v>-0.09</v>
      </c>
      <c r="G27" s="59" t="s">
        <v>614</v>
      </c>
      <c r="H27" s="60">
        <v>310000</v>
      </c>
      <c r="I27" s="57" t="s">
        <v>16</v>
      </c>
      <c r="J27" s="53"/>
      <c r="K27" s="53"/>
    </row>
    <row r="28" spans="1:11" ht="14.25" customHeight="1" thickTop="1" thickBot="1" x14ac:dyDescent="0.3">
      <c r="A28" s="57" t="s">
        <v>615</v>
      </c>
      <c r="B28" s="57" t="s">
        <v>436</v>
      </c>
      <c r="C28" s="59">
        <v>-9.2999999999999999E-2</v>
      </c>
      <c r="D28" s="59">
        <v>-0.09</v>
      </c>
      <c r="E28" s="59">
        <v>-9.0999999999999998E-2</v>
      </c>
      <c r="F28" s="59">
        <v>-0.09</v>
      </c>
      <c r="G28" s="59" t="s">
        <v>616</v>
      </c>
      <c r="H28" s="60">
        <v>3825000</v>
      </c>
      <c r="I28" s="57" t="s">
        <v>16</v>
      </c>
      <c r="J28" s="53"/>
      <c r="K28" s="53"/>
    </row>
    <row r="29" spans="1:11" ht="14.25" customHeight="1" thickTop="1" thickBot="1" x14ac:dyDescent="0.3">
      <c r="A29" s="57" t="s">
        <v>617</v>
      </c>
      <c r="B29" s="57" t="s">
        <v>347</v>
      </c>
      <c r="C29" s="59">
        <v>-0.09</v>
      </c>
      <c r="D29" s="59">
        <v>-0.09</v>
      </c>
      <c r="E29" s="59">
        <v>-0.09</v>
      </c>
      <c r="F29" s="59">
        <v>-0.09</v>
      </c>
      <c r="G29" s="59" t="s">
        <v>618</v>
      </c>
      <c r="H29" s="60">
        <v>1840000</v>
      </c>
      <c r="I29" s="57" t="s">
        <v>16</v>
      </c>
      <c r="J29" s="53"/>
      <c r="K29" s="53"/>
    </row>
    <row r="30" spans="1:11" ht="14.25" customHeight="1" thickTop="1" thickBot="1" x14ac:dyDescent="0.3">
      <c r="A30" s="57" t="s">
        <v>437</v>
      </c>
      <c r="B30" s="58">
        <v>37012</v>
      </c>
      <c r="C30" s="59">
        <v>-0.05</v>
      </c>
      <c r="D30" s="59">
        <v>0</v>
      </c>
      <c r="E30" s="59">
        <v>-2.9000000000000001E-2</v>
      </c>
      <c r="F30" s="59">
        <v>-0.02</v>
      </c>
      <c r="G30" s="59" t="s">
        <v>619</v>
      </c>
      <c r="H30" s="60">
        <v>2480000</v>
      </c>
      <c r="I30" s="57" t="s">
        <v>16</v>
      </c>
      <c r="J30" s="53"/>
      <c r="K30" s="53"/>
    </row>
    <row r="31" spans="1:11" ht="14.25" customHeight="1" thickTop="1" thickBot="1" x14ac:dyDescent="0.3">
      <c r="A31" s="57" t="s">
        <v>394</v>
      </c>
      <c r="B31" s="58">
        <v>37012</v>
      </c>
      <c r="C31" s="59">
        <v>-0.72499999999999998</v>
      </c>
      <c r="D31" s="59">
        <v>-0.72499999999999998</v>
      </c>
      <c r="E31" s="59">
        <v>-0.72499999999999998</v>
      </c>
      <c r="F31" s="59">
        <v>-0.72499999999999998</v>
      </c>
      <c r="G31" s="59" t="s">
        <v>620</v>
      </c>
      <c r="H31" s="60">
        <v>155000</v>
      </c>
      <c r="I31" s="57" t="s">
        <v>16</v>
      </c>
      <c r="J31" s="53"/>
      <c r="K31" s="53"/>
    </row>
    <row r="32" spans="1:11" ht="14.25" customHeight="1" thickTop="1" thickBot="1" x14ac:dyDescent="0.3">
      <c r="A32" s="57" t="s">
        <v>621</v>
      </c>
      <c r="B32" s="58">
        <v>37012</v>
      </c>
      <c r="C32" s="59">
        <v>-8.3000000000000004E-2</v>
      </c>
      <c r="D32" s="59">
        <v>-8.3000000000000004E-2</v>
      </c>
      <c r="E32" s="59">
        <v>-8.3000000000000004E-2</v>
      </c>
      <c r="F32" s="59">
        <v>-8.3000000000000004E-2</v>
      </c>
      <c r="G32" s="59" t="s">
        <v>622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3">
      <c r="A33" s="57" t="s">
        <v>438</v>
      </c>
      <c r="B33" s="58">
        <v>37012</v>
      </c>
      <c r="C33" s="59">
        <v>1.7999999999999999E-2</v>
      </c>
      <c r="D33" s="59">
        <v>1.7999999999999999E-2</v>
      </c>
      <c r="E33" s="59">
        <v>1.7999999999999999E-2</v>
      </c>
      <c r="F33" s="59">
        <v>1.7999999999999999E-2</v>
      </c>
      <c r="G33" s="59" t="s">
        <v>623</v>
      </c>
      <c r="H33" s="60">
        <v>620000</v>
      </c>
      <c r="I33" s="57" t="s">
        <v>16</v>
      </c>
      <c r="J33" s="53"/>
      <c r="K33" s="53"/>
    </row>
    <row r="34" spans="1:11" ht="14.25" customHeight="1" thickTop="1" thickBot="1" x14ac:dyDescent="0.3">
      <c r="A34" s="57" t="s">
        <v>624</v>
      </c>
      <c r="B34" s="58">
        <v>37012</v>
      </c>
      <c r="C34" s="59">
        <v>0.433</v>
      </c>
      <c r="D34" s="59">
        <v>0.433</v>
      </c>
      <c r="E34" s="59">
        <v>0.433</v>
      </c>
      <c r="F34" s="59">
        <v>0.433</v>
      </c>
      <c r="G34" s="59" t="s">
        <v>625</v>
      </c>
      <c r="H34" s="60">
        <v>310000</v>
      </c>
      <c r="I34" s="57" t="s">
        <v>16</v>
      </c>
      <c r="J34" s="53"/>
      <c r="K34" s="53"/>
    </row>
    <row r="35" spans="1:11" ht="10.5" customHeight="1" thickTop="1" thickBot="1" x14ac:dyDescent="0.3">
      <c r="A35" s="57" t="s">
        <v>626</v>
      </c>
      <c r="B35" s="57" t="s">
        <v>344</v>
      </c>
      <c r="C35" s="59">
        <v>1.66</v>
      </c>
      <c r="D35" s="59">
        <v>1.66</v>
      </c>
      <c r="E35" s="59">
        <v>1.66</v>
      </c>
      <c r="F35" s="59">
        <v>1.66</v>
      </c>
      <c r="G35" s="59" t="s">
        <v>627</v>
      </c>
      <c r="H35" s="60">
        <v>755000</v>
      </c>
      <c r="I35" s="57" t="s">
        <v>16</v>
      </c>
      <c r="J35" s="53"/>
      <c r="K35" s="53"/>
    </row>
    <row r="36" spans="1:11" ht="14.25" customHeight="1" thickTop="1" thickBot="1" x14ac:dyDescent="0.3">
      <c r="A36" s="57" t="s">
        <v>628</v>
      </c>
      <c r="B36" s="58">
        <v>37012</v>
      </c>
      <c r="C36" s="59">
        <v>-0.13</v>
      </c>
      <c r="D36" s="59">
        <v>-0.125</v>
      </c>
      <c r="E36" s="59">
        <v>-0.128</v>
      </c>
      <c r="F36" s="59">
        <v>-0.125</v>
      </c>
      <c r="G36" s="59" t="s">
        <v>629</v>
      </c>
      <c r="H36" s="60">
        <v>1395000</v>
      </c>
      <c r="I36" s="57" t="s">
        <v>16</v>
      </c>
      <c r="J36" s="53"/>
      <c r="K36" s="53"/>
    </row>
    <row r="37" spans="1:11" ht="10.5" customHeight="1" thickTop="1" thickBot="1" x14ac:dyDescent="0.3">
      <c r="A37" s="57" t="s">
        <v>630</v>
      </c>
      <c r="B37" s="58">
        <v>37012</v>
      </c>
      <c r="C37" s="59">
        <v>-0.02</v>
      </c>
      <c r="D37" s="59">
        <v>-0.02</v>
      </c>
      <c r="E37" s="59">
        <v>-0.02</v>
      </c>
      <c r="F37" s="59">
        <v>-0.02</v>
      </c>
      <c r="G37" s="59" t="s">
        <v>631</v>
      </c>
      <c r="H37" s="60">
        <v>310000</v>
      </c>
      <c r="I37" s="57" t="s">
        <v>16</v>
      </c>
      <c r="J37" s="53"/>
      <c r="K37" s="53"/>
    </row>
    <row r="38" spans="1:11" ht="14.25" customHeight="1" thickTop="1" thickBot="1" x14ac:dyDescent="0.3">
      <c r="A38" s="57" t="s">
        <v>632</v>
      </c>
      <c r="B38" s="57" t="s">
        <v>434</v>
      </c>
      <c r="C38" s="59">
        <v>5.0000000000000001E-3</v>
      </c>
      <c r="D38" s="59">
        <v>5.0000000000000001E-3</v>
      </c>
      <c r="E38" s="59">
        <v>5.0000000000000001E-3</v>
      </c>
      <c r="F38" s="59">
        <v>5.0000000000000001E-3</v>
      </c>
      <c r="G38" s="59" t="s">
        <v>456</v>
      </c>
      <c r="H38" s="60">
        <v>1070000</v>
      </c>
      <c r="I38" s="57" t="s">
        <v>16</v>
      </c>
      <c r="J38" s="53"/>
      <c r="K38" s="53"/>
    </row>
    <row r="39" spans="1:11" ht="14.25" customHeight="1" thickTop="1" thickBot="1" x14ac:dyDescent="0.3">
      <c r="A39" s="57" t="s">
        <v>633</v>
      </c>
      <c r="B39" s="58">
        <v>37012</v>
      </c>
      <c r="C39" s="59">
        <v>-0.08</v>
      </c>
      <c r="D39" s="59">
        <v>-6.5000000000000002E-2</v>
      </c>
      <c r="E39" s="59">
        <v>-7.3999999999999996E-2</v>
      </c>
      <c r="F39" s="59">
        <v>-7.2999999999999995E-2</v>
      </c>
      <c r="G39" s="59" t="s">
        <v>619</v>
      </c>
      <c r="H39" s="60">
        <v>3255000</v>
      </c>
      <c r="I39" s="57" t="s">
        <v>16</v>
      </c>
      <c r="J39" s="53"/>
      <c r="K39" s="53"/>
    </row>
    <row r="40" spans="1:11" ht="14.25" customHeight="1" thickTop="1" thickBot="1" x14ac:dyDescent="0.3">
      <c r="A40" s="57" t="s">
        <v>634</v>
      </c>
      <c r="B40" s="58">
        <v>37043</v>
      </c>
      <c r="C40" s="59">
        <v>-0.02</v>
      </c>
      <c r="D40" s="59">
        <v>-0.02</v>
      </c>
      <c r="E40" s="59">
        <v>-0.02</v>
      </c>
      <c r="F40" s="59">
        <v>-0.02</v>
      </c>
      <c r="G40" s="59" t="s">
        <v>635</v>
      </c>
      <c r="H40" s="60">
        <v>300000</v>
      </c>
      <c r="I40" s="57" t="s">
        <v>16</v>
      </c>
      <c r="J40" s="53"/>
      <c r="K40" s="53"/>
    </row>
    <row r="41" spans="1:11" ht="10.5" customHeight="1" thickTop="1" thickBot="1" x14ac:dyDescent="0.3">
      <c r="A41" s="57" t="s">
        <v>636</v>
      </c>
      <c r="B41" s="57" t="s">
        <v>347</v>
      </c>
      <c r="C41" s="59">
        <v>2.8000000000000001E-2</v>
      </c>
      <c r="D41" s="59">
        <v>0.03</v>
      </c>
      <c r="E41" s="59">
        <v>2.9000000000000001E-2</v>
      </c>
      <c r="F41" s="59">
        <v>0.03</v>
      </c>
      <c r="G41" s="59" t="s">
        <v>637</v>
      </c>
      <c r="H41" s="60">
        <v>3680000</v>
      </c>
      <c r="I41" s="57" t="s">
        <v>16</v>
      </c>
      <c r="J41" s="53"/>
      <c r="K41" s="53"/>
    </row>
    <row r="42" spans="1:11" ht="14.25" customHeight="1" thickTop="1" thickBot="1" x14ac:dyDescent="0.3">
      <c r="A42" s="183" t="s">
        <v>380</v>
      </c>
      <c r="B42" s="184"/>
      <c r="C42" s="184"/>
      <c r="D42" s="184"/>
      <c r="E42" s="184"/>
      <c r="F42" s="184"/>
      <c r="G42" s="184"/>
      <c r="H42" s="184"/>
      <c r="I42" s="185"/>
      <c r="J42" s="53"/>
      <c r="K42" s="53"/>
    </row>
    <row r="43" spans="1:11" ht="14.4" thickTop="1" thickBot="1" x14ac:dyDescent="0.3">
      <c r="A43" s="57" t="s">
        <v>395</v>
      </c>
      <c r="B43" s="58">
        <v>37012</v>
      </c>
      <c r="C43" s="59">
        <v>0.125</v>
      </c>
      <c r="D43" s="59">
        <v>0.13</v>
      </c>
      <c r="E43" s="59">
        <v>0.127</v>
      </c>
      <c r="F43" s="59">
        <v>0.13</v>
      </c>
      <c r="G43" s="59" t="s">
        <v>638</v>
      </c>
      <c r="H43" s="60">
        <v>465000</v>
      </c>
      <c r="I43" s="57" t="s">
        <v>16</v>
      </c>
      <c r="J43" s="53"/>
      <c r="K43" s="53"/>
    </row>
    <row r="44" spans="1:11" ht="14.25" customHeight="1" thickTop="1" thickBot="1" x14ac:dyDescent="0.3">
      <c r="A44" s="57" t="s">
        <v>639</v>
      </c>
      <c r="B44" s="57" t="s">
        <v>347</v>
      </c>
      <c r="C44" s="59">
        <v>0.125</v>
      </c>
      <c r="D44" s="59">
        <v>0.13</v>
      </c>
      <c r="E44" s="59">
        <v>0.128</v>
      </c>
      <c r="F44" s="59">
        <v>0.125</v>
      </c>
      <c r="G44" s="59" t="s">
        <v>640</v>
      </c>
      <c r="H44" s="60">
        <v>3680000</v>
      </c>
      <c r="I44" s="57" t="s">
        <v>16</v>
      </c>
      <c r="J44" s="53"/>
      <c r="K44" s="53"/>
    </row>
    <row r="45" spans="1:11" ht="14.25" customHeight="1" thickTop="1" thickBot="1" x14ac:dyDescent="0.3">
      <c r="A45" s="57" t="s">
        <v>641</v>
      </c>
      <c r="B45" s="57" t="s">
        <v>344</v>
      </c>
      <c r="C45" s="59">
        <v>0.25</v>
      </c>
      <c r="D45" s="59">
        <v>0.25</v>
      </c>
      <c r="E45" s="59">
        <v>0.25</v>
      </c>
      <c r="F45" s="59">
        <v>0.25</v>
      </c>
      <c r="G45" s="59" t="s">
        <v>642</v>
      </c>
      <c r="H45" s="60">
        <v>1510000</v>
      </c>
      <c r="I45" s="57" t="s">
        <v>16</v>
      </c>
      <c r="J45" s="53"/>
      <c r="K45" s="53"/>
    </row>
    <row r="46" spans="1:11" ht="14.4" thickTop="1" thickBot="1" x14ac:dyDescent="0.3">
      <c r="A46" s="57" t="s">
        <v>643</v>
      </c>
      <c r="B46" s="58">
        <v>37043</v>
      </c>
      <c r="C46" s="59">
        <v>8.75</v>
      </c>
      <c r="D46" s="59">
        <v>9</v>
      </c>
      <c r="E46" s="59">
        <v>8.875</v>
      </c>
      <c r="F46" s="59">
        <v>9</v>
      </c>
      <c r="G46" s="59" t="s">
        <v>644</v>
      </c>
      <c r="H46" s="60">
        <v>150000</v>
      </c>
      <c r="I46" s="57" t="s">
        <v>16</v>
      </c>
      <c r="J46" s="53"/>
      <c r="K46" s="53"/>
    </row>
    <row r="47" spans="1:11" ht="14.25" customHeight="1" thickTop="1" thickBot="1" x14ac:dyDescent="0.3">
      <c r="A47" s="57" t="s">
        <v>645</v>
      </c>
      <c r="B47" s="58">
        <v>37165</v>
      </c>
      <c r="C47" s="59">
        <v>7.2</v>
      </c>
      <c r="D47" s="59">
        <v>7.2</v>
      </c>
      <c r="E47" s="59">
        <v>7.2</v>
      </c>
      <c r="F47" s="59">
        <v>7.2</v>
      </c>
      <c r="G47" s="59" t="s">
        <v>590</v>
      </c>
      <c r="H47" s="60">
        <v>77500</v>
      </c>
      <c r="I47" s="57" t="s">
        <v>16</v>
      </c>
      <c r="J47" s="53"/>
      <c r="K47" s="53"/>
    </row>
    <row r="48" spans="1:11" ht="14.4" thickTop="1" thickBot="1" x14ac:dyDescent="0.3">
      <c r="A48" s="183" t="s">
        <v>348</v>
      </c>
      <c r="B48" s="184"/>
      <c r="C48" s="184"/>
      <c r="D48" s="184"/>
      <c r="E48" s="184"/>
      <c r="F48" s="184"/>
      <c r="G48" s="184"/>
      <c r="H48" s="184"/>
      <c r="I48" s="185"/>
      <c r="J48" s="53"/>
      <c r="K48" s="53"/>
    </row>
    <row r="49" spans="1:11" ht="14.25" customHeight="1" thickTop="1" thickBot="1" x14ac:dyDescent="0.3">
      <c r="A49" s="57" t="s">
        <v>349</v>
      </c>
      <c r="B49" s="57" t="s">
        <v>350</v>
      </c>
      <c r="C49" s="59">
        <v>5.0629999999999997</v>
      </c>
      <c r="D49" s="59">
        <v>5.09</v>
      </c>
      <c r="E49" s="59">
        <v>5.0750000000000002</v>
      </c>
      <c r="F49" s="59">
        <v>5.09</v>
      </c>
      <c r="G49" s="59" t="s">
        <v>646</v>
      </c>
      <c r="H49" s="60">
        <v>642500</v>
      </c>
      <c r="I49" s="57" t="s">
        <v>16</v>
      </c>
      <c r="J49" s="53"/>
      <c r="K49" s="53"/>
    </row>
    <row r="50" spans="1:11" ht="14.4" thickTop="1" thickBot="1" x14ac:dyDescent="0.3">
      <c r="A50" s="183" t="s">
        <v>408</v>
      </c>
      <c r="B50" s="184"/>
      <c r="C50" s="184"/>
      <c r="D50" s="184"/>
      <c r="E50" s="184"/>
      <c r="F50" s="184"/>
      <c r="G50" s="184"/>
      <c r="H50" s="184"/>
      <c r="I50" s="185"/>
      <c r="J50" s="53"/>
      <c r="K50" s="53"/>
    </row>
    <row r="51" spans="1:11" ht="14.25" customHeight="1" thickTop="1" thickBot="1" x14ac:dyDescent="0.3">
      <c r="A51" s="57" t="s">
        <v>647</v>
      </c>
      <c r="B51" s="58">
        <v>37012</v>
      </c>
      <c r="C51" s="59">
        <v>0</v>
      </c>
      <c r="D51" s="59">
        <v>0</v>
      </c>
      <c r="E51" s="59">
        <v>0</v>
      </c>
      <c r="F51" s="59">
        <v>0</v>
      </c>
      <c r="G51" s="59" t="s">
        <v>622</v>
      </c>
      <c r="H51" s="60">
        <v>310000</v>
      </c>
      <c r="I51" s="57" t="s">
        <v>16</v>
      </c>
      <c r="J51" s="53"/>
      <c r="K51" s="53"/>
    </row>
    <row r="52" spans="1:11" ht="14.4" thickTop="1" thickBot="1" x14ac:dyDescent="0.3">
      <c r="A52" s="183" t="s">
        <v>351</v>
      </c>
      <c r="B52" s="184"/>
      <c r="C52" s="184"/>
      <c r="D52" s="184"/>
      <c r="E52" s="184"/>
      <c r="F52" s="184"/>
      <c r="G52" s="184"/>
      <c r="H52" s="184"/>
      <c r="I52" s="185"/>
      <c r="J52" s="53"/>
      <c r="K52" s="53"/>
    </row>
    <row r="53" spans="1:11" ht="14.4" thickTop="1" thickBot="1" x14ac:dyDescent="0.3">
      <c r="A53" s="57" t="s">
        <v>352</v>
      </c>
      <c r="B53" s="58">
        <v>37012</v>
      </c>
      <c r="C53" s="59">
        <v>5.1050000000000004</v>
      </c>
      <c r="D53" s="59">
        <v>5.18</v>
      </c>
      <c r="E53" s="59">
        <v>5.1310000000000002</v>
      </c>
      <c r="F53" s="59">
        <v>5.13</v>
      </c>
      <c r="G53" s="59" t="s">
        <v>648</v>
      </c>
      <c r="H53" s="60">
        <v>7672500</v>
      </c>
      <c r="I53" s="57" t="s">
        <v>16</v>
      </c>
      <c r="J53" s="53"/>
      <c r="K53" s="53"/>
    </row>
    <row r="54" spans="1:11" ht="14.4" thickTop="1" thickBot="1" x14ac:dyDescent="0.3">
      <c r="A54" s="57" t="s">
        <v>353</v>
      </c>
      <c r="B54" s="58">
        <v>37043</v>
      </c>
      <c r="C54" s="59">
        <v>5.19</v>
      </c>
      <c r="D54" s="59">
        <v>5.1950000000000003</v>
      </c>
      <c r="E54" s="59">
        <v>5.1929999999999996</v>
      </c>
      <c r="F54" s="59">
        <v>5.19</v>
      </c>
      <c r="G54" s="59" t="s">
        <v>649</v>
      </c>
      <c r="H54" s="60">
        <v>600000</v>
      </c>
      <c r="I54" s="57" t="s">
        <v>16</v>
      </c>
      <c r="J54" s="53"/>
      <c r="K54" s="53"/>
    </row>
    <row r="55" spans="1:11" ht="14.4" thickTop="1" thickBot="1" x14ac:dyDescent="0.3">
      <c r="A55" s="57" t="s">
        <v>354</v>
      </c>
      <c r="B55" s="57" t="s">
        <v>347</v>
      </c>
      <c r="C55" s="59">
        <v>5.24</v>
      </c>
      <c r="D55" s="59">
        <v>5.3049999999999997</v>
      </c>
      <c r="E55" s="59">
        <v>5.2709999999999999</v>
      </c>
      <c r="F55" s="59">
        <v>5.25</v>
      </c>
      <c r="G55" s="59" t="s">
        <v>650</v>
      </c>
      <c r="H55" s="60">
        <v>6900000</v>
      </c>
      <c r="I55" s="57" t="s">
        <v>16</v>
      </c>
      <c r="J55" s="53"/>
      <c r="K55" s="53"/>
    </row>
    <row r="56" spans="1:11" ht="14.4" thickTop="1" thickBot="1" x14ac:dyDescent="0.3">
      <c r="A56" s="57" t="s">
        <v>355</v>
      </c>
      <c r="B56" s="57" t="s">
        <v>344</v>
      </c>
      <c r="C56" s="59">
        <v>5.4950000000000001</v>
      </c>
      <c r="D56" s="59">
        <v>5.5350000000000001</v>
      </c>
      <c r="E56" s="59">
        <v>5.5190000000000001</v>
      </c>
      <c r="F56" s="59">
        <v>5.5129999999999999</v>
      </c>
      <c r="G56" s="59" t="s">
        <v>651</v>
      </c>
      <c r="H56" s="60">
        <v>7550000</v>
      </c>
      <c r="I56" s="57" t="s">
        <v>16</v>
      </c>
      <c r="J56" s="53"/>
      <c r="K56" s="53"/>
    </row>
    <row r="57" spans="1:11" ht="14.4" thickTop="1" thickBot="1" x14ac:dyDescent="0.3">
      <c r="A57" s="57" t="s">
        <v>356</v>
      </c>
      <c r="B57" s="57" t="s">
        <v>357</v>
      </c>
      <c r="C57" s="59">
        <v>4.92</v>
      </c>
      <c r="D57" s="59">
        <v>4.93</v>
      </c>
      <c r="E57" s="59">
        <v>4.9260000000000002</v>
      </c>
      <c r="F57" s="59">
        <v>4.92</v>
      </c>
      <c r="G57" s="59" t="s">
        <v>529</v>
      </c>
      <c r="H57" s="60">
        <v>4562500</v>
      </c>
      <c r="I57" s="57" t="s">
        <v>16</v>
      </c>
    </row>
    <row r="58" spans="1:11" ht="13.8" thickTop="1" x14ac:dyDescent="0.25"/>
    <row r="59" spans="1:11" ht="14.25" customHeight="1" x14ac:dyDescent="0.25"/>
    <row r="63" spans="1:1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4">
    <mergeCell ref="B9:B10"/>
    <mergeCell ref="D9:D10"/>
    <mergeCell ref="C9:C10"/>
    <mergeCell ref="H9:H10"/>
    <mergeCell ref="A52:I52"/>
    <mergeCell ref="A42:I42"/>
    <mergeCell ref="A14:I14"/>
    <mergeCell ref="A48:I48"/>
    <mergeCell ref="A50:I50"/>
    <mergeCell ref="I9:I10"/>
    <mergeCell ref="F9:F10"/>
    <mergeCell ref="A11:I11"/>
    <mergeCell ref="G9:G10"/>
    <mergeCell ref="A9:A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E1" zoomScale="85" workbookViewId="0"/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48</v>
      </c>
    </row>
    <row r="2" spans="1:20" ht="15.6" x14ac:dyDescent="0.3">
      <c r="A2" s="49" t="s">
        <v>276</v>
      </c>
    </row>
    <row r="3" spans="1:20" x14ac:dyDescent="0.25">
      <c r="A3" s="99">
        <f>'E-Mail'!$B$1</f>
        <v>37004</v>
      </c>
    </row>
    <row r="4" spans="1:20" ht="15.6" x14ac:dyDescent="0.3">
      <c r="A4" s="18"/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 t="s">
        <v>16</v>
      </c>
      <c r="B6" s="21">
        <f>COUNTIF($S$15:$S$4989,A6)</f>
        <v>6</v>
      </c>
      <c r="C6" s="21">
        <f>SUMIF($S$15:$S$4990,A6,$R$15:$R$4990)</f>
        <v>4942500</v>
      </c>
    </row>
    <row r="7" spans="1:20" x14ac:dyDescent="0.25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5">
      <c r="A10" s="66" t="s">
        <v>294</v>
      </c>
    </row>
    <row r="11" spans="1:20" ht="10.5" customHeight="1" x14ac:dyDescent="0.25">
      <c r="A11" s="67" t="s">
        <v>298</v>
      </c>
    </row>
    <row r="12" spans="1:20" x14ac:dyDescent="0.25">
      <c r="A12" s="67" t="s">
        <v>25</v>
      </c>
    </row>
    <row r="13" spans="1:20" x14ac:dyDescent="0.25">
      <c r="A13" s="67" t="s">
        <v>652</v>
      </c>
    </row>
    <row r="14" spans="1:20" ht="10.5" customHeight="1" thickBot="1" x14ac:dyDescent="0.3"/>
    <row r="15" spans="1:20" ht="10.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3">
      <c r="A16" s="69" t="s">
        <v>412</v>
      </c>
      <c r="B16" s="71">
        <v>140734247</v>
      </c>
      <c r="C16" s="70"/>
      <c r="D16" s="70" t="s">
        <v>43</v>
      </c>
      <c r="E16" s="70" t="s">
        <v>351</v>
      </c>
      <c r="F16" s="70" t="s">
        <v>409</v>
      </c>
      <c r="G16" s="70" t="s">
        <v>357</v>
      </c>
      <c r="H16" s="69" t="s">
        <v>441</v>
      </c>
      <c r="I16" s="69" t="s">
        <v>442</v>
      </c>
      <c r="J16" s="70"/>
      <c r="K16" s="72"/>
      <c r="L16" s="70"/>
      <c r="M16" s="70" t="s">
        <v>653</v>
      </c>
      <c r="N16" s="72">
        <v>4.93</v>
      </c>
      <c r="O16" s="70" t="s">
        <v>381</v>
      </c>
      <c r="P16" s="74">
        <v>2500</v>
      </c>
      <c r="Q16" s="70" t="s">
        <v>382</v>
      </c>
      <c r="R16" s="74">
        <v>912500</v>
      </c>
      <c r="S16" s="70" t="s">
        <v>16</v>
      </c>
      <c r="T16" s="70" t="s">
        <v>410</v>
      </c>
    </row>
    <row r="17" spans="1:20" ht="21.6" thickTop="1" thickBot="1" x14ac:dyDescent="0.3">
      <c r="A17" s="69" t="s">
        <v>412</v>
      </c>
      <c r="B17" s="71">
        <v>791145622</v>
      </c>
      <c r="C17" s="70"/>
      <c r="D17" s="70" t="s">
        <v>43</v>
      </c>
      <c r="E17" s="70" t="s">
        <v>346</v>
      </c>
      <c r="F17" s="70" t="s">
        <v>439</v>
      </c>
      <c r="G17" s="73">
        <v>37012</v>
      </c>
      <c r="H17" s="69" t="s">
        <v>383</v>
      </c>
      <c r="I17" s="69" t="s">
        <v>384</v>
      </c>
      <c r="J17" s="70"/>
      <c r="K17" s="72"/>
      <c r="L17" s="70"/>
      <c r="M17" s="70" t="s">
        <v>654</v>
      </c>
      <c r="N17" s="72">
        <v>0.32750000000000001</v>
      </c>
      <c r="O17" s="70" t="s">
        <v>381</v>
      </c>
      <c r="P17" s="74">
        <v>10000</v>
      </c>
      <c r="Q17" s="70" t="s">
        <v>382</v>
      </c>
      <c r="R17" s="74">
        <v>310000</v>
      </c>
      <c r="S17" s="70" t="s">
        <v>16</v>
      </c>
      <c r="T17" s="70" t="s">
        <v>440</v>
      </c>
    </row>
    <row r="18" spans="1:20" ht="21.6" thickTop="1" thickBot="1" x14ac:dyDescent="0.3">
      <c r="A18" s="69" t="s">
        <v>412</v>
      </c>
      <c r="B18" s="71">
        <v>123926774</v>
      </c>
      <c r="C18" s="70"/>
      <c r="D18" s="70" t="s">
        <v>386</v>
      </c>
      <c r="E18" s="70" t="s">
        <v>341</v>
      </c>
      <c r="F18" s="70" t="s">
        <v>655</v>
      </c>
      <c r="G18" s="73">
        <v>37012</v>
      </c>
      <c r="H18" s="69" t="s">
        <v>383</v>
      </c>
      <c r="I18" s="69" t="s">
        <v>384</v>
      </c>
      <c r="J18" s="70"/>
      <c r="K18" s="72"/>
      <c r="L18" s="70"/>
      <c r="M18" s="70" t="s">
        <v>385</v>
      </c>
      <c r="N18" s="72">
        <v>-2.5000000000000001E-3</v>
      </c>
      <c r="O18" s="70" t="s">
        <v>381</v>
      </c>
      <c r="P18" s="74">
        <v>30000</v>
      </c>
      <c r="Q18" s="70" t="s">
        <v>382</v>
      </c>
      <c r="R18" s="74">
        <v>930000</v>
      </c>
      <c r="S18" s="70" t="s">
        <v>16</v>
      </c>
      <c r="T18" s="70" t="s">
        <v>656</v>
      </c>
    </row>
    <row r="19" spans="1:20" ht="21.6" thickTop="1" thickBot="1" x14ac:dyDescent="0.3">
      <c r="A19" s="69" t="s">
        <v>412</v>
      </c>
      <c r="B19" s="71">
        <v>140041111</v>
      </c>
      <c r="C19" s="70"/>
      <c r="D19" s="70" t="s">
        <v>386</v>
      </c>
      <c r="E19" s="70" t="s">
        <v>341</v>
      </c>
      <c r="F19" s="70" t="s">
        <v>657</v>
      </c>
      <c r="G19" s="73">
        <v>37012</v>
      </c>
      <c r="H19" s="69" t="s">
        <v>383</v>
      </c>
      <c r="I19" s="69" t="s">
        <v>384</v>
      </c>
      <c r="J19" s="70"/>
      <c r="K19" s="72"/>
      <c r="L19" s="70"/>
      <c r="M19" s="70" t="s">
        <v>385</v>
      </c>
      <c r="N19" s="72">
        <v>-2.5000000000000001E-3</v>
      </c>
      <c r="O19" s="70" t="s">
        <v>381</v>
      </c>
      <c r="P19" s="74">
        <v>30000</v>
      </c>
      <c r="Q19" s="70" t="s">
        <v>382</v>
      </c>
      <c r="R19" s="74">
        <v>930000</v>
      </c>
      <c r="S19" s="70" t="s">
        <v>16</v>
      </c>
      <c r="T19" s="70" t="s">
        <v>656</v>
      </c>
    </row>
    <row r="20" spans="1:20" ht="21.6" thickTop="1" thickBot="1" x14ac:dyDescent="0.3">
      <c r="A20" s="69" t="s">
        <v>412</v>
      </c>
      <c r="B20" s="71">
        <v>146285971</v>
      </c>
      <c r="C20" s="70"/>
      <c r="D20" s="70" t="s">
        <v>386</v>
      </c>
      <c r="E20" s="70" t="s">
        <v>341</v>
      </c>
      <c r="F20" s="70" t="s">
        <v>658</v>
      </c>
      <c r="G20" s="73">
        <v>37012</v>
      </c>
      <c r="H20" s="69" t="s">
        <v>383</v>
      </c>
      <c r="I20" s="69" t="s">
        <v>384</v>
      </c>
      <c r="J20" s="70"/>
      <c r="K20" s="72"/>
      <c r="L20" s="70"/>
      <c r="M20" s="70" t="s">
        <v>385</v>
      </c>
      <c r="N20" s="72">
        <v>-2.5000000000000001E-3</v>
      </c>
      <c r="O20" s="70" t="s">
        <v>381</v>
      </c>
      <c r="P20" s="74">
        <v>30000</v>
      </c>
      <c r="Q20" s="70" t="s">
        <v>382</v>
      </c>
      <c r="R20" s="74">
        <v>930000</v>
      </c>
      <c r="S20" s="70" t="s">
        <v>16</v>
      </c>
      <c r="T20" s="70" t="s">
        <v>656</v>
      </c>
    </row>
    <row r="21" spans="1:20" ht="21.6" thickTop="1" thickBot="1" x14ac:dyDescent="0.3">
      <c r="A21" s="69" t="s">
        <v>412</v>
      </c>
      <c r="B21" s="71">
        <v>942211769</v>
      </c>
      <c r="C21" s="70"/>
      <c r="D21" s="70" t="s">
        <v>386</v>
      </c>
      <c r="E21" s="70" t="s">
        <v>341</v>
      </c>
      <c r="F21" s="70" t="s">
        <v>659</v>
      </c>
      <c r="G21" s="73">
        <v>37012</v>
      </c>
      <c r="H21" s="69" t="s">
        <v>383</v>
      </c>
      <c r="I21" s="69" t="s">
        <v>384</v>
      </c>
      <c r="J21" s="70"/>
      <c r="K21" s="72"/>
      <c r="L21" s="70"/>
      <c r="M21" s="70" t="s">
        <v>385</v>
      </c>
      <c r="N21" s="72">
        <v>0</v>
      </c>
      <c r="O21" s="70" t="s">
        <v>381</v>
      </c>
      <c r="P21" s="74">
        <v>30000</v>
      </c>
      <c r="Q21" s="70" t="s">
        <v>382</v>
      </c>
      <c r="R21" s="74">
        <v>930000</v>
      </c>
      <c r="S21" s="70" t="s">
        <v>16</v>
      </c>
      <c r="T21" s="70" t="s">
        <v>656</v>
      </c>
    </row>
    <row r="22" spans="1:20" ht="12.75" customHeight="1" thickTop="1" thickBot="1" x14ac:dyDescent="0.3">
      <c r="A22" s="188" t="s">
        <v>660</v>
      </c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90"/>
    </row>
    <row r="23" spans="1:20" ht="10.5" customHeight="1" thickTop="1" x14ac:dyDescent="0.25"/>
    <row r="26" spans="1:20" ht="12.75" customHeight="1" x14ac:dyDescent="0.25"/>
    <row r="27" spans="1:20" ht="10.5" customHeight="1" x14ac:dyDescent="0.25"/>
  </sheetData>
  <mergeCells count="1">
    <mergeCell ref="A22:T22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140734247&amp;dt=Apr-23-01"/>
    <hyperlink ref="B17" r:id="rId2" display="https://www.intcx.com/ReportServlet/any.class?operation=confirm&amp;dealID=791145622&amp;dt=Apr-23-01"/>
    <hyperlink ref="B18" r:id="rId3" display="https://www.intcx.com/ReportServlet/any.class?operation=confirm&amp;dealID=123926774&amp;dt=Apr-10-01"/>
    <hyperlink ref="B19" r:id="rId4" display="https://www.intcx.com/ReportServlet/any.class?operation=confirm&amp;dealID=140041111&amp;dt=Apr-10-01"/>
    <hyperlink ref="B20" r:id="rId5" display="https://www.intcx.com/ReportServlet/any.class?operation=confirm&amp;dealID=146285971&amp;dt=Apr-10-01"/>
    <hyperlink ref="B21" r:id="rId6" display="https://www.intcx.com/ReportServlet/any.class?operation=confirm&amp;dealID=942211769&amp;dt=Apr-1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9"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52</v>
      </c>
    </row>
    <row r="2" spans="1:26" ht="15.6" x14ac:dyDescent="0.3">
      <c r="A2" s="49" t="s">
        <v>276</v>
      </c>
    </row>
    <row r="3" spans="1:26" x14ac:dyDescent="0.25">
      <c r="A3" s="99">
        <f>'E-Mail'!$B$1</f>
        <v>37004</v>
      </c>
    </row>
    <row r="5" spans="1:26" ht="13.8" thickBot="1" x14ac:dyDescent="0.3">
      <c r="A5" s="20" t="s">
        <v>56</v>
      </c>
      <c r="B5" s="20" t="s">
        <v>55</v>
      </c>
      <c r="C5" s="20" t="s">
        <v>8</v>
      </c>
    </row>
    <row r="6" spans="1:26" x14ac:dyDescent="0.25">
      <c r="A6" s="17" t="s">
        <v>13</v>
      </c>
      <c r="B6" s="21">
        <f>COUNTIF($S$15:$S$4966,A6)</f>
        <v>22</v>
      </c>
      <c r="C6" s="21">
        <f>SUMIF($S$15:$S$4967,A6,$R$15:$R$4967)</f>
        <v>102600</v>
      </c>
    </row>
    <row r="7" spans="1:26" x14ac:dyDescent="0.25">
      <c r="A7" s="17"/>
      <c r="B7" s="21"/>
      <c r="C7" s="21"/>
    </row>
    <row r="8" spans="1:26" ht="13.8" thickBot="1" x14ac:dyDescent="0.3"/>
    <row r="9" spans="1:26" ht="15" thickTop="1" thickBot="1" x14ac:dyDescent="0.3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5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5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5">
      <c r="A12" s="67" t="s">
        <v>25</v>
      </c>
      <c r="U12" s="53"/>
      <c r="V12" s="53"/>
      <c r="W12" s="53"/>
      <c r="X12" s="53"/>
      <c r="Y12" s="53"/>
      <c r="Z12" s="53"/>
    </row>
    <row r="13" spans="1:26" x14ac:dyDescent="0.25">
      <c r="A13" s="67" t="s">
        <v>652</v>
      </c>
      <c r="U13" s="53"/>
      <c r="V13" s="53"/>
      <c r="W13" s="53"/>
      <c r="X13" s="53"/>
      <c r="Y13" s="53"/>
      <c r="Z13" s="53"/>
    </row>
    <row r="14" spans="1:26" ht="12.75" customHeight="1" thickBot="1" x14ac:dyDescent="0.3">
      <c r="U14" s="53"/>
      <c r="V14" s="53"/>
      <c r="W14" s="53"/>
      <c r="X14" s="53"/>
      <c r="Y14" s="53"/>
      <c r="Z14" s="53"/>
    </row>
    <row r="15" spans="1:26" ht="23.2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4" thickTop="1" thickBot="1" x14ac:dyDescent="0.3">
      <c r="A16" s="69" t="s">
        <v>412</v>
      </c>
      <c r="B16" s="71">
        <v>119914354</v>
      </c>
      <c r="C16" s="70"/>
      <c r="D16" s="70" t="s">
        <v>386</v>
      </c>
      <c r="E16" s="70" t="s">
        <v>10</v>
      </c>
      <c r="F16" s="70" t="s">
        <v>360</v>
      </c>
      <c r="G16" s="70" t="s">
        <v>12</v>
      </c>
      <c r="H16" s="69" t="s">
        <v>443</v>
      </c>
      <c r="I16" s="69" t="s">
        <v>443</v>
      </c>
      <c r="J16" s="70"/>
      <c r="K16" s="72"/>
      <c r="L16" s="70"/>
      <c r="M16" s="70" t="s">
        <v>359</v>
      </c>
      <c r="N16" s="72">
        <v>44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411</v>
      </c>
      <c r="U16" s="53"/>
      <c r="V16" s="53"/>
      <c r="W16" s="53"/>
      <c r="X16" s="53"/>
      <c r="Y16" s="53"/>
      <c r="Z16" s="53"/>
    </row>
    <row r="17" spans="1:26" ht="14.4" thickTop="1" thickBot="1" x14ac:dyDescent="0.3">
      <c r="A17" s="69" t="s">
        <v>412</v>
      </c>
      <c r="B17" s="71">
        <v>145617321</v>
      </c>
      <c r="C17" s="70"/>
      <c r="D17" s="70" t="s">
        <v>386</v>
      </c>
      <c r="E17" s="70" t="s">
        <v>10</v>
      </c>
      <c r="F17" s="70" t="s">
        <v>360</v>
      </c>
      <c r="G17" s="70" t="s">
        <v>12</v>
      </c>
      <c r="H17" s="69" t="s">
        <v>443</v>
      </c>
      <c r="I17" s="69" t="s">
        <v>443</v>
      </c>
      <c r="J17" s="70"/>
      <c r="K17" s="72"/>
      <c r="L17" s="70"/>
      <c r="M17" s="70" t="s">
        <v>359</v>
      </c>
      <c r="N17" s="72">
        <v>43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411</v>
      </c>
      <c r="U17" s="9"/>
      <c r="V17" s="53"/>
      <c r="W17" s="53"/>
      <c r="X17" s="53"/>
      <c r="Y17" s="53"/>
      <c r="Z17" s="53"/>
    </row>
    <row r="18" spans="1:26" ht="14.4" thickTop="1" thickBot="1" x14ac:dyDescent="0.3">
      <c r="A18" s="69" t="s">
        <v>412</v>
      </c>
      <c r="B18" s="71">
        <v>146996013</v>
      </c>
      <c r="C18" s="70"/>
      <c r="D18" s="70" t="s">
        <v>386</v>
      </c>
      <c r="E18" s="70" t="s">
        <v>10</v>
      </c>
      <c r="F18" s="70" t="s">
        <v>51</v>
      </c>
      <c r="G18" s="70" t="s">
        <v>421</v>
      </c>
      <c r="H18" s="69" t="s">
        <v>661</v>
      </c>
      <c r="I18" s="69" t="s">
        <v>413</v>
      </c>
      <c r="J18" s="70"/>
      <c r="K18" s="72"/>
      <c r="L18" s="70"/>
      <c r="M18" s="70" t="s">
        <v>396</v>
      </c>
      <c r="N18" s="72">
        <v>43</v>
      </c>
      <c r="O18" s="70" t="s">
        <v>49</v>
      </c>
      <c r="P18" s="72">
        <v>50</v>
      </c>
      <c r="Q18" s="70" t="s">
        <v>50</v>
      </c>
      <c r="R18" s="74">
        <v>2400</v>
      </c>
      <c r="S18" s="70" t="s">
        <v>13</v>
      </c>
      <c r="T18" s="70" t="s">
        <v>361</v>
      </c>
      <c r="U18" s="9"/>
      <c r="V18" s="53"/>
      <c r="W18" s="53"/>
      <c r="X18" s="53"/>
      <c r="Y18" s="53"/>
      <c r="Z18" s="53"/>
    </row>
    <row r="19" spans="1:26" ht="14.4" thickTop="1" thickBot="1" x14ac:dyDescent="0.3">
      <c r="A19" s="69" t="s">
        <v>412</v>
      </c>
      <c r="B19" s="71">
        <v>145812995</v>
      </c>
      <c r="C19" s="70"/>
      <c r="D19" s="70" t="s">
        <v>386</v>
      </c>
      <c r="E19" s="70" t="s">
        <v>10</v>
      </c>
      <c r="F19" s="70" t="s">
        <v>360</v>
      </c>
      <c r="G19" s="70" t="s">
        <v>12</v>
      </c>
      <c r="H19" s="69" t="s">
        <v>443</v>
      </c>
      <c r="I19" s="69" t="s">
        <v>443</v>
      </c>
      <c r="J19" s="70"/>
      <c r="K19" s="72"/>
      <c r="L19" s="70"/>
      <c r="M19" s="70" t="s">
        <v>359</v>
      </c>
      <c r="N19" s="72">
        <v>43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411</v>
      </c>
      <c r="U19" s="53"/>
      <c r="V19" s="53"/>
      <c r="W19" s="53"/>
      <c r="X19" s="53"/>
      <c r="Y19" s="53"/>
      <c r="Z19" s="53"/>
    </row>
    <row r="20" spans="1:26" ht="14.4" thickTop="1" thickBot="1" x14ac:dyDescent="0.3">
      <c r="A20" s="69" t="s">
        <v>412</v>
      </c>
      <c r="B20" s="71">
        <v>489377730</v>
      </c>
      <c r="C20" s="70"/>
      <c r="D20" s="70" t="s">
        <v>43</v>
      </c>
      <c r="E20" s="70" t="s">
        <v>10</v>
      </c>
      <c r="F20" s="70" t="s">
        <v>51</v>
      </c>
      <c r="G20" s="73">
        <v>37012</v>
      </c>
      <c r="H20" s="69" t="s">
        <v>383</v>
      </c>
      <c r="I20" s="69" t="s">
        <v>384</v>
      </c>
      <c r="J20" s="70"/>
      <c r="K20" s="72"/>
      <c r="L20" s="70"/>
      <c r="M20" s="70" t="s">
        <v>396</v>
      </c>
      <c r="N20" s="72">
        <v>51.25</v>
      </c>
      <c r="O20" s="70" t="s">
        <v>49</v>
      </c>
      <c r="P20" s="72">
        <v>50</v>
      </c>
      <c r="Q20" s="70" t="s">
        <v>50</v>
      </c>
      <c r="R20" s="74">
        <v>17600</v>
      </c>
      <c r="S20" s="70" t="s">
        <v>13</v>
      </c>
      <c r="T20" s="70" t="s">
        <v>361</v>
      </c>
      <c r="U20" s="53"/>
      <c r="V20" s="53"/>
      <c r="W20" s="53"/>
      <c r="X20" s="53"/>
      <c r="Y20" s="53"/>
      <c r="Z20" s="53"/>
    </row>
    <row r="21" spans="1:26" ht="14.4" thickTop="1" thickBot="1" x14ac:dyDescent="0.3">
      <c r="A21" s="69" t="s">
        <v>412</v>
      </c>
      <c r="B21" s="71">
        <v>181801620</v>
      </c>
      <c r="C21" s="70"/>
      <c r="D21" s="70" t="s">
        <v>386</v>
      </c>
      <c r="E21" s="70" t="s">
        <v>10</v>
      </c>
      <c r="F21" s="70" t="s">
        <v>51</v>
      </c>
      <c r="G21" s="70" t="s">
        <v>421</v>
      </c>
      <c r="H21" s="69" t="s">
        <v>661</v>
      </c>
      <c r="I21" s="69" t="s">
        <v>413</v>
      </c>
      <c r="J21" s="70"/>
      <c r="K21" s="72"/>
      <c r="L21" s="70"/>
      <c r="M21" s="70" t="s">
        <v>396</v>
      </c>
      <c r="N21" s="72">
        <v>43</v>
      </c>
      <c r="O21" s="70" t="s">
        <v>49</v>
      </c>
      <c r="P21" s="72">
        <v>50</v>
      </c>
      <c r="Q21" s="70" t="s">
        <v>50</v>
      </c>
      <c r="R21" s="74">
        <v>2400</v>
      </c>
      <c r="S21" s="70" t="s">
        <v>13</v>
      </c>
      <c r="T21" s="70" t="s">
        <v>361</v>
      </c>
      <c r="U21" s="53"/>
      <c r="V21" s="53"/>
      <c r="W21" s="53"/>
      <c r="X21" s="53"/>
      <c r="Y21" s="53"/>
      <c r="Z21" s="53"/>
    </row>
    <row r="22" spans="1:26" ht="14.4" thickTop="1" thickBot="1" x14ac:dyDescent="0.3">
      <c r="A22" s="69" t="s">
        <v>412</v>
      </c>
      <c r="B22" s="71">
        <v>556661447</v>
      </c>
      <c r="C22" s="70"/>
      <c r="D22" s="70" t="s">
        <v>386</v>
      </c>
      <c r="E22" s="70" t="s">
        <v>10</v>
      </c>
      <c r="F22" s="70" t="s">
        <v>51</v>
      </c>
      <c r="G22" s="70" t="s">
        <v>421</v>
      </c>
      <c r="H22" s="69" t="s">
        <v>661</v>
      </c>
      <c r="I22" s="69" t="s">
        <v>413</v>
      </c>
      <c r="J22" s="70"/>
      <c r="K22" s="72"/>
      <c r="L22" s="70"/>
      <c r="M22" s="70" t="s">
        <v>396</v>
      </c>
      <c r="N22" s="72">
        <v>43</v>
      </c>
      <c r="O22" s="70" t="s">
        <v>49</v>
      </c>
      <c r="P22" s="72">
        <v>50</v>
      </c>
      <c r="Q22" s="70" t="s">
        <v>50</v>
      </c>
      <c r="R22" s="74">
        <v>2400</v>
      </c>
      <c r="S22" s="70" t="s">
        <v>13</v>
      </c>
      <c r="T22" s="70" t="s">
        <v>361</v>
      </c>
      <c r="U22" s="53"/>
      <c r="V22" s="53"/>
      <c r="W22" s="53"/>
      <c r="X22" s="53"/>
      <c r="Y22" s="53"/>
      <c r="Z22" s="53"/>
    </row>
    <row r="23" spans="1:26" ht="14.4" thickTop="1" thickBot="1" x14ac:dyDescent="0.3">
      <c r="A23" s="69" t="s">
        <v>412</v>
      </c>
      <c r="B23" s="71">
        <v>683236990</v>
      </c>
      <c r="C23" s="70"/>
      <c r="D23" s="70" t="s">
        <v>386</v>
      </c>
      <c r="E23" s="70" t="s">
        <v>10</v>
      </c>
      <c r="F23" s="70" t="s">
        <v>51</v>
      </c>
      <c r="G23" s="70" t="s">
        <v>421</v>
      </c>
      <c r="H23" s="69" t="s">
        <v>661</v>
      </c>
      <c r="I23" s="69" t="s">
        <v>413</v>
      </c>
      <c r="J23" s="70"/>
      <c r="K23" s="72"/>
      <c r="L23" s="70"/>
      <c r="M23" s="70" t="s">
        <v>396</v>
      </c>
      <c r="N23" s="72">
        <v>43</v>
      </c>
      <c r="O23" s="70" t="s">
        <v>49</v>
      </c>
      <c r="P23" s="72">
        <v>50</v>
      </c>
      <c r="Q23" s="70" t="s">
        <v>50</v>
      </c>
      <c r="R23" s="74">
        <v>2400</v>
      </c>
      <c r="S23" s="70" t="s">
        <v>13</v>
      </c>
      <c r="T23" s="70" t="s">
        <v>361</v>
      </c>
      <c r="U23" s="53"/>
      <c r="V23" s="53"/>
      <c r="W23" s="53"/>
      <c r="X23" s="53"/>
      <c r="Y23" s="53"/>
      <c r="Z23" s="53"/>
    </row>
    <row r="24" spans="1:26" ht="14.4" thickTop="1" thickBot="1" x14ac:dyDescent="0.3">
      <c r="A24" s="69" t="s">
        <v>412</v>
      </c>
      <c r="B24" s="71">
        <v>113159815</v>
      </c>
      <c r="C24" s="70"/>
      <c r="D24" s="70" t="s">
        <v>386</v>
      </c>
      <c r="E24" s="70" t="s">
        <v>10</v>
      </c>
      <c r="F24" s="70" t="s">
        <v>51</v>
      </c>
      <c r="G24" s="70" t="s">
        <v>421</v>
      </c>
      <c r="H24" s="69" t="s">
        <v>661</v>
      </c>
      <c r="I24" s="69" t="s">
        <v>413</v>
      </c>
      <c r="J24" s="70"/>
      <c r="K24" s="72"/>
      <c r="L24" s="70"/>
      <c r="M24" s="70" t="s">
        <v>396</v>
      </c>
      <c r="N24" s="72">
        <v>43</v>
      </c>
      <c r="O24" s="70" t="s">
        <v>49</v>
      </c>
      <c r="P24" s="72">
        <v>50</v>
      </c>
      <c r="Q24" s="70" t="s">
        <v>50</v>
      </c>
      <c r="R24" s="74">
        <v>2400</v>
      </c>
      <c r="S24" s="70" t="s">
        <v>13</v>
      </c>
      <c r="T24" s="70" t="s">
        <v>361</v>
      </c>
      <c r="U24" s="53"/>
      <c r="V24" s="53"/>
      <c r="W24" s="53"/>
      <c r="X24" s="53"/>
      <c r="Y24" s="53"/>
      <c r="Z24" s="53"/>
    </row>
    <row r="25" spans="1:26" ht="14.4" thickTop="1" thickBot="1" x14ac:dyDescent="0.3">
      <c r="A25" s="69" t="s">
        <v>412</v>
      </c>
      <c r="B25" s="71">
        <v>199691144</v>
      </c>
      <c r="C25" s="70"/>
      <c r="D25" s="70" t="s">
        <v>43</v>
      </c>
      <c r="E25" s="70" t="s">
        <v>10</v>
      </c>
      <c r="F25" s="70" t="s">
        <v>51</v>
      </c>
      <c r="G25" s="70" t="s">
        <v>303</v>
      </c>
      <c r="H25" s="69" t="s">
        <v>444</v>
      </c>
      <c r="I25" s="69" t="s">
        <v>445</v>
      </c>
      <c r="J25" s="70"/>
      <c r="K25" s="72"/>
      <c r="L25" s="70"/>
      <c r="M25" s="70" t="s">
        <v>359</v>
      </c>
      <c r="N25" s="72">
        <v>54.5</v>
      </c>
      <c r="O25" s="70" t="s">
        <v>49</v>
      </c>
      <c r="P25" s="72">
        <v>50</v>
      </c>
      <c r="Q25" s="70" t="s">
        <v>50</v>
      </c>
      <c r="R25" s="74">
        <v>4000</v>
      </c>
      <c r="S25" s="70" t="s">
        <v>13</v>
      </c>
      <c r="T25" s="70" t="s">
        <v>361</v>
      </c>
      <c r="U25" s="53"/>
      <c r="V25" s="53"/>
      <c r="W25" s="53"/>
      <c r="X25" s="53"/>
      <c r="Y25" s="53"/>
      <c r="Z25" s="53"/>
    </row>
    <row r="26" spans="1:26" ht="14.4" thickTop="1" thickBot="1" x14ac:dyDescent="0.3">
      <c r="A26" s="69" t="s">
        <v>412</v>
      </c>
      <c r="B26" s="71">
        <v>190493163</v>
      </c>
      <c r="C26" s="70"/>
      <c r="D26" s="70" t="s">
        <v>386</v>
      </c>
      <c r="E26" s="70" t="s">
        <v>10</v>
      </c>
      <c r="F26" s="70" t="s">
        <v>360</v>
      </c>
      <c r="G26" s="70" t="s">
        <v>12</v>
      </c>
      <c r="H26" s="69" t="s">
        <v>443</v>
      </c>
      <c r="I26" s="69" t="s">
        <v>443</v>
      </c>
      <c r="J26" s="70"/>
      <c r="K26" s="72"/>
      <c r="L26" s="70"/>
      <c r="M26" s="70" t="s">
        <v>359</v>
      </c>
      <c r="N26" s="72">
        <v>41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411</v>
      </c>
      <c r="U26" s="53"/>
      <c r="V26" s="53"/>
      <c r="W26" s="53"/>
      <c r="X26" s="53"/>
      <c r="Y26" s="53"/>
      <c r="Z26" s="53"/>
    </row>
    <row r="27" spans="1:26" ht="14.4" thickTop="1" thickBot="1" x14ac:dyDescent="0.3">
      <c r="A27" s="69" t="s">
        <v>412</v>
      </c>
      <c r="B27" s="71">
        <v>134001162</v>
      </c>
      <c r="C27" s="70"/>
      <c r="D27" s="70" t="s">
        <v>386</v>
      </c>
      <c r="E27" s="70" t="s">
        <v>10</v>
      </c>
      <c r="F27" s="70" t="s">
        <v>51</v>
      </c>
      <c r="G27" s="70" t="s">
        <v>303</v>
      </c>
      <c r="H27" s="69" t="s">
        <v>444</v>
      </c>
      <c r="I27" s="69" t="s">
        <v>445</v>
      </c>
      <c r="J27" s="70"/>
      <c r="K27" s="72"/>
      <c r="L27" s="70"/>
      <c r="M27" s="70" t="s">
        <v>396</v>
      </c>
      <c r="N27" s="72">
        <v>54</v>
      </c>
      <c r="O27" s="70" t="s">
        <v>49</v>
      </c>
      <c r="P27" s="72">
        <v>50</v>
      </c>
      <c r="Q27" s="70" t="s">
        <v>50</v>
      </c>
      <c r="R27" s="74">
        <v>4000</v>
      </c>
      <c r="S27" s="70" t="s">
        <v>13</v>
      </c>
      <c r="T27" s="70" t="s">
        <v>361</v>
      </c>
      <c r="U27" s="53"/>
      <c r="V27" s="53"/>
      <c r="W27" s="53"/>
      <c r="X27" s="53"/>
      <c r="Y27" s="53"/>
      <c r="Z27" s="53"/>
    </row>
    <row r="28" spans="1:26" ht="14.4" thickTop="1" thickBot="1" x14ac:dyDescent="0.3">
      <c r="A28" s="69" t="s">
        <v>412</v>
      </c>
      <c r="B28" s="71">
        <v>781708620</v>
      </c>
      <c r="C28" s="70"/>
      <c r="D28" s="70" t="s">
        <v>386</v>
      </c>
      <c r="E28" s="70" t="s">
        <v>10</v>
      </c>
      <c r="F28" s="70" t="s">
        <v>51</v>
      </c>
      <c r="G28" s="70" t="s">
        <v>303</v>
      </c>
      <c r="H28" s="69" t="s">
        <v>444</v>
      </c>
      <c r="I28" s="69" t="s">
        <v>445</v>
      </c>
      <c r="J28" s="70"/>
      <c r="K28" s="72"/>
      <c r="L28" s="70"/>
      <c r="M28" s="70" t="s">
        <v>359</v>
      </c>
      <c r="N28" s="72">
        <v>53.5</v>
      </c>
      <c r="O28" s="70" t="s">
        <v>49</v>
      </c>
      <c r="P28" s="72">
        <v>50</v>
      </c>
      <c r="Q28" s="70" t="s">
        <v>50</v>
      </c>
      <c r="R28" s="74">
        <v>4000</v>
      </c>
      <c r="S28" s="70" t="s">
        <v>13</v>
      </c>
      <c r="T28" s="70" t="s">
        <v>361</v>
      </c>
      <c r="U28" s="53"/>
      <c r="V28" s="53"/>
      <c r="W28" s="53"/>
      <c r="X28" s="53"/>
      <c r="Y28" s="53"/>
      <c r="Z28" s="53"/>
    </row>
    <row r="29" spans="1:26" ht="14.4" thickTop="1" thickBot="1" x14ac:dyDescent="0.3">
      <c r="A29" s="69" t="s">
        <v>412</v>
      </c>
      <c r="B29" s="71">
        <v>970327290</v>
      </c>
      <c r="C29" s="70"/>
      <c r="D29" s="70" t="s">
        <v>386</v>
      </c>
      <c r="E29" s="70" t="s">
        <v>10</v>
      </c>
      <c r="F29" s="70" t="s">
        <v>51</v>
      </c>
      <c r="G29" s="70" t="s">
        <v>303</v>
      </c>
      <c r="H29" s="69" t="s">
        <v>444</v>
      </c>
      <c r="I29" s="69" t="s">
        <v>445</v>
      </c>
      <c r="J29" s="70"/>
      <c r="K29" s="72"/>
      <c r="L29" s="70"/>
      <c r="M29" s="70" t="s">
        <v>414</v>
      </c>
      <c r="N29" s="72">
        <v>53</v>
      </c>
      <c r="O29" s="70" t="s">
        <v>49</v>
      </c>
      <c r="P29" s="72">
        <v>50</v>
      </c>
      <c r="Q29" s="70" t="s">
        <v>50</v>
      </c>
      <c r="R29" s="74">
        <v>4000</v>
      </c>
      <c r="S29" s="70" t="s">
        <v>13</v>
      </c>
      <c r="T29" s="70" t="s">
        <v>361</v>
      </c>
      <c r="U29" s="53"/>
      <c r="V29" s="53"/>
      <c r="W29" s="53"/>
      <c r="X29" s="53"/>
      <c r="Y29" s="53"/>
      <c r="Z29" s="53"/>
    </row>
    <row r="30" spans="1:26" ht="14.4" thickTop="1" thickBot="1" x14ac:dyDescent="0.3">
      <c r="A30" s="69" t="s">
        <v>412</v>
      </c>
      <c r="B30" s="71">
        <v>456185760</v>
      </c>
      <c r="C30" s="70"/>
      <c r="D30" s="70" t="s">
        <v>386</v>
      </c>
      <c r="E30" s="70" t="s">
        <v>10</v>
      </c>
      <c r="F30" s="70" t="s">
        <v>51</v>
      </c>
      <c r="G30" s="70" t="s">
        <v>12</v>
      </c>
      <c r="H30" s="69" t="s">
        <v>443</v>
      </c>
      <c r="I30" s="69" t="s">
        <v>443</v>
      </c>
      <c r="J30" s="70"/>
      <c r="K30" s="72"/>
      <c r="L30" s="70"/>
      <c r="M30" s="70" t="s">
        <v>359</v>
      </c>
      <c r="N30" s="72">
        <v>39</v>
      </c>
      <c r="O30" s="70" t="s">
        <v>49</v>
      </c>
      <c r="P30" s="72">
        <v>50</v>
      </c>
      <c r="Q30" s="70" t="s">
        <v>50</v>
      </c>
      <c r="R30" s="72">
        <v>800</v>
      </c>
      <c r="S30" s="70" t="s">
        <v>13</v>
      </c>
      <c r="T30" s="70" t="s">
        <v>361</v>
      </c>
      <c r="U30" s="53"/>
      <c r="V30" s="53"/>
      <c r="W30" s="53"/>
      <c r="X30" s="53"/>
      <c r="Y30" s="53"/>
      <c r="Z30" s="53"/>
    </row>
    <row r="31" spans="1:26" ht="14.4" thickTop="1" thickBot="1" x14ac:dyDescent="0.3">
      <c r="A31" s="69" t="s">
        <v>412</v>
      </c>
      <c r="B31" s="71">
        <v>306676620</v>
      </c>
      <c r="C31" s="70"/>
      <c r="D31" s="70" t="s">
        <v>386</v>
      </c>
      <c r="E31" s="70" t="s">
        <v>10</v>
      </c>
      <c r="F31" s="70" t="s">
        <v>51</v>
      </c>
      <c r="G31" s="70" t="s">
        <v>303</v>
      </c>
      <c r="H31" s="69" t="s">
        <v>444</v>
      </c>
      <c r="I31" s="69" t="s">
        <v>445</v>
      </c>
      <c r="J31" s="70"/>
      <c r="K31" s="72"/>
      <c r="L31" s="70"/>
      <c r="M31" s="70" t="s">
        <v>359</v>
      </c>
      <c r="N31" s="72">
        <v>53.25</v>
      </c>
      <c r="O31" s="70" t="s">
        <v>49</v>
      </c>
      <c r="P31" s="72">
        <v>50</v>
      </c>
      <c r="Q31" s="70" t="s">
        <v>50</v>
      </c>
      <c r="R31" s="74">
        <v>4000</v>
      </c>
      <c r="S31" s="70" t="s">
        <v>13</v>
      </c>
      <c r="T31" s="70" t="s">
        <v>361</v>
      </c>
      <c r="U31" s="53"/>
      <c r="V31" s="53"/>
      <c r="W31" s="53"/>
      <c r="X31" s="53"/>
      <c r="Y31" s="53"/>
      <c r="Z31" s="53"/>
    </row>
    <row r="32" spans="1:26" ht="14.4" thickTop="1" thickBot="1" x14ac:dyDescent="0.3">
      <c r="A32" s="69" t="s">
        <v>412</v>
      </c>
      <c r="B32" s="71">
        <v>108407686</v>
      </c>
      <c r="C32" s="70"/>
      <c r="D32" s="70" t="s">
        <v>43</v>
      </c>
      <c r="E32" s="70" t="s">
        <v>10</v>
      </c>
      <c r="F32" s="70" t="s">
        <v>358</v>
      </c>
      <c r="G32" s="70" t="s">
        <v>303</v>
      </c>
      <c r="H32" s="69" t="s">
        <v>444</v>
      </c>
      <c r="I32" s="69" t="s">
        <v>445</v>
      </c>
      <c r="J32" s="70"/>
      <c r="K32" s="72"/>
      <c r="L32" s="70"/>
      <c r="M32" s="70" t="s">
        <v>359</v>
      </c>
      <c r="N32" s="72">
        <v>61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411</v>
      </c>
      <c r="U32" s="53"/>
      <c r="V32" s="53"/>
      <c r="W32" s="53"/>
      <c r="X32" s="53"/>
      <c r="Y32" s="53"/>
      <c r="Z32" s="53"/>
    </row>
    <row r="33" spans="1:26" ht="14.4" thickTop="1" thickBot="1" x14ac:dyDescent="0.3">
      <c r="A33" s="69" t="s">
        <v>412</v>
      </c>
      <c r="B33" s="71">
        <v>126313825</v>
      </c>
      <c r="C33" s="70"/>
      <c r="D33" s="70" t="s">
        <v>386</v>
      </c>
      <c r="E33" s="70" t="s">
        <v>10</v>
      </c>
      <c r="F33" s="70" t="s">
        <v>51</v>
      </c>
      <c r="G33" s="70" t="s">
        <v>12</v>
      </c>
      <c r="H33" s="69" t="s">
        <v>443</v>
      </c>
      <c r="I33" s="69" t="s">
        <v>443</v>
      </c>
      <c r="J33" s="70"/>
      <c r="K33" s="72"/>
      <c r="L33" s="70"/>
      <c r="M33" s="70" t="s">
        <v>359</v>
      </c>
      <c r="N33" s="72">
        <v>37</v>
      </c>
      <c r="O33" s="70" t="s">
        <v>49</v>
      </c>
      <c r="P33" s="72">
        <v>50</v>
      </c>
      <c r="Q33" s="70" t="s">
        <v>50</v>
      </c>
      <c r="R33" s="72">
        <v>800</v>
      </c>
      <c r="S33" s="70" t="s">
        <v>13</v>
      </c>
      <c r="T33" s="70" t="s">
        <v>361</v>
      </c>
      <c r="U33" s="53"/>
      <c r="V33" s="53"/>
      <c r="W33" s="53"/>
      <c r="X33" s="53"/>
      <c r="Y33" s="53"/>
      <c r="Z33" s="53"/>
    </row>
    <row r="34" spans="1:26" ht="14.4" thickTop="1" thickBot="1" x14ac:dyDescent="0.3">
      <c r="A34" s="69" t="s">
        <v>412</v>
      </c>
      <c r="B34" s="71">
        <v>107962178</v>
      </c>
      <c r="C34" s="70"/>
      <c r="D34" s="70" t="s">
        <v>386</v>
      </c>
      <c r="E34" s="70" t="s">
        <v>10</v>
      </c>
      <c r="F34" s="70" t="s">
        <v>51</v>
      </c>
      <c r="G34" s="70" t="s">
        <v>12</v>
      </c>
      <c r="H34" s="69" t="s">
        <v>443</v>
      </c>
      <c r="I34" s="69" t="s">
        <v>443</v>
      </c>
      <c r="J34" s="70"/>
      <c r="K34" s="72"/>
      <c r="L34" s="70"/>
      <c r="M34" s="70" t="s">
        <v>359</v>
      </c>
      <c r="N34" s="72">
        <v>35</v>
      </c>
      <c r="O34" s="70" t="s">
        <v>49</v>
      </c>
      <c r="P34" s="72">
        <v>50</v>
      </c>
      <c r="Q34" s="70" t="s">
        <v>50</v>
      </c>
      <c r="R34" s="72">
        <v>800</v>
      </c>
      <c r="S34" s="70" t="s">
        <v>13</v>
      </c>
      <c r="T34" s="70" t="s">
        <v>361</v>
      </c>
      <c r="U34" s="53"/>
      <c r="V34" s="53"/>
      <c r="W34" s="53"/>
      <c r="X34" s="53"/>
      <c r="Y34" s="53"/>
      <c r="Z34" s="53"/>
    </row>
    <row r="35" spans="1:26" ht="14.4" thickTop="1" thickBot="1" x14ac:dyDescent="0.3">
      <c r="A35" s="69" t="s">
        <v>412</v>
      </c>
      <c r="B35" s="71">
        <v>853255120</v>
      </c>
      <c r="C35" s="70"/>
      <c r="D35" s="70" t="s">
        <v>43</v>
      </c>
      <c r="E35" s="70" t="s">
        <v>10</v>
      </c>
      <c r="F35" s="70" t="s">
        <v>51</v>
      </c>
      <c r="G35" s="73">
        <v>37012</v>
      </c>
      <c r="H35" s="69" t="s">
        <v>383</v>
      </c>
      <c r="I35" s="69" t="s">
        <v>384</v>
      </c>
      <c r="J35" s="70"/>
      <c r="K35" s="72"/>
      <c r="L35" s="70"/>
      <c r="M35" s="70" t="s">
        <v>396</v>
      </c>
      <c r="N35" s="72">
        <v>53.5</v>
      </c>
      <c r="O35" s="70" t="s">
        <v>49</v>
      </c>
      <c r="P35" s="72">
        <v>50</v>
      </c>
      <c r="Q35" s="70" t="s">
        <v>50</v>
      </c>
      <c r="R35" s="74">
        <v>17600</v>
      </c>
      <c r="S35" s="70" t="s">
        <v>13</v>
      </c>
      <c r="T35" s="70" t="s">
        <v>361</v>
      </c>
      <c r="U35" s="53"/>
      <c r="V35" s="53"/>
      <c r="W35" s="53"/>
      <c r="X35" s="53"/>
      <c r="Y35" s="53"/>
      <c r="Z35" s="53"/>
    </row>
    <row r="36" spans="1:26" ht="14.4" thickTop="1" thickBot="1" x14ac:dyDescent="0.3">
      <c r="A36" s="69" t="s">
        <v>412</v>
      </c>
      <c r="B36" s="71">
        <v>137919854</v>
      </c>
      <c r="C36" s="70"/>
      <c r="D36" s="70" t="s">
        <v>43</v>
      </c>
      <c r="E36" s="70" t="s">
        <v>10</v>
      </c>
      <c r="F36" s="70" t="s">
        <v>51</v>
      </c>
      <c r="G36" s="73">
        <v>37012</v>
      </c>
      <c r="H36" s="69" t="s">
        <v>383</v>
      </c>
      <c r="I36" s="69" t="s">
        <v>384</v>
      </c>
      <c r="J36" s="70"/>
      <c r="K36" s="72"/>
      <c r="L36" s="70"/>
      <c r="M36" s="70" t="s">
        <v>359</v>
      </c>
      <c r="N36" s="72">
        <v>53.8</v>
      </c>
      <c r="O36" s="70" t="s">
        <v>49</v>
      </c>
      <c r="P36" s="72">
        <v>50</v>
      </c>
      <c r="Q36" s="70" t="s">
        <v>50</v>
      </c>
      <c r="R36" s="74">
        <v>17600</v>
      </c>
      <c r="S36" s="70" t="s">
        <v>13</v>
      </c>
      <c r="T36" s="70" t="s">
        <v>361</v>
      </c>
      <c r="U36" s="53"/>
      <c r="V36" s="53"/>
      <c r="W36" s="53"/>
      <c r="X36" s="53"/>
      <c r="Y36" s="53"/>
      <c r="Z36" s="53"/>
    </row>
    <row r="37" spans="1:26" ht="14.4" thickTop="1" thickBot="1" x14ac:dyDescent="0.3">
      <c r="A37" s="69" t="s">
        <v>412</v>
      </c>
      <c r="B37" s="71">
        <v>257744111</v>
      </c>
      <c r="C37" s="70"/>
      <c r="D37" s="70" t="s">
        <v>43</v>
      </c>
      <c r="E37" s="70" t="s">
        <v>302</v>
      </c>
      <c r="F37" s="70" t="s">
        <v>662</v>
      </c>
      <c r="G37" s="73">
        <v>37012</v>
      </c>
      <c r="H37" s="69" t="s">
        <v>383</v>
      </c>
      <c r="I37" s="69" t="s">
        <v>384</v>
      </c>
      <c r="J37" s="70"/>
      <c r="K37" s="72"/>
      <c r="L37" s="70"/>
      <c r="M37" s="70" t="s">
        <v>387</v>
      </c>
      <c r="N37" s="72">
        <v>217</v>
      </c>
      <c r="O37" s="70" t="s">
        <v>49</v>
      </c>
      <c r="P37" s="72">
        <v>25</v>
      </c>
      <c r="Q37" s="70" t="s">
        <v>50</v>
      </c>
      <c r="R37" s="74">
        <v>8200</v>
      </c>
      <c r="S37" s="70" t="s">
        <v>13</v>
      </c>
      <c r="T37" s="70" t="s">
        <v>663</v>
      </c>
      <c r="U37" s="53"/>
      <c r="V37" s="53"/>
      <c r="W37" s="53"/>
      <c r="X37" s="53"/>
      <c r="Y37" s="53"/>
      <c r="Z37" s="53"/>
    </row>
    <row r="38" spans="1:26" ht="14.4" thickTop="1" thickBot="1" x14ac:dyDescent="0.3">
      <c r="A38" s="188" t="s">
        <v>660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90"/>
      <c r="U38" s="53"/>
      <c r="V38" s="53"/>
      <c r="W38" s="53"/>
      <c r="X38" s="53"/>
      <c r="Y38" s="53"/>
      <c r="Z38" s="53"/>
    </row>
    <row r="39" spans="1:26" ht="14.4" thickTop="1" thickBot="1" x14ac:dyDescent="0.3">
      <c r="A39" s="69"/>
      <c r="B39" s="71"/>
      <c r="C39" s="70"/>
      <c r="D39" s="70"/>
      <c r="E39" s="70"/>
      <c r="F39" s="70"/>
      <c r="G39" s="70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4" thickTop="1" thickBot="1" x14ac:dyDescent="0.3">
      <c r="A40" s="188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90"/>
      <c r="U40" s="53"/>
      <c r="V40" s="53"/>
      <c r="W40" s="53"/>
      <c r="X40" s="53"/>
      <c r="Y40" s="53"/>
      <c r="Z40" s="53"/>
    </row>
    <row r="41" spans="1:26" ht="14.4" thickTop="1" thickBot="1" x14ac:dyDescent="0.3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4" thickTop="1" thickBot="1" x14ac:dyDescent="0.3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4" thickTop="1" thickBot="1" x14ac:dyDescent="0.3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4" thickTop="1" thickBot="1" x14ac:dyDescent="0.3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4" thickTop="1" thickBot="1" x14ac:dyDescent="0.3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4" thickTop="1" thickBot="1" x14ac:dyDescent="0.3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4" thickTop="1" thickBot="1" x14ac:dyDescent="0.3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4" thickTop="1" thickBot="1" x14ac:dyDescent="0.3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4" thickTop="1" thickBot="1" x14ac:dyDescent="0.3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4" thickTop="1" thickBot="1" x14ac:dyDescent="0.3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4" thickTop="1" thickBot="1" x14ac:dyDescent="0.3">
      <c r="A51" s="188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90"/>
      <c r="U51" s="53"/>
      <c r="V51" s="53"/>
      <c r="W51" s="53"/>
      <c r="X51" s="53"/>
      <c r="Y51" s="53"/>
      <c r="Z51" s="53"/>
    </row>
    <row r="52" spans="1:26" ht="13.8" thickTop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3">
    <mergeCell ref="A51:T51"/>
    <mergeCell ref="A40:T40"/>
    <mergeCell ref="A38:T38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19914354&amp;dt=Apr-23-01"/>
    <hyperlink ref="B17" r:id="rId2" display="https://www.intcx.com/ReportServlet/any.class?operation=confirm&amp;dealID=145617321&amp;dt=Apr-23-01"/>
    <hyperlink ref="B18" r:id="rId3" display="https://www.intcx.com/ReportServlet/any.class?operation=confirm&amp;dealID=146996013&amp;dt=Apr-23-01"/>
    <hyperlink ref="B19" r:id="rId4" display="https://www.intcx.com/ReportServlet/any.class?operation=confirm&amp;dealID=145812995&amp;dt=Apr-23-01"/>
    <hyperlink ref="B20" r:id="rId5" display="https://www.intcx.com/ReportServlet/any.class?operation=confirm&amp;dealID=489377730&amp;dt=Apr-23-01"/>
    <hyperlink ref="B21" r:id="rId6" display="https://www.intcx.com/ReportServlet/any.class?operation=confirm&amp;dealID=181801620&amp;dt=Apr-23-01"/>
    <hyperlink ref="B22" r:id="rId7" display="https://www.intcx.com/ReportServlet/any.class?operation=confirm&amp;dealID=556661447&amp;dt=Apr-23-01"/>
    <hyperlink ref="B23" r:id="rId8" display="https://www.intcx.com/ReportServlet/any.class?operation=confirm&amp;dealID=683236990&amp;dt=Apr-23-01"/>
    <hyperlink ref="B24" r:id="rId9" display="https://www.intcx.com/ReportServlet/any.class?operation=confirm&amp;dealID=113159815&amp;dt=Apr-23-01"/>
    <hyperlink ref="B25" r:id="rId10" display="https://www.intcx.com/ReportServlet/any.class?operation=confirm&amp;dealID=199691144&amp;dt=Apr-23-01"/>
    <hyperlink ref="B26" r:id="rId11" display="https://www.intcx.com/ReportServlet/any.class?operation=confirm&amp;dealID=190493163&amp;dt=Apr-23-01"/>
    <hyperlink ref="B27" r:id="rId12" display="https://www.intcx.com/ReportServlet/any.class?operation=confirm&amp;dealID=134001162&amp;dt=Apr-23-01"/>
    <hyperlink ref="B28" r:id="rId13" display="https://www.intcx.com/ReportServlet/any.class?operation=confirm&amp;dealID=781708620&amp;dt=Apr-23-01"/>
    <hyperlink ref="B29" r:id="rId14" display="https://www.intcx.com/ReportServlet/any.class?operation=confirm&amp;dealID=970327290&amp;dt=Apr-23-01"/>
    <hyperlink ref="B30" r:id="rId15" display="https://www.intcx.com/ReportServlet/any.class?operation=confirm&amp;dealID=456185760&amp;dt=Apr-23-01"/>
    <hyperlink ref="B31" r:id="rId16" display="https://www.intcx.com/ReportServlet/any.class?operation=confirm&amp;dealID=306676620&amp;dt=Apr-23-01"/>
    <hyperlink ref="B32" r:id="rId17" display="https://www.intcx.com/ReportServlet/any.class?operation=confirm&amp;dealID=108407686&amp;dt=Apr-23-01"/>
    <hyperlink ref="B33" r:id="rId18" display="https://www.intcx.com/ReportServlet/any.class?operation=confirm&amp;dealID=126313825&amp;dt=Apr-23-01"/>
    <hyperlink ref="B34" r:id="rId19" display="https://www.intcx.com/ReportServlet/any.class?operation=confirm&amp;dealID=107962178&amp;dt=Apr-23-01"/>
    <hyperlink ref="B35" r:id="rId20" display="https://www.intcx.com/ReportServlet/any.class?operation=confirm&amp;dealID=853255120&amp;dt=Apr-23-01"/>
    <hyperlink ref="B36" r:id="rId21" display="https://www.intcx.com/ReportServlet/any.class?operation=confirm&amp;dealID=137919854&amp;dt=Apr-23-01"/>
    <hyperlink ref="B37" r:id="rId22" display="https://www.intcx.com/ReportServlet/any.class?operation=confirm&amp;dealID=257744111&amp;dt=Apr-23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53</v>
      </c>
    </row>
    <row r="2" spans="1:20" ht="15.6" x14ac:dyDescent="0.3">
      <c r="A2" s="49" t="s">
        <v>276</v>
      </c>
    </row>
    <row r="3" spans="1:20" x14ac:dyDescent="0.25">
      <c r="A3" s="99">
        <f>'E-Mail'!$B$1</f>
        <v>37004</v>
      </c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8" thickTop="1" x14ac:dyDescent="0.25">
      <c r="A10" s="66" t="s">
        <v>295</v>
      </c>
    </row>
    <row r="11" spans="1:20" x14ac:dyDescent="0.25">
      <c r="A11" s="67" t="s">
        <v>298</v>
      </c>
    </row>
    <row r="12" spans="1:20" x14ac:dyDescent="0.25">
      <c r="A12" s="67" t="s">
        <v>25</v>
      </c>
    </row>
    <row r="13" spans="1:20" x14ac:dyDescent="0.25">
      <c r="A13" s="67" t="s">
        <v>652</v>
      </c>
    </row>
    <row r="14" spans="1:20" ht="13.8" thickBot="1" x14ac:dyDescent="0.3"/>
    <row r="15" spans="1:20" ht="21.6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8" thickTop="1" x14ac:dyDescent="0.25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2023-09-10T15:34:04Z</dcterms:modified>
</cp:coreProperties>
</file>